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er\Documents\dev\ets2\PGI\"/>
    </mc:Choice>
  </mc:AlternateContent>
  <xr:revisionPtr revIDLastSave="0" documentId="13_ncr:1_{386274D2-5827-49D3-BF93-E19910AD1D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ute" sheetId="1" r:id="rId1"/>
    <sheet name="dec deg to utm" sheetId="2" r:id="rId2"/>
    <sheet name="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G116" i="1" l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4" i="1"/>
  <c r="S7" i="1" s="1"/>
  <c r="E226" i="2"/>
  <c r="AA226" i="2" s="1"/>
  <c r="F226" i="2"/>
  <c r="E227" i="2"/>
  <c r="AA227" i="2" s="1"/>
  <c r="Z227" i="2" s="1"/>
  <c r="F227" i="2"/>
  <c r="E228" i="2"/>
  <c r="F228" i="2"/>
  <c r="E229" i="2"/>
  <c r="AA229" i="2" s="1"/>
  <c r="Z229" i="2" s="1"/>
  <c r="F229" i="2"/>
  <c r="E230" i="2"/>
  <c r="H230" i="2" s="1"/>
  <c r="F230" i="2"/>
  <c r="E231" i="2"/>
  <c r="AA231" i="2" s="1"/>
  <c r="F231" i="2"/>
  <c r="E232" i="2"/>
  <c r="AA232" i="2" s="1"/>
  <c r="F232" i="2"/>
  <c r="G232" i="2" s="1"/>
  <c r="AB232" i="2"/>
  <c r="E233" i="2"/>
  <c r="F233" i="2"/>
  <c r="G233" i="2" s="1"/>
  <c r="E234" i="2"/>
  <c r="F234" i="2"/>
  <c r="I234" i="2" s="1"/>
  <c r="J234" i="2" s="1"/>
  <c r="E235" i="2"/>
  <c r="F235" i="2"/>
  <c r="I235" i="2" s="1"/>
  <c r="J235" i="2" s="1"/>
  <c r="G235" i="2"/>
  <c r="K235" i="2" s="1"/>
  <c r="E236" i="2"/>
  <c r="H236" i="2" s="1"/>
  <c r="F236" i="2"/>
  <c r="I236" i="2" s="1"/>
  <c r="G236" i="2"/>
  <c r="E237" i="2"/>
  <c r="F237" i="2"/>
  <c r="E238" i="2"/>
  <c r="AA238" i="2" s="1"/>
  <c r="F238" i="2"/>
  <c r="G238" i="2" s="1"/>
  <c r="E239" i="2"/>
  <c r="F239" i="2"/>
  <c r="G239" i="2"/>
  <c r="H239" i="2"/>
  <c r="I239" i="2"/>
  <c r="E240" i="2"/>
  <c r="F240" i="2"/>
  <c r="G240" i="2"/>
  <c r="I240" i="2"/>
  <c r="E241" i="2"/>
  <c r="H241" i="2" s="1"/>
  <c r="Q241" i="2" s="1"/>
  <c r="F241" i="2"/>
  <c r="I241" i="2" s="1"/>
  <c r="E242" i="2"/>
  <c r="F242" i="2"/>
  <c r="I242" i="2"/>
  <c r="E243" i="2"/>
  <c r="AB243" i="2" s="1"/>
  <c r="F243" i="2"/>
  <c r="G243" i="2" s="1"/>
  <c r="E244" i="2"/>
  <c r="F244" i="2"/>
  <c r="G244" i="2" s="1"/>
  <c r="E245" i="2"/>
  <c r="F245" i="2"/>
  <c r="I245" i="2" s="1"/>
  <c r="J245" i="2" s="1"/>
  <c r="E246" i="2"/>
  <c r="F246" i="2"/>
  <c r="I246" i="2" s="1"/>
  <c r="E247" i="2"/>
  <c r="H247" i="2" s="1"/>
  <c r="F247" i="2"/>
  <c r="I247" i="2" s="1"/>
  <c r="E248" i="2"/>
  <c r="H248" i="2" s="1"/>
  <c r="F248" i="2"/>
  <c r="I248" i="2" s="1"/>
  <c r="E249" i="2"/>
  <c r="AB249" i="2" s="1"/>
  <c r="F249" i="2"/>
  <c r="G249" i="2"/>
  <c r="E250" i="2"/>
  <c r="F250" i="2"/>
  <c r="I250" i="2"/>
  <c r="E251" i="2"/>
  <c r="F251" i="2"/>
  <c r="E252" i="2"/>
  <c r="H252" i="2" s="1"/>
  <c r="F252" i="2"/>
  <c r="I252" i="2"/>
  <c r="E253" i="2"/>
  <c r="F253" i="2"/>
  <c r="G253" i="2" s="1"/>
  <c r="I253" i="2"/>
  <c r="E254" i="2"/>
  <c r="H254" i="2" s="1"/>
  <c r="Q254" i="2" s="1"/>
  <c r="R254" i="2" s="1"/>
  <c r="F254" i="2"/>
  <c r="G254" i="2"/>
  <c r="E255" i="2"/>
  <c r="F255" i="2"/>
  <c r="E256" i="2"/>
  <c r="H256" i="2" s="1"/>
  <c r="F256" i="2"/>
  <c r="E257" i="2"/>
  <c r="AB257" i="2" s="1"/>
  <c r="F257" i="2"/>
  <c r="E258" i="2"/>
  <c r="F258" i="2"/>
  <c r="AB258" i="2"/>
  <c r="E259" i="2"/>
  <c r="F259" i="2"/>
  <c r="I259" i="2" s="1"/>
  <c r="E260" i="2"/>
  <c r="F260" i="2"/>
  <c r="E261" i="2"/>
  <c r="F261" i="2"/>
  <c r="E262" i="2"/>
  <c r="F262" i="2"/>
  <c r="I262" i="2" s="1"/>
  <c r="E263" i="2"/>
  <c r="H263" i="2" s="1"/>
  <c r="F263" i="2"/>
  <c r="I263" i="2" s="1"/>
  <c r="G263" i="2"/>
  <c r="E264" i="2"/>
  <c r="F264" i="2"/>
  <c r="I264" i="2" s="1"/>
  <c r="E265" i="2"/>
  <c r="F265" i="2"/>
  <c r="E266" i="2"/>
  <c r="F266" i="2"/>
  <c r="I266" i="2" s="1"/>
  <c r="J266" i="2" s="1"/>
  <c r="E267" i="2"/>
  <c r="F267" i="2"/>
  <c r="G267" i="2" s="1"/>
  <c r="E268" i="2"/>
  <c r="F268" i="2"/>
  <c r="I268" i="2"/>
  <c r="E269" i="2"/>
  <c r="F269" i="2"/>
  <c r="E270" i="2"/>
  <c r="AB270" i="2" s="1"/>
  <c r="F270" i="2"/>
  <c r="AA270" i="2"/>
  <c r="Z270" i="2" s="1"/>
  <c r="E271" i="2"/>
  <c r="F271" i="2"/>
  <c r="G271" i="2"/>
  <c r="E272" i="2"/>
  <c r="F272" i="2"/>
  <c r="H272" i="2"/>
  <c r="E273" i="2"/>
  <c r="AA273" i="2" s="1"/>
  <c r="F273" i="2"/>
  <c r="E274" i="2"/>
  <c r="H274" i="2" s="1"/>
  <c r="F274" i="2"/>
  <c r="G274" i="2" s="1"/>
  <c r="E275" i="2"/>
  <c r="AB275" i="2" s="1"/>
  <c r="F275" i="2"/>
  <c r="G275" i="2"/>
  <c r="H275" i="2"/>
  <c r="E276" i="2"/>
  <c r="F276" i="2"/>
  <c r="G276" i="2" s="1"/>
  <c r="E277" i="2"/>
  <c r="AB277" i="2" s="1"/>
  <c r="F277" i="2"/>
  <c r="G277" i="2" s="1"/>
  <c r="E278" i="2"/>
  <c r="F278" i="2"/>
  <c r="G278" i="2" s="1"/>
  <c r="I278" i="2"/>
  <c r="E279" i="2"/>
  <c r="H279" i="2" s="1"/>
  <c r="F279" i="2"/>
  <c r="G279" i="2" s="1"/>
  <c r="E280" i="2"/>
  <c r="F280" i="2"/>
  <c r="E281" i="2"/>
  <c r="F281" i="2"/>
  <c r="G281" i="2" s="1"/>
  <c r="E282" i="2"/>
  <c r="H282" i="2" s="1"/>
  <c r="F282" i="2"/>
  <c r="E283" i="2"/>
  <c r="F283" i="2"/>
  <c r="G283" i="2" s="1"/>
  <c r="E284" i="2"/>
  <c r="F284" i="2"/>
  <c r="E285" i="2"/>
  <c r="F285" i="2"/>
  <c r="G285" i="2"/>
  <c r="E286" i="2"/>
  <c r="AA286" i="2" s="1"/>
  <c r="Z286" i="2" s="1"/>
  <c r="F286" i="2"/>
  <c r="G286" i="2"/>
  <c r="E287" i="2"/>
  <c r="F287" i="2"/>
  <c r="AA287" i="2"/>
  <c r="Z287" i="2" s="1"/>
  <c r="AB287" i="2"/>
  <c r="E288" i="2"/>
  <c r="F288" i="2"/>
  <c r="G288" i="2" s="1"/>
  <c r="E289" i="2"/>
  <c r="F289" i="2"/>
  <c r="I289" i="2" s="1"/>
  <c r="E290" i="2"/>
  <c r="F290" i="2"/>
  <c r="E291" i="2"/>
  <c r="AB291" i="2" s="1"/>
  <c r="F291" i="2"/>
  <c r="E292" i="2"/>
  <c r="H292" i="2" s="1"/>
  <c r="F292" i="2"/>
  <c r="G292" i="2" s="1"/>
  <c r="E293" i="2"/>
  <c r="F293" i="2"/>
  <c r="E294" i="2"/>
  <c r="F294" i="2"/>
  <c r="G294" i="2" s="1"/>
  <c r="E295" i="2"/>
  <c r="H295" i="2" s="1"/>
  <c r="F295" i="2"/>
  <c r="I295" i="2" s="1"/>
  <c r="E296" i="2"/>
  <c r="H296" i="2" s="1"/>
  <c r="F296" i="2"/>
  <c r="I296" i="2" s="1"/>
  <c r="E297" i="2"/>
  <c r="F297" i="2"/>
  <c r="E298" i="2"/>
  <c r="F298" i="2"/>
  <c r="E299" i="2"/>
  <c r="H299" i="2" s="1"/>
  <c r="Q299" i="2" s="1"/>
  <c r="R299" i="2" s="1"/>
  <c r="F299" i="2"/>
  <c r="E300" i="2"/>
  <c r="H300" i="2" s="1"/>
  <c r="F300" i="2"/>
  <c r="E301" i="2"/>
  <c r="H301" i="2" s="1"/>
  <c r="F301" i="2"/>
  <c r="G301" i="2" s="1"/>
  <c r="E302" i="2"/>
  <c r="H302" i="2" s="1"/>
  <c r="F302" i="2"/>
  <c r="E303" i="2"/>
  <c r="F303" i="2"/>
  <c r="I303" i="2" s="1"/>
  <c r="J303" i="2" s="1"/>
  <c r="E304" i="2"/>
  <c r="AB304" i="2" s="1"/>
  <c r="F304" i="2"/>
  <c r="I304" i="2" s="1"/>
  <c r="E305" i="2"/>
  <c r="H305" i="2" s="1"/>
  <c r="F305" i="2"/>
  <c r="G305" i="2" s="1"/>
  <c r="AA305" i="2"/>
  <c r="E306" i="2"/>
  <c r="H306" i="2" s="1"/>
  <c r="F306" i="2"/>
  <c r="G306" i="2" s="1"/>
  <c r="I306" i="2"/>
  <c r="J306" i="2" s="1"/>
  <c r="E307" i="2"/>
  <c r="H307" i="2" s="1"/>
  <c r="F307" i="2"/>
  <c r="G307" i="2" s="1"/>
  <c r="E308" i="2"/>
  <c r="H308" i="2" s="1"/>
  <c r="F308" i="2"/>
  <c r="E309" i="2"/>
  <c r="AA309" i="2" s="1"/>
  <c r="F309" i="2"/>
  <c r="I309" i="2" s="1"/>
  <c r="G309" i="2"/>
  <c r="E310" i="2"/>
  <c r="F310" i="2"/>
  <c r="AA310" i="2"/>
  <c r="Z310" i="2" s="1"/>
  <c r="E311" i="2"/>
  <c r="F311" i="2"/>
  <c r="G311" i="2" s="1"/>
  <c r="E312" i="2"/>
  <c r="H312" i="2" s="1"/>
  <c r="F312" i="2"/>
  <c r="I312" i="2" s="1"/>
  <c r="E313" i="2"/>
  <c r="AB313" i="2" s="1"/>
  <c r="F313" i="2"/>
  <c r="G313" i="2" s="1"/>
  <c r="E314" i="2"/>
  <c r="F314" i="2"/>
  <c r="I314" i="2" s="1"/>
  <c r="E315" i="2"/>
  <c r="F315" i="2"/>
  <c r="I315" i="2"/>
  <c r="E316" i="2"/>
  <c r="H316" i="2" s="1"/>
  <c r="F316" i="2"/>
  <c r="E317" i="2"/>
  <c r="H317" i="2" s="1"/>
  <c r="F317" i="2"/>
  <c r="G317" i="2" s="1"/>
  <c r="E318" i="2"/>
  <c r="H318" i="2" s="1"/>
  <c r="F318" i="2"/>
  <c r="G318" i="2" s="1"/>
  <c r="E319" i="2"/>
  <c r="AA319" i="2" s="1"/>
  <c r="Z319" i="2" s="1"/>
  <c r="F319" i="2"/>
  <c r="E320" i="2"/>
  <c r="AB320" i="2" s="1"/>
  <c r="F320" i="2"/>
  <c r="E321" i="2"/>
  <c r="F321" i="2"/>
  <c r="G321" i="2" s="1"/>
  <c r="E322" i="2"/>
  <c r="F322" i="2"/>
  <c r="G322" i="2" s="1"/>
  <c r="E323" i="2"/>
  <c r="F323" i="2"/>
  <c r="G323" i="2" s="1"/>
  <c r="E324" i="2"/>
  <c r="AA324" i="2" s="1"/>
  <c r="F324" i="2"/>
  <c r="G324" i="2"/>
  <c r="E325" i="2"/>
  <c r="F325" i="2"/>
  <c r="E326" i="2"/>
  <c r="AA326" i="2" s="1"/>
  <c r="F326" i="2"/>
  <c r="G326" i="2" s="1"/>
  <c r="E327" i="2"/>
  <c r="H327" i="2" s="1"/>
  <c r="F327" i="2"/>
  <c r="I327" i="2" s="1"/>
  <c r="G327" i="2"/>
  <c r="E328" i="2"/>
  <c r="H328" i="2" s="1"/>
  <c r="F328" i="2"/>
  <c r="E329" i="2"/>
  <c r="H329" i="2" s="1"/>
  <c r="F329" i="2"/>
  <c r="G329" i="2" s="1"/>
  <c r="E330" i="2"/>
  <c r="F330" i="2"/>
  <c r="I330" i="2" s="1"/>
  <c r="E331" i="2"/>
  <c r="AA331" i="2" s="1"/>
  <c r="Z331" i="2" s="1"/>
  <c r="F331" i="2"/>
  <c r="H331" i="2"/>
  <c r="AB331" i="2"/>
  <c r="E332" i="2"/>
  <c r="F332" i="2"/>
  <c r="E333" i="2"/>
  <c r="F333" i="2"/>
  <c r="G333" i="2" s="1"/>
  <c r="AB333" i="2"/>
  <c r="E334" i="2"/>
  <c r="H334" i="2" s="1"/>
  <c r="F334" i="2"/>
  <c r="E335" i="2"/>
  <c r="F335" i="2"/>
  <c r="E336" i="2"/>
  <c r="AA336" i="2" s="1"/>
  <c r="F336" i="2"/>
  <c r="G336" i="2" s="1"/>
  <c r="H336" i="2"/>
  <c r="E337" i="2"/>
  <c r="AB337" i="2" s="1"/>
  <c r="F337" i="2"/>
  <c r="G337" i="2" s="1"/>
  <c r="E338" i="2"/>
  <c r="H338" i="2" s="1"/>
  <c r="F338" i="2"/>
  <c r="E339" i="2"/>
  <c r="F339" i="2"/>
  <c r="G339" i="2" s="1"/>
  <c r="E340" i="2"/>
  <c r="H340" i="2" s="1"/>
  <c r="F340" i="2"/>
  <c r="G340" i="2" s="1"/>
  <c r="E341" i="2"/>
  <c r="F341" i="2"/>
  <c r="G341" i="2"/>
  <c r="E342" i="2"/>
  <c r="AA342" i="2" s="1"/>
  <c r="F342" i="2"/>
  <c r="I342" i="2" s="1"/>
  <c r="E343" i="2"/>
  <c r="F343" i="2"/>
  <c r="G343" i="2" s="1"/>
  <c r="E344" i="2"/>
  <c r="F344" i="2"/>
  <c r="E345" i="2"/>
  <c r="F345" i="2"/>
  <c r="E346" i="2"/>
  <c r="F346" i="2"/>
  <c r="G346" i="2" s="1"/>
  <c r="H346" i="2"/>
  <c r="E347" i="2"/>
  <c r="AB347" i="2" s="1"/>
  <c r="F347" i="2"/>
  <c r="E348" i="2"/>
  <c r="F348" i="2"/>
  <c r="I348" i="2" s="1"/>
  <c r="E349" i="2"/>
  <c r="F349" i="2"/>
  <c r="G349" i="2" s="1"/>
  <c r="E350" i="2"/>
  <c r="F350" i="2"/>
  <c r="I350" i="2"/>
  <c r="E351" i="2"/>
  <c r="H351" i="2" s="1"/>
  <c r="F351" i="2"/>
  <c r="I351" i="2" s="1"/>
  <c r="J351" i="2" s="1"/>
  <c r="E352" i="2"/>
  <c r="F352" i="2"/>
  <c r="I352" i="2"/>
  <c r="E353" i="2"/>
  <c r="F353" i="2"/>
  <c r="E354" i="2"/>
  <c r="H354" i="2" s="1"/>
  <c r="F354" i="2"/>
  <c r="G354" i="2" s="1"/>
  <c r="I354" i="2"/>
  <c r="J354" i="2" s="1"/>
  <c r="E355" i="2"/>
  <c r="AA355" i="2" s="1"/>
  <c r="F355" i="2"/>
  <c r="E356" i="2"/>
  <c r="H356" i="2" s="1"/>
  <c r="F356" i="2"/>
  <c r="I356" i="2" s="1"/>
  <c r="G356" i="2"/>
  <c r="E357" i="2"/>
  <c r="H357" i="2" s="1"/>
  <c r="F357" i="2"/>
  <c r="G357" i="2"/>
  <c r="E358" i="2"/>
  <c r="F358" i="2"/>
  <c r="G358" i="2" s="1"/>
  <c r="E359" i="2"/>
  <c r="H359" i="2" s="1"/>
  <c r="F359" i="2"/>
  <c r="E360" i="2"/>
  <c r="F360" i="2"/>
  <c r="G360" i="2" s="1"/>
  <c r="E361" i="2"/>
  <c r="H361" i="2" s="1"/>
  <c r="Q361" i="2" s="1"/>
  <c r="R361" i="2" s="1"/>
  <c r="F361" i="2"/>
  <c r="G361" i="2" s="1"/>
  <c r="E362" i="2"/>
  <c r="H362" i="2" s="1"/>
  <c r="F362" i="2"/>
  <c r="E363" i="2"/>
  <c r="H363" i="2" s="1"/>
  <c r="F363" i="2"/>
  <c r="E364" i="2"/>
  <c r="H364" i="2" s="1"/>
  <c r="F364" i="2"/>
  <c r="G364" i="2"/>
  <c r="E365" i="2"/>
  <c r="AB365" i="2" s="1"/>
  <c r="F365" i="2"/>
  <c r="I365" i="2" s="1"/>
  <c r="J365" i="2" s="1"/>
  <c r="E366" i="2"/>
  <c r="H366" i="2" s="1"/>
  <c r="F366" i="2"/>
  <c r="G366" i="2" s="1"/>
  <c r="E367" i="2"/>
  <c r="AA367" i="2" s="1"/>
  <c r="F367" i="2"/>
  <c r="G367" i="2" s="1"/>
  <c r="E368" i="2"/>
  <c r="H368" i="2" s="1"/>
  <c r="Q368" i="2" s="1"/>
  <c r="R368" i="2" s="1"/>
  <c r="F368" i="2"/>
  <c r="E369" i="2"/>
  <c r="AA369" i="2" s="1"/>
  <c r="Z369" i="2" s="1"/>
  <c r="F369" i="2"/>
  <c r="I369" i="2" s="1"/>
  <c r="H369" i="2"/>
  <c r="E370" i="2"/>
  <c r="F370" i="2"/>
  <c r="G370" i="2" s="1"/>
  <c r="I370" i="2"/>
  <c r="J370" i="2" s="1"/>
  <c r="E371" i="2"/>
  <c r="AB371" i="2" s="1"/>
  <c r="F371" i="2"/>
  <c r="I371" i="2" s="1"/>
  <c r="H371" i="2"/>
  <c r="E372" i="2"/>
  <c r="F372" i="2"/>
  <c r="G372" i="2" s="1"/>
  <c r="E373" i="2"/>
  <c r="F373" i="2"/>
  <c r="I373" i="2" s="1"/>
  <c r="J373" i="2" s="1"/>
  <c r="E374" i="2"/>
  <c r="AB374" i="2" s="1"/>
  <c r="F374" i="2"/>
  <c r="G374" i="2" s="1"/>
  <c r="E375" i="2"/>
  <c r="AA375" i="2" s="1"/>
  <c r="F375" i="2"/>
  <c r="E376" i="2"/>
  <c r="F376" i="2"/>
  <c r="I376" i="2" s="1"/>
  <c r="E377" i="2"/>
  <c r="F377" i="2"/>
  <c r="G377" i="2" s="1"/>
  <c r="E378" i="2"/>
  <c r="F378" i="2"/>
  <c r="I378" i="2" s="1"/>
  <c r="J378" i="2" s="1"/>
  <c r="E379" i="2"/>
  <c r="F379" i="2"/>
  <c r="G379" i="2" s="1"/>
  <c r="E380" i="2"/>
  <c r="AB380" i="2" s="1"/>
  <c r="F380" i="2"/>
  <c r="I380" i="2" s="1"/>
  <c r="E381" i="2"/>
  <c r="AA381" i="2" s="1"/>
  <c r="F381" i="2"/>
  <c r="H381" i="2"/>
  <c r="E382" i="2"/>
  <c r="F382" i="2"/>
  <c r="E383" i="2"/>
  <c r="F383" i="2"/>
  <c r="E384" i="2"/>
  <c r="AA384" i="2" s="1"/>
  <c r="F384" i="2"/>
  <c r="G384" i="2" s="1"/>
  <c r="E385" i="2"/>
  <c r="F385" i="2"/>
  <c r="E386" i="2"/>
  <c r="H386" i="2" s="1"/>
  <c r="Q386" i="2" s="1"/>
  <c r="R386" i="2" s="1"/>
  <c r="F386" i="2"/>
  <c r="E387" i="2"/>
  <c r="F387" i="2"/>
  <c r="G387" i="2" s="1"/>
  <c r="E388" i="2"/>
  <c r="H388" i="2" s="1"/>
  <c r="F388" i="2"/>
  <c r="E389" i="2"/>
  <c r="AB389" i="2" s="1"/>
  <c r="F389" i="2"/>
  <c r="AA389" i="2"/>
  <c r="Z389" i="2" s="1"/>
  <c r="E390" i="2"/>
  <c r="F390" i="2"/>
  <c r="E391" i="2"/>
  <c r="H391" i="2" s="1"/>
  <c r="Q391" i="2" s="1"/>
  <c r="R391" i="2" s="1"/>
  <c r="F391" i="2"/>
  <c r="E392" i="2"/>
  <c r="AA392" i="2" s="1"/>
  <c r="Z392" i="2" s="1"/>
  <c r="F392" i="2"/>
  <c r="I392" i="2" s="1"/>
  <c r="H392" i="2"/>
  <c r="E393" i="2"/>
  <c r="AA393" i="2" s="1"/>
  <c r="F393" i="2"/>
  <c r="I393" i="2" s="1"/>
  <c r="G393" i="2"/>
  <c r="E394" i="2"/>
  <c r="F394" i="2"/>
  <c r="E395" i="2"/>
  <c r="H395" i="2" s="1"/>
  <c r="F395" i="2"/>
  <c r="I395" i="2" s="1"/>
  <c r="J395" i="2" s="1"/>
  <c r="G395" i="2"/>
  <c r="E396" i="2"/>
  <c r="H396" i="2" s="1"/>
  <c r="F396" i="2"/>
  <c r="E397" i="2"/>
  <c r="F397" i="2"/>
  <c r="I397" i="2" s="1"/>
  <c r="E398" i="2"/>
  <c r="F398" i="2"/>
  <c r="E399" i="2"/>
  <c r="AA399" i="2" s="1"/>
  <c r="F399" i="2"/>
  <c r="E400" i="2"/>
  <c r="H400" i="2" s="1"/>
  <c r="F400" i="2"/>
  <c r="I400" i="2" s="1"/>
  <c r="E401" i="2"/>
  <c r="F401" i="2"/>
  <c r="E402" i="2"/>
  <c r="F402" i="2"/>
  <c r="G402" i="2" s="1"/>
  <c r="E403" i="2"/>
  <c r="AB403" i="2" s="1"/>
  <c r="F403" i="2"/>
  <c r="G403" i="2" s="1"/>
  <c r="E404" i="2"/>
  <c r="F404" i="2"/>
  <c r="I404" i="2" s="1"/>
  <c r="E405" i="2"/>
  <c r="H405" i="2" s="1"/>
  <c r="F405" i="2"/>
  <c r="AA405" i="2"/>
  <c r="E406" i="2"/>
  <c r="AA406" i="2" s="1"/>
  <c r="F406" i="2"/>
  <c r="E407" i="2"/>
  <c r="F407" i="2"/>
  <c r="I407" i="2" s="1"/>
  <c r="J407" i="2" s="1"/>
  <c r="E408" i="2"/>
  <c r="F408" i="2"/>
  <c r="G408" i="2" s="1"/>
  <c r="E409" i="2"/>
  <c r="H409" i="2" s="1"/>
  <c r="F409" i="2"/>
  <c r="G409" i="2" s="1"/>
  <c r="E410" i="2"/>
  <c r="H410" i="2" s="1"/>
  <c r="F410" i="2"/>
  <c r="E411" i="2"/>
  <c r="AA411" i="2" s="1"/>
  <c r="F411" i="2"/>
  <c r="H411" i="2"/>
  <c r="AB411" i="2"/>
  <c r="E412" i="2"/>
  <c r="AB412" i="2" s="1"/>
  <c r="F412" i="2"/>
  <c r="G412" i="2" s="1"/>
  <c r="E413" i="2"/>
  <c r="H413" i="2" s="1"/>
  <c r="Q413" i="2" s="1"/>
  <c r="R413" i="2" s="1"/>
  <c r="F413" i="2"/>
  <c r="G413" i="2" s="1"/>
  <c r="E414" i="2"/>
  <c r="F414" i="2"/>
  <c r="G414" i="2" s="1"/>
  <c r="E415" i="2"/>
  <c r="F415" i="2"/>
  <c r="I415" i="2" s="1"/>
  <c r="G415" i="2"/>
  <c r="E416" i="2"/>
  <c r="AA416" i="2" s="1"/>
  <c r="Z416" i="2" s="1"/>
  <c r="F416" i="2"/>
  <c r="G416" i="2" s="1"/>
  <c r="H416" i="2"/>
  <c r="Q416" i="2" s="1"/>
  <c r="E417" i="2"/>
  <c r="F417" i="2"/>
  <c r="E418" i="2"/>
  <c r="AA418" i="2" s="1"/>
  <c r="Z418" i="2" s="1"/>
  <c r="F418" i="2"/>
  <c r="G418" i="2"/>
  <c r="H418" i="2"/>
  <c r="Q418" i="2" s="1"/>
  <c r="R418" i="2" s="1"/>
  <c r="E419" i="2"/>
  <c r="F419" i="2"/>
  <c r="I419" i="2" s="1"/>
  <c r="E420" i="2"/>
  <c r="AB420" i="2" s="1"/>
  <c r="F420" i="2"/>
  <c r="I420" i="2" s="1"/>
  <c r="J420" i="2" s="1"/>
  <c r="E421" i="2"/>
  <c r="H421" i="2" s="1"/>
  <c r="F421" i="2"/>
  <c r="I421" i="2" s="1"/>
  <c r="AA421" i="2"/>
  <c r="E422" i="2"/>
  <c r="F422" i="2"/>
  <c r="E423" i="2"/>
  <c r="AA423" i="2" s="1"/>
  <c r="F423" i="2"/>
  <c r="I423" i="2" s="1"/>
  <c r="J423" i="2" s="1"/>
  <c r="E424" i="2"/>
  <c r="AA424" i="2" s="1"/>
  <c r="Z424" i="2" s="1"/>
  <c r="F424" i="2"/>
  <c r="G424" i="2" s="1"/>
  <c r="H424" i="2"/>
  <c r="Q424" i="2" s="1"/>
  <c r="R424" i="2" s="1"/>
  <c r="E425" i="2"/>
  <c r="AA425" i="2" s="1"/>
  <c r="F425" i="2"/>
  <c r="G425" i="2" s="1"/>
  <c r="H425" i="2"/>
  <c r="E426" i="2"/>
  <c r="H426" i="2" s="1"/>
  <c r="F426" i="2"/>
  <c r="E427" i="2"/>
  <c r="F427" i="2"/>
  <c r="E428" i="2"/>
  <c r="F428" i="2"/>
  <c r="E429" i="2"/>
  <c r="F429" i="2"/>
  <c r="G429" i="2" s="1"/>
  <c r="E430" i="2"/>
  <c r="H430" i="2" s="1"/>
  <c r="F430" i="2"/>
  <c r="G430" i="2" s="1"/>
  <c r="E431" i="2"/>
  <c r="F431" i="2"/>
  <c r="E432" i="2"/>
  <c r="F432" i="2"/>
  <c r="G432" i="2"/>
  <c r="E433" i="2"/>
  <c r="F433" i="2"/>
  <c r="E434" i="2"/>
  <c r="F434" i="2"/>
  <c r="I434" i="2" s="1"/>
  <c r="G434" i="2"/>
  <c r="E435" i="2"/>
  <c r="H435" i="2" s="1"/>
  <c r="F435" i="2"/>
  <c r="I435" i="2" s="1"/>
  <c r="E436" i="2"/>
  <c r="F436" i="2"/>
  <c r="I436" i="2" s="1"/>
  <c r="J436" i="2" s="1"/>
  <c r="E437" i="2"/>
  <c r="F437" i="2"/>
  <c r="I437" i="2" s="1"/>
  <c r="E438" i="2"/>
  <c r="H438" i="2" s="1"/>
  <c r="F438" i="2"/>
  <c r="E439" i="2"/>
  <c r="H439" i="2" s="1"/>
  <c r="F439" i="2"/>
  <c r="G439" i="2" s="1"/>
  <c r="E440" i="2"/>
  <c r="H440" i="2" s="1"/>
  <c r="F440" i="2"/>
  <c r="AA440" i="2"/>
  <c r="E441" i="2"/>
  <c r="F441" i="2"/>
  <c r="G441" i="2" s="1"/>
  <c r="E442" i="2"/>
  <c r="F442" i="2"/>
  <c r="G442" i="2" s="1"/>
  <c r="E443" i="2"/>
  <c r="AB443" i="2" s="1"/>
  <c r="F443" i="2"/>
  <c r="E444" i="2"/>
  <c r="F444" i="2"/>
  <c r="H444" i="2"/>
  <c r="E445" i="2"/>
  <c r="H445" i="2" s="1"/>
  <c r="F445" i="2"/>
  <c r="G445" i="2" s="1"/>
  <c r="AA445" i="2"/>
  <c r="E446" i="2"/>
  <c r="H446" i="2" s="1"/>
  <c r="Q446" i="2" s="1"/>
  <c r="R446" i="2" s="1"/>
  <c r="F446" i="2"/>
  <c r="I446" i="2" s="1"/>
  <c r="E447" i="2"/>
  <c r="F447" i="2"/>
  <c r="E448" i="2"/>
  <c r="F448" i="2"/>
  <c r="AA448" i="2"/>
  <c r="AB448" i="2"/>
  <c r="E449" i="2"/>
  <c r="F449" i="2"/>
  <c r="AA449" i="2"/>
  <c r="Z449" i="2" s="1"/>
  <c r="E450" i="2"/>
  <c r="AB450" i="2" s="1"/>
  <c r="F450" i="2"/>
  <c r="I450" i="2" s="1"/>
  <c r="J450" i="2" s="1"/>
  <c r="E451" i="2"/>
  <c r="F451" i="2"/>
  <c r="E452" i="2"/>
  <c r="AA452" i="2" s="1"/>
  <c r="Z452" i="2" s="1"/>
  <c r="F452" i="2"/>
  <c r="E453" i="2"/>
  <c r="F453" i="2"/>
  <c r="G453" i="2" s="1"/>
  <c r="E454" i="2"/>
  <c r="F454" i="2"/>
  <c r="E455" i="2"/>
  <c r="F455" i="2"/>
  <c r="E456" i="2"/>
  <c r="H456" i="2" s="1"/>
  <c r="F456" i="2"/>
  <c r="I456" i="2" s="1"/>
  <c r="G456" i="2"/>
  <c r="E457" i="2"/>
  <c r="F457" i="2"/>
  <c r="I457" i="2" s="1"/>
  <c r="E458" i="2"/>
  <c r="F458" i="2"/>
  <c r="E459" i="2"/>
  <c r="F459" i="2"/>
  <c r="E460" i="2"/>
  <c r="F460" i="2"/>
  <c r="E461" i="2"/>
  <c r="F461" i="2"/>
  <c r="I461" i="2" s="1"/>
  <c r="E462" i="2"/>
  <c r="F462" i="2"/>
  <c r="E463" i="2"/>
  <c r="H463" i="2" s="1"/>
  <c r="Q463" i="2" s="1"/>
  <c r="R463" i="2" s="1"/>
  <c r="F463" i="2"/>
  <c r="E464" i="2"/>
  <c r="F464" i="2"/>
  <c r="G464" i="2" s="1"/>
  <c r="E465" i="2"/>
  <c r="H465" i="2" s="1"/>
  <c r="F465" i="2"/>
  <c r="E466" i="2"/>
  <c r="F466" i="2"/>
  <c r="G466" i="2" s="1"/>
  <c r="E467" i="2"/>
  <c r="F467" i="2"/>
  <c r="G467" i="2"/>
  <c r="H467" i="2"/>
  <c r="I467" i="2"/>
  <c r="E468" i="2"/>
  <c r="AB468" i="2" s="1"/>
  <c r="F468" i="2"/>
  <c r="I468" i="2" s="1"/>
  <c r="E469" i="2"/>
  <c r="F469" i="2"/>
  <c r="E470" i="2"/>
  <c r="F470" i="2"/>
  <c r="I470" i="2" s="1"/>
  <c r="E471" i="2"/>
  <c r="H471" i="2" s="1"/>
  <c r="F471" i="2"/>
  <c r="G471" i="2"/>
  <c r="E472" i="2"/>
  <c r="H472" i="2" s="1"/>
  <c r="Q472" i="2" s="1"/>
  <c r="R472" i="2" s="1"/>
  <c r="F472" i="2"/>
  <c r="I472" i="2" s="1"/>
  <c r="J472" i="2" s="1"/>
  <c r="E473" i="2"/>
  <c r="H473" i="2" s="1"/>
  <c r="F473" i="2"/>
  <c r="E474" i="2"/>
  <c r="H474" i="2" s="1"/>
  <c r="F474" i="2"/>
  <c r="G474" i="2" s="1"/>
  <c r="E475" i="2"/>
  <c r="F475" i="2"/>
  <c r="I475" i="2" s="1"/>
  <c r="J475" i="2" s="1"/>
  <c r="E476" i="2"/>
  <c r="AB476" i="2" s="1"/>
  <c r="F476" i="2"/>
  <c r="G476" i="2" s="1"/>
  <c r="E477" i="2"/>
  <c r="H477" i="2" s="1"/>
  <c r="F477" i="2"/>
  <c r="E478" i="2"/>
  <c r="H478" i="2" s="1"/>
  <c r="F478" i="2"/>
  <c r="E479" i="2"/>
  <c r="F479" i="2"/>
  <c r="I479" i="2" s="1"/>
  <c r="E480" i="2"/>
  <c r="H480" i="2" s="1"/>
  <c r="F480" i="2"/>
  <c r="E481" i="2"/>
  <c r="AB481" i="2" s="1"/>
  <c r="F481" i="2"/>
  <c r="I481" i="2" s="1"/>
  <c r="J481" i="2" s="1"/>
  <c r="E482" i="2"/>
  <c r="H482" i="2" s="1"/>
  <c r="Q482" i="2" s="1"/>
  <c r="F482" i="2"/>
  <c r="G482" i="2" s="1"/>
  <c r="E483" i="2"/>
  <c r="F483" i="2"/>
  <c r="G483" i="2" s="1"/>
  <c r="E484" i="2"/>
  <c r="H484" i="2" s="1"/>
  <c r="F484" i="2"/>
  <c r="I484" i="2" s="1"/>
  <c r="E485" i="2"/>
  <c r="F485" i="2"/>
  <c r="E486" i="2"/>
  <c r="AB486" i="2" s="1"/>
  <c r="F486" i="2"/>
  <c r="I486" i="2" s="1"/>
  <c r="E487" i="2"/>
  <c r="F487" i="2"/>
  <c r="G487" i="2" s="1"/>
  <c r="E488" i="2"/>
  <c r="F488" i="2"/>
  <c r="E489" i="2"/>
  <c r="F489" i="2"/>
  <c r="G489" i="2" s="1"/>
  <c r="E490" i="2"/>
  <c r="AB490" i="2" s="1"/>
  <c r="F490" i="2"/>
  <c r="G490" i="2" s="1"/>
  <c r="AA490" i="2"/>
  <c r="Z490" i="2" s="1"/>
  <c r="E491" i="2"/>
  <c r="F491" i="2"/>
  <c r="G491" i="2" s="1"/>
  <c r="I491" i="2"/>
  <c r="E492" i="2"/>
  <c r="AB492" i="2" s="1"/>
  <c r="F492" i="2"/>
  <c r="I492" i="2" s="1"/>
  <c r="J492" i="2" s="1"/>
  <c r="E493" i="2"/>
  <c r="AA493" i="2" s="1"/>
  <c r="Z493" i="2" s="1"/>
  <c r="F493" i="2"/>
  <c r="G493" i="2" s="1"/>
  <c r="E494" i="2"/>
  <c r="AB494" i="2" s="1"/>
  <c r="F494" i="2"/>
  <c r="E495" i="2"/>
  <c r="F495" i="2"/>
  <c r="I495" i="2" s="1"/>
  <c r="J495" i="2" s="1"/>
  <c r="E496" i="2"/>
  <c r="F496" i="2"/>
  <c r="G496" i="2" s="1"/>
  <c r="E497" i="2"/>
  <c r="F497" i="2"/>
  <c r="G497" i="2" s="1"/>
  <c r="E498" i="2"/>
  <c r="H498" i="2" s="1"/>
  <c r="Q498" i="2" s="1"/>
  <c r="S498" i="2" s="1"/>
  <c r="F498" i="2"/>
  <c r="G498" i="2" s="1"/>
  <c r="E499" i="2"/>
  <c r="AB499" i="2" s="1"/>
  <c r="F499" i="2"/>
  <c r="AA499" i="2"/>
  <c r="Z499" i="2" s="1"/>
  <c r="E500" i="2"/>
  <c r="AA500" i="2" s="1"/>
  <c r="F500" i="2"/>
  <c r="E501" i="2"/>
  <c r="AA501" i="2" s="1"/>
  <c r="F501" i="2"/>
  <c r="G501" i="2" s="1"/>
  <c r="E502" i="2"/>
  <c r="H502" i="2" s="1"/>
  <c r="F502" i="2"/>
  <c r="G502" i="2" s="1"/>
  <c r="I502" i="2"/>
  <c r="E503" i="2"/>
  <c r="F503" i="2"/>
  <c r="E504" i="2"/>
  <c r="AB504" i="2" s="1"/>
  <c r="F504" i="2"/>
  <c r="E505" i="2"/>
  <c r="F505" i="2"/>
  <c r="H505" i="2"/>
  <c r="Q505" i="2" s="1"/>
  <c r="R505" i="2" s="1"/>
  <c r="E506" i="2"/>
  <c r="F506" i="2"/>
  <c r="E507" i="2"/>
  <c r="F507" i="2"/>
  <c r="E508" i="2"/>
  <c r="H508" i="2" s="1"/>
  <c r="Q508" i="2" s="1"/>
  <c r="R508" i="2" s="1"/>
  <c r="F508" i="2"/>
  <c r="E509" i="2"/>
  <c r="H509" i="2" s="1"/>
  <c r="F509" i="2"/>
  <c r="I509" i="2" s="1"/>
  <c r="E510" i="2"/>
  <c r="F510" i="2"/>
  <c r="E511" i="2"/>
  <c r="F511" i="2"/>
  <c r="E512" i="2"/>
  <c r="F512" i="2"/>
  <c r="AA512" i="2"/>
  <c r="Z512" i="2" s="1"/>
  <c r="E513" i="2"/>
  <c r="F513" i="2"/>
  <c r="E514" i="2"/>
  <c r="AA514" i="2" s="1"/>
  <c r="F514" i="2"/>
  <c r="G514" i="2" s="1"/>
  <c r="E515" i="2"/>
  <c r="F515" i="2"/>
  <c r="G515" i="2" s="1"/>
  <c r="E516" i="2"/>
  <c r="F516" i="2"/>
  <c r="G516" i="2" s="1"/>
  <c r="E517" i="2"/>
  <c r="F517" i="2"/>
  <c r="G517" i="2" s="1"/>
  <c r="E518" i="2"/>
  <c r="F518" i="2"/>
  <c r="E519" i="2"/>
  <c r="H519" i="2" s="1"/>
  <c r="F519" i="2"/>
  <c r="I519" i="2" s="1"/>
  <c r="AB519" i="2"/>
  <c r="E520" i="2"/>
  <c r="H520" i="2" s="1"/>
  <c r="F520" i="2"/>
  <c r="G520" i="2" s="1"/>
  <c r="E521" i="2"/>
  <c r="F521" i="2"/>
  <c r="G521" i="2" s="1"/>
  <c r="E522" i="2"/>
  <c r="F522" i="2"/>
  <c r="E523" i="2"/>
  <c r="H523" i="2" s="1"/>
  <c r="F523" i="2"/>
  <c r="E524" i="2"/>
  <c r="AA524" i="2" s="1"/>
  <c r="F524" i="2"/>
  <c r="E525" i="2"/>
  <c r="AA525" i="2" s="1"/>
  <c r="Z525" i="2" s="1"/>
  <c r="F525" i="2"/>
  <c r="G525" i="2"/>
  <c r="I525" i="2"/>
  <c r="E526" i="2"/>
  <c r="F526" i="2"/>
  <c r="I526" i="2" s="1"/>
  <c r="J526" i="2" s="1"/>
  <c r="E527" i="2"/>
  <c r="F527" i="2"/>
  <c r="I527" i="2"/>
  <c r="E528" i="2"/>
  <c r="AB528" i="2" s="1"/>
  <c r="F528" i="2"/>
  <c r="E529" i="2"/>
  <c r="F529" i="2"/>
  <c r="I529" i="2" s="1"/>
  <c r="H529" i="2"/>
  <c r="Q529" i="2" s="1"/>
  <c r="R529" i="2" s="1"/>
  <c r="E530" i="2"/>
  <c r="F530" i="2"/>
  <c r="G530" i="2" s="1"/>
  <c r="E531" i="2"/>
  <c r="F531" i="2"/>
  <c r="E532" i="2"/>
  <c r="F532" i="2"/>
  <c r="E533" i="2"/>
  <c r="H533" i="2" s="1"/>
  <c r="F533" i="2"/>
  <c r="G533" i="2"/>
  <c r="AA533" i="2"/>
  <c r="Z533" i="2" s="1"/>
  <c r="AB533" i="2"/>
  <c r="E534" i="2"/>
  <c r="F534" i="2"/>
  <c r="E535" i="2"/>
  <c r="F535" i="2"/>
  <c r="I535" i="2" s="1"/>
  <c r="E536" i="2"/>
  <c r="F536" i="2"/>
  <c r="G536" i="2" s="1"/>
  <c r="E537" i="2"/>
  <c r="H537" i="2" s="1"/>
  <c r="F537" i="2"/>
  <c r="AA537" i="2"/>
  <c r="Z537" i="2" s="1"/>
  <c r="E538" i="2"/>
  <c r="F538" i="2"/>
  <c r="E539" i="2"/>
  <c r="F539" i="2"/>
  <c r="E540" i="2"/>
  <c r="F540" i="2"/>
  <c r="G540" i="2" s="1"/>
  <c r="E541" i="2"/>
  <c r="F541" i="2"/>
  <c r="E542" i="2"/>
  <c r="F542" i="2"/>
  <c r="I542" i="2" s="1"/>
  <c r="E543" i="2"/>
  <c r="F543" i="2"/>
  <c r="E544" i="2"/>
  <c r="H544" i="2" s="1"/>
  <c r="F544" i="2"/>
  <c r="E545" i="2"/>
  <c r="AB545" i="2" s="1"/>
  <c r="F545" i="2"/>
  <c r="I545" i="2" s="1"/>
  <c r="J545" i="2" s="1"/>
  <c r="G545" i="2"/>
  <c r="K545" i="2" s="1"/>
  <c r="N545" i="2" s="1"/>
  <c r="H545" i="2"/>
  <c r="AA545" i="2"/>
  <c r="Z545" i="2" s="1"/>
  <c r="E546" i="2"/>
  <c r="F546" i="2"/>
  <c r="E547" i="2"/>
  <c r="H547" i="2" s="1"/>
  <c r="F547" i="2"/>
  <c r="E548" i="2"/>
  <c r="H548" i="2" s="1"/>
  <c r="F548" i="2"/>
  <c r="G548" i="2" s="1"/>
  <c r="E549" i="2"/>
  <c r="F549" i="2"/>
  <c r="G549" i="2" s="1"/>
  <c r="E550" i="2"/>
  <c r="F550" i="2"/>
  <c r="E551" i="2"/>
  <c r="AA551" i="2" s="1"/>
  <c r="F551" i="2"/>
  <c r="I551" i="2"/>
  <c r="J551" i="2" s="1"/>
  <c r="E552" i="2"/>
  <c r="F552" i="2"/>
  <c r="E553" i="2"/>
  <c r="F553" i="2"/>
  <c r="E554" i="2"/>
  <c r="AB554" i="2" s="1"/>
  <c r="F554" i="2"/>
  <c r="I554" i="2" s="1"/>
  <c r="G554" i="2"/>
  <c r="E555" i="2"/>
  <c r="F555" i="2"/>
  <c r="AA555" i="2"/>
  <c r="Z555" i="2" s="1"/>
  <c r="E556" i="2"/>
  <c r="AA556" i="2" s="1"/>
  <c r="F556" i="2"/>
  <c r="E557" i="2"/>
  <c r="F557" i="2"/>
  <c r="E558" i="2"/>
  <c r="F558" i="2"/>
  <c r="I558" i="2" s="1"/>
  <c r="J558" i="2" s="1"/>
  <c r="E559" i="2"/>
  <c r="AA559" i="2" s="1"/>
  <c r="Z559" i="2" s="1"/>
  <c r="F559" i="2"/>
  <c r="H559" i="2"/>
  <c r="E560" i="2"/>
  <c r="AB560" i="2" s="1"/>
  <c r="F560" i="2"/>
  <c r="I560" i="2" s="1"/>
  <c r="J560" i="2" s="1"/>
  <c r="E561" i="2"/>
  <c r="H561" i="2" s="1"/>
  <c r="F561" i="2"/>
  <c r="I561" i="2" s="1"/>
  <c r="E562" i="2"/>
  <c r="H562" i="2" s="1"/>
  <c r="F562" i="2"/>
  <c r="E563" i="2"/>
  <c r="AB563" i="2" s="1"/>
  <c r="F563" i="2"/>
  <c r="G563" i="2" s="1"/>
  <c r="H563" i="2"/>
  <c r="AA563" i="2"/>
  <c r="E564" i="2"/>
  <c r="F564" i="2"/>
  <c r="I564" i="2" s="1"/>
  <c r="E565" i="2"/>
  <c r="F565" i="2"/>
  <c r="E566" i="2"/>
  <c r="AA566" i="2" s="1"/>
  <c r="F566" i="2"/>
  <c r="G566" i="2" s="1"/>
  <c r="E567" i="2"/>
  <c r="AA567" i="2" s="1"/>
  <c r="Z567" i="2" s="1"/>
  <c r="F567" i="2"/>
  <c r="E568" i="2"/>
  <c r="AA568" i="2" s="1"/>
  <c r="Z568" i="2" s="1"/>
  <c r="F568" i="2"/>
  <c r="E569" i="2"/>
  <c r="AA569" i="2" s="1"/>
  <c r="F569" i="2"/>
  <c r="E570" i="2"/>
  <c r="H570" i="2" s="1"/>
  <c r="F570" i="2"/>
  <c r="E571" i="2"/>
  <c r="F571" i="2"/>
  <c r="I571" i="2" s="1"/>
  <c r="E572" i="2"/>
  <c r="AB572" i="2" s="1"/>
  <c r="F572" i="2"/>
  <c r="G572" i="2" s="1"/>
  <c r="E573" i="2"/>
  <c r="F573" i="2"/>
  <c r="G573" i="2" s="1"/>
  <c r="I573" i="2"/>
  <c r="E574" i="2"/>
  <c r="H574" i="2" s="1"/>
  <c r="F574" i="2"/>
  <c r="G574" i="2" s="1"/>
  <c r="E575" i="2"/>
  <c r="AA575" i="2" s="1"/>
  <c r="Z575" i="2" s="1"/>
  <c r="F575" i="2"/>
  <c r="G575" i="2"/>
  <c r="E576" i="2"/>
  <c r="H576" i="2" s="1"/>
  <c r="F576" i="2"/>
  <c r="E577" i="2"/>
  <c r="F577" i="2"/>
  <c r="E578" i="2"/>
  <c r="F578" i="2"/>
  <c r="E579" i="2"/>
  <c r="F579" i="2"/>
  <c r="I579" i="2" s="1"/>
  <c r="E580" i="2"/>
  <c r="F580" i="2"/>
  <c r="E581" i="2"/>
  <c r="AA581" i="2" s="1"/>
  <c r="Z581" i="2" s="1"/>
  <c r="F581" i="2"/>
  <c r="E582" i="2"/>
  <c r="F582" i="2"/>
  <c r="E583" i="2"/>
  <c r="F583" i="2"/>
  <c r="AA583" i="2"/>
  <c r="Z583" i="2" s="1"/>
  <c r="E584" i="2"/>
  <c r="F584" i="2"/>
  <c r="I584" i="2" s="1"/>
  <c r="E585" i="2"/>
  <c r="F585" i="2"/>
  <c r="E586" i="2"/>
  <c r="H586" i="2" s="1"/>
  <c r="F586" i="2"/>
  <c r="E587" i="2"/>
  <c r="H587" i="2" s="1"/>
  <c r="F587" i="2"/>
  <c r="E588" i="2"/>
  <c r="F588" i="2"/>
  <c r="E589" i="2"/>
  <c r="AA589" i="2" s="1"/>
  <c r="Z589" i="2" s="1"/>
  <c r="F589" i="2"/>
  <c r="G589" i="2" s="1"/>
  <c r="E590" i="2"/>
  <c r="H590" i="2" s="1"/>
  <c r="F590" i="2"/>
  <c r="E591" i="2"/>
  <c r="F591" i="2"/>
  <c r="E592" i="2"/>
  <c r="AB592" i="2" s="1"/>
  <c r="F592" i="2"/>
  <c r="AA592" i="2"/>
  <c r="Z592" i="2" s="1"/>
  <c r="E593" i="2"/>
  <c r="F593" i="2"/>
  <c r="G593" i="2" s="1"/>
  <c r="E594" i="2"/>
  <c r="F594" i="2"/>
  <c r="I594" i="2" s="1"/>
  <c r="E595" i="2"/>
  <c r="H595" i="2" s="1"/>
  <c r="F595" i="2"/>
  <c r="E596" i="2"/>
  <c r="AA596" i="2" s="1"/>
  <c r="F596" i="2"/>
  <c r="G596" i="2" s="1"/>
  <c r="E597" i="2"/>
  <c r="F597" i="2"/>
  <c r="G597" i="2" s="1"/>
  <c r="I597" i="2"/>
  <c r="J597" i="2" s="1"/>
  <c r="E598" i="2"/>
  <c r="F598" i="2"/>
  <c r="G598" i="2"/>
  <c r="E599" i="2"/>
  <c r="F599" i="2"/>
  <c r="E600" i="2"/>
  <c r="F600" i="2"/>
  <c r="E601" i="2"/>
  <c r="F601" i="2"/>
  <c r="I601" i="2" s="1"/>
  <c r="J601" i="2" s="1"/>
  <c r="E602" i="2"/>
  <c r="F602" i="2"/>
  <c r="E603" i="2"/>
  <c r="F603" i="2"/>
  <c r="I603" i="2" s="1"/>
  <c r="J603" i="2" s="1"/>
  <c r="E604" i="2"/>
  <c r="F604" i="2"/>
  <c r="I604" i="2" s="1"/>
  <c r="E605" i="2"/>
  <c r="H605" i="2" s="1"/>
  <c r="F605" i="2"/>
  <c r="E606" i="2"/>
  <c r="H606" i="2" s="1"/>
  <c r="F606" i="2"/>
  <c r="G606" i="2" s="1"/>
  <c r="E607" i="2"/>
  <c r="F607" i="2"/>
  <c r="I607" i="2" s="1"/>
  <c r="E608" i="2"/>
  <c r="AA608" i="2" s="1"/>
  <c r="Z608" i="2" s="1"/>
  <c r="F608" i="2"/>
  <c r="H608" i="2"/>
  <c r="E609" i="2"/>
  <c r="H609" i="2" s="1"/>
  <c r="Q609" i="2" s="1"/>
  <c r="R609" i="2" s="1"/>
  <c r="F609" i="2"/>
  <c r="E610" i="2"/>
  <c r="H610" i="2" s="1"/>
  <c r="F610" i="2"/>
  <c r="AB610" i="2"/>
  <c r="E611" i="2"/>
  <c r="F611" i="2"/>
  <c r="G611" i="2"/>
  <c r="E612" i="2"/>
  <c r="F612" i="2"/>
  <c r="E613" i="2"/>
  <c r="F613" i="2"/>
  <c r="E614" i="2"/>
  <c r="AA614" i="2" s="1"/>
  <c r="Z614" i="2" s="1"/>
  <c r="F614" i="2"/>
  <c r="E615" i="2"/>
  <c r="H615" i="2" s="1"/>
  <c r="F615" i="2"/>
  <c r="E616" i="2"/>
  <c r="F616" i="2"/>
  <c r="E617" i="2"/>
  <c r="AB617" i="2" s="1"/>
  <c r="F617" i="2"/>
  <c r="I617" i="2" s="1"/>
  <c r="H617" i="2"/>
  <c r="E618" i="2"/>
  <c r="H618" i="2" s="1"/>
  <c r="Q618" i="2" s="1"/>
  <c r="R618" i="2" s="1"/>
  <c r="F618" i="2"/>
  <c r="AB618" i="2"/>
  <c r="E619" i="2"/>
  <c r="F619" i="2"/>
  <c r="I619" i="2" s="1"/>
  <c r="J619" i="2" s="1"/>
  <c r="AB619" i="2"/>
  <c r="E620" i="2"/>
  <c r="F620" i="2"/>
  <c r="E621" i="2"/>
  <c r="AA621" i="2" s="1"/>
  <c r="F621" i="2"/>
  <c r="E622" i="2"/>
  <c r="F622" i="2"/>
  <c r="G622" i="2" s="1"/>
  <c r="E623" i="2"/>
  <c r="H623" i="2" s="1"/>
  <c r="F623" i="2"/>
  <c r="E624" i="2"/>
  <c r="F624" i="2"/>
  <c r="E625" i="2"/>
  <c r="F625" i="2"/>
  <c r="E626" i="2"/>
  <c r="AA626" i="2" s="1"/>
  <c r="Z626" i="2" s="1"/>
  <c r="F626" i="2"/>
  <c r="E627" i="2"/>
  <c r="F627" i="2"/>
  <c r="G627" i="2" s="1"/>
  <c r="AA627" i="2"/>
  <c r="Z627" i="2" s="1"/>
  <c r="E628" i="2"/>
  <c r="H628" i="2" s="1"/>
  <c r="F628" i="2"/>
  <c r="E629" i="2"/>
  <c r="F629" i="2"/>
  <c r="I629" i="2" s="1"/>
  <c r="E630" i="2"/>
  <c r="H630" i="2" s="1"/>
  <c r="F630" i="2"/>
  <c r="G630" i="2" s="1"/>
  <c r="AB630" i="2"/>
  <c r="E631" i="2"/>
  <c r="AB631" i="2" s="1"/>
  <c r="F631" i="2"/>
  <c r="G631" i="2" s="1"/>
  <c r="E632" i="2"/>
  <c r="F632" i="2"/>
  <c r="E633" i="2"/>
  <c r="AA633" i="2" s="1"/>
  <c r="F633" i="2"/>
  <c r="G633" i="2" s="1"/>
  <c r="H633" i="2"/>
  <c r="AB633" i="2"/>
  <c r="E634" i="2"/>
  <c r="F634" i="2"/>
  <c r="G634" i="2" s="1"/>
  <c r="AA634" i="2"/>
  <c r="Z634" i="2" s="1"/>
  <c r="E635" i="2"/>
  <c r="AB635" i="2" s="1"/>
  <c r="F635" i="2"/>
  <c r="G635" i="2" s="1"/>
  <c r="E636" i="2"/>
  <c r="F636" i="2"/>
  <c r="E637" i="2"/>
  <c r="H637" i="2" s="1"/>
  <c r="F637" i="2"/>
  <c r="G637" i="2"/>
  <c r="E638" i="2"/>
  <c r="H638" i="2" s="1"/>
  <c r="F638" i="2"/>
  <c r="E639" i="2"/>
  <c r="H639" i="2" s="1"/>
  <c r="F639" i="2"/>
  <c r="E640" i="2"/>
  <c r="F640" i="2"/>
  <c r="E641" i="2"/>
  <c r="F641" i="2"/>
  <c r="E642" i="2"/>
  <c r="F642" i="2"/>
  <c r="G642" i="2" s="1"/>
  <c r="E643" i="2"/>
  <c r="F643" i="2"/>
  <c r="H643" i="2"/>
  <c r="Q643" i="2" s="1"/>
  <c r="R643" i="2" s="1"/>
  <c r="E644" i="2"/>
  <c r="AB644" i="2" s="1"/>
  <c r="F644" i="2"/>
  <c r="I644" i="2" s="1"/>
  <c r="E645" i="2"/>
  <c r="H645" i="2" s="1"/>
  <c r="F645" i="2"/>
  <c r="G645" i="2" s="1"/>
  <c r="E646" i="2"/>
  <c r="F646" i="2"/>
  <c r="E647" i="2"/>
  <c r="F647" i="2"/>
  <c r="E648" i="2"/>
  <c r="H648" i="2" s="1"/>
  <c r="F648" i="2"/>
  <c r="E649" i="2"/>
  <c r="F649" i="2"/>
  <c r="G649" i="2" s="1"/>
  <c r="E650" i="2"/>
  <c r="H650" i="2" s="1"/>
  <c r="F650" i="2"/>
  <c r="G650" i="2" s="1"/>
  <c r="E651" i="2"/>
  <c r="F651" i="2"/>
  <c r="I651" i="2" s="1"/>
  <c r="G651" i="2"/>
  <c r="E652" i="2"/>
  <c r="F652" i="2"/>
  <c r="E653" i="2"/>
  <c r="F653" i="2"/>
  <c r="E654" i="2"/>
  <c r="F654" i="2"/>
  <c r="G654" i="2" s="1"/>
  <c r="E655" i="2"/>
  <c r="F655" i="2"/>
  <c r="G655" i="2" s="1"/>
  <c r="E656" i="2"/>
  <c r="AA656" i="2" s="1"/>
  <c r="Z656" i="2" s="1"/>
  <c r="F656" i="2"/>
  <c r="G656" i="2" s="1"/>
  <c r="I656" i="2"/>
  <c r="E657" i="2"/>
  <c r="H657" i="2" s="1"/>
  <c r="F657" i="2"/>
  <c r="I657" i="2" s="1"/>
  <c r="E658" i="2"/>
  <c r="F658" i="2"/>
  <c r="E659" i="2"/>
  <c r="F659" i="2"/>
  <c r="G659" i="2" s="1"/>
  <c r="E660" i="2"/>
  <c r="F660" i="2"/>
  <c r="E661" i="2"/>
  <c r="F661" i="2"/>
  <c r="E662" i="2"/>
  <c r="H662" i="2" s="1"/>
  <c r="Q662" i="2" s="1"/>
  <c r="R662" i="2" s="1"/>
  <c r="F662" i="2"/>
  <c r="G662" i="2" s="1"/>
  <c r="E663" i="2"/>
  <c r="F663" i="2"/>
  <c r="G663" i="2" s="1"/>
  <c r="I663" i="2"/>
  <c r="E664" i="2"/>
  <c r="F664" i="2"/>
  <c r="E665" i="2"/>
  <c r="H665" i="2" s="1"/>
  <c r="F665" i="2"/>
  <c r="E666" i="2"/>
  <c r="F666" i="2"/>
  <c r="G666" i="2" s="1"/>
  <c r="E667" i="2"/>
  <c r="F667" i="2"/>
  <c r="E668" i="2"/>
  <c r="F668" i="2"/>
  <c r="I668" i="2" s="1"/>
  <c r="E669" i="2"/>
  <c r="F669" i="2"/>
  <c r="G669" i="2" s="1"/>
  <c r="E670" i="2"/>
  <c r="AA670" i="2" s="1"/>
  <c r="F670" i="2"/>
  <c r="I670" i="2" s="1"/>
  <c r="E671" i="2"/>
  <c r="AB671" i="2" s="1"/>
  <c r="F671" i="2"/>
  <c r="E672" i="2"/>
  <c r="H672" i="2" s="1"/>
  <c r="F672" i="2"/>
  <c r="E673" i="2"/>
  <c r="F673" i="2"/>
  <c r="E674" i="2"/>
  <c r="F674" i="2"/>
  <c r="E675" i="2"/>
  <c r="F675" i="2"/>
  <c r="E676" i="2"/>
  <c r="AA676" i="2" s="1"/>
  <c r="F676" i="2"/>
  <c r="E677" i="2"/>
  <c r="F677" i="2"/>
  <c r="E678" i="2"/>
  <c r="F678" i="2"/>
  <c r="H678" i="2"/>
  <c r="Q678" i="2" s="1"/>
  <c r="R678" i="2" s="1"/>
  <c r="E679" i="2"/>
  <c r="F679" i="2"/>
  <c r="G679" i="2" s="1"/>
  <c r="E680" i="2"/>
  <c r="F680" i="2"/>
  <c r="E681" i="2"/>
  <c r="H681" i="2" s="1"/>
  <c r="Q681" i="2" s="1"/>
  <c r="R681" i="2" s="1"/>
  <c r="F681" i="2"/>
  <c r="I681" i="2" s="1"/>
  <c r="E682" i="2"/>
  <c r="F682" i="2"/>
  <c r="G682" i="2" s="1"/>
  <c r="E683" i="2"/>
  <c r="F683" i="2"/>
  <c r="I683" i="2"/>
  <c r="E684" i="2"/>
  <c r="F684" i="2"/>
  <c r="E685" i="2"/>
  <c r="H685" i="2" s="1"/>
  <c r="F685" i="2"/>
  <c r="I685" i="2" s="1"/>
  <c r="E686" i="2"/>
  <c r="H686" i="2" s="1"/>
  <c r="Q686" i="2" s="1"/>
  <c r="R686" i="2" s="1"/>
  <c r="F686" i="2"/>
  <c r="AA686" i="2"/>
  <c r="E687" i="2"/>
  <c r="F687" i="2"/>
  <c r="I687" i="2" s="1"/>
  <c r="E688" i="2"/>
  <c r="H688" i="2" s="1"/>
  <c r="F688" i="2"/>
  <c r="G688" i="2" s="1"/>
  <c r="E689" i="2"/>
  <c r="H689" i="2" s="1"/>
  <c r="F689" i="2"/>
  <c r="E690" i="2"/>
  <c r="F690" i="2"/>
  <c r="E691" i="2"/>
  <c r="F691" i="2"/>
  <c r="E692" i="2"/>
  <c r="AA692" i="2" s="1"/>
  <c r="F692" i="2"/>
  <c r="AB692" i="2"/>
  <c r="E693" i="2"/>
  <c r="F693" i="2"/>
  <c r="G693" i="2" s="1"/>
  <c r="E694" i="2"/>
  <c r="H694" i="2" s="1"/>
  <c r="F694" i="2"/>
  <c r="G694" i="2" s="1"/>
  <c r="E695" i="2"/>
  <c r="F695" i="2"/>
  <c r="G695" i="2" s="1"/>
  <c r="E696" i="2"/>
  <c r="AA696" i="2" s="1"/>
  <c r="F696" i="2"/>
  <c r="E697" i="2"/>
  <c r="AB697" i="2" s="1"/>
  <c r="F697" i="2"/>
  <c r="G697" i="2" s="1"/>
  <c r="E698" i="2"/>
  <c r="F698" i="2"/>
  <c r="E699" i="2"/>
  <c r="F699" i="2"/>
  <c r="G699" i="2" s="1"/>
  <c r="I699" i="2"/>
  <c r="J699" i="2" s="1"/>
  <c r="K699" i="2" s="1"/>
  <c r="E700" i="2"/>
  <c r="F700" i="2"/>
  <c r="I700" i="2"/>
  <c r="J700" i="2" s="1"/>
  <c r="E701" i="2"/>
  <c r="AB701" i="2" s="1"/>
  <c r="F701" i="2"/>
  <c r="G701" i="2" s="1"/>
  <c r="E702" i="2"/>
  <c r="AB702" i="2" s="1"/>
  <c r="F702" i="2"/>
  <c r="G702" i="2" s="1"/>
  <c r="E703" i="2"/>
  <c r="H703" i="2" s="1"/>
  <c r="F703" i="2"/>
  <c r="E704" i="2"/>
  <c r="AB704" i="2" s="1"/>
  <c r="F704" i="2"/>
  <c r="I704" i="2" s="1"/>
  <c r="J704" i="2" s="1"/>
  <c r="E705" i="2"/>
  <c r="H705" i="2" s="1"/>
  <c r="F705" i="2"/>
  <c r="I705" i="2" s="1"/>
  <c r="E706" i="2"/>
  <c r="AA706" i="2" s="1"/>
  <c r="F706" i="2"/>
  <c r="E707" i="2"/>
  <c r="F707" i="2"/>
  <c r="G707" i="2" s="1"/>
  <c r="E708" i="2"/>
  <c r="F708" i="2"/>
  <c r="E709" i="2"/>
  <c r="H709" i="2" s="1"/>
  <c r="F709" i="2"/>
  <c r="I709" i="2" s="1"/>
  <c r="E710" i="2"/>
  <c r="H710" i="2" s="1"/>
  <c r="F710" i="2"/>
  <c r="G710" i="2"/>
  <c r="E711" i="2"/>
  <c r="AB711" i="2" s="1"/>
  <c r="F711" i="2"/>
  <c r="H711" i="2"/>
  <c r="E712" i="2"/>
  <c r="AB712" i="2" s="1"/>
  <c r="F712" i="2"/>
  <c r="E713" i="2"/>
  <c r="H713" i="2" s="1"/>
  <c r="F713" i="2"/>
  <c r="G713" i="2" s="1"/>
  <c r="E714" i="2"/>
  <c r="AA714" i="2" s="1"/>
  <c r="F714" i="2"/>
  <c r="E715" i="2"/>
  <c r="F715" i="2"/>
  <c r="G715" i="2" s="1"/>
  <c r="E716" i="2"/>
  <c r="F716" i="2"/>
  <c r="I716" i="2" s="1"/>
  <c r="H716" i="2"/>
  <c r="E717" i="2"/>
  <c r="AB717" i="2" s="1"/>
  <c r="F717" i="2"/>
  <c r="E718" i="2"/>
  <c r="F718" i="2"/>
  <c r="E719" i="2"/>
  <c r="AA719" i="2" s="1"/>
  <c r="Z719" i="2" s="1"/>
  <c r="F719" i="2"/>
  <c r="G719" i="2" s="1"/>
  <c r="E720" i="2"/>
  <c r="F720" i="2"/>
  <c r="E721" i="2"/>
  <c r="AA721" i="2" s="1"/>
  <c r="F721" i="2"/>
  <c r="E722" i="2"/>
  <c r="F722" i="2"/>
  <c r="G722" i="2" s="1"/>
  <c r="E723" i="2"/>
  <c r="AB723" i="2" s="1"/>
  <c r="F723" i="2"/>
  <c r="I723" i="2" s="1"/>
  <c r="G723" i="2"/>
  <c r="K723" i="2" s="1"/>
  <c r="J723" i="2"/>
  <c r="E724" i="2"/>
  <c r="F724" i="2"/>
  <c r="I724" i="2" s="1"/>
  <c r="E725" i="2"/>
  <c r="AB725" i="2" s="1"/>
  <c r="F725" i="2"/>
  <c r="E726" i="2"/>
  <c r="AA726" i="2" s="1"/>
  <c r="Z726" i="2" s="1"/>
  <c r="F726" i="2"/>
  <c r="I726" i="2" s="1"/>
  <c r="E727" i="2"/>
  <c r="H727" i="2" s="1"/>
  <c r="F727" i="2"/>
  <c r="I727" i="2" s="1"/>
  <c r="E728" i="2"/>
  <c r="F728" i="2"/>
  <c r="E729" i="2"/>
  <c r="F729" i="2"/>
  <c r="G729" i="2" s="1"/>
  <c r="E730" i="2"/>
  <c r="F730" i="2"/>
  <c r="E731" i="2"/>
  <c r="H731" i="2" s="1"/>
  <c r="F731" i="2"/>
  <c r="G731" i="2" s="1"/>
  <c r="E732" i="2"/>
  <c r="AA732" i="2" s="1"/>
  <c r="Z732" i="2" s="1"/>
  <c r="F732" i="2"/>
  <c r="E733" i="2"/>
  <c r="AB733" i="2" s="1"/>
  <c r="F733" i="2"/>
  <c r="G733" i="2" s="1"/>
  <c r="E734" i="2"/>
  <c r="F734" i="2"/>
  <c r="E735" i="2"/>
  <c r="F735" i="2"/>
  <c r="E736" i="2"/>
  <c r="F736" i="2"/>
  <c r="G736" i="2" s="1"/>
  <c r="E737" i="2"/>
  <c r="H737" i="2" s="1"/>
  <c r="Q737" i="2" s="1"/>
  <c r="F737" i="2"/>
  <c r="E738" i="2"/>
  <c r="F738" i="2"/>
  <c r="G738" i="2" s="1"/>
  <c r="I738" i="2"/>
  <c r="E739" i="2"/>
  <c r="AA739" i="2" s="1"/>
  <c r="F739" i="2"/>
  <c r="E740" i="2"/>
  <c r="F740" i="2"/>
  <c r="I740" i="2" s="1"/>
  <c r="J740" i="2" s="1"/>
  <c r="E741" i="2"/>
  <c r="F741" i="2"/>
  <c r="E742" i="2"/>
  <c r="H742" i="2" s="1"/>
  <c r="F742" i="2"/>
  <c r="G742" i="2" s="1"/>
  <c r="E743" i="2"/>
  <c r="H743" i="2" s="1"/>
  <c r="F743" i="2"/>
  <c r="G743" i="2" s="1"/>
  <c r="E744" i="2"/>
  <c r="F744" i="2"/>
  <c r="I744" i="2" s="1"/>
  <c r="AA744" i="2"/>
  <c r="E745" i="2"/>
  <c r="F745" i="2"/>
  <c r="E746" i="2"/>
  <c r="AA746" i="2" s="1"/>
  <c r="F746" i="2"/>
  <c r="E747" i="2"/>
  <c r="AB747" i="2" s="1"/>
  <c r="F747" i="2"/>
  <c r="G747" i="2" s="1"/>
  <c r="E748" i="2"/>
  <c r="F748" i="2"/>
  <c r="E749" i="2"/>
  <c r="F749" i="2"/>
  <c r="E750" i="2"/>
  <c r="AA750" i="2" s="1"/>
  <c r="Z750" i="2" s="1"/>
  <c r="F750" i="2"/>
  <c r="G750" i="2" s="1"/>
  <c r="E751" i="2"/>
  <c r="F751" i="2"/>
  <c r="E752" i="2"/>
  <c r="F752" i="2"/>
  <c r="G752" i="2" s="1"/>
  <c r="E753" i="2"/>
  <c r="F753" i="2"/>
  <c r="G753" i="2" s="1"/>
  <c r="E754" i="2"/>
  <c r="F754" i="2"/>
  <c r="G754" i="2"/>
  <c r="E755" i="2"/>
  <c r="AB755" i="2" s="1"/>
  <c r="F755" i="2"/>
  <c r="G755" i="2" s="1"/>
  <c r="E756" i="2"/>
  <c r="F756" i="2"/>
  <c r="E757" i="2"/>
  <c r="H757" i="2" s="1"/>
  <c r="F757" i="2"/>
  <c r="I757" i="2" s="1"/>
  <c r="J757" i="2" s="1"/>
  <c r="E758" i="2"/>
  <c r="H758" i="2" s="1"/>
  <c r="Q758" i="2" s="1"/>
  <c r="R758" i="2" s="1"/>
  <c r="F758" i="2"/>
  <c r="G758" i="2" s="1"/>
  <c r="E759" i="2"/>
  <c r="F759" i="2"/>
  <c r="E760" i="2"/>
  <c r="F760" i="2"/>
  <c r="E761" i="2"/>
  <c r="AA761" i="2" s="1"/>
  <c r="Z761" i="2" s="1"/>
  <c r="F761" i="2"/>
  <c r="E762" i="2"/>
  <c r="F762" i="2"/>
  <c r="E763" i="2"/>
  <c r="F763" i="2"/>
  <c r="E764" i="2"/>
  <c r="AB764" i="2" s="1"/>
  <c r="F764" i="2"/>
  <c r="I764" i="2" s="1"/>
  <c r="E765" i="2"/>
  <c r="F765" i="2"/>
  <c r="I765" i="2" s="1"/>
  <c r="E766" i="2"/>
  <c r="AA766" i="2" s="1"/>
  <c r="Z766" i="2" s="1"/>
  <c r="F766" i="2"/>
  <c r="G766" i="2" s="1"/>
  <c r="E767" i="2"/>
  <c r="F767" i="2"/>
  <c r="E768" i="2"/>
  <c r="F768" i="2"/>
  <c r="G768" i="2" s="1"/>
  <c r="H768" i="2"/>
  <c r="E769" i="2"/>
  <c r="H769" i="2" s="1"/>
  <c r="F769" i="2"/>
  <c r="E770" i="2"/>
  <c r="F770" i="2"/>
  <c r="G770" i="2" s="1"/>
  <c r="E771" i="2"/>
  <c r="AB771" i="2" s="1"/>
  <c r="F771" i="2"/>
  <c r="E772" i="2"/>
  <c r="H772" i="2" s="1"/>
  <c r="F772" i="2"/>
  <c r="E773" i="2"/>
  <c r="F773" i="2"/>
  <c r="E774" i="2"/>
  <c r="AA774" i="2" s="1"/>
  <c r="F774" i="2"/>
  <c r="G774" i="2" s="1"/>
  <c r="H774" i="2"/>
  <c r="Q774" i="2" s="1"/>
  <c r="E775" i="2"/>
  <c r="F775" i="2"/>
  <c r="E776" i="2"/>
  <c r="F776" i="2"/>
  <c r="G776" i="2" s="1"/>
  <c r="E777" i="2"/>
  <c r="F777" i="2"/>
  <c r="E778" i="2"/>
  <c r="F778" i="2"/>
  <c r="I778" i="2" s="1"/>
  <c r="J778" i="2" s="1"/>
  <c r="E779" i="2"/>
  <c r="F779" i="2"/>
  <c r="E780" i="2"/>
  <c r="F780" i="2"/>
  <c r="E781" i="2"/>
  <c r="H781" i="2" s="1"/>
  <c r="F781" i="2"/>
  <c r="I781" i="2" s="1"/>
  <c r="E782" i="2"/>
  <c r="F782" i="2"/>
  <c r="G782" i="2"/>
  <c r="I782" i="2"/>
  <c r="J782" i="2" s="1"/>
  <c r="E783" i="2"/>
  <c r="H783" i="2" s="1"/>
  <c r="F783" i="2"/>
  <c r="G783" i="2" s="1"/>
  <c r="E784" i="2"/>
  <c r="AA784" i="2" s="1"/>
  <c r="F784" i="2"/>
  <c r="E785" i="2"/>
  <c r="AA785" i="2" s="1"/>
  <c r="F785" i="2"/>
  <c r="E786" i="2"/>
  <c r="H786" i="2" s="1"/>
  <c r="F786" i="2"/>
  <c r="E787" i="2"/>
  <c r="F787" i="2"/>
  <c r="G787" i="2" s="1"/>
  <c r="E788" i="2"/>
  <c r="H788" i="2" s="1"/>
  <c r="F788" i="2"/>
  <c r="G788" i="2" s="1"/>
  <c r="E789" i="2"/>
  <c r="F789" i="2"/>
  <c r="E790" i="2"/>
  <c r="F790" i="2"/>
  <c r="E791" i="2"/>
  <c r="H791" i="2" s="1"/>
  <c r="Q791" i="2" s="1"/>
  <c r="R791" i="2" s="1"/>
  <c r="F791" i="2"/>
  <c r="E792" i="2"/>
  <c r="H792" i="2" s="1"/>
  <c r="F792" i="2"/>
  <c r="E793" i="2"/>
  <c r="F793" i="2"/>
  <c r="G793" i="2" s="1"/>
  <c r="E794" i="2"/>
  <c r="H794" i="2" s="1"/>
  <c r="F794" i="2"/>
  <c r="I794" i="2" s="1"/>
  <c r="J794" i="2" s="1"/>
  <c r="E795" i="2"/>
  <c r="F795" i="2"/>
  <c r="H795" i="2"/>
  <c r="Q795" i="2" s="1"/>
  <c r="R795" i="2" s="1"/>
  <c r="E796" i="2"/>
  <c r="F796" i="2"/>
  <c r="E797" i="2"/>
  <c r="F797" i="2"/>
  <c r="E798" i="2"/>
  <c r="F798" i="2"/>
  <c r="I798" i="2" s="1"/>
  <c r="E799" i="2"/>
  <c r="F799" i="2"/>
  <c r="G799" i="2" s="1"/>
  <c r="E800" i="2"/>
  <c r="AA800" i="2" s="1"/>
  <c r="F800" i="2"/>
  <c r="G800" i="2" s="1"/>
  <c r="E801" i="2"/>
  <c r="H801" i="2" s="1"/>
  <c r="F801" i="2"/>
  <c r="I801" i="2" s="1"/>
  <c r="E802" i="2"/>
  <c r="AB802" i="2" s="1"/>
  <c r="F802" i="2"/>
  <c r="H802" i="2"/>
  <c r="E803" i="2"/>
  <c r="F803" i="2"/>
  <c r="I803" i="2" s="1"/>
  <c r="J803" i="2" s="1"/>
  <c r="E804" i="2"/>
  <c r="F804" i="2"/>
  <c r="G804" i="2" s="1"/>
  <c r="E805" i="2"/>
  <c r="F805" i="2"/>
  <c r="E806" i="2"/>
  <c r="F806" i="2"/>
  <c r="E807" i="2"/>
  <c r="H807" i="2" s="1"/>
  <c r="F807" i="2"/>
  <c r="Q807" i="2"/>
  <c r="R807" i="2" s="1"/>
  <c r="E808" i="2"/>
  <c r="AB808" i="2" s="1"/>
  <c r="F808" i="2"/>
  <c r="G808" i="2" s="1"/>
  <c r="E809" i="2"/>
  <c r="F809" i="2"/>
  <c r="I809" i="2" s="1"/>
  <c r="J809" i="2" s="1"/>
  <c r="E810" i="2"/>
  <c r="F810" i="2"/>
  <c r="H810" i="2"/>
  <c r="E811" i="2"/>
  <c r="AA811" i="2" s="1"/>
  <c r="Z811" i="2" s="1"/>
  <c r="F811" i="2"/>
  <c r="I811" i="2"/>
  <c r="E812" i="2"/>
  <c r="AB812" i="2" s="1"/>
  <c r="F812" i="2"/>
  <c r="E813" i="2"/>
  <c r="F813" i="2"/>
  <c r="AB813" i="2"/>
  <c r="E814" i="2"/>
  <c r="AA814" i="2" s="1"/>
  <c r="F814" i="2"/>
  <c r="E815" i="2"/>
  <c r="F815" i="2"/>
  <c r="G815" i="2" s="1"/>
  <c r="I815" i="2"/>
  <c r="J815" i="2" s="1"/>
  <c r="E816" i="2"/>
  <c r="H816" i="2" s="1"/>
  <c r="F816" i="2"/>
  <c r="AA816" i="2"/>
  <c r="E817" i="2"/>
  <c r="AA817" i="2" s="1"/>
  <c r="F817" i="2"/>
  <c r="I817" i="2" s="1"/>
  <c r="E818" i="2"/>
  <c r="AA818" i="2" s="1"/>
  <c r="Z818" i="2" s="1"/>
  <c r="F818" i="2"/>
  <c r="G818" i="2" s="1"/>
  <c r="E819" i="2"/>
  <c r="F819" i="2"/>
  <c r="E820" i="2"/>
  <c r="F820" i="2"/>
  <c r="I820" i="2" s="1"/>
  <c r="E821" i="2"/>
  <c r="AB821" i="2" s="1"/>
  <c r="F821" i="2"/>
  <c r="G821" i="2"/>
  <c r="I821" i="2"/>
  <c r="E822" i="2"/>
  <c r="AB822" i="2" s="1"/>
  <c r="F822" i="2"/>
  <c r="E823" i="2"/>
  <c r="AA823" i="2" s="1"/>
  <c r="Z823" i="2" s="1"/>
  <c r="F823" i="2"/>
  <c r="G823" i="2" s="1"/>
  <c r="E824" i="2"/>
  <c r="F824" i="2"/>
  <c r="I824" i="2" s="1"/>
  <c r="E825" i="2"/>
  <c r="F825" i="2"/>
  <c r="G825" i="2" s="1"/>
  <c r="E826" i="2"/>
  <c r="H826" i="2" s="1"/>
  <c r="F826" i="2"/>
  <c r="G826" i="2" s="1"/>
  <c r="E827" i="2"/>
  <c r="AB827" i="2" s="1"/>
  <c r="F827" i="2"/>
  <c r="G827" i="2" s="1"/>
  <c r="E828" i="2"/>
  <c r="F828" i="2"/>
  <c r="G828" i="2" s="1"/>
  <c r="E829" i="2"/>
  <c r="F829" i="2"/>
  <c r="E830" i="2"/>
  <c r="AB830" i="2" s="1"/>
  <c r="F830" i="2"/>
  <c r="G830" i="2" s="1"/>
  <c r="E831" i="2"/>
  <c r="AA831" i="2" s="1"/>
  <c r="F831" i="2"/>
  <c r="I831" i="2" s="1"/>
  <c r="J831" i="2" s="1"/>
  <c r="E832" i="2"/>
  <c r="AB832" i="2" s="1"/>
  <c r="F832" i="2"/>
  <c r="G832" i="2" s="1"/>
  <c r="E833" i="2"/>
  <c r="AA833" i="2" s="1"/>
  <c r="F833" i="2"/>
  <c r="G833" i="2" s="1"/>
  <c r="E834" i="2"/>
  <c r="AA834" i="2" s="1"/>
  <c r="F834" i="2"/>
  <c r="H834" i="2"/>
  <c r="Q834" i="2" s="1"/>
  <c r="R834" i="2" s="1"/>
  <c r="E835" i="2"/>
  <c r="F835" i="2"/>
  <c r="G835" i="2"/>
  <c r="E836" i="2"/>
  <c r="AA836" i="2" s="1"/>
  <c r="F836" i="2"/>
  <c r="I836" i="2" s="1"/>
  <c r="E837" i="2"/>
  <c r="F837" i="2"/>
  <c r="I837" i="2" s="1"/>
  <c r="J837" i="2" s="1"/>
  <c r="G837" i="2"/>
  <c r="E838" i="2"/>
  <c r="F838" i="2"/>
  <c r="E839" i="2"/>
  <c r="H839" i="2" s="1"/>
  <c r="F839" i="2"/>
  <c r="G839" i="2" s="1"/>
  <c r="E840" i="2"/>
  <c r="AA840" i="2" s="1"/>
  <c r="F840" i="2"/>
  <c r="G840" i="2" s="1"/>
  <c r="E841" i="2"/>
  <c r="H841" i="2" s="1"/>
  <c r="F841" i="2"/>
  <c r="E842" i="2"/>
  <c r="H842" i="2" s="1"/>
  <c r="F842" i="2"/>
  <c r="G842" i="2" s="1"/>
  <c r="E843" i="2"/>
  <c r="F843" i="2"/>
  <c r="G843" i="2" s="1"/>
  <c r="E844" i="2"/>
  <c r="F844" i="2"/>
  <c r="E845" i="2"/>
  <c r="F845" i="2"/>
  <c r="E846" i="2"/>
  <c r="H846" i="2" s="1"/>
  <c r="F846" i="2"/>
  <c r="E847" i="2"/>
  <c r="F847" i="2"/>
  <c r="G847" i="2" s="1"/>
  <c r="E848" i="2"/>
  <c r="F848" i="2"/>
  <c r="G848" i="2" s="1"/>
  <c r="E849" i="2"/>
  <c r="F849" i="2"/>
  <c r="E850" i="2"/>
  <c r="F850" i="2"/>
  <c r="I850" i="2"/>
  <c r="J850" i="2" s="1"/>
  <c r="E851" i="2"/>
  <c r="F851" i="2"/>
  <c r="H851" i="2"/>
  <c r="E852" i="2"/>
  <c r="AB852" i="2" s="1"/>
  <c r="F852" i="2"/>
  <c r="I852" i="2" s="1"/>
  <c r="E853" i="2"/>
  <c r="AA853" i="2" s="1"/>
  <c r="Z853" i="2" s="1"/>
  <c r="F853" i="2"/>
  <c r="E854" i="2"/>
  <c r="H854" i="2" s="1"/>
  <c r="F854" i="2"/>
  <c r="G854" i="2" s="1"/>
  <c r="E855" i="2"/>
  <c r="H855" i="2" s="1"/>
  <c r="F855" i="2"/>
  <c r="E856" i="2"/>
  <c r="H856" i="2" s="1"/>
  <c r="F856" i="2"/>
  <c r="G856" i="2" s="1"/>
  <c r="E857" i="2"/>
  <c r="F857" i="2"/>
  <c r="E858" i="2"/>
  <c r="H858" i="2" s="1"/>
  <c r="F858" i="2"/>
  <c r="G858" i="2"/>
  <c r="E859" i="2"/>
  <c r="F859" i="2"/>
  <c r="I859" i="2" s="1"/>
  <c r="G859" i="2"/>
  <c r="AA859" i="2"/>
  <c r="E860" i="2"/>
  <c r="F860" i="2"/>
  <c r="G860" i="2" s="1"/>
  <c r="H860" i="2"/>
  <c r="E861" i="2"/>
  <c r="H861" i="2" s="1"/>
  <c r="F861" i="2"/>
  <c r="G861" i="2" s="1"/>
  <c r="I861" i="2"/>
  <c r="E862" i="2"/>
  <c r="F862" i="2"/>
  <c r="G862" i="2" s="1"/>
  <c r="E863" i="2"/>
  <c r="F863" i="2"/>
  <c r="G863" i="2"/>
  <c r="E864" i="2"/>
  <c r="H864" i="2" s="1"/>
  <c r="F864" i="2"/>
  <c r="I864" i="2"/>
  <c r="J864" i="2" s="1"/>
  <c r="AA864" i="2"/>
  <c r="Z864" i="2" s="1"/>
  <c r="AB864" i="2"/>
  <c r="E865" i="2"/>
  <c r="AA865" i="2" s="1"/>
  <c r="Z865" i="2" s="1"/>
  <c r="F865" i="2"/>
  <c r="E866" i="2"/>
  <c r="F866" i="2"/>
  <c r="E867" i="2"/>
  <c r="H867" i="2" s="1"/>
  <c r="F867" i="2"/>
  <c r="I867" i="2"/>
  <c r="E868" i="2"/>
  <c r="F868" i="2"/>
  <c r="E869" i="2"/>
  <c r="F869" i="2"/>
  <c r="G869" i="2" s="1"/>
  <c r="E870" i="2"/>
  <c r="H870" i="2" s="1"/>
  <c r="Q870" i="2" s="1"/>
  <c r="R870" i="2" s="1"/>
  <c r="F870" i="2"/>
  <c r="G870" i="2" s="1"/>
  <c r="E871" i="2"/>
  <c r="F871" i="2"/>
  <c r="E872" i="2"/>
  <c r="F872" i="2"/>
  <c r="I872" i="2" s="1"/>
  <c r="E873" i="2"/>
  <c r="F873" i="2"/>
  <c r="G873" i="2" s="1"/>
  <c r="E874" i="2"/>
  <c r="AA874" i="2" s="1"/>
  <c r="Z874" i="2" s="1"/>
  <c r="F874" i="2"/>
  <c r="E875" i="2"/>
  <c r="F875" i="2"/>
  <c r="G875" i="2" s="1"/>
  <c r="AA875" i="2"/>
  <c r="Z875" i="2" s="1"/>
  <c r="E876" i="2"/>
  <c r="F876" i="2"/>
  <c r="G876" i="2" s="1"/>
  <c r="E877" i="2"/>
  <c r="F877" i="2"/>
  <c r="G877" i="2" s="1"/>
  <c r="E878" i="2"/>
  <c r="F878" i="2"/>
  <c r="E879" i="2"/>
  <c r="AA879" i="2" s="1"/>
  <c r="F879" i="2"/>
  <c r="I879" i="2" s="1"/>
  <c r="E880" i="2"/>
  <c r="H880" i="2" s="1"/>
  <c r="F880" i="2"/>
  <c r="G880" i="2" s="1"/>
  <c r="E881" i="2"/>
  <c r="AB881" i="2" s="1"/>
  <c r="F881" i="2"/>
  <c r="H881" i="2"/>
  <c r="E882" i="2"/>
  <c r="AA882" i="2" s="1"/>
  <c r="F882" i="2"/>
  <c r="G882" i="2" s="1"/>
  <c r="E883" i="2"/>
  <c r="F883" i="2"/>
  <c r="E884" i="2"/>
  <c r="F884" i="2"/>
  <c r="G884" i="2" s="1"/>
  <c r="H884" i="2"/>
  <c r="E885" i="2"/>
  <c r="AB885" i="2" s="1"/>
  <c r="F885" i="2"/>
  <c r="E886" i="2"/>
  <c r="F886" i="2"/>
  <c r="E887" i="2"/>
  <c r="AB887" i="2" s="1"/>
  <c r="F887" i="2"/>
  <c r="E888" i="2"/>
  <c r="AB888" i="2" s="1"/>
  <c r="F888" i="2"/>
  <c r="H888" i="2"/>
  <c r="AA888" i="2"/>
  <c r="Z888" i="2" s="1"/>
  <c r="E889" i="2"/>
  <c r="F889" i="2"/>
  <c r="I889" i="2"/>
  <c r="J889" i="2" s="1"/>
  <c r="E890" i="2"/>
  <c r="AA890" i="2" s="1"/>
  <c r="Z890" i="2" s="1"/>
  <c r="F890" i="2"/>
  <c r="E891" i="2"/>
  <c r="F891" i="2"/>
  <c r="G891" i="2" s="1"/>
  <c r="E892" i="2"/>
  <c r="AA892" i="2" s="1"/>
  <c r="F892" i="2"/>
  <c r="E893" i="2"/>
  <c r="AB893" i="2" s="1"/>
  <c r="F893" i="2"/>
  <c r="I893" i="2"/>
  <c r="AA893" i="2"/>
  <c r="E894" i="2"/>
  <c r="AA894" i="2" s="1"/>
  <c r="Z894" i="2" s="1"/>
  <c r="F894" i="2"/>
  <c r="E895" i="2"/>
  <c r="F895" i="2"/>
  <c r="E896" i="2"/>
  <c r="AA896" i="2" s="1"/>
  <c r="Z896" i="2" s="1"/>
  <c r="F896" i="2"/>
  <c r="H896" i="2"/>
  <c r="E897" i="2"/>
  <c r="F897" i="2"/>
  <c r="E898" i="2"/>
  <c r="AA898" i="2" s="1"/>
  <c r="F898" i="2"/>
  <c r="E899" i="2"/>
  <c r="H899" i="2" s="1"/>
  <c r="F899" i="2"/>
  <c r="E900" i="2"/>
  <c r="F900" i="2"/>
  <c r="E901" i="2"/>
  <c r="F901" i="2"/>
  <c r="I901" i="2" s="1"/>
  <c r="E902" i="2"/>
  <c r="F902" i="2"/>
  <c r="G902" i="2" s="1"/>
  <c r="E903" i="2"/>
  <c r="F903" i="2"/>
  <c r="I903" i="2"/>
  <c r="E904" i="2"/>
  <c r="AA904" i="2" s="1"/>
  <c r="F904" i="2"/>
  <c r="G904" i="2" s="1"/>
  <c r="E905" i="2"/>
  <c r="H905" i="2" s="1"/>
  <c r="F905" i="2"/>
  <c r="I905" i="2" s="1"/>
  <c r="E906" i="2"/>
  <c r="F906" i="2"/>
  <c r="E907" i="2"/>
  <c r="F907" i="2"/>
  <c r="E908" i="2"/>
  <c r="F908" i="2"/>
  <c r="G908" i="2" s="1"/>
  <c r="E909" i="2"/>
  <c r="F909" i="2"/>
  <c r="G909" i="2" s="1"/>
  <c r="I909" i="2"/>
  <c r="E910" i="2"/>
  <c r="F910" i="2"/>
  <c r="G910" i="2" s="1"/>
  <c r="E911" i="2"/>
  <c r="F911" i="2"/>
  <c r="E912" i="2"/>
  <c r="F912" i="2"/>
  <c r="G912" i="2" s="1"/>
  <c r="E913" i="2"/>
  <c r="AA913" i="2" s="1"/>
  <c r="F913" i="2"/>
  <c r="G913" i="2" s="1"/>
  <c r="E914" i="2"/>
  <c r="AA914" i="2" s="1"/>
  <c r="F914" i="2"/>
  <c r="E915" i="2"/>
  <c r="F915" i="2"/>
  <c r="E916" i="2"/>
  <c r="F916" i="2"/>
  <c r="E917" i="2"/>
  <c r="AB917" i="2" s="1"/>
  <c r="F917" i="2"/>
  <c r="I917" i="2"/>
  <c r="E918" i="2"/>
  <c r="F918" i="2"/>
  <c r="I918" i="2" s="1"/>
  <c r="E919" i="2"/>
  <c r="F919" i="2"/>
  <c r="G919" i="2" s="1"/>
  <c r="E920" i="2"/>
  <c r="H920" i="2" s="1"/>
  <c r="F920" i="2"/>
  <c r="E921" i="2"/>
  <c r="AA921" i="2" s="1"/>
  <c r="F921" i="2"/>
  <c r="I921" i="2" s="1"/>
  <c r="E922" i="2"/>
  <c r="F922" i="2"/>
  <c r="G922" i="2" s="1"/>
  <c r="E923" i="2"/>
  <c r="F923" i="2"/>
  <c r="G923" i="2" s="1"/>
  <c r="I923" i="2"/>
  <c r="E924" i="2"/>
  <c r="AA924" i="2" s="1"/>
  <c r="F924" i="2"/>
  <c r="H924" i="2"/>
  <c r="Q924" i="2" s="1"/>
  <c r="R924" i="2" s="1"/>
  <c r="E925" i="2"/>
  <c r="F925" i="2"/>
  <c r="G925" i="2" s="1"/>
  <c r="E926" i="2"/>
  <c r="F926" i="2"/>
  <c r="I926" i="2" s="1"/>
  <c r="J926" i="2" s="1"/>
  <c r="E927" i="2"/>
  <c r="F927" i="2"/>
  <c r="E928" i="2"/>
  <c r="F928" i="2"/>
  <c r="E929" i="2"/>
  <c r="F929" i="2"/>
  <c r="E930" i="2"/>
  <c r="F930" i="2"/>
  <c r="G930" i="2" s="1"/>
  <c r="E931" i="2"/>
  <c r="AB931" i="2" s="1"/>
  <c r="F931" i="2"/>
  <c r="I931" i="2"/>
  <c r="E932" i="2"/>
  <c r="H932" i="2" s="1"/>
  <c r="F932" i="2"/>
  <c r="E933" i="2"/>
  <c r="AA933" i="2" s="1"/>
  <c r="Z933" i="2" s="1"/>
  <c r="F933" i="2"/>
  <c r="E934" i="2"/>
  <c r="F934" i="2"/>
  <c r="G934" i="2" s="1"/>
  <c r="E935" i="2"/>
  <c r="F935" i="2"/>
  <c r="E936" i="2"/>
  <c r="AB936" i="2" s="1"/>
  <c r="F936" i="2"/>
  <c r="I936" i="2" s="1"/>
  <c r="E937" i="2"/>
  <c r="AA937" i="2" s="1"/>
  <c r="Z937" i="2" s="1"/>
  <c r="F937" i="2"/>
  <c r="G937" i="2" s="1"/>
  <c r="E938" i="2"/>
  <c r="F938" i="2"/>
  <c r="I938" i="2" s="1"/>
  <c r="J938" i="2" s="1"/>
  <c r="E939" i="2"/>
  <c r="H939" i="2" s="1"/>
  <c r="Q939" i="2" s="1"/>
  <c r="F939" i="2"/>
  <c r="G939" i="2" s="1"/>
  <c r="E940" i="2"/>
  <c r="H940" i="2" s="1"/>
  <c r="F940" i="2"/>
  <c r="I940" i="2" s="1"/>
  <c r="J940" i="2" s="1"/>
  <c r="G940" i="2"/>
  <c r="E941" i="2"/>
  <c r="F941" i="2"/>
  <c r="I941" i="2" s="1"/>
  <c r="E942" i="2"/>
  <c r="F942" i="2"/>
  <c r="I942" i="2" s="1"/>
  <c r="E943" i="2"/>
  <c r="F943" i="2"/>
  <c r="E944" i="2"/>
  <c r="F944" i="2"/>
  <c r="E945" i="2"/>
  <c r="F945" i="2"/>
  <c r="G945" i="2" s="1"/>
  <c r="E946" i="2"/>
  <c r="F946" i="2"/>
  <c r="G946" i="2" s="1"/>
  <c r="E947" i="2"/>
  <c r="F947" i="2"/>
  <c r="E948" i="2"/>
  <c r="H948" i="2" s="1"/>
  <c r="F948" i="2"/>
  <c r="I948" i="2" s="1"/>
  <c r="AA948" i="2"/>
  <c r="E949" i="2"/>
  <c r="AB949" i="2" s="1"/>
  <c r="F949" i="2"/>
  <c r="G949" i="2" s="1"/>
  <c r="AA949" i="2"/>
  <c r="Z949" i="2" s="1"/>
  <c r="E950" i="2"/>
  <c r="AB950" i="2" s="1"/>
  <c r="F950" i="2"/>
  <c r="G950" i="2" s="1"/>
  <c r="E951" i="2"/>
  <c r="F951" i="2"/>
  <c r="E952" i="2"/>
  <c r="H952" i="2" s="1"/>
  <c r="F952" i="2"/>
  <c r="G952" i="2" s="1"/>
  <c r="I952" i="2"/>
  <c r="J952" i="2" s="1"/>
  <c r="E953" i="2"/>
  <c r="H953" i="2" s="1"/>
  <c r="F953" i="2"/>
  <c r="E954" i="2"/>
  <c r="AB954" i="2" s="1"/>
  <c r="F954" i="2"/>
  <c r="E955" i="2"/>
  <c r="AA955" i="2" s="1"/>
  <c r="F955" i="2"/>
  <c r="G955" i="2" s="1"/>
  <c r="E956" i="2"/>
  <c r="H956" i="2" s="1"/>
  <c r="F956" i="2"/>
  <c r="E957" i="2"/>
  <c r="AB957" i="2" s="1"/>
  <c r="F957" i="2"/>
  <c r="G957" i="2" s="1"/>
  <c r="I957" i="2"/>
  <c r="J957" i="2" s="1"/>
  <c r="E958" i="2"/>
  <c r="H958" i="2" s="1"/>
  <c r="F958" i="2"/>
  <c r="E959" i="2"/>
  <c r="AA959" i="2" s="1"/>
  <c r="Z959" i="2" s="1"/>
  <c r="F959" i="2"/>
  <c r="G959" i="2" s="1"/>
  <c r="E960" i="2"/>
  <c r="F960" i="2"/>
  <c r="E961" i="2"/>
  <c r="AA961" i="2" s="1"/>
  <c r="F961" i="2"/>
  <c r="I961" i="2" s="1"/>
  <c r="J961" i="2" s="1"/>
  <c r="E962" i="2"/>
  <c r="F962" i="2"/>
  <c r="E963" i="2"/>
  <c r="H963" i="2" s="1"/>
  <c r="F963" i="2"/>
  <c r="G963" i="2" s="1"/>
  <c r="E964" i="2"/>
  <c r="AA964" i="2" s="1"/>
  <c r="F964" i="2"/>
  <c r="E965" i="2"/>
  <c r="H965" i="2" s="1"/>
  <c r="F965" i="2"/>
  <c r="E966" i="2"/>
  <c r="H966" i="2" s="1"/>
  <c r="F966" i="2"/>
  <c r="E967" i="2"/>
  <c r="AA967" i="2" s="1"/>
  <c r="F967" i="2"/>
  <c r="I967" i="2" s="1"/>
  <c r="G967" i="2"/>
  <c r="E968" i="2"/>
  <c r="H968" i="2" s="1"/>
  <c r="F968" i="2"/>
  <c r="E969" i="2"/>
  <c r="F969" i="2"/>
  <c r="E970" i="2"/>
  <c r="F970" i="2"/>
  <c r="E971" i="2"/>
  <c r="H971" i="2" s="1"/>
  <c r="F971" i="2"/>
  <c r="G971" i="2" s="1"/>
  <c r="E972" i="2"/>
  <c r="F972" i="2"/>
  <c r="H972" i="2"/>
  <c r="E973" i="2"/>
  <c r="F973" i="2"/>
  <c r="E974" i="2"/>
  <c r="H974" i="2" s="1"/>
  <c r="Q974" i="2" s="1"/>
  <c r="R974" i="2" s="1"/>
  <c r="F974" i="2"/>
  <c r="G974" i="2" s="1"/>
  <c r="E975" i="2"/>
  <c r="F975" i="2"/>
  <c r="E976" i="2"/>
  <c r="F976" i="2"/>
  <c r="E977" i="2"/>
  <c r="F977" i="2"/>
  <c r="E978" i="2"/>
  <c r="H978" i="2" s="1"/>
  <c r="F978" i="2"/>
  <c r="G978" i="2" s="1"/>
  <c r="E979" i="2"/>
  <c r="AB979" i="2" s="1"/>
  <c r="F979" i="2"/>
  <c r="G979" i="2" s="1"/>
  <c r="E980" i="2"/>
  <c r="F980" i="2"/>
  <c r="E981" i="2"/>
  <c r="F981" i="2"/>
  <c r="G981" i="2" s="1"/>
  <c r="E982" i="2"/>
  <c r="AA982" i="2" s="1"/>
  <c r="F982" i="2"/>
  <c r="E983" i="2"/>
  <c r="F983" i="2"/>
  <c r="E984" i="2"/>
  <c r="F984" i="2"/>
  <c r="G984" i="2" s="1"/>
  <c r="E985" i="2"/>
  <c r="H985" i="2" s="1"/>
  <c r="F985" i="2"/>
  <c r="E986" i="2"/>
  <c r="F986" i="2"/>
  <c r="E987" i="2"/>
  <c r="AA987" i="2" s="1"/>
  <c r="Z987" i="2" s="1"/>
  <c r="F987" i="2"/>
  <c r="E988" i="2"/>
  <c r="F988" i="2"/>
  <c r="G988" i="2" s="1"/>
  <c r="E989" i="2"/>
  <c r="AA989" i="2" s="1"/>
  <c r="Z989" i="2" s="1"/>
  <c r="F989" i="2"/>
  <c r="G989" i="2" s="1"/>
  <c r="E990" i="2"/>
  <c r="F990" i="2"/>
  <c r="E991" i="2"/>
  <c r="AB991" i="2" s="1"/>
  <c r="F991" i="2"/>
  <c r="E992" i="2"/>
  <c r="AB992" i="2" s="1"/>
  <c r="F992" i="2"/>
  <c r="G992" i="2" s="1"/>
  <c r="E993" i="2"/>
  <c r="H993" i="2" s="1"/>
  <c r="F993" i="2"/>
  <c r="E994" i="2"/>
  <c r="H994" i="2" s="1"/>
  <c r="F994" i="2"/>
  <c r="E995" i="2"/>
  <c r="F995" i="2"/>
  <c r="E996" i="2"/>
  <c r="F996" i="2"/>
  <c r="I996" i="2" s="1"/>
  <c r="J996" i="2"/>
  <c r="E997" i="2"/>
  <c r="F997" i="2"/>
  <c r="G997" i="2" s="1"/>
  <c r="E998" i="2"/>
  <c r="F998" i="2"/>
  <c r="G998" i="2" s="1"/>
  <c r="E999" i="2"/>
  <c r="H999" i="2" s="1"/>
  <c r="F999" i="2"/>
  <c r="E1000" i="2"/>
  <c r="F1000" i="2"/>
  <c r="G1000" i="2" s="1"/>
  <c r="E35" i="2"/>
  <c r="AB35" i="2" s="1"/>
  <c r="F35" i="2"/>
  <c r="I35" i="2" s="1"/>
  <c r="J35" i="2" s="1"/>
  <c r="E36" i="2"/>
  <c r="AB36" i="2" s="1"/>
  <c r="F36" i="2"/>
  <c r="E37" i="2"/>
  <c r="F37" i="2"/>
  <c r="I37" i="2" s="1"/>
  <c r="E38" i="2"/>
  <c r="F38" i="2"/>
  <c r="E39" i="2"/>
  <c r="AB39" i="2" s="1"/>
  <c r="F39" i="2"/>
  <c r="E40" i="2"/>
  <c r="F40" i="2"/>
  <c r="E41" i="2"/>
  <c r="F41" i="2"/>
  <c r="E42" i="2"/>
  <c r="H42" i="2" s="1"/>
  <c r="F42" i="2"/>
  <c r="G42" i="2" s="1"/>
  <c r="E43" i="2"/>
  <c r="AB43" i="2" s="1"/>
  <c r="F43" i="2"/>
  <c r="G43" i="2" s="1"/>
  <c r="E44" i="2"/>
  <c r="F44" i="2"/>
  <c r="I44" i="2" s="1"/>
  <c r="J44" i="2" s="1"/>
  <c r="E45" i="2"/>
  <c r="H45" i="2" s="1"/>
  <c r="F45" i="2"/>
  <c r="E46" i="2"/>
  <c r="F46" i="2"/>
  <c r="E47" i="2"/>
  <c r="AB47" i="2" s="1"/>
  <c r="F47" i="2"/>
  <c r="E48" i="2"/>
  <c r="F48" i="2"/>
  <c r="E49" i="2"/>
  <c r="AB49" i="2" s="1"/>
  <c r="F49" i="2"/>
  <c r="G49" i="2" s="1"/>
  <c r="E50" i="2"/>
  <c r="H50" i="2" s="1"/>
  <c r="F50" i="2"/>
  <c r="G50" i="2" s="1"/>
  <c r="E51" i="2"/>
  <c r="AA51" i="2" s="1"/>
  <c r="Z51" i="2" s="1"/>
  <c r="F51" i="2"/>
  <c r="I51" i="2" s="1"/>
  <c r="J51" i="2" s="1"/>
  <c r="E52" i="2"/>
  <c r="AA52" i="2" s="1"/>
  <c r="Z52" i="2" s="1"/>
  <c r="F52" i="2"/>
  <c r="I52" i="2" s="1"/>
  <c r="E53" i="2"/>
  <c r="AB53" i="2" s="1"/>
  <c r="F53" i="2"/>
  <c r="E54" i="2"/>
  <c r="F54" i="2"/>
  <c r="G54" i="2" s="1"/>
  <c r="E55" i="2"/>
  <c r="AA55" i="2" s="1"/>
  <c r="F55" i="2"/>
  <c r="G55" i="2" s="1"/>
  <c r="E56" i="2"/>
  <c r="AA56" i="2" s="1"/>
  <c r="Z56" i="2" s="1"/>
  <c r="F56" i="2"/>
  <c r="I56" i="2" s="1"/>
  <c r="E57" i="2"/>
  <c r="AA57" i="2" s="1"/>
  <c r="F57" i="2"/>
  <c r="G57" i="2" s="1"/>
  <c r="E58" i="2"/>
  <c r="F58" i="2"/>
  <c r="I58" i="2" s="1"/>
  <c r="J58" i="2" s="1"/>
  <c r="E59" i="2"/>
  <c r="F59" i="2"/>
  <c r="G59" i="2" s="1"/>
  <c r="E60" i="2"/>
  <c r="F60" i="2"/>
  <c r="E61" i="2"/>
  <c r="AB61" i="2" s="1"/>
  <c r="F61" i="2"/>
  <c r="E62" i="2"/>
  <c r="F62" i="2"/>
  <c r="I62" i="2" s="1"/>
  <c r="E63" i="2"/>
  <c r="AA63" i="2" s="1"/>
  <c r="F63" i="2"/>
  <c r="I63" i="2" s="1"/>
  <c r="E64" i="2"/>
  <c r="AA64" i="2" s="1"/>
  <c r="F64" i="2"/>
  <c r="E65" i="2"/>
  <c r="F65" i="2"/>
  <c r="I65" i="2" s="1"/>
  <c r="E66" i="2"/>
  <c r="AB66" i="2" s="1"/>
  <c r="F66" i="2"/>
  <c r="G66" i="2" s="1"/>
  <c r="E67" i="2"/>
  <c r="F67" i="2"/>
  <c r="E68" i="2"/>
  <c r="AB68" i="2" s="1"/>
  <c r="F68" i="2"/>
  <c r="G68" i="2" s="1"/>
  <c r="E69" i="2"/>
  <c r="F69" i="2"/>
  <c r="G69" i="2" s="1"/>
  <c r="E70" i="2"/>
  <c r="H70" i="2" s="1"/>
  <c r="F70" i="2"/>
  <c r="E71" i="2"/>
  <c r="F71" i="2"/>
  <c r="I71" i="2" s="1"/>
  <c r="J71" i="2" s="1"/>
  <c r="E72" i="2"/>
  <c r="H72" i="2" s="1"/>
  <c r="F72" i="2"/>
  <c r="E73" i="2"/>
  <c r="AB73" i="2" s="1"/>
  <c r="F73" i="2"/>
  <c r="I73" i="2" s="1"/>
  <c r="E74" i="2"/>
  <c r="H74" i="2" s="1"/>
  <c r="F74" i="2"/>
  <c r="G74" i="2" s="1"/>
  <c r="E75" i="2"/>
  <c r="AB75" i="2" s="1"/>
  <c r="F75" i="2"/>
  <c r="G75" i="2" s="1"/>
  <c r="E76" i="2"/>
  <c r="H76" i="2" s="1"/>
  <c r="F76" i="2"/>
  <c r="G76" i="2" s="1"/>
  <c r="E77" i="2"/>
  <c r="AA77" i="2" s="1"/>
  <c r="Z77" i="2" s="1"/>
  <c r="F77" i="2"/>
  <c r="G77" i="2" s="1"/>
  <c r="E78" i="2"/>
  <c r="F78" i="2"/>
  <c r="G78" i="2" s="1"/>
  <c r="E79" i="2"/>
  <c r="AA79" i="2" s="1"/>
  <c r="Z79" i="2" s="1"/>
  <c r="F79" i="2"/>
  <c r="E80" i="2"/>
  <c r="AB80" i="2" s="1"/>
  <c r="F80" i="2"/>
  <c r="G80" i="2" s="1"/>
  <c r="E81" i="2"/>
  <c r="F81" i="2"/>
  <c r="G81" i="2" s="1"/>
  <c r="E82" i="2"/>
  <c r="AB82" i="2" s="1"/>
  <c r="F82" i="2"/>
  <c r="E83" i="2"/>
  <c r="F83" i="2"/>
  <c r="E84" i="2"/>
  <c r="H84" i="2" s="1"/>
  <c r="F84" i="2"/>
  <c r="G84" i="2" s="1"/>
  <c r="E85" i="2"/>
  <c r="H85" i="2" s="1"/>
  <c r="F85" i="2"/>
  <c r="G85" i="2" s="1"/>
  <c r="E86" i="2"/>
  <c r="AA86" i="2" s="1"/>
  <c r="F86" i="2"/>
  <c r="E87" i="2"/>
  <c r="AA87" i="2" s="1"/>
  <c r="F87" i="2"/>
  <c r="G87" i="2" s="1"/>
  <c r="E88" i="2"/>
  <c r="H88" i="2" s="1"/>
  <c r="F88" i="2"/>
  <c r="I88" i="2" s="1"/>
  <c r="E89" i="2"/>
  <c r="H89" i="2" s="1"/>
  <c r="F89" i="2"/>
  <c r="AA89" i="2"/>
  <c r="E90" i="2"/>
  <c r="F90" i="2"/>
  <c r="E91" i="2"/>
  <c r="AB91" i="2" s="1"/>
  <c r="F91" i="2"/>
  <c r="G91" i="2" s="1"/>
  <c r="E92" i="2"/>
  <c r="AA92" i="2" s="1"/>
  <c r="Z92" i="2" s="1"/>
  <c r="F92" i="2"/>
  <c r="G92" i="2" s="1"/>
  <c r="E93" i="2"/>
  <c r="F93" i="2"/>
  <c r="E94" i="2"/>
  <c r="F94" i="2"/>
  <c r="E95" i="2"/>
  <c r="F95" i="2"/>
  <c r="G95" i="2" s="1"/>
  <c r="E96" i="2"/>
  <c r="F96" i="2"/>
  <c r="G96" i="2" s="1"/>
  <c r="E97" i="2"/>
  <c r="H97" i="2" s="1"/>
  <c r="F97" i="2"/>
  <c r="G97" i="2" s="1"/>
  <c r="E98" i="2"/>
  <c r="H98" i="2" s="1"/>
  <c r="F98" i="2"/>
  <c r="G98" i="2" s="1"/>
  <c r="E99" i="2"/>
  <c r="H99" i="2" s="1"/>
  <c r="F99" i="2"/>
  <c r="I99" i="2" s="1"/>
  <c r="J99" i="2" s="1"/>
  <c r="E100" i="2"/>
  <c r="AA100" i="2" s="1"/>
  <c r="Z100" i="2" s="1"/>
  <c r="F100" i="2"/>
  <c r="G100" i="2" s="1"/>
  <c r="E101" i="2"/>
  <c r="F101" i="2"/>
  <c r="E102" i="2"/>
  <c r="F102" i="2"/>
  <c r="E103" i="2"/>
  <c r="F103" i="2"/>
  <c r="I103" i="2" s="1"/>
  <c r="E104" i="2"/>
  <c r="H104" i="2" s="1"/>
  <c r="F104" i="2"/>
  <c r="G104" i="2" s="1"/>
  <c r="E105" i="2"/>
  <c r="F105" i="2"/>
  <c r="G105" i="2" s="1"/>
  <c r="E106" i="2"/>
  <c r="F106" i="2"/>
  <c r="G106" i="2" s="1"/>
  <c r="E107" i="2"/>
  <c r="H107" i="2" s="1"/>
  <c r="F107" i="2"/>
  <c r="G107" i="2" s="1"/>
  <c r="E108" i="2"/>
  <c r="AA108" i="2" s="1"/>
  <c r="Z108" i="2" s="1"/>
  <c r="F108" i="2"/>
  <c r="E109" i="2"/>
  <c r="H109" i="2" s="1"/>
  <c r="F109" i="2"/>
  <c r="G109" i="2" s="1"/>
  <c r="E110" i="2"/>
  <c r="F110" i="2"/>
  <c r="G110" i="2" s="1"/>
  <c r="E111" i="2"/>
  <c r="F111" i="2"/>
  <c r="G111" i="2" s="1"/>
  <c r="E112" i="2"/>
  <c r="F112" i="2"/>
  <c r="I112" i="2" s="1"/>
  <c r="E113" i="2"/>
  <c r="F113" i="2"/>
  <c r="G113" i="2" s="1"/>
  <c r="E114" i="2"/>
  <c r="AB114" i="2" s="1"/>
  <c r="F114" i="2"/>
  <c r="I114" i="2" s="1"/>
  <c r="E115" i="2"/>
  <c r="AA115" i="2" s="1"/>
  <c r="F115" i="2"/>
  <c r="G115" i="2" s="1"/>
  <c r="E116" i="2"/>
  <c r="F116" i="2"/>
  <c r="E117" i="2"/>
  <c r="AA117" i="2" s="1"/>
  <c r="Z117" i="2" s="1"/>
  <c r="F117" i="2"/>
  <c r="I117" i="2" s="1"/>
  <c r="E118" i="2"/>
  <c r="H118" i="2" s="1"/>
  <c r="F118" i="2"/>
  <c r="I118" i="2" s="1"/>
  <c r="E119" i="2"/>
  <c r="AA119" i="2" s="1"/>
  <c r="Z119" i="2" s="1"/>
  <c r="F119" i="2"/>
  <c r="E120" i="2"/>
  <c r="H120" i="2" s="1"/>
  <c r="F120" i="2"/>
  <c r="G120" i="2" s="1"/>
  <c r="E121" i="2"/>
  <c r="F121" i="2"/>
  <c r="G121" i="2" s="1"/>
  <c r="E122" i="2"/>
  <c r="H122" i="2" s="1"/>
  <c r="F122" i="2"/>
  <c r="G122" i="2" s="1"/>
  <c r="AB122" i="2"/>
  <c r="E123" i="2"/>
  <c r="F123" i="2"/>
  <c r="G123" i="2" s="1"/>
  <c r="E124" i="2"/>
  <c r="F124" i="2"/>
  <c r="I124" i="2" s="1"/>
  <c r="H124" i="2"/>
  <c r="Q124" i="2" s="1"/>
  <c r="R124" i="2" s="1"/>
  <c r="E125" i="2"/>
  <c r="F125" i="2"/>
  <c r="E126" i="2"/>
  <c r="F126" i="2"/>
  <c r="G126" i="2" s="1"/>
  <c r="E127" i="2"/>
  <c r="F127" i="2"/>
  <c r="G127" i="2" s="1"/>
  <c r="E128" i="2"/>
  <c r="F128" i="2"/>
  <c r="E129" i="2"/>
  <c r="F129" i="2"/>
  <c r="E130" i="2"/>
  <c r="F130" i="2"/>
  <c r="E131" i="2"/>
  <c r="F131" i="2"/>
  <c r="I131" i="2" s="1"/>
  <c r="J131" i="2" s="1"/>
  <c r="E132" i="2"/>
  <c r="F132" i="2"/>
  <c r="G132" i="2" s="1"/>
  <c r="I132" i="2"/>
  <c r="J132" i="2" s="1"/>
  <c r="E133" i="2"/>
  <c r="AA133" i="2" s="1"/>
  <c r="Z133" i="2" s="1"/>
  <c r="F133" i="2"/>
  <c r="G133" i="2" s="1"/>
  <c r="E134" i="2"/>
  <c r="F134" i="2"/>
  <c r="G134" i="2" s="1"/>
  <c r="E135" i="2"/>
  <c r="F135" i="2"/>
  <c r="G135" i="2" s="1"/>
  <c r="H135" i="2"/>
  <c r="E136" i="2"/>
  <c r="H136" i="2" s="1"/>
  <c r="F136" i="2"/>
  <c r="I136" i="2" s="1"/>
  <c r="G136" i="2"/>
  <c r="AA136" i="2"/>
  <c r="Z136" i="2" s="1"/>
  <c r="E137" i="2"/>
  <c r="H137" i="2" s="1"/>
  <c r="F137" i="2"/>
  <c r="G137" i="2" s="1"/>
  <c r="E138" i="2"/>
  <c r="AA138" i="2" s="1"/>
  <c r="F138" i="2"/>
  <c r="I138" i="2"/>
  <c r="J138" i="2" s="1"/>
  <c r="E139" i="2"/>
  <c r="AA139" i="2" s="1"/>
  <c r="F139" i="2"/>
  <c r="I139" i="2" s="1"/>
  <c r="E140" i="2"/>
  <c r="H140" i="2" s="1"/>
  <c r="F140" i="2"/>
  <c r="E141" i="2"/>
  <c r="F141" i="2"/>
  <c r="E142" i="2"/>
  <c r="F142" i="2"/>
  <c r="G142" i="2" s="1"/>
  <c r="E143" i="2"/>
  <c r="F143" i="2"/>
  <c r="AA143" i="2"/>
  <c r="E144" i="2"/>
  <c r="AB144" i="2" s="1"/>
  <c r="F144" i="2"/>
  <c r="I144" i="2" s="1"/>
  <c r="J144" i="2" s="1"/>
  <c r="E145" i="2"/>
  <c r="F145" i="2"/>
  <c r="H145" i="2"/>
  <c r="Q145" i="2" s="1"/>
  <c r="R145" i="2" s="1"/>
  <c r="E146" i="2"/>
  <c r="F146" i="2"/>
  <c r="G146" i="2" s="1"/>
  <c r="E147" i="2"/>
  <c r="F147" i="2"/>
  <c r="E148" i="2"/>
  <c r="AB148" i="2" s="1"/>
  <c r="F148" i="2"/>
  <c r="I148" i="2" s="1"/>
  <c r="E149" i="2"/>
  <c r="F149" i="2"/>
  <c r="E150" i="2"/>
  <c r="F150" i="2"/>
  <c r="E151" i="2"/>
  <c r="F151" i="2"/>
  <c r="I151" i="2" s="1"/>
  <c r="E152" i="2"/>
  <c r="AB152" i="2" s="1"/>
  <c r="F152" i="2"/>
  <c r="I152" i="2" s="1"/>
  <c r="E153" i="2"/>
  <c r="F153" i="2"/>
  <c r="E154" i="2"/>
  <c r="F154" i="2"/>
  <c r="G154" i="2" s="1"/>
  <c r="AB154" i="2"/>
  <c r="E155" i="2"/>
  <c r="H155" i="2" s="1"/>
  <c r="F155" i="2"/>
  <c r="I155" i="2" s="1"/>
  <c r="E156" i="2"/>
  <c r="F156" i="2"/>
  <c r="G156" i="2"/>
  <c r="E157" i="2"/>
  <c r="F157" i="2"/>
  <c r="E158" i="2"/>
  <c r="F158" i="2"/>
  <c r="E159" i="2"/>
  <c r="AB159" i="2" s="1"/>
  <c r="F159" i="2"/>
  <c r="E160" i="2"/>
  <c r="H160" i="2" s="1"/>
  <c r="Q160" i="2" s="1"/>
  <c r="F160" i="2"/>
  <c r="G160" i="2"/>
  <c r="I160" i="2"/>
  <c r="AB160" i="2"/>
  <c r="E161" i="2"/>
  <c r="H161" i="2" s="1"/>
  <c r="Q161" i="2" s="1"/>
  <c r="R161" i="2" s="1"/>
  <c r="F161" i="2"/>
  <c r="E162" i="2"/>
  <c r="F162" i="2"/>
  <c r="E163" i="2"/>
  <c r="F163" i="2"/>
  <c r="G163" i="2"/>
  <c r="E164" i="2"/>
  <c r="F164" i="2"/>
  <c r="G164" i="2" s="1"/>
  <c r="E165" i="2"/>
  <c r="AB165" i="2" s="1"/>
  <c r="F165" i="2"/>
  <c r="G165" i="2" s="1"/>
  <c r="I165" i="2"/>
  <c r="AA165" i="2"/>
  <c r="Z165" i="2" s="1"/>
  <c r="E166" i="2"/>
  <c r="H166" i="2" s="1"/>
  <c r="Q166" i="2" s="1"/>
  <c r="F166" i="2"/>
  <c r="G166" i="2" s="1"/>
  <c r="E167" i="2"/>
  <c r="F167" i="2"/>
  <c r="G167" i="2" s="1"/>
  <c r="H167" i="2"/>
  <c r="I167" i="2"/>
  <c r="E168" i="2"/>
  <c r="F168" i="2"/>
  <c r="E169" i="2"/>
  <c r="AA169" i="2" s="1"/>
  <c r="F169" i="2"/>
  <c r="I169" i="2" s="1"/>
  <c r="E170" i="2"/>
  <c r="F170" i="2"/>
  <c r="G170" i="2" s="1"/>
  <c r="H170" i="2"/>
  <c r="I170" i="2"/>
  <c r="E171" i="2"/>
  <c r="F171" i="2"/>
  <c r="I171" i="2" s="1"/>
  <c r="E172" i="2"/>
  <c r="AA172" i="2" s="1"/>
  <c r="Z172" i="2" s="1"/>
  <c r="F172" i="2"/>
  <c r="E173" i="2"/>
  <c r="F173" i="2"/>
  <c r="E174" i="2"/>
  <c r="F174" i="2"/>
  <c r="E175" i="2"/>
  <c r="AB175" i="2" s="1"/>
  <c r="F175" i="2"/>
  <c r="I175" i="2" s="1"/>
  <c r="J175" i="2" s="1"/>
  <c r="E176" i="2"/>
  <c r="F176" i="2"/>
  <c r="I176" i="2"/>
  <c r="J176" i="2" s="1"/>
  <c r="E177" i="2"/>
  <c r="F177" i="2"/>
  <c r="E178" i="2"/>
  <c r="F178" i="2"/>
  <c r="I178" i="2"/>
  <c r="J178" i="2" s="1"/>
  <c r="E179" i="2"/>
  <c r="F179" i="2"/>
  <c r="E180" i="2"/>
  <c r="AA180" i="2" s="1"/>
  <c r="Z180" i="2" s="1"/>
  <c r="F180" i="2"/>
  <c r="E181" i="2"/>
  <c r="F181" i="2"/>
  <c r="E182" i="2"/>
  <c r="H182" i="2" s="1"/>
  <c r="F182" i="2"/>
  <c r="I182" i="2"/>
  <c r="J182" i="2" s="1"/>
  <c r="E183" i="2"/>
  <c r="AB183" i="2" s="1"/>
  <c r="F183" i="2"/>
  <c r="G183" i="2" s="1"/>
  <c r="E184" i="2"/>
  <c r="F184" i="2"/>
  <c r="V184" i="2"/>
  <c r="W184" i="2" s="1"/>
  <c r="E185" i="2"/>
  <c r="H185" i="2" s="1"/>
  <c r="F185" i="2"/>
  <c r="G185" i="2" s="1"/>
  <c r="E186" i="2"/>
  <c r="F186" i="2"/>
  <c r="E187" i="2"/>
  <c r="AA187" i="2" s="1"/>
  <c r="Z187" i="2" s="1"/>
  <c r="F187" i="2"/>
  <c r="G187" i="2" s="1"/>
  <c r="H187" i="2"/>
  <c r="AB187" i="2"/>
  <c r="E188" i="2"/>
  <c r="H188" i="2" s="1"/>
  <c r="F188" i="2"/>
  <c r="G188" i="2" s="1"/>
  <c r="E189" i="2"/>
  <c r="F189" i="2"/>
  <c r="I189" i="2" s="1"/>
  <c r="E190" i="2"/>
  <c r="AA190" i="2" s="1"/>
  <c r="Z190" i="2" s="1"/>
  <c r="F190" i="2"/>
  <c r="G190" i="2" s="1"/>
  <c r="E191" i="2"/>
  <c r="H191" i="2" s="1"/>
  <c r="O191" i="2" s="1"/>
  <c r="F191" i="2"/>
  <c r="G191" i="2" s="1"/>
  <c r="E192" i="2"/>
  <c r="F192" i="2"/>
  <c r="E193" i="2"/>
  <c r="H193" i="2" s="1"/>
  <c r="Q193" i="2" s="1"/>
  <c r="R193" i="2" s="1"/>
  <c r="F193" i="2"/>
  <c r="S193" i="2"/>
  <c r="T193" i="2" s="1"/>
  <c r="U193" i="2" s="1"/>
  <c r="AA193" i="2"/>
  <c r="AB193" i="2"/>
  <c r="E194" i="2"/>
  <c r="H194" i="2" s="1"/>
  <c r="F194" i="2"/>
  <c r="G194" i="2" s="1"/>
  <c r="E195" i="2"/>
  <c r="AA195" i="2" s="1"/>
  <c r="F195" i="2"/>
  <c r="G195" i="2" s="1"/>
  <c r="AB195" i="2"/>
  <c r="E196" i="2"/>
  <c r="H196" i="2" s="1"/>
  <c r="F196" i="2"/>
  <c r="G196" i="2" s="1"/>
  <c r="E197" i="2"/>
  <c r="F197" i="2"/>
  <c r="G197" i="2" s="1"/>
  <c r="AB197" i="2"/>
  <c r="E198" i="2"/>
  <c r="AB198" i="2" s="1"/>
  <c r="F198" i="2"/>
  <c r="I198" i="2" s="1"/>
  <c r="E199" i="2"/>
  <c r="F199" i="2"/>
  <c r="G199" i="2" s="1"/>
  <c r="E200" i="2"/>
  <c r="H200" i="2" s="1"/>
  <c r="F200" i="2"/>
  <c r="G200" i="2" s="1"/>
  <c r="E201" i="2"/>
  <c r="AA201" i="2" s="1"/>
  <c r="F201" i="2"/>
  <c r="G201" i="2" s="1"/>
  <c r="E202" i="2"/>
  <c r="H202" i="2" s="1"/>
  <c r="F202" i="2"/>
  <c r="G202" i="2" s="1"/>
  <c r="E203" i="2"/>
  <c r="AB203" i="2" s="1"/>
  <c r="F203" i="2"/>
  <c r="G203" i="2" s="1"/>
  <c r="E204" i="2"/>
  <c r="AA204" i="2" s="1"/>
  <c r="Z204" i="2" s="1"/>
  <c r="F204" i="2"/>
  <c r="I204" i="2" s="1"/>
  <c r="E205" i="2"/>
  <c r="AB205" i="2" s="1"/>
  <c r="F205" i="2"/>
  <c r="V205" i="2"/>
  <c r="W205" i="2" s="1"/>
  <c r="E206" i="2"/>
  <c r="H206" i="2" s="1"/>
  <c r="Q206" i="2" s="1"/>
  <c r="R206" i="2" s="1"/>
  <c r="F206" i="2"/>
  <c r="E207" i="2"/>
  <c r="F207" i="2"/>
  <c r="G207" i="2" s="1"/>
  <c r="I207" i="2"/>
  <c r="E208" i="2"/>
  <c r="F208" i="2"/>
  <c r="E209" i="2"/>
  <c r="AA209" i="2" s="1"/>
  <c r="F209" i="2"/>
  <c r="E210" i="2"/>
  <c r="F210" i="2"/>
  <c r="I210" i="2" s="1"/>
  <c r="E211" i="2"/>
  <c r="H211" i="2" s="1"/>
  <c r="F211" i="2"/>
  <c r="G211" i="2" s="1"/>
  <c r="E212" i="2"/>
  <c r="H212" i="2" s="1"/>
  <c r="F212" i="2"/>
  <c r="I212" i="2" s="1"/>
  <c r="J212" i="2" s="1"/>
  <c r="E213" i="2"/>
  <c r="F213" i="2"/>
  <c r="G213" i="2" s="1"/>
  <c r="H213" i="2"/>
  <c r="AB213" i="2"/>
  <c r="E214" i="2"/>
  <c r="H214" i="2" s="1"/>
  <c r="F214" i="2"/>
  <c r="I214" i="2" s="1"/>
  <c r="E215" i="2"/>
  <c r="F215" i="2"/>
  <c r="H215" i="2"/>
  <c r="E216" i="2"/>
  <c r="AA216" i="2" s="1"/>
  <c r="F216" i="2"/>
  <c r="I216" i="2" s="1"/>
  <c r="G216" i="2"/>
  <c r="E217" i="2"/>
  <c r="F217" i="2"/>
  <c r="G217" i="2" s="1"/>
  <c r="E218" i="2"/>
  <c r="F218" i="2"/>
  <c r="G218" i="2"/>
  <c r="E219" i="2"/>
  <c r="F219" i="2"/>
  <c r="I219" i="2" s="1"/>
  <c r="E220" i="2"/>
  <c r="AA220" i="2" s="1"/>
  <c r="Z220" i="2" s="1"/>
  <c r="F220" i="2"/>
  <c r="E221" i="2"/>
  <c r="AB221" i="2" s="1"/>
  <c r="F221" i="2"/>
  <c r="I221" i="2" s="1"/>
  <c r="E222" i="2"/>
  <c r="AB222" i="2" s="1"/>
  <c r="F222" i="2"/>
  <c r="I222" i="2"/>
  <c r="E223" i="2"/>
  <c r="AA223" i="2" s="1"/>
  <c r="F223" i="2"/>
  <c r="G223" i="2" s="1"/>
  <c r="V223" i="2"/>
  <c r="W223" i="2" s="1"/>
  <c r="E224" i="2"/>
  <c r="F224" i="2"/>
  <c r="I224" i="2" s="1"/>
  <c r="E225" i="2"/>
  <c r="F225" i="2"/>
  <c r="E7" i="2"/>
  <c r="F7" i="2"/>
  <c r="E8" i="2"/>
  <c r="F8" i="2"/>
  <c r="E9" i="2"/>
  <c r="H9" i="2" s="1"/>
  <c r="F9" i="2"/>
  <c r="E10" i="2"/>
  <c r="F10" i="2"/>
  <c r="G10" i="2" s="1"/>
  <c r="E11" i="2"/>
  <c r="H11" i="2" s="1"/>
  <c r="F11" i="2"/>
  <c r="E12" i="2"/>
  <c r="AB12" i="2" s="1"/>
  <c r="F12" i="2"/>
  <c r="I12" i="2" s="1"/>
  <c r="E13" i="2"/>
  <c r="F13" i="2"/>
  <c r="E14" i="2"/>
  <c r="F14" i="2"/>
  <c r="V14" i="2"/>
  <c r="W14" i="2" s="1"/>
  <c r="E15" i="2"/>
  <c r="H15" i="2" s="1"/>
  <c r="F15" i="2"/>
  <c r="E16" i="2"/>
  <c r="F16" i="2"/>
  <c r="G16" i="2" s="1"/>
  <c r="E17" i="2"/>
  <c r="F17" i="2"/>
  <c r="E18" i="2"/>
  <c r="H18" i="2" s="1"/>
  <c r="F18" i="2"/>
  <c r="E19" i="2"/>
  <c r="H19" i="2" s="1"/>
  <c r="F19" i="2"/>
  <c r="G19" i="2" s="1"/>
  <c r="E20" i="2"/>
  <c r="AA20" i="2" s="1"/>
  <c r="F20" i="2"/>
  <c r="E21" i="2"/>
  <c r="H21" i="2" s="1"/>
  <c r="F21" i="2"/>
  <c r="I21" i="2" s="1"/>
  <c r="E22" i="2"/>
  <c r="F22" i="2"/>
  <c r="E23" i="2"/>
  <c r="H23" i="2" s="1"/>
  <c r="F23" i="2"/>
  <c r="G23" i="2" s="1"/>
  <c r="E24" i="2"/>
  <c r="AB24" i="2" s="1"/>
  <c r="F24" i="2"/>
  <c r="G24" i="2" s="1"/>
  <c r="E25" i="2"/>
  <c r="H25" i="2" s="1"/>
  <c r="F25" i="2"/>
  <c r="G25" i="2" s="1"/>
  <c r="E26" i="2"/>
  <c r="AA26" i="2" s="1"/>
  <c r="F26" i="2"/>
  <c r="G26" i="2" s="1"/>
  <c r="E27" i="2"/>
  <c r="H27" i="2" s="1"/>
  <c r="F27" i="2"/>
  <c r="E28" i="2"/>
  <c r="F28" i="2"/>
  <c r="E29" i="2"/>
  <c r="F29" i="2"/>
  <c r="E30" i="2"/>
  <c r="F30" i="2"/>
  <c r="G30" i="2" s="1"/>
  <c r="E31" i="2"/>
  <c r="H31" i="2" s="1"/>
  <c r="F31" i="2"/>
  <c r="E32" i="2"/>
  <c r="F32" i="2"/>
  <c r="G32" i="2" s="1"/>
  <c r="E33" i="2"/>
  <c r="F33" i="2"/>
  <c r="E34" i="2"/>
  <c r="AA34" i="2" s="1"/>
  <c r="Z34" i="2" s="1"/>
  <c r="F34" i="2"/>
  <c r="F6" i="2"/>
  <c r="I6" i="2" s="1"/>
  <c r="J6" i="2" s="1"/>
  <c r="E6" i="2"/>
  <c r="F5" i="2"/>
  <c r="E5" i="2"/>
  <c r="C18" i="2"/>
  <c r="O974" i="2" s="1"/>
  <c r="C17" i="2"/>
  <c r="V855" i="2" s="1"/>
  <c r="C16" i="2"/>
  <c r="C15" i="2"/>
  <c r="AA42" i="2" l="1"/>
  <c r="Z42" i="2" s="1"/>
  <c r="AA27" i="2"/>
  <c r="Z27" i="2" s="1"/>
  <c r="H126" i="2"/>
  <c r="Q126" i="2" s="1"/>
  <c r="R126" i="2" s="1"/>
  <c r="I976" i="2"/>
  <c r="I944" i="2"/>
  <c r="AA755" i="2"/>
  <c r="I717" i="2"/>
  <c r="I567" i="2"/>
  <c r="J567" i="2" s="1"/>
  <c r="AB514" i="2"/>
  <c r="AA508" i="2"/>
  <c r="Z508" i="2" s="1"/>
  <c r="I462" i="2"/>
  <c r="H451" i="2"/>
  <c r="AB417" i="2"/>
  <c r="AA313" i="2"/>
  <c r="Z313" i="2" s="1"/>
  <c r="AA307" i="2"/>
  <c r="Z307" i="2" s="1"/>
  <c r="AB259" i="2"/>
  <c r="H243" i="2"/>
  <c r="Q243" i="2" s="1"/>
  <c r="R243" i="2" s="1"/>
  <c r="G58" i="2"/>
  <c r="G976" i="2"/>
  <c r="G944" i="2"/>
  <c r="H937" i="2"/>
  <c r="I924" i="2"/>
  <c r="J924" i="2" s="1"/>
  <c r="G849" i="2"/>
  <c r="I835" i="2"/>
  <c r="AA771" i="2"/>
  <c r="Z771" i="2" s="1"/>
  <c r="I735" i="2"/>
  <c r="G717" i="2"/>
  <c r="AA618" i="2"/>
  <c r="H592" i="2"/>
  <c r="O592" i="2" s="1"/>
  <c r="AB579" i="2"/>
  <c r="H567" i="2"/>
  <c r="Q567" i="2" s="1"/>
  <c r="R567" i="2" s="1"/>
  <c r="I497" i="2"/>
  <c r="G462" i="2"/>
  <c r="H367" i="2"/>
  <c r="G234" i="2"/>
  <c r="AB27" i="2"/>
  <c r="AA170" i="2"/>
  <c r="G140" i="2"/>
  <c r="H131" i="2"/>
  <c r="Q131" i="2" s="1"/>
  <c r="R131" i="2" s="1"/>
  <c r="G987" i="2"/>
  <c r="H975" i="2"/>
  <c r="I848" i="2"/>
  <c r="I770" i="2"/>
  <c r="J770" i="2" s="1"/>
  <c r="I698" i="2"/>
  <c r="H692" i="2"/>
  <c r="I633" i="2"/>
  <c r="H490" i="2"/>
  <c r="G461" i="2"/>
  <c r="AA371" i="2"/>
  <c r="Z371" i="2" s="1"/>
  <c r="AB336" i="2"/>
  <c r="I300" i="2"/>
  <c r="I275" i="2"/>
  <c r="H270" i="2"/>
  <c r="Q270" i="2" s="1"/>
  <c r="R270" i="2" s="1"/>
  <c r="G242" i="2"/>
  <c r="AB227" i="2"/>
  <c r="AA176" i="2"/>
  <c r="Z176" i="2" s="1"/>
  <c r="AB758" i="2"/>
  <c r="AB636" i="2"/>
  <c r="AB620" i="2"/>
  <c r="G182" i="2"/>
  <c r="H176" i="2"/>
  <c r="AB130" i="2"/>
  <c r="AB108" i="2"/>
  <c r="I992" i="2"/>
  <c r="AB960" i="2"/>
  <c r="I915" i="2"/>
  <c r="H876" i="2"/>
  <c r="AA827" i="2"/>
  <c r="Z827" i="2" s="1"/>
  <c r="AB763" i="2"/>
  <c r="AA758" i="2"/>
  <c r="H697" i="2"/>
  <c r="AA636" i="2"/>
  <c r="Z636" i="2" s="1"/>
  <c r="AA620" i="2"/>
  <c r="Z620" i="2" s="1"/>
  <c r="AB500" i="2"/>
  <c r="S299" i="2"/>
  <c r="AB241" i="2"/>
  <c r="I205" i="2"/>
  <c r="H139" i="2"/>
  <c r="H108" i="2"/>
  <c r="O108" i="2" s="1"/>
  <c r="H992" i="2"/>
  <c r="H979" i="2"/>
  <c r="I934" i="2"/>
  <c r="G915" i="2"/>
  <c r="G901" i="2"/>
  <c r="H808" i="2"/>
  <c r="AA763" i="2"/>
  <c r="I758" i="2"/>
  <c r="H636" i="2"/>
  <c r="I620" i="2"/>
  <c r="AA511" i="2"/>
  <c r="AB483" i="2"/>
  <c r="H470" i="2"/>
  <c r="I443" i="2"/>
  <c r="I438" i="2"/>
  <c r="I217" i="2"/>
  <c r="H205" i="2"/>
  <c r="Q205" i="2" s="1"/>
  <c r="R205" i="2" s="1"/>
  <c r="H134" i="2"/>
  <c r="Q134" i="2" s="1"/>
  <c r="R134" i="2" s="1"/>
  <c r="I998" i="2"/>
  <c r="Z859" i="2"/>
  <c r="G801" i="2"/>
  <c r="I787" i="2"/>
  <c r="J787" i="2" s="1"/>
  <c r="H763" i="2"/>
  <c r="AA690" i="2"/>
  <c r="AB648" i="2"/>
  <c r="H620" i="2"/>
  <c r="AB569" i="2"/>
  <c r="G524" i="2"/>
  <c r="G494" i="2"/>
  <c r="G459" i="2"/>
  <c r="H453" i="2"/>
  <c r="G443" i="2"/>
  <c r="I414" i="2"/>
  <c r="AB346" i="2"/>
  <c r="AB340" i="2"/>
  <c r="G299" i="2"/>
  <c r="H204" i="2"/>
  <c r="H197" i="2"/>
  <c r="AB169" i="2"/>
  <c r="H133" i="2"/>
  <c r="O133" i="2" s="1"/>
  <c r="I780" i="2"/>
  <c r="H762" i="2"/>
  <c r="G581" i="2"/>
  <c r="H568" i="2"/>
  <c r="AB487" i="2"/>
  <c r="I482" i="2"/>
  <c r="J482" i="2" s="1"/>
  <c r="G452" i="2"/>
  <c r="I374" i="2"/>
  <c r="I298" i="2"/>
  <c r="I9" i="2"/>
  <c r="J9" i="2" s="1"/>
  <c r="G169" i="2"/>
  <c r="I154" i="2"/>
  <c r="I142" i="2"/>
  <c r="J142" i="2" s="1"/>
  <c r="AB98" i="2"/>
  <c r="G857" i="2"/>
  <c r="H812" i="2"/>
  <c r="G780" i="2"/>
  <c r="H750" i="2"/>
  <c r="AA487" i="2"/>
  <c r="Z487" i="2" s="1"/>
  <c r="G468" i="2"/>
  <c r="AB254" i="2"/>
  <c r="H142" i="2"/>
  <c r="I712" i="2"/>
  <c r="I586" i="2"/>
  <c r="H556" i="2"/>
  <c r="AB540" i="2"/>
  <c r="AA522" i="2"/>
  <c r="Z522" i="2" s="1"/>
  <c r="AB502" i="2"/>
  <c r="H487" i="2"/>
  <c r="I412" i="2"/>
  <c r="J412" i="2" s="1"/>
  <c r="AA254" i="2"/>
  <c r="AA243" i="2"/>
  <c r="Z243" i="2" s="1"/>
  <c r="I164" i="2"/>
  <c r="J164" i="2" s="1"/>
  <c r="G817" i="2"/>
  <c r="I766" i="2"/>
  <c r="J766" i="2" s="1"/>
  <c r="AA717" i="2"/>
  <c r="Z717" i="2" s="1"/>
  <c r="G712" i="2"/>
  <c r="I630" i="2"/>
  <c r="J630" i="2" s="1"/>
  <c r="G599" i="2"/>
  <c r="G586" i="2"/>
  <c r="AB508" i="2"/>
  <c r="AA502" i="2"/>
  <c r="G457" i="2"/>
  <c r="AA451" i="2"/>
  <c r="AB422" i="2"/>
  <c r="H412" i="2"/>
  <c r="AB307" i="2"/>
  <c r="G266" i="2"/>
  <c r="K266" i="2" s="1"/>
  <c r="I243" i="2"/>
  <c r="H229" i="2"/>
  <c r="I20" i="2"/>
  <c r="J20" i="2" s="1"/>
  <c r="I54" i="2"/>
  <c r="J54" i="2" s="1"/>
  <c r="K993" i="1"/>
  <c r="O993" i="1" s="1"/>
  <c r="I116" i="2"/>
  <c r="J116" i="2" s="1"/>
  <c r="I87" i="2"/>
  <c r="J87" i="2" s="1"/>
  <c r="AA105" i="2"/>
  <c r="I33" i="2"/>
  <c r="I113" i="2"/>
  <c r="J63" i="2"/>
  <c r="H7" i="2"/>
  <c r="Q7" i="2" s="1"/>
  <c r="R7" i="2" s="1"/>
  <c r="AA31" i="2"/>
  <c r="Z31" i="2" s="1"/>
  <c r="I26" i="2"/>
  <c r="J26" i="2" s="1"/>
  <c r="K26" i="2" s="1"/>
  <c r="H83" i="2"/>
  <c r="Q83" i="2" s="1"/>
  <c r="R83" i="2" s="1"/>
  <c r="AA66" i="2"/>
  <c r="X855" i="2"/>
  <c r="W855" i="2"/>
  <c r="V167" i="2"/>
  <c r="W167" i="2" s="1"/>
  <c r="I149" i="2"/>
  <c r="V144" i="2"/>
  <c r="V133" i="2"/>
  <c r="V97" i="2"/>
  <c r="V93" i="2"/>
  <c r="V77" i="2"/>
  <c r="V53" i="2"/>
  <c r="X53" i="2" s="1"/>
  <c r="V977" i="2"/>
  <c r="V970" i="2"/>
  <c r="H930" i="2"/>
  <c r="Q930" i="2" s="1"/>
  <c r="AA930" i="2"/>
  <c r="V920" i="2"/>
  <c r="V175" i="2"/>
  <c r="V30" i="2"/>
  <c r="V20" i="2"/>
  <c r="V17" i="2"/>
  <c r="V214" i="2"/>
  <c r="V211" i="2"/>
  <c r="V207" i="2"/>
  <c r="I203" i="2"/>
  <c r="O200" i="2"/>
  <c r="V196" i="2"/>
  <c r="G178" i="2"/>
  <c r="V157" i="2"/>
  <c r="G149" i="2"/>
  <c r="V138" i="2"/>
  <c r="G116" i="2"/>
  <c r="V113" i="2"/>
  <c r="G93" i="2"/>
  <c r="V83" i="2"/>
  <c r="V73" i="2"/>
  <c r="G63" i="2"/>
  <c r="K63" i="2" s="1"/>
  <c r="V56" i="2"/>
  <c r="V43" i="2"/>
  <c r="G996" i="2"/>
  <c r="V987" i="2"/>
  <c r="V960" i="2"/>
  <c r="V943" i="2"/>
  <c r="I920" i="2"/>
  <c r="H897" i="2"/>
  <c r="AB897" i="2"/>
  <c r="V868" i="2"/>
  <c r="W868" i="2" s="1"/>
  <c r="V119" i="2"/>
  <c r="V110" i="2"/>
  <c r="V103" i="2"/>
  <c r="V80" i="2"/>
  <c r="V66" i="2"/>
  <c r="V46" i="2"/>
  <c r="V999" i="2"/>
  <c r="W999" i="2" s="1"/>
  <c r="V992" i="2"/>
  <c r="V983" i="2"/>
  <c r="W983" i="2" s="1"/>
  <c r="V956" i="2"/>
  <c r="H929" i="2"/>
  <c r="AB903" i="2"/>
  <c r="AA903" i="2"/>
  <c r="Z903" i="2" s="1"/>
  <c r="G874" i="2"/>
  <c r="I874" i="2"/>
  <c r="V26" i="2"/>
  <c r="V23" i="2"/>
  <c r="V13" i="2"/>
  <c r="V9" i="2"/>
  <c r="V199" i="2"/>
  <c r="V187" i="2"/>
  <c r="V183" i="2"/>
  <c r="W183" i="2" s="1"/>
  <c r="V171" i="2"/>
  <c r="V165" i="2"/>
  <c r="V163" i="2"/>
  <c r="V154" i="2"/>
  <c r="I146" i="2"/>
  <c r="G138" i="2"/>
  <c r="K138" i="2" s="1"/>
  <c r="V135" i="2"/>
  <c r="V125" i="2"/>
  <c r="V122" i="2"/>
  <c r="V106" i="2"/>
  <c r="V99" i="2"/>
  <c r="V86" i="2"/>
  <c r="V76" i="2"/>
  <c r="V69" i="2"/>
  <c r="V36" i="2"/>
  <c r="V973" i="2"/>
  <c r="V181" i="2"/>
  <c r="V32" i="2"/>
  <c r="V222" i="2"/>
  <c r="W222" i="2" s="1"/>
  <c r="V219" i="2"/>
  <c r="V216" i="2"/>
  <c r="V210" i="2"/>
  <c r="W210" i="2" s="1"/>
  <c r="V190" i="2"/>
  <c r="O187" i="2"/>
  <c r="V177" i="2"/>
  <c r="V140" i="2"/>
  <c r="O135" i="2"/>
  <c r="V127" i="2"/>
  <c r="V89" i="2"/>
  <c r="V52" i="2"/>
  <c r="W52" i="2" s="1"/>
  <c r="V49" i="2"/>
  <c r="V39" i="2"/>
  <c r="V969" i="2"/>
  <c r="V963" i="2"/>
  <c r="V959" i="2"/>
  <c r="H947" i="2"/>
  <c r="O947" i="2" s="1"/>
  <c r="AB947" i="2"/>
  <c r="V942" i="2"/>
  <c r="V937" i="2"/>
  <c r="W937" i="2" s="1"/>
  <c r="V914" i="2"/>
  <c r="G846" i="2"/>
  <c r="I846" i="2"/>
  <c r="V16" i="2"/>
  <c r="V225" i="2"/>
  <c r="H216" i="2"/>
  <c r="AB204" i="2"/>
  <c r="V180" i="2"/>
  <c r="V174" i="2"/>
  <c r="V151" i="2"/>
  <c r="V109" i="2"/>
  <c r="X109" i="2" s="1"/>
  <c r="V96" i="2"/>
  <c r="V92" i="2"/>
  <c r="W92" i="2" s="1"/>
  <c r="O89" i="2"/>
  <c r="V72" i="2"/>
  <c r="V62" i="2"/>
  <c r="V58" i="2"/>
  <c r="V998" i="2"/>
  <c r="W998" i="2" s="1"/>
  <c r="V989" i="2"/>
  <c r="V982" i="2"/>
  <c r="W982" i="2" s="1"/>
  <c r="V932" i="2"/>
  <c r="I928" i="2"/>
  <c r="O638" i="2"/>
  <c r="V29" i="2"/>
  <c r="H222" i="2"/>
  <c r="V198" i="2"/>
  <c r="V193" i="2"/>
  <c r="H180" i="2"/>
  <c r="V169" i="2"/>
  <c r="G151" i="2"/>
  <c r="V137" i="2"/>
  <c r="W137" i="2" s="1"/>
  <c r="V115" i="2"/>
  <c r="V102" i="2"/>
  <c r="V79" i="2"/>
  <c r="V65" i="2"/>
  <c r="V55" i="2"/>
  <c r="V45" i="2"/>
  <c r="V995" i="2"/>
  <c r="H989" i="2"/>
  <c r="O989" i="2" s="1"/>
  <c r="V986" i="2"/>
  <c r="V979" i="2"/>
  <c r="V976" i="2"/>
  <c r="V966" i="2"/>
  <c r="O963" i="2"/>
  <c r="H959" i="2"/>
  <c r="Q959" i="2" s="1"/>
  <c r="R959" i="2" s="1"/>
  <c r="V955" i="2"/>
  <c r="V951" i="2"/>
  <c r="V826" i="2"/>
  <c r="W826" i="2" s="1"/>
  <c r="O361" i="2"/>
  <c r="O254" i="2"/>
  <c r="O686" i="2"/>
  <c r="O405" i="2"/>
  <c r="O482" i="2"/>
  <c r="O487" i="2"/>
  <c r="O299" i="2"/>
  <c r="O463" i="2"/>
  <c r="O563" i="2"/>
  <c r="O505" i="2"/>
  <c r="O924" i="2"/>
  <c r="O567" i="2"/>
  <c r="V19" i="2"/>
  <c r="V218" i="2"/>
  <c r="W218" i="2" s="1"/>
  <c r="V213" i="2"/>
  <c r="V209" i="2"/>
  <c r="AA206" i="2"/>
  <c r="V204" i="2"/>
  <c r="V202" i="2"/>
  <c r="H169" i="2"/>
  <c r="V156" i="2"/>
  <c r="V143" i="2"/>
  <c r="V130" i="2"/>
  <c r="V124" i="2"/>
  <c r="V118" i="2"/>
  <c r="V112" i="2"/>
  <c r="O109" i="2"/>
  <c r="V82" i="2"/>
  <c r="O72" i="2"/>
  <c r="H58" i="2"/>
  <c r="O58" i="2" s="1"/>
  <c r="V42" i="2"/>
  <c r="AB38" i="2"/>
  <c r="I979" i="2"/>
  <c r="V972" i="2"/>
  <c r="AA968" i="2"/>
  <c r="Z968" i="2" s="1"/>
  <c r="I951" i="2"/>
  <c r="G951" i="2"/>
  <c r="AB878" i="2"/>
  <c r="V872" i="2"/>
  <c r="V782" i="2"/>
  <c r="G777" i="2"/>
  <c r="I777" i="2"/>
  <c r="J777" i="2" s="1"/>
  <c r="K777" i="2" s="1"/>
  <c r="V8" i="2"/>
  <c r="W8" i="2" s="1"/>
  <c r="O213" i="2"/>
  <c r="V206" i="2"/>
  <c r="V189" i="2"/>
  <c r="V186" i="2"/>
  <c r="V166" i="2"/>
  <c r="AA164" i="2"/>
  <c r="V153" i="2"/>
  <c r="W153" i="2" s="1"/>
  <c r="V148" i="2"/>
  <c r="V134" i="2"/>
  <c r="W134" i="2" s="1"/>
  <c r="V132" i="2"/>
  <c r="V121" i="2"/>
  <c r="V88" i="2"/>
  <c r="W88" i="2" s="1"/>
  <c r="V85" i="2"/>
  <c r="V75" i="2"/>
  <c r="V68" i="2"/>
  <c r="V61" i="2"/>
  <c r="W61" i="2" s="1"/>
  <c r="V48" i="2"/>
  <c r="X48" i="2" s="1"/>
  <c r="V35" i="2"/>
  <c r="V991" i="2"/>
  <c r="V962" i="2"/>
  <c r="V923" i="2"/>
  <c r="G819" i="2"/>
  <c r="O637" i="2"/>
  <c r="V12" i="2"/>
  <c r="O204" i="2"/>
  <c r="V25" i="2"/>
  <c r="G204" i="2"/>
  <c r="V195" i="2"/>
  <c r="V182" i="2"/>
  <c r="V176" i="2"/>
  <c r="V173" i="2"/>
  <c r="I166" i="2"/>
  <c r="V162" i="2"/>
  <c r="V159" i="2"/>
  <c r="G148" i="2"/>
  <c r="V145" i="2"/>
  <c r="I134" i="2"/>
  <c r="AB126" i="2"/>
  <c r="G124" i="2"/>
  <c r="V108" i="2"/>
  <c r="W108" i="2" s="1"/>
  <c r="V105" i="2"/>
  <c r="V95" i="2"/>
  <c r="V71" i="2"/>
  <c r="V994" i="2"/>
  <c r="X994" i="2" s="1"/>
  <c r="H991" i="2"/>
  <c r="V985" i="2"/>
  <c r="V945" i="2"/>
  <c r="AA941" i="2"/>
  <c r="Z941" i="2" s="1"/>
  <c r="H941" i="2"/>
  <c r="V931" i="2"/>
  <c r="AB927" i="2"/>
  <c r="V917" i="2"/>
  <c r="G906" i="2"/>
  <c r="V215" i="2"/>
  <c r="O206" i="2"/>
  <c r="V201" i="2"/>
  <c r="X201" i="2" s="1"/>
  <c r="I195" i="2"/>
  <c r="V150" i="2"/>
  <c r="V142" i="2"/>
  <c r="W142" i="2" s="1"/>
  <c r="AA126" i="2"/>
  <c r="Z126" i="2" s="1"/>
  <c r="V91" i="2"/>
  <c r="V64" i="2"/>
  <c r="V51" i="2"/>
  <c r="V44" i="2"/>
  <c r="V41" i="2"/>
  <c r="V38" i="2"/>
  <c r="O985" i="2"/>
  <c r="V981" i="2"/>
  <c r="V968" i="2"/>
  <c r="V965" i="2"/>
  <c r="W965" i="2" s="1"/>
  <c r="V958" i="2"/>
  <c r="V876" i="2"/>
  <c r="V146" i="2"/>
  <c r="V15" i="2"/>
  <c r="V11" i="2"/>
  <c r="W11" i="2" s="1"/>
  <c r="AB7" i="2"/>
  <c r="V224" i="2"/>
  <c r="V221" i="2"/>
  <c r="V208" i="2"/>
  <c r="V192" i="2"/>
  <c r="V185" i="2"/>
  <c r="V179" i="2"/>
  <c r="O176" i="2"/>
  <c r="V170" i="2"/>
  <c r="V164" i="2"/>
  <c r="V139" i="2"/>
  <c r="V136" i="2"/>
  <c r="V129" i="2"/>
  <c r="V117" i="2"/>
  <c r="V114" i="2"/>
  <c r="V101" i="2"/>
  <c r="V98" i="2"/>
  <c r="V78" i="2"/>
  <c r="AB1000" i="2"/>
  <c r="V997" i="2"/>
  <c r="O994" i="2"/>
  <c r="V988" i="2"/>
  <c r="V975" i="2"/>
  <c r="W975" i="2" s="1"/>
  <c r="I968" i="2"/>
  <c r="G935" i="2"/>
  <c r="I935" i="2"/>
  <c r="V911" i="2"/>
  <c r="G888" i="2"/>
  <c r="V228" i="2"/>
  <c r="V234" i="2"/>
  <c r="V263" i="2"/>
  <c r="V273" i="2"/>
  <c r="V276" i="2"/>
  <c r="V313" i="2"/>
  <c r="V231" i="2"/>
  <c r="V242" i="2"/>
  <c r="V250" i="2"/>
  <c r="V285" i="2"/>
  <c r="V289" i="2"/>
  <c r="V307" i="2"/>
  <c r="V244" i="2"/>
  <c r="V282" i="2"/>
  <c r="V287" i="2"/>
  <c r="V292" i="2"/>
  <c r="X292" i="2" s="1"/>
  <c r="V316" i="2"/>
  <c r="V319" i="2"/>
  <c r="V324" i="2"/>
  <c r="V327" i="2"/>
  <c r="V376" i="2"/>
  <c r="W376" i="2" s="1"/>
  <c r="V400" i="2"/>
  <c r="V421" i="2"/>
  <c r="V240" i="2"/>
  <c r="V251" i="2"/>
  <c r="V261" i="2"/>
  <c r="V267" i="2"/>
  <c r="V271" i="2"/>
  <c r="V229" i="2"/>
  <c r="V238" i="2"/>
  <c r="V245" i="2"/>
  <c r="V259" i="2"/>
  <c r="V277" i="2"/>
  <c r="V283" i="2"/>
  <c r="V297" i="2"/>
  <c r="V308" i="2"/>
  <c r="V311" i="2"/>
  <c r="V317" i="2"/>
  <c r="V342" i="2"/>
  <c r="V345" i="2"/>
  <c r="V368" i="2"/>
  <c r="V374" i="2"/>
  <c r="W374" i="2" s="1"/>
  <c r="V401" i="2"/>
  <c r="V427" i="2"/>
  <c r="V436" i="2"/>
  <c r="V458" i="2"/>
  <c r="V463" i="2"/>
  <c r="V475" i="2"/>
  <c r="V540" i="2"/>
  <c r="V544" i="2"/>
  <c r="V561" i="2"/>
  <c r="V246" i="2"/>
  <c r="V260" i="2"/>
  <c r="V298" i="2"/>
  <c r="V315" i="2"/>
  <c r="V337" i="2"/>
  <c r="V340" i="2"/>
  <c r="V349" i="2"/>
  <c r="V360" i="2"/>
  <c r="W360" i="2" s="1"/>
  <c r="V420" i="2"/>
  <c r="X420" i="2" s="1"/>
  <c r="V434" i="2"/>
  <c r="V437" i="2"/>
  <c r="V445" i="2"/>
  <c r="V457" i="2"/>
  <c r="V462" i="2"/>
  <c r="V479" i="2"/>
  <c r="W479" i="2" s="1"/>
  <c r="V507" i="2"/>
  <c r="V237" i="2"/>
  <c r="V255" i="2"/>
  <c r="V258" i="2"/>
  <c r="V266" i="2"/>
  <c r="V269" i="2"/>
  <c r="V295" i="2"/>
  <c r="V301" i="2"/>
  <c r="V304" i="2"/>
  <c r="V379" i="2"/>
  <c r="V382" i="2"/>
  <c r="V391" i="2"/>
  <c r="V397" i="2"/>
  <c r="V403" i="2"/>
  <c r="V417" i="2"/>
  <c r="V423" i="2"/>
  <c r="V233" i="2"/>
  <c r="V252" i="2"/>
  <c r="V274" i="2"/>
  <c r="V281" i="2"/>
  <c r="V300" i="2"/>
  <c r="V358" i="2"/>
  <c r="V396" i="2"/>
  <c r="W396" i="2" s="1"/>
  <c r="V413" i="2"/>
  <c r="V433" i="2"/>
  <c r="V467" i="2"/>
  <c r="V470" i="2"/>
  <c r="V483" i="2"/>
  <c r="V488" i="2"/>
  <c r="W488" i="2" s="1"/>
  <c r="V495" i="2"/>
  <c r="W495" i="2" s="1"/>
  <c r="V506" i="2"/>
  <c r="V513" i="2"/>
  <c r="V517" i="2"/>
  <c r="V524" i="2"/>
  <c r="V527" i="2"/>
  <c r="V546" i="2"/>
  <c r="V556" i="2"/>
  <c r="V577" i="2"/>
  <c r="V588" i="2"/>
  <c r="V606" i="2"/>
  <c r="V613" i="2"/>
  <c r="V616" i="2"/>
  <c r="V650" i="2"/>
  <c r="W650" i="2" s="1"/>
  <c r="V658" i="2"/>
  <c r="V667" i="2"/>
  <c r="V670" i="2"/>
  <c r="V680" i="2"/>
  <c r="V683" i="2"/>
  <c r="V332" i="2"/>
  <c r="V351" i="2"/>
  <c r="V380" i="2"/>
  <c r="V383" i="2"/>
  <c r="V390" i="2"/>
  <c r="V393" i="2"/>
  <c r="V404" i="2"/>
  <c r="X404" i="2" s="1"/>
  <c r="V407" i="2"/>
  <c r="V452" i="2"/>
  <c r="V501" i="2"/>
  <c r="V510" i="2"/>
  <c r="V550" i="2"/>
  <c r="V580" i="2"/>
  <c r="V585" i="2"/>
  <c r="W585" i="2" s="1"/>
  <c r="V635" i="2"/>
  <c r="X635" i="2" s="1"/>
  <c r="V640" i="2"/>
  <c r="V647" i="2"/>
  <c r="V654" i="2"/>
  <c r="W654" i="2" s="1"/>
  <c r="V248" i="2"/>
  <c r="V286" i="2"/>
  <c r="V322" i="2"/>
  <c r="V335" i="2"/>
  <c r="V348" i="2"/>
  <c r="V355" i="2"/>
  <c r="V366" i="2"/>
  <c r="V411" i="2"/>
  <c r="V430" i="2"/>
  <c r="V440" i="2"/>
  <c r="V446" i="2"/>
  <c r="W446" i="2" s="1"/>
  <c r="V503" i="2"/>
  <c r="V521" i="2"/>
  <c r="V560" i="2"/>
  <c r="V571" i="2"/>
  <c r="V604" i="2"/>
  <c r="V610" i="2"/>
  <c r="V619" i="2"/>
  <c r="V621" i="2"/>
  <c r="V241" i="2"/>
  <c r="V256" i="2"/>
  <c r="V264" i="2"/>
  <c r="V268" i="2"/>
  <c r="V293" i="2"/>
  <c r="V305" i="2"/>
  <c r="V326" i="2"/>
  <c r="V341" i="2"/>
  <c r="V363" i="2"/>
  <c r="V373" i="2"/>
  <c r="V387" i="2"/>
  <c r="V456" i="2"/>
  <c r="V477" i="2"/>
  <c r="V481" i="2"/>
  <c r="V489" i="2"/>
  <c r="V492" i="2"/>
  <c r="V496" i="2"/>
  <c r="W496" i="2" s="1"/>
  <c r="V499" i="2"/>
  <c r="V537" i="2"/>
  <c r="V565" i="2"/>
  <c r="V583" i="2"/>
  <c r="V595" i="2"/>
  <c r="V598" i="2"/>
  <c r="V601" i="2"/>
  <c r="W601" i="2" s="1"/>
  <c r="V627" i="2"/>
  <c r="V630" i="2"/>
  <c r="V253" i="2"/>
  <c r="V312" i="2"/>
  <c r="V329" i="2"/>
  <c r="W329" i="2" s="1"/>
  <c r="V359" i="2"/>
  <c r="V370" i="2"/>
  <c r="V384" i="2"/>
  <c r="V443" i="2"/>
  <c r="V450" i="2"/>
  <c r="V465" i="2"/>
  <c r="V474" i="2"/>
  <c r="V230" i="2"/>
  <c r="V278" i="2"/>
  <c r="V352" i="2"/>
  <c r="V377" i="2"/>
  <c r="W377" i="2" s="1"/>
  <c r="V424" i="2"/>
  <c r="V447" i="2"/>
  <c r="V459" i="2"/>
  <c r="W459" i="2" s="1"/>
  <c r="V468" i="2"/>
  <c r="V471" i="2"/>
  <c r="V511" i="2"/>
  <c r="V525" i="2"/>
  <c r="V531" i="2"/>
  <c r="V547" i="2"/>
  <c r="V551" i="2"/>
  <c r="V557" i="2"/>
  <c r="V568" i="2"/>
  <c r="V226" i="2"/>
  <c r="V249" i="2"/>
  <c r="V257" i="2"/>
  <c r="V265" i="2"/>
  <c r="V290" i="2"/>
  <c r="V302" i="2"/>
  <c r="V320" i="2"/>
  <c r="V338" i="2"/>
  <c r="V394" i="2"/>
  <c r="V405" i="2"/>
  <c r="V408" i="2"/>
  <c r="W408" i="2" s="1"/>
  <c r="V414" i="2"/>
  <c r="V453" i="2"/>
  <c r="W453" i="2" s="1"/>
  <c r="V493" i="2"/>
  <c r="V522" i="2"/>
  <c r="V528" i="2"/>
  <c r="V534" i="2"/>
  <c r="V545" i="2"/>
  <c r="V566" i="2"/>
  <c r="V239" i="2"/>
  <c r="V275" i="2"/>
  <c r="V294" i="2"/>
  <c r="V309" i="2"/>
  <c r="V323" i="2"/>
  <c r="V330" i="2"/>
  <c r="W330" i="2" s="1"/>
  <c r="V333" i="2"/>
  <c r="V356" i="2"/>
  <c r="V367" i="2"/>
  <c r="V381" i="2"/>
  <c r="V398" i="2"/>
  <c r="V431" i="2"/>
  <c r="V484" i="2"/>
  <c r="V490" i="2"/>
  <c r="V497" i="2"/>
  <c r="V504" i="2"/>
  <c r="V541" i="2"/>
  <c r="V572" i="2"/>
  <c r="V581" i="2"/>
  <c r="V596" i="2"/>
  <c r="V602" i="2"/>
  <c r="V638" i="2"/>
  <c r="V648" i="2"/>
  <c r="V235" i="2"/>
  <c r="V279" i="2"/>
  <c r="V336" i="2"/>
  <c r="V346" i="2"/>
  <c r="V364" i="2"/>
  <c r="X364" i="2" s="1"/>
  <c r="V378" i="2"/>
  <c r="V388" i="2"/>
  <c r="V402" i="2"/>
  <c r="V441" i="2"/>
  <c r="V448" i="2"/>
  <c r="V460" i="2"/>
  <c r="V478" i="2"/>
  <c r="V500" i="2"/>
  <c r="V508" i="2"/>
  <c r="V254" i="2"/>
  <c r="V272" i="2"/>
  <c r="V284" i="2"/>
  <c r="V343" i="2"/>
  <c r="V353" i="2"/>
  <c r="V371" i="2"/>
  <c r="V409" i="2"/>
  <c r="V418" i="2"/>
  <c r="W418" i="2" s="1"/>
  <c r="V435" i="2"/>
  <c r="V438" i="2"/>
  <c r="V454" i="2"/>
  <c r="V466" i="2"/>
  <c r="V487" i="2"/>
  <c r="V515" i="2"/>
  <c r="V519" i="2"/>
  <c r="V555" i="2"/>
  <c r="V558" i="2"/>
  <c r="V569" i="2"/>
  <c r="V227" i="2"/>
  <c r="V303" i="2"/>
  <c r="V339" i="2"/>
  <c r="V385" i="2"/>
  <c r="V392" i="2"/>
  <c r="V425" i="2"/>
  <c r="V428" i="2"/>
  <c r="V444" i="2"/>
  <c r="V451" i="2"/>
  <c r="V469" i="2"/>
  <c r="V472" i="2"/>
  <c r="V482" i="2"/>
  <c r="X482" i="2" s="1"/>
  <c r="V502" i="2"/>
  <c r="V526" i="2"/>
  <c r="V532" i="2"/>
  <c r="X532" i="2" s="1"/>
  <c r="V535" i="2"/>
  <c r="X535" i="2" s="1"/>
  <c r="V262" i="2"/>
  <c r="V306" i="2"/>
  <c r="V310" i="2"/>
  <c r="V331" i="2"/>
  <c r="V375" i="2"/>
  <c r="V395" i="2"/>
  <c r="V415" i="2"/>
  <c r="W415" i="2" s="1"/>
  <c r="V422" i="2"/>
  <c r="V432" i="2"/>
  <c r="V485" i="2"/>
  <c r="W485" i="2" s="1"/>
  <c r="V512" i="2"/>
  <c r="V523" i="2"/>
  <c r="V529" i="2"/>
  <c r="V552" i="2"/>
  <c r="V232" i="2"/>
  <c r="V236" i="2"/>
  <c r="V280" i="2"/>
  <c r="V291" i="2"/>
  <c r="V299" i="2"/>
  <c r="V314" i="2"/>
  <c r="V350" i="2"/>
  <c r="V357" i="2"/>
  <c r="V361" i="2"/>
  <c r="V389" i="2"/>
  <c r="V399" i="2"/>
  <c r="V406" i="2"/>
  <c r="V410" i="2"/>
  <c r="V412" i="2"/>
  <c r="V442" i="2"/>
  <c r="V476" i="2"/>
  <c r="V494" i="2"/>
  <c r="W494" i="2" s="1"/>
  <c r="V549" i="2"/>
  <c r="V270" i="2"/>
  <c r="V296" i="2"/>
  <c r="V321" i="2"/>
  <c r="V334" i="2"/>
  <c r="V347" i="2"/>
  <c r="W347" i="2" s="1"/>
  <c r="V365" i="2"/>
  <c r="V419" i="2"/>
  <c r="V429" i="2"/>
  <c r="V439" i="2"/>
  <c r="W439" i="2" s="1"/>
  <c r="V243" i="2"/>
  <c r="V247" i="2"/>
  <c r="V288" i="2"/>
  <c r="V318" i="2"/>
  <c r="V325" i="2"/>
  <c r="W325" i="2" s="1"/>
  <c r="V344" i="2"/>
  <c r="V354" i="2"/>
  <c r="V372" i="2"/>
  <c r="V386" i="2"/>
  <c r="V449" i="2"/>
  <c r="V455" i="2"/>
  <c r="V461" i="2"/>
  <c r="V498" i="2"/>
  <c r="V509" i="2"/>
  <c r="V520" i="2"/>
  <c r="V559" i="2"/>
  <c r="W559" i="2" s="1"/>
  <c r="V562" i="2"/>
  <c r="V567" i="2"/>
  <c r="V328" i="2"/>
  <c r="V362" i="2"/>
  <c r="W362" i="2" s="1"/>
  <c r="V369" i="2"/>
  <c r="V416" i="2"/>
  <c r="V426" i="2"/>
  <c r="V464" i="2"/>
  <c r="V473" i="2"/>
  <c r="V480" i="2"/>
  <c r="V486" i="2"/>
  <c r="V491" i="2"/>
  <c r="W491" i="2" s="1"/>
  <c r="V514" i="2"/>
  <c r="V582" i="2"/>
  <c r="V590" i="2"/>
  <c r="V626" i="2"/>
  <c r="V674" i="2"/>
  <c r="V710" i="2"/>
  <c r="V747" i="2"/>
  <c r="V757" i="2"/>
  <c r="V759" i="2"/>
  <c r="V762" i="2"/>
  <c r="V774" i="2"/>
  <c r="V807" i="2"/>
  <c r="X807" i="2" s="1"/>
  <c r="V819" i="2"/>
  <c r="V833" i="2"/>
  <c r="V839" i="2"/>
  <c r="V883" i="2"/>
  <c r="V892" i="2"/>
  <c r="V895" i="2"/>
  <c r="V901" i="2"/>
  <c r="V944" i="2"/>
  <c r="V947" i="2"/>
  <c r="V950" i="2"/>
  <c r="V578" i="2"/>
  <c r="V586" i="2"/>
  <c r="V594" i="2"/>
  <c r="V605" i="2"/>
  <c r="V608" i="2"/>
  <c r="W608" i="2" s="1"/>
  <c r="V612" i="2"/>
  <c r="V655" i="2"/>
  <c r="V688" i="2"/>
  <c r="V730" i="2"/>
  <c r="V765" i="2"/>
  <c r="V777" i="2"/>
  <c r="V817" i="2"/>
  <c r="V822" i="2"/>
  <c r="W822" i="2" s="1"/>
  <c r="V830" i="2"/>
  <c r="V846" i="2"/>
  <c r="W846" i="2" s="1"/>
  <c r="V849" i="2"/>
  <c r="V871" i="2"/>
  <c r="V874" i="2"/>
  <c r="V908" i="2"/>
  <c r="V926" i="2"/>
  <c r="V941" i="2"/>
  <c r="V953" i="2"/>
  <c r="V542" i="2"/>
  <c r="X542" i="2" s="1"/>
  <c r="V574" i="2"/>
  <c r="V651" i="2"/>
  <c r="V663" i="2"/>
  <c r="V682" i="2"/>
  <c r="V703" i="2"/>
  <c r="V707" i="2"/>
  <c r="V719" i="2"/>
  <c r="V724" i="2"/>
  <c r="V744" i="2"/>
  <c r="V771" i="2"/>
  <c r="V783" i="2"/>
  <c r="V789" i="2"/>
  <c r="V799" i="2"/>
  <c r="V805" i="2"/>
  <c r="V811" i="2"/>
  <c r="W811" i="2" s="1"/>
  <c r="V814" i="2"/>
  <c r="X814" i="2" s="1"/>
  <c r="V827" i="2"/>
  <c r="V836" i="2"/>
  <c r="W836" i="2" s="1"/>
  <c r="V843" i="2"/>
  <c r="V867" i="2"/>
  <c r="V889" i="2"/>
  <c r="V929" i="2"/>
  <c r="W929" i="2" s="1"/>
  <c r="V938" i="2"/>
  <c r="V533" i="2"/>
  <c r="V643" i="2"/>
  <c r="V695" i="2"/>
  <c r="V700" i="2"/>
  <c r="V716" i="2"/>
  <c r="V722" i="2"/>
  <c r="V727" i="2"/>
  <c r="W727" i="2" s="1"/>
  <c r="V734" i="2"/>
  <c r="W734" i="2" s="1"/>
  <c r="V754" i="2"/>
  <c r="V768" i="2"/>
  <c r="V793" i="2"/>
  <c r="V796" i="2"/>
  <c r="W796" i="2" s="1"/>
  <c r="V852" i="2"/>
  <c r="W852" i="2" s="1"/>
  <c r="V880" i="2"/>
  <c r="V887" i="2"/>
  <c r="V570" i="2"/>
  <c r="V591" i="2"/>
  <c r="V609" i="2"/>
  <c r="V617" i="2"/>
  <c r="V636" i="2"/>
  <c r="V660" i="2"/>
  <c r="V671" i="2"/>
  <c r="V678" i="2"/>
  <c r="V713" i="2"/>
  <c r="V748" i="2"/>
  <c r="V780" i="2"/>
  <c r="V808" i="2"/>
  <c r="V823" i="2"/>
  <c r="V861" i="2"/>
  <c r="V864" i="2"/>
  <c r="V905" i="2"/>
  <c r="X905" i="2" s="1"/>
  <c r="V912" i="2"/>
  <c r="V915" i="2"/>
  <c r="V918" i="2"/>
  <c r="V948" i="2"/>
  <c r="V538" i="2"/>
  <c r="V543" i="2"/>
  <c r="V579" i="2"/>
  <c r="V587" i="2"/>
  <c r="V620" i="2"/>
  <c r="V623" i="2"/>
  <c r="V633" i="2"/>
  <c r="V639" i="2"/>
  <c r="V656" i="2"/>
  <c r="W656" i="2" s="1"/>
  <c r="V675" i="2"/>
  <c r="V689" i="2"/>
  <c r="V692" i="2"/>
  <c r="W692" i="2" s="1"/>
  <c r="V738" i="2"/>
  <c r="V741" i="2"/>
  <c r="V751" i="2"/>
  <c r="V760" i="2"/>
  <c r="V763" i="2"/>
  <c r="V775" i="2"/>
  <c r="V786" i="2"/>
  <c r="V802" i="2"/>
  <c r="V840" i="2"/>
  <c r="V856" i="2"/>
  <c r="V877" i="2"/>
  <c r="V921" i="2"/>
  <c r="V927" i="2"/>
  <c r="V516" i="2"/>
  <c r="V575" i="2"/>
  <c r="V644" i="2"/>
  <c r="V664" i="2"/>
  <c r="V698" i="2"/>
  <c r="V704" i="2"/>
  <c r="V708" i="2"/>
  <c r="V711" i="2"/>
  <c r="V728" i="2"/>
  <c r="V731" i="2"/>
  <c r="V790" i="2"/>
  <c r="W790" i="2" s="1"/>
  <c r="V812" i="2"/>
  <c r="V815" i="2"/>
  <c r="V820" i="2"/>
  <c r="W820" i="2" s="1"/>
  <c r="V834" i="2"/>
  <c r="W834" i="2" s="1"/>
  <c r="V837" i="2"/>
  <c r="V844" i="2"/>
  <c r="V847" i="2"/>
  <c r="V884" i="2"/>
  <c r="V890" i="2"/>
  <c r="V893" i="2"/>
  <c r="W893" i="2" s="1"/>
  <c r="V896" i="2"/>
  <c r="X896" i="2" s="1"/>
  <c r="V899" i="2"/>
  <c r="V902" i="2"/>
  <c r="W902" i="2" s="1"/>
  <c r="V909" i="2"/>
  <c r="V924" i="2"/>
  <c r="X924" i="2" s="1"/>
  <c r="V935" i="2"/>
  <c r="W935" i="2" s="1"/>
  <c r="V954" i="2"/>
  <c r="V553" i="2"/>
  <c r="V614" i="2"/>
  <c r="V652" i="2"/>
  <c r="V668" i="2"/>
  <c r="V686" i="2"/>
  <c r="X686" i="2" s="1"/>
  <c r="V696" i="2"/>
  <c r="V720" i="2"/>
  <c r="V725" i="2"/>
  <c r="V749" i="2"/>
  <c r="V794" i="2"/>
  <c r="V797" i="2"/>
  <c r="V853" i="2"/>
  <c r="W853" i="2" s="1"/>
  <c r="V505" i="2"/>
  <c r="W505" i="2" s="1"/>
  <c r="V539" i="2"/>
  <c r="V548" i="2"/>
  <c r="W548" i="2" s="1"/>
  <c r="V618" i="2"/>
  <c r="V624" i="2"/>
  <c r="V657" i="2"/>
  <c r="V661" i="2"/>
  <c r="V679" i="2"/>
  <c r="V690" i="2"/>
  <c r="V735" i="2"/>
  <c r="V739" i="2"/>
  <c r="V755" i="2"/>
  <c r="V758" i="2"/>
  <c r="V766" i="2"/>
  <c r="V769" i="2"/>
  <c r="V772" i="2"/>
  <c r="V800" i="2"/>
  <c r="V828" i="2"/>
  <c r="W828" i="2" s="1"/>
  <c r="V831" i="2"/>
  <c r="V850" i="2"/>
  <c r="V875" i="2"/>
  <c r="V881" i="2"/>
  <c r="V906" i="2"/>
  <c r="V576" i="2"/>
  <c r="V584" i="2"/>
  <c r="W584" i="2" s="1"/>
  <c r="V592" i="2"/>
  <c r="W592" i="2" s="1"/>
  <c r="V631" i="2"/>
  <c r="V665" i="2"/>
  <c r="V672" i="2"/>
  <c r="W672" i="2" s="1"/>
  <c r="V714" i="2"/>
  <c r="V717" i="2"/>
  <c r="V742" i="2"/>
  <c r="V745" i="2"/>
  <c r="W745" i="2" s="1"/>
  <c r="V752" i="2"/>
  <c r="V778" i="2"/>
  <c r="V781" i="2"/>
  <c r="V809" i="2"/>
  <c r="V824" i="2"/>
  <c r="W824" i="2" s="1"/>
  <c r="V862" i="2"/>
  <c r="W862" i="2" s="1"/>
  <c r="V865" i="2"/>
  <c r="V878" i="2"/>
  <c r="W878" i="2" s="1"/>
  <c r="V897" i="2"/>
  <c r="V913" i="2"/>
  <c r="V916" i="2"/>
  <c r="W916" i="2" s="1"/>
  <c r="V919" i="2"/>
  <c r="V922" i="2"/>
  <c r="V933" i="2"/>
  <c r="V936" i="2"/>
  <c r="V949" i="2"/>
  <c r="V599" i="2"/>
  <c r="V603" i="2"/>
  <c r="V628" i="2"/>
  <c r="V645" i="2"/>
  <c r="V676" i="2"/>
  <c r="W676" i="2" s="1"/>
  <c r="V684" i="2"/>
  <c r="V693" i="2"/>
  <c r="V701" i="2"/>
  <c r="V709" i="2"/>
  <c r="V761" i="2"/>
  <c r="V776" i="2"/>
  <c r="V784" i="2"/>
  <c r="V787" i="2"/>
  <c r="V791" i="2"/>
  <c r="V803" i="2"/>
  <c r="W803" i="2" s="1"/>
  <c r="V806" i="2"/>
  <c r="V816" i="2"/>
  <c r="V818" i="2"/>
  <c r="V848" i="2"/>
  <c r="V857" i="2"/>
  <c r="X857" i="2" s="1"/>
  <c r="V869" i="2"/>
  <c r="V888" i="2"/>
  <c r="V910" i="2"/>
  <c r="V518" i="2"/>
  <c r="V530" i="2"/>
  <c r="V554" i="2"/>
  <c r="V563" i="2"/>
  <c r="V607" i="2"/>
  <c r="V634" i="2"/>
  <c r="V641" i="2"/>
  <c r="V649" i="2"/>
  <c r="V653" i="2"/>
  <c r="V687" i="2"/>
  <c r="V699" i="2"/>
  <c r="V729" i="2"/>
  <c r="V732" i="2"/>
  <c r="V736" i="2"/>
  <c r="V764" i="2"/>
  <c r="V773" i="2"/>
  <c r="V821" i="2"/>
  <c r="V829" i="2"/>
  <c r="V832" i="2"/>
  <c r="W832" i="2" s="1"/>
  <c r="V841" i="2"/>
  <c r="X841" i="2" s="1"/>
  <c r="V845" i="2"/>
  <c r="V854" i="2"/>
  <c r="V885" i="2"/>
  <c r="V891" i="2"/>
  <c r="V894" i="2"/>
  <c r="V900" i="2"/>
  <c r="V903" i="2"/>
  <c r="W903" i="2" s="1"/>
  <c r="V940" i="2"/>
  <c r="V946" i="2"/>
  <c r="V952" i="2"/>
  <c r="V536" i="2"/>
  <c r="V589" i="2"/>
  <c r="V615" i="2"/>
  <c r="V625" i="2"/>
  <c r="V637" i="2"/>
  <c r="V669" i="2"/>
  <c r="V705" i="2"/>
  <c r="X705" i="2" s="1"/>
  <c r="V723" i="2"/>
  <c r="V746" i="2"/>
  <c r="V813" i="2"/>
  <c r="V825" i="2"/>
  <c r="X825" i="2" s="1"/>
  <c r="V835" i="2"/>
  <c r="V838" i="2"/>
  <c r="V873" i="2"/>
  <c r="X873" i="2" s="1"/>
  <c r="V907" i="2"/>
  <c r="V928" i="2"/>
  <c r="V593" i="2"/>
  <c r="X593" i="2" s="1"/>
  <c r="V662" i="2"/>
  <c r="V666" i="2"/>
  <c r="V673" i="2"/>
  <c r="V712" i="2"/>
  <c r="V715" i="2"/>
  <c r="V721" i="2"/>
  <c r="V726" i="2"/>
  <c r="V743" i="2"/>
  <c r="V750" i="2"/>
  <c r="V753" i="2"/>
  <c r="V756" i="2"/>
  <c r="V779" i="2"/>
  <c r="V788" i="2"/>
  <c r="V798" i="2"/>
  <c r="X798" i="2" s="1"/>
  <c r="V801" i="2"/>
  <c r="V804" i="2"/>
  <c r="V863" i="2"/>
  <c r="V866" i="2"/>
  <c r="V879" i="2"/>
  <c r="V882" i="2"/>
  <c r="W882" i="2" s="1"/>
  <c r="V573" i="2"/>
  <c r="V597" i="2"/>
  <c r="V611" i="2"/>
  <c r="X611" i="2" s="1"/>
  <c r="V622" i="2"/>
  <c r="V629" i="2"/>
  <c r="V642" i="2"/>
  <c r="V677" i="2"/>
  <c r="V681" i="2"/>
  <c r="V685" i="2"/>
  <c r="V691" i="2"/>
  <c r="V697" i="2"/>
  <c r="V718" i="2"/>
  <c r="V767" i="2"/>
  <c r="V770" i="2"/>
  <c r="V795" i="2"/>
  <c r="V810" i="2"/>
  <c r="W810" i="2" s="1"/>
  <c r="V842" i="2"/>
  <c r="V851" i="2"/>
  <c r="V858" i="2"/>
  <c r="V860" i="2"/>
  <c r="V870" i="2"/>
  <c r="W870" i="2" s="1"/>
  <c r="V898" i="2"/>
  <c r="V564" i="2"/>
  <c r="V600" i="2"/>
  <c r="V632" i="2"/>
  <c r="V646" i="2"/>
  <c r="V659" i="2"/>
  <c r="V694" i="2"/>
  <c r="V702" i="2"/>
  <c r="V706" i="2"/>
  <c r="V733" i="2"/>
  <c r="V737" i="2"/>
  <c r="V740" i="2"/>
  <c r="V160" i="2"/>
  <c r="AA7" i="2"/>
  <c r="Z7" i="2" s="1"/>
  <c r="V197" i="2"/>
  <c r="V168" i="2"/>
  <c r="V155" i="2"/>
  <c r="O139" i="2"/>
  <c r="V123" i="2"/>
  <c r="X123" i="2" s="1"/>
  <c r="V111" i="2"/>
  <c r="V84" i="2"/>
  <c r="V60" i="2"/>
  <c r="V57" i="2"/>
  <c r="V54" i="2"/>
  <c r="V993" i="2"/>
  <c r="V961" i="2"/>
  <c r="O958" i="2"/>
  <c r="I911" i="2"/>
  <c r="V22" i="2"/>
  <c r="H5" i="2"/>
  <c r="V21" i="2"/>
  <c r="W21" i="2" s="1"/>
  <c r="V5" i="2"/>
  <c r="V217" i="2"/>
  <c r="V212" i="2"/>
  <c r="O197" i="2"/>
  <c r="V188" i="2"/>
  <c r="V161" i="2"/>
  <c r="V158" i="2"/>
  <c r="V147" i="2"/>
  <c r="V126" i="2"/>
  <c r="V120" i="2"/>
  <c r="I111" i="2"/>
  <c r="V104" i="2"/>
  <c r="V94" i="2"/>
  <c r="V87" i="2"/>
  <c r="V81" i="2"/>
  <c r="V74" i="2"/>
  <c r="V67" i="2"/>
  <c r="V47" i="2"/>
  <c r="AB984" i="2"/>
  <c r="V978" i="2"/>
  <c r="V971" i="2"/>
  <c r="O968" i="2"/>
  <c r="V934" i="2"/>
  <c r="V925" i="2"/>
  <c r="V904" i="2"/>
  <c r="H799" i="2"/>
  <c r="AA799" i="2"/>
  <c r="Z799" i="2" s="1"/>
  <c r="V792" i="2"/>
  <c r="V34" i="2"/>
  <c r="V18" i="2"/>
  <c r="AB33" i="2"/>
  <c r="O21" i="2"/>
  <c r="X14" i="2"/>
  <c r="V220" i="2"/>
  <c r="W220" i="2" s="1"/>
  <c r="AB214" i="2"/>
  <c r="AA205" i="2"/>
  <c r="Z205" i="2" s="1"/>
  <c r="V194" i="2"/>
  <c r="V191" i="2"/>
  <c r="X191" i="2" s="1"/>
  <c r="X184" i="2"/>
  <c r="AB178" i="2"/>
  <c r="V172" i="2"/>
  <c r="H164" i="2"/>
  <c r="Q164" i="2" s="1"/>
  <c r="R164" i="2" s="1"/>
  <c r="V152" i="2"/>
  <c r="AA144" i="2"/>
  <c r="V100" i="2"/>
  <c r="V90" i="2"/>
  <c r="V70" i="2"/>
  <c r="K54" i="2"/>
  <c r="AA43" i="2"/>
  <c r="V1000" i="2"/>
  <c r="V990" i="2"/>
  <c r="V964" i="2"/>
  <c r="V957" i="2"/>
  <c r="V939" i="2"/>
  <c r="J934" i="2"/>
  <c r="V930" i="2"/>
  <c r="I892" i="2"/>
  <c r="V859" i="2"/>
  <c r="AA805" i="2"/>
  <c r="H805" i="2"/>
  <c r="V28" i="2"/>
  <c r="W28" i="2" s="1"/>
  <c r="V31" i="2"/>
  <c r="AA5" i="2"/>
  <c r="V27" i="2"/>
  <c r="W27" i="2" s="1"/>
  <c r="AB5" i="2"/>
  <c r="AA33" i="2"/>
  <c r="Z33" i="2" s="1"/>
  <c r="V24" i="2"/>
  <c r="V33" i="2"/>
  <c r="W33" i="2" s="1"/>
  <c r="O27" i="2"/>
  <c r="V10" i="2"/>
  <c r="V7" i="2"/>
  <c r="X205" i="2"/>
  <c r="V203" i="2"/>
  <c r="V200" i="2"/>
  <c r="V178" i="2"/>
  <c r="H152" i="2"/>
  <c r="V149" i="2"/>
  <c r="V141" i="2"/>
  <c r="O136" i="2"/>
  <c r="V131" i="2"/>
  <c r="V128" i="2"/>
  <c r="I126" i="2"/>
  <c r="V116" i="2"/>
  <c r="V107" i="2"/>
  <c r="V63" i="2"/>
  <c r="V59" i="2"/>
  <c r="X59" i="2" s="1"/>
  <c r="V50" i="2"/>
  <c r="V40" i="2"/>
  <c r="V37" i="2"/>
  <c r="V996" i="2"/>
  <c r="AA992" i="2"/>
  <c r="Z992" i="2" s="1"/>
  <c r="G990" i="2"/>
  <c r="V984" i="2"/>
  <c r="V980" i="2"/>
  <c r="O978" i="2"/>
  <c r="V974" i="2"/>
  <c r="X974" i="2" s="1"/>
  <c r="V967" i="2"/>
  <c r="V886" i="2"/>
  <c r="V785" i="2"/>
  <c r="O762" i="2"/>
  <c r="AA616" i="2"/>
  <c r="I605" i="2"/>
  <c r="O876" i="2"/>
  <c r="O757" i="2"/>
  <c r="O568" i="2"/>
  <c r="O810" i="2"/>
  <c r="O710" i="2"/>
  <c r="I659" i="2"/>
  <c r="I577" i="2"/>
  <c r="J577" i="2" s="1"/>
  <c r="H564" i="2"/>
  <c r="G550" i="2"/>
  <c r="I531" i="2"/>
  <c r="G531" i="2"/>
  <c r="H917" i="2"/>
  <c r="Q917" i="2" s="1"/>
  <c r="R917" i="2" s="1"/>
  <c r="AB818" i="2"/>
  <c r="H798" i="2"/>
  <c r="O798" i="2" s="1"/>
  <c r="AB791" i="2"/>
  <c r="AB776" i="2"/>
  <c r="I750" i="2"/>
  <c r="J750" i="2" s="1"/>
  <c r="K750" i="2" s="1"/>
  <c r="H726" i="2"/>
  <c r="O726" i="2" s="1"/>
  <c r="O685" i="2"/>
  <c r="I673" i="2"/>
  <c r="G585" i="2"/>
  <c r="AA577" i="2"/>
  <c r="H577" i="2"/>
  <c r="Q577" i="2" s="1"/>
  <c r="R577" i="2" s="1"/>
  <c r="AB577" i="2"/>
  <c r="J491" i="2"/>
  <c r="J457" i="2"/>
  <c r="K457" i="2" s="1"/>
  <c r="I813" i="2"/>
  <c r="J813" i="2" s="1"/>
  <c r="AA776" i="2"/>
  <c r="O750" i="2"/>
  <c r="H712" i="2"/>
  <c r="O712" i="2" s="1"/>
  <c r="O559" i="2"/>
  <c r="O502" i="2"/>
  <c r="O801" i="2"/>
  <c r="O705" i="2"/>
  <c r="AB666" i="2"/>
  <c r="H666" i="2"/>
  <c r="Q666" i="2" s="1"/>
  <c r="R666" i="2" s="1"/>
  <c r="G621" i="2"/>
  <c r="I621" i="2"/>
  <c r="AB924" i="2"/>
  <c r="G903" i="2"/>
  <c r="O888" i="2"/>
  <c r="H818" i="2"/>
  <c r="I806" i="2"/>
  <c r="I784" i="2"/>
  <c r="H776" i="2"/>
  <c r="Q776" i="2" s="1"/>
  <c r="R776" i="2" s="1"/>
  <c r="AA725" i="2"/>
  <c r="I701" i="2"/>
  <c r="G603" i="2"/>
  <c r="K603" i="2" s="1"/>
  <c r="G588" i="2"/>
  <c r="G580" i="2"/>
  <c r="AA530" i="2"/>
  <c r="Z530" i="2" s="1"/>
  <c r="AB530" i="2"/>
  <c r="H497" i="2"/>
  <c r="H949" i="2"/>
  <c r="Q949" i="2" s="1"/>
  <c r="R949" i="2" s="1"/>
  <c r="AB884" i="2"/>
  <c r="Z840" i="2"/>
  <c r="G806" i="2"/>
  <c r="G784" i="2"/>
  <c r="I745" i="2"/>
  <c r="H676" i="2"/>
  <c r="G640" i="2"/>
  <c r="I640" i="2"/>
  <c r="AA637" i="2"/>
  <c r="AB637" i="2"/>
  <c r="O791" i="2"/>
  <c r="O769" i="2"/>
  <c r="O672" i="2"/>
  <c r="O665" i="2"/>
  <c r="J942" i="2"/>
  <c r="I930" i="2"/>
  <c r="G850" i="2"/>
  <c r="G797" i="2"/>
  <c r="H778" i="2"/>
  <c r="Q778" i="2" s="1"/>
  <c r="R778" i="2" s="1"/>
  <c r="O772" i="2"/>
  <c r="H720" i="2"/>
  <c r="Q720" i="2" s="1"/>
  <c r="R720" i="2" s="1"/>
  <c r="G668" i="2"/>
  <c r="H661" i="2"/>
  <c r="AB661" i="2"/>
  <c r="O657" i="2"/>
  <c r="H539" i="2"/>
  <c r="AB539" i="2"/>
  <c r="H902" i="2"/>
  <c r="Q902" i="2" s="1"/>
  <c r="R902" i="2" s="1"/>
  <c r="I899" i="2"/>
  <c r="O896" i="2"/>
  <c r="I686" i="2"/>
  <c r="J686" i="2" s="1"/>
  <c r="G664" i="2"/>
  <c r="AB605" i="2"/>
  <c r="G557" i="2"/>
  <c r="G528" i="2"/>
  <c r="O939" i="2"/>
  <c r="G899" i="2"/>
  <c r="AA830" i="2"/>
  <c r="Z830" i="2" s="1"/>
  <c r="AB817" i="2"/>
  <c r="O692" i="2"/>
  <c r="O623" i="2"/>
  <c r="AA605" i="2"/>
  <c r="AB594" i="2"/>
  <c r="G562" i="2"/>
  <c r="I562" i="2"/>
  <c r="G522" i="2"/>
  <c r="I522" i="2"/>
  <c r="Z758" i="2"/>
  <c r="G623" i="2"/>
  <c r="O620" i="2"/>
  <c r="O617" i="2"/>
  <c r="G583" i="2"/>
  <c r="I583" i="2"/>
  <c r="AA562" i="2"/>
  <c r="O556" i="2"/>
  <c r="G932" i="2"/>
  <c r="AA920" i="2"/>
  <c r="O880" i="2"/>
  <c r="AB855" i="2"/>
  <c r="O768" i="2"/>
  <c r="AA671" i="2"/>
  <c r="Z671" i="2" s="1"/>
  <c r="H583" i="2"/>
  <c r="AB583" i="2"/>
  <c r="AA578" i="2"/>
  <c r="Z578" i="2" s="1"/>
  <c r="AA917" i="2"/>
  <c r="AB898" i="2"/>
  <c r="AB858" i="2"/>
  <c r="AA855" i="2"/>
  <c r="Z855" i="2" s="1"/>
  <c r="AB750" i="2"/>
  <c r="AB685" i="2"/>
  <c r="AA623" i="2"/>
  <c r="Z623" i="2" s="1"/>
  <c r="H546" i="2"/>
  <c r="O546" i="2" s="1"/>
  <c r="AB546" i="2"/>
  <c r="J437" i="2"/>
  <c r="AA858" i="2"/>
  <c r="Z858" i="2" s="1"/>
  <c r="I849" i="2"/>
  <c r="J849" i="2" s="1"/>
  <c r="H830" i="2"/>
  <c r="AB801" i="2"/>
  <c r="G765" i="2"/>
  <c r="AB726" i="2"/>
  <c r="I688" i="2"/>
  <c r="AA666" i="2"/>
  <c r="Z666" i="2" s="1"/>
  <c r="G605" i="2"/>
  <c r="H601" i="2"/>
  <c r="Q601" i="2" s="1"/>
  <c r="R601" i="2" s="1"/>
  <c r="H503" i="2"/>
  <c r="O503" i="2" s="1"/>
  <c r="H407" i="2"/>
  <c r="O407" i="2" s="1"/>
  <c r="I332" i="2"/>
  <c r="G255" i="2"/>
  <c r="I255" i="2"/>
  <c r="I533" i="2"/>
  <c r="AB517" i="2"/>
  <c r="H517" i="2"/>
  <c r="Q517" i="2" s="1"/>
  <c r="R517" i="2" s="1"/>
  <c r="I473" i="2"/>
  <c r="G470" i="2"/>
  <c r="I458" i="2"/>
  <c r="AB439" i="2"/>
  <c r="G426" i="2"/>
  <c r="I426" i="2"/>
  <c r="J426" i="2" s="1"/>
  <c r="O369" i="2"/>
  <c r="G362" i="2"/>
  <c r="AA281" i="2"/>
  <c r="I277" i="2"/>
  <c r="G259" i="2"/>
  <c r="O362" i="2"/>
  <c r="O328" i="2"/>
  <c r="H479" i="2"/>
  <c r="Q479" i="2" s="1"/>
  <c r="R479" i="2" s="1"/>
  <c r="G365" i="2"/>
  <c r="H285" i="2"/>
  <c r="AB482" i="2"/>
  <c r="I476" i="2"/>
  <c r="I442" i="2"/>
  <c r="J442" i="2" s="1"/>
  <c r="H429" i="2"/>
  <c r="H403" i="2"/>
  <c r="G389" i="2"/>
  <c r="AB498" i="2"/>
  <c r="H382" i="2"/>
  <c r="AA382" i="2"/>
  <c r="I357" i="2"/>
  <c r="AA552" i="2"/>
  <c r="Z552" i="2" s="1"/>
  <c r="AB552" i="2"/>
  <c r="G529" i="2"/>
  <c r="G526" i="2"/>
  <c r="K526" i="2" s="1"/>
  <c r="AB505" i="2"/>
  <c r="AA505" i="2"/>
  <c r="J502" i="2"/>
  <c r="H485" i="2"/>
  <c r="I432" i="2"/>
  <c r="I428" i="2"/>
  <c r="J428" i="2" s="1"/>
  <c r="O425" i="2"/>
  <c r="H375" i="2"/>
  <c r="AB375" i="2"/>
  <c r="O327" i="2"/>
  <c r="G270" i="2"/>
  <c r="I270" i="2"/>
  <c r="J270" i="2" s="1"/>
  <c r="H266" i="2"/>
  <c r="Q266" i="2" s="1"/>
  <c r="R266" i="2" s="1"/>
  <c r="AA258" i="2"/>
  <c r="Z258" i="2" s="1"/>
  <c r="G454" i="2"/>
  <c r="AB360" i="2"/>
  <c r="AA360" i="2"/>
  <c r="Z360" i="2" s="1"/>
  <c r="O306" i="2"/>
  <c r="I287" i="2"/>
  <c r="G287" i="2"/>
  <c r="O272" i="2"/>
  <c r="G561" i="2"/>
  <c r="G438" i="2"/>
  <c r="I346" i="2"/>
  <c r="AB343" i="2"/>
  <c r="I336" i="2"/>
  <c r="O317" i="2"/>
  <c r="H287" i="2"/>
  <c r="O287" i="2" s="1"/>
  <c r="G398" i="2"/>
  <c r="H349" i="2"/>
  <c r="AB286" i="2"/>
  <c r="G269" i="2"/>
  <c r="I269" i="2"/>
  <c r="G261" i="2"/>
  <c r="J434" i="2"/>
  <c r="O364" i="2"/>
  <c r="I338" i="2"/>
  <c r="J298" i="2"/>
  <c r="I265" i="2"/>
  <c r="J265" i="2" s="1"/>
  <c r="AA242" i="2"/>
  <c r="AB437" i="2"/>
  <c r="AB408" i="2"/>
  <c r="AA408" i="2"/>
  <c r="Z408" i="2" s="1"/>
  <c r="I320" i="2"/>
  <c r="O230" i="2"/>
  <c r="AA483" i="2"/>
  <c r="Z483" i="2" s="1"/>
  <c r="AA437" i="2"/>
  <c r="Z437" i="2" s="1"/>
  <c r="G417" i="2"/>
  <c r="I417" i="2"/>
  <c r="J417" i="2" s="1"/>
  <c r="AB377" i="2"/>
  <c r="G359" i="2"/>
  <c r="I359" i="2"/>
  <c r="G352" i="2"/>
  <c r="H320" i="2"/>
  <c r="Q320" i="2" s="1"/>
  <c r="S320" i="2" s="1"/>
  <c r="H260" i="2"/>
  <c r="AB260" i="2"/>
  <c r="AA486" i="2"/>
  <c r="AB405" i="2"/>
  <c r="H352" i="2"/>
  <c r="O352" i="2" s="1"/>
  <c r="I326" i="2"/>
  <c r="AA230" i="2"/>
  <c r="G560" i="2"/>
  <c r="I521" i="2"/>
  <c r="J521" i="2" s="1"/>
  <c r="K521" i="2" s="1"/>
  <c r="AA496" i="2"/>
  <c r="H496" i="2"/>
  <c r="O496" i="2" s="1"/>
  <c r="H443" i="2"/>
  <c r="Q443" i="2" s="1"/>
  <c r="R443" i="2" s="1"/>
  <c r="O411" i="2"/>
  <c r="G400" i="2"/>
  <c r="AA397" i="2"/>
  <c r="Z397" i="2" s="1"/>
  <c r="H397" i="2"/>
  <c r="G376" i="2"/>
  <c r="I322" i="2"/>
  <c r="O305" i="2"/>
  <c r="AA289" i="2"/>
  <c r="H289" i="2"/>
  <c r="H253" i="2"/>
  <c r="AA253" i="2"/>
  <c r="Z253" i="2" s="1"/>
  <c r="AA234" i="2"/>
  <c r="Z234" i="2" s="1"/>
  <c r="O630" i="2"/>
  <c r="I501" i="2"/>
  <c r="I452" i="2"/>
  <c r="G411" i="2"/>
  <c r="AA386" i="2"/>
  <c r="Z386" i="2" s="1"/>
  <c r="G332" i="2"/>
  <c r="O248" i="2"/>
  <c r="O533" i="2"/>
  <c r="AB305" i="2"/>
  <c r="AA271" i="2"/>
  <c r="Z271" i="2" s="1"/>
  <c r="K101" i="1"/>
  <c r="O101" i="1" s="1"/>
  <c r="K85" i="1"/>
  <c r="O85" i="1" s="1"/>
  <c r="K69" i="1"/>
  <c r="O69" i="1" s="1"/>
  <c r="K53" i="1"/>
  <c r="O53" i="1" s="1"/>
  <c r="K37" i="1"/>
  <c r="O37" i="1" s="1"/>
  <c r="K21" i="1"/>
  <c r="O21" i="1" s="1"/>
  <c r="O336" i="2"/>
  <c r="I299" i="2"/>
  <c r="J299" i="2" s="1"/>
  <c r="J240" i="2"/>
  <c r="K240" i="2" s="1"/>
  <c r="O292" i="2"/>
  <c r="AA113" i="2"/>
  <c r="H113" i="2"/>
  <c r="Q113" i="2" s="1"/>
  <c r="R113" i="2" s="1"/>
  <c r="AB113" i="2"/>
  <c r="H820" i="2"/>
  <c r="O820" i="2" s="1"/>
  <c r="AB820" i="2"/>
  <c r="I775" i="2"/>
  <c r="G775" i="2"/>
  <c r="AB177" i="2"/>
  <c r="H177" i="2"/>
  <c r="Q177" i="2" s="1"/>
  <c r="R177" i="2" s="1"/>
  <c r="I260" i="2"/>
  <c r="J189" i="2"/>
  <c r="AA127" i="2"/>
  <c r="AB127" i="2"/>
  <c r="J852" i="2"/>
  <c r="AA541" i="2"/>
  <c r="AB541" i="2"/>
  <c r="I79" i="2"/>
  <c r="G79" i="2"/>
  <c r="G947" i="2"/>
  <c r="I947" i="2"/>
  <c r="J836" i="2"/>
  <c r="Q799" i="2"/>
  <c r="R799" i="2" s="1"/>
  <c r="G143" i="2"/>
  <c r="I143" i="2"/>
  <c r="AA915" i="2"/>
  <c r="H915" i="2"/>
  <c r="G119" i="2"/>
  <c r="I119" i="2"/>
  <c r="H6" i="2"/>
  <c r="Q6" i="2" s="1"/>
  <c r="S6" i="2" s="1"/>
  <c r="AA112" i="2"/>
  <c r="Z112" i="2" s="1"/>
  <c r="AB112" i="2"/>
  <c r="H632" i="2"/>
  <c r="AA632" i="2"/>
  <c r="AB632" i="2"/>
  <c r="G7" i="2"/>
  <c r="I7" i="2"/>
  <c r="J7" i="2" s="1"/>
  <c r="K7" i="2" s="1"/>
  <c r="G220" i="2"/>
  <c r="I220" i="2"/>
  <c r="G994" i="2"/>
  <c r="AB976" i="2"/>
  <c r="H976" i="2"/>
  <c r="Q976" i="2" s="1"/>
  <c r="R976" i="2" s="1"/>
  <c r="AA976" i="2"/>
  <c r="J901" i="2"/>
  <c r="AA883" i="2"/>
  <c r="Z883" i="2" s="1"/>
  <c r="AB883" i="2"/>
  <c r="G855" i="2"/>
  <c r="I855" i="2"/>
  <c r="H777" i="2"/>
  <c r="AB777" i="2"/>
  <c r="AA730" i="2"/>
  <c r="H730" i="2"/>
  <c r="Q730" i="2" s="1"/>
  <c r="R730" i="2" s="1"/>
  <c r="J917" i="2"/>
  <c r="H157" i="2"/>
  <c r="AA157" i="2"/>
  <c r="Z157" i="2" s="1"/>
  <c r="O188" i="2"/>
  <c r="Q188" i="2"/>
  <c r="R188" i="2" s="1"/>
  <c r="K770" i="2"/>
  <c r="Z577" i="2"/>
  <c r="J561" i="2"/>
  <c r="G161" i="2"/>
  <c r="I161" i="2"/>
  <c r="I907" i="2"/>
  <c r="G907" i="2"/>
  <c r="J801" i="2"/>
  <c r="H718" i="2"/>
  <c r="H691" i="2"/>
  <c r="AB691" i="2"/>
  <c r="J205" i="2"/>
  <c r="I181" i="2"/>
  <c r="G181" i="2"/>
  <c r="AA928" i="2"/>
  <c r="G5" i="2"/>
  <c r="AB157" i="2"/>
  <c r="H147" i="2"/>
  <c r="AB147" i="2"/>
  <c r="H111" i="2"/>
  <c r="AB891" i="2"/>
  <c r="AA891" i="2"/>
  <c r="G816" i="2"/>
  <c r="I128" i="2"/>
  <c r="J128" i="2" s="1"/>
  <c r="AB910" i="2"/>
  <c r="H910" i="2"/>
  <c r="AA910" i="2"/>
  <c r="AB179" i="2"/>
  <c r="H179" i="2"/>
  <c r="AA179" i="2"/>
  <c r="Z179" i="2" s="1"/>
  <c r="AB6" i="2"/>
  <c r="AA6" i="2"/>
  <c r="J207" i="2"/>
  <c r="G714" i="2"/>
  <c r="AB602" i="2"/>
  <c r="AA9" i="2"/>
  <c r="AB28" i="2"/>
  <c r="H28" i="2"/>
  <c r="AA28" i="2"/>
  <c r="Z28" i="2" s="1"/>
  <c r="H225" i="2"/>
  <c r="AA225" i="2"/>
  <c r="Z225" i="2" s="1"/>
  <c r="AB225" i="2"/>
  <c r="G31" i="2"/>
  <c r="H199" i="2"/>
  <c r="AA177" i="2"/>
  <c r="Z177" i="2" s="1"/>
  <c r="AB942" i="2"/>
  <c r="AA942" i="2"/>
  <c r="Z942" i="2" s="1"/>
  <c r="J735" i="2"/>
  <c r="S206" i="2"/>
  <c r="T206" i="2" s="1"/>
  <c r="U206" i="2" s="1"/>
  <c r="AB166" i="2"/>
  <c r="G152" i="2"/>
  <c r="AB136" i="2"/>
  <c r="I135" i="2"/>
  <c r="AA122" i="2"/>
  <c r="Z122" i="2" s="1"/>
  <c r="AA114" i="2"/>
  <c r="Z114" i="2" s="1"/>
  <c r="I101" i="2"/>
  <c r="J101" i="2" s="1"/>
  <c r="H96" i="2"/>
  <c r="O96" i="2" s="1"/>
  <c r="H73" i="2"/>
  <c r="O73" i="2" s="1"/>
  <c r="I986" i="2"/>
  <c r="H983" i="2"/>
  <c r="Q958" i="2"/>
  <c r="R958" i="2" s="1"/>
  <c r="J930" i="2"/>
  <c r="K930" i="2" s="1"/>
  <c r="I925" i="2"/>
  <c r="J859" i="2"/>
  <c r="K859" i="2" s="1"/>
  <c r="N859" i="2" s="1"/>
  <c r="G834" i="2"/>
  <c r="H831" i="2"/>
  <c r="H813" i="2"/>
  <c r="Q813" i="2" s="1"/>
  <c r="R813" i="2" s="1"/>
  <c r="I807" i="2"/>
  <c r="I773" i="2"/>
  <c r="I760" i="2"/>
  <c r="I747" i="2"/>
  <c r="I742" i="2"/>
  <c r="G737" i="2"/>
  <c r="G735" i="2"/>
  <c r="AA693" i="2"/>
  <c r="H558" i="2"/>
  <c r="L558" i="2" s="1"/>
  <c r="M558" i="2" s="1"/>
  <c r="AA558" i="2"/>
  <c r="AB558" i="2"/>
  <c r="O520" i="2"/>
  <c r="Q520" i="2"/>
  <c r="R520" i="2" s="1"/>
  <c r="Q318" i="2"/>
  <c r="S318" i="2" s="1"/>
  <c r="O318" i="2"/>
  <c r="H255" i="2"/>
  <c r="Q255" i="2" s="1"/>
  <c r="R255" i="2" s="1"/>
  <c r="AB255" i="2"/>
  <c r="H237" i="2"/>
  <c r="G205" i="2"/>
  <c r="Q191" i="2"/>
  <c r="R191" i="2" s="1"/>
  <c r="G176" i="2"/>
  <c r="AB170" i="2"/>
  <c r="AA166" i="2"/>
  <c r="G139" i="2"/>
  <c r="I129" i="2"/>
  <c r="G101" i="2"/>
  <c r="AB968" i="2"/>
  <c r="G948" i="2"/>
  <c r="J944" i="2"/>
  <c r="AB920" i="2"/>
  <c r="G917" i="2"/>
  <c r="G896" i="2"/>
  <c r="G831" i="2"/>
  <c r="K831" i="2" s="1"/>
  <c r="G773" i="2"/>
  <c r="N750" i="2"/>
  <c r="G610" i="2"/>
  <c r="H607" i="2"/>
  <c r="H513" i="2"/>
  <c r="O513" i="2" s="1"/>
  <c r="AA513" i="2"/>
  <c r="Z513" i="2" s="1"/>
  <c r="AB513" i="2"/>
  <c r="AB941" i="2"/>
  <c r="AB785" i="2"/>
  <c r="H669" i="2"/>
  <c r="AB669" i="2"/>
  <c r="J629" i="2"/>
  <c r="J604" i="2"/>
  <c r="G448" i="2"/>
  <c r="I448" i="2"/>
  <c r="J448" i="2" s="1"/>
  <c r="K448" i="2" s="1"/>
  <c r="I390" i="2"/>
  <c r="G390" i="2"/>
  <c r="AA213" i="2"/>
  <c r="I177" i="2"/>
  <c r="AA140" i="2"/>
  <c r="Z140" i="2" s="1"/>
  <c r="H114" i="2"/>
  <c r="AA952" i="2"/>
  <c r="AA791" i="2"/>
  <c r="Z791" i="2" s="1"/>
  <c r="AB774" i="2"/>
  <c r="AB642" i="2"/>
  <c r="AA642" i="2"/>
  <c r="AA639" i="2"/>
  <c r="Z639" i="2" s="1"/>
  <c r="AA615" i="2"/>
  <c r="G604" i="2"/>
  <c r="H506" i="2"/>
  <c r="O506" i="2" s="1"/>
  <c r="AA506" i="2"/>
  <c r="Z506" i="2" s="1"/>
  <c r="G478" i="2"/>
  <c r="O375" i="2"/>
  <c r="Q375" i="2"/>
  <c r="R375" i="2" s="1"/>
  <c r="G257" i="2"/>
  <c r="I257" i="2"/>
  <c r="O7" i="2"/>
  <c r="I225" i="2"/>
  <c r="I122" i="2"/>
  <c r="G114" i="2"/>
  <c r="H106" i="2"/>
  <c r="O106" i="2" s="1"/>
  <c r="H92" i="2"/>
  <c r="O92" i="2" s="1"/>
  <c r="I89" i="2"/>
  <c r="I75" i="2"/>
  <c r="J75" i="2" s="1"/>
  <c r="H66" i="2"/>
  <c r="I955" i="2"/>
  <c r="I946" i="2"/>
  <c r="AA936" i="2"/>
  <c r="Z936" i="2" s="1"/>
  <c r="I900" i="2"/>
  <c r="Z893" i="2"/>
  <c r="Q876" i="2"/>
  <c r="R876" i="2" s="1"/>
  <c r="I866" i="2"/>
  <c r="J866" i="2" s="1"/>
  <c r="G864" i="2"/>
  <c r="K864" i="2" s="1"/>
  <c r="AA846" i="2"/>
  <c r="Z846" i="2" s="1"/>
  <c r="I819" i="2"/>
  <c r="G809" i="2"/>
  <c r="K809" i="2" s="1"/>
  <c r="AB798" i="2"/>
  <c r="I796" i="2"/>
  <c r="H755" i="2"/>
  <c r="I729" i="2"/>
  <c r="J724" i="2"/>
  <c r="Q692" i="2"/>
  <c r="R692" i="2" s="1"/>
  <c r="I661" i="2"/>
  <c r="Z615" i="2"/>
  <c r="AB588" i="2"/>
  <c r="G578" i="2"/>
  <c r="I578" i="2"/>
  <c r="Q509" i="2"/>
  <c r="R509" i="2" s="1"/>
  <c r="O509" i="2"/>
  <c r="J359" i="2"/>
  <c r="K359" i="2" s="1"/>
  <c r="L359" i="2" s="1"/>
  <c r="M359" i="2" s="1"/>
  <c r="P359" i="2" s="1"/>
  <c r="G328" i="2"/>
  <c r="I328" i="2"/>
  <c r="AA262" i="2"/>
  <c r="H262" i="2"/>
  <c r="G225" i="2"/>
  <c r="I188" i="2"/>
  <c r="AB182" i="2"/>
  <c r="H181" i="2"/>
  <c r="G177" i="2"/>
  <c r="J160" i="2"/>
  <c r="H143" i="2"/>
  <c r="I100" i="2"/>
  <c r="I78" i="2"/>
  <c r="I72" i="2"/>
  <c r="Q985" i="2"/>
  <c r="R985" i="2" s="1"/>
  <c r="I982" i="2"/>
  <c r="H918" i="2"/>
  <c r="O918" i="2" s="1"/>
  <c r="G916" i="2"/>
  <c r="G911" i="2"/>
  <c r="G900" i="2"/>
  <c r="I884" i="2"/>
  <c r="I869" i="2"/>
  <c r="G866" i="2"/>
  <c r="I856" i="2"/>
  <c r="I800" i="2"/>
  <c r="J800" i="2" s="1"/>
  <c r="K800" i="2" s="1"/>
  <c r="AA798" i="2"/>
  <c r="I788" i="2"/>
  <c r="J788" i="2" s="1"/>
  <c r="K788" i="2" s="1"/>
  <c r="I776" i="2"/>
  <c r="Z746" i="2"/>
  <c r="AB743" i="2"/>
  <c r="I731" i="2"/>
  <c r="I713" i="2"/>
  <c r="I692" i="2"/>
  <c r="G661" i="2"/>
  <c r="I635" i="2"/>
  <c r="O633" i="2"/>
  <c r="Q633" i="2"/>
  <c r="R633" i="2" s="1"/>
  <c r="G618" i="2"/>
  <c r="I618" i="2"/>
  <c r="I537" i="2"/>
  <c r="G537" i="2"/>
  <c r="H433" i="2"/>
  <c r="O433" i="2" s="1"/>
  <c r="AA433" i="2"/>
  <c r="Z433" i="2" s="1"/>
  <c r="AB433" i="2"/>
  <c r="I280" i="2"/>
  <c r="J280" i="2" s="1"/>
  <c r="AA268" i="2"/>
  <c r="Z268" i="2" s="1"/>
  <c r="H268" i="2"/>
  <c r="Q268" i="2" s="1"/>
  <c r="R268" i="2" s="1"/>
  <c r="J236" i="2"/>
  <c r="Z226" i="2"/>
  <c r="AB123" i="2"/>
  <c r="K116" i="2"/>
  <c r="I95" i="2"/>
  <c r="G89" i="2"/>
  <c r="I83" i="2"/>
  <c r="J83" i="2" s="1"/>
  <c r="J998" i="2"/>
  <c r="I963" i="2"/>
  <c r="J920" i="2"/>
  <c r="J874" i="2"/>
  <c r="K874" i="2" s="1"/>
  <c r="H840" i="2"/>
  <c r="O840" i="2" s="1"/>
  <c r="H833" i="2"/>
  <c r="H821" i="2"/>
  <c r="H817" i="2"/>
  <c r="O817" i="2" s="1"/>
  <c r="O774" i="2"/>
  <c r="H717" i="2"/>
  <c r="Q705" i="2"/>
  <c r="R705" i="2" s="1"/>
  <c r="AB681" i="2"/>
  <c r="AA681" i="2"/>
  <c r="Z681" i="2" s="1"/>
  <c r="H635" i="2"/>
  <c r="AA635" i="2"/>
  <c r="Z635" i="2" s="1"/>
  <c r="J583" i="2"/>
  <c r="K583" i="2" s="1"/>
  <c r="N583" i="2" s="1"/>
  <c r="AA560" i="2"/>
  <c r="Z560" i="2" s="1"/>
  <c r="Q537" i="2"/>
  <c r="R537" i="2" s="1"/>
  <c r="O537" i="2"/>
  <c r="O252" i="2"/>
  <c r="Q252" i="2"/>
  <c r="R252" i="2" s="1"/>
  <c r="G674" i="2"/>
  <c r="Z633" i="2"/>
  <c r="G612" i="2"/>
  <c r="I609" i="2"/>
  <c r="G609" i="2"/>
  <c r="G410" i="2"/>
  <c r="J350" i="2"/>
  <c r="AB314" i="2"/>
  <c r="H293" i="2"/>
  <c r="H265" i="2"/>
  <c r="Q265" i="2" s="1"/>
  <c r="R265" i="2" s="1"/>
  <c r="AA265" i="2"/>
  <c r="Z265" i="2" s="1"/>
  <c r="AB265" i="2"/>
  <c r="I213" i="2"/>
  <c r="H195" i="2"/>
  <c r="I185" i="2"/>
  <c r="G175" i="2"/>
  <c r="K175" i="2" s="1"/>
  <c r="J126" i="2"/>
  <c r="I102" i="2"/>
  <c r="G83" i="2"/>
  <c r="AB55" i="2"/>
  <c r="I50" i="2"/>
  <c r="J979" i="2"/>
  <c r="I974" i="2"/>
  <c r="AA965" i="2"/>
  <c r="H957" i="2"/>
  <c r="AA947" i="2"/>
  <c r="G941" i="2"/>
  <c r="G936" i="2"/>
  <c r="G889" i="2"/>
  <c r="AB865" i="2"/>
  <c r="I804" i="2"/>
  <c r="J804" i="2" s="1"/>
  <c r="K804" i="2" s="1"/>
  <c r="AA801" i="2"/>
  <c r="AB799" i="2"/>
  <c r="Q798" i="2"/>
  <c r="I793" i="2"/>
  <c r="I791" i="2"/>
  <c r="I774" i="2"/>
  <c r="Z763" i="2"/>
  <c r="I761" i="2"/>
  <c r="AB757" i="2"/>
  <c r="I736" i="2"/>
  <c r="J705" i="2"/>
  <c r="I653" i="2"/>
  <c r="J653" i="2" s="1"/>
  <c r="H625" i="2"/>
  <c r="O625" i="2" s="1"/>
  <c r="J554" i="2"/>
  <c r="K554" i="2" s="1"/>
  <c r="O331" i="2"/>
  <c r="Q331" i="2"/>
  <c r="G302" i="2"/>
  <c r="Q197" i="2"/>
  <c r="R197" i="2" s="1"/>
  <c r="G193" i="2"/>
  <c r="G155" i="2"/>
  <c r="G102" i="2"/>
  <c r="G926" i="2"/>
  <c r="K926" i="2" s="1"/>
  <c r="I913" i="2"/>
  <c r="I871" i="2"/>
  <c r="G761" i="2"/>
  <c r="I715" i="2"/>
  <c r="G653" i="2"/>
  <c r="AB638" i="2"/>
  <c r="AA591" i="2"/>
  <c r="Z591" i="2" s="1"/>
  <c r="AB591" i="2"/>
  <c r="G508" i="2"/>
  <c r="I508" i="2"/>
  <c r="Q302" i="2"/>
  <c r="R302" i="2" s="1"/>
  <c r="AA152" i="2"/>
  <c r="Z152" i="2" s="1"/>
  <c r="H588" i="2"/>
  <c r="AA588" i="2"/>
  <c r="Z588" i="2" s="1"/>
  <c r="I559" i="2"/>
  <c r="J559" i="2" s="1"/>
  <c r="G559" i="2"/>
  <c r="G316" i="2"/>
  <c r="I316" i="2"/>
  <c r="AB216" i="2"/>
  <c r="AB139" i="2"/>
  <c r="AB135" i="2"/>
  <c r="K126" i="2"/>
  <c r="L126" i="2" s="1"/>
  <c r="M126" i="2" s="1"/>
  <c r="AB96" i="2"/>
  <c r="AA49" i="2"/>
  <c r="AB880" i="2"/>
  <c r="AA813" i="2"/>
  <c r="Z774" i="2"/>
  <c r="H680" i="2"/>
  <c r="AA680" i="2"/>
  <c r="Z680" i="2" s="1"/>
  <c r="K630" i="2"/>
  <c r="N630" i="2" s="1"/>
  <c r="G594" i="2"/>
  <c r="G551" i="2"/>
  <c r="J376" i="2"/>
  <c r="G355" i="2"/>
  <c r="I355" i="2"/>
  <c r="J247" i="2"/>
  <c r="K142" i="2"/>
  <c r="L142" i="2" s="1"/>
  <c r="M142" i="2" s="1"/>
  <c r="AA135" i="2"/>
  <c r="G118" i="2"/>
  <c r="AB101" i="2"/>
  <c r="AA96" i="2"/>
  <c r="G52" i="2"/>
  <c r="H43" i="2"/>
  <c r="Q43" i="2" s="1"/>
  <c r="R43" i="2" s="1"/>
  <c r="H1000" i="2"/>
  <c r="AB956" i="2"/>
  <c r="AB937" i="2"/>
  <c r="AB925" i="2"/>
  <c r="G924" i="2"/>
  <c r="AA880" i="2"/>
  <c r="AB870" i="2"/>
  <c r="I839" i="2"/>
  <c r="I832" i="2"/>
  <c r="AB826" i="2"/>
  <c r="AB805" i="2"/>
  <c r="G745" i="2"/>
  <c r="AB737" i="2"/>
  <c r="AB716" i="2"/>
  <c r="J673" i="2"/>
  <c r="AA668" i="2"/>
  <c r="Z668" i="2" s="1"/>
  <c r="H668" i="2"/>
  <c r="AA611" i="2"/>
  <c r="Z611" i="2" s="1"/>
  <c r="H611" i="2"/>
  <c r="Q611" i="2" s="1"/>
  <c r="AB611" i="2"/>
  <c r="AA594" i="2"/>
  <c r="Z594" i="2" s="1"/>
  <c r="G440" i="2"/>
  <c r="I440" i="2"/>
  <c r="G221" i="2"/>
  <c r="G219" i="2"/>
  <c r="O205" i="2"/>
  <c r="AB201" i="2"/>
  <c r="Q176" i="2"/>
  <c r="S176" i="2" s="1"/>
  <c r="AB76" i="2"/>
  <c r="AA956" i="2"/>
  <c r="Z956" i="2" s="1"/>
  <c r="AA925" i="2"/>
  <c r="O917" i="2"/>
  <c r="AB896" i="2"/>
  <c r="AA810" i="2"/>
  <c r="Z810" i="2" s="1"/>
  <c r="AB807" i="2"/>
  <c r="AA737" i="2"/>
  <c r="Z737" i="2" s="1"/>
  <c r="AA716" i="2"/>
  <c r="H646" i="2"/>
  <c r="AB643" i="2"/>
  <c r="AA643" i="2"/>
  <c r="Z643" i="2" s="1"/>
  <c r="I634" i="2"/>
  <c r="AA617" i="2"/>
  <c r="G500" i="2"/>
  <c r="I500" i="2"/>
  <c r="J500" i="2" s="1"/>
  <c r="AA385" i="2"/>
  <c r="H385" i="2"/>
  <c r="Z385" i="2"/>
  <c r="I273" i="2"/>
  <c r="I93" i="2"/>
  <c r="Z57" i="2"/>
  <c r="AB948" i="2"/>
  <c r="AB932" i="2"/>
  <c r="O930" i="2"/>
  <c r="I880" i="2"/>
  <c r="I857" i="2"/>
  <c r="H836" i="2"/>
  <c r="O836" i="2" s="1"/>
  <c r="I834" i="2"/>
  <c r="I799" i="2"/>
  <c r="H732" i="2"/>
  <c r="H725" i="2"/>
  <c r="O725" i="2" s="1"/>
  <c r="H693" i="2"/>
  <c r="G691" i="2"/>
  <c r="AA673" i="2"/>
  <c r="AA649" i="2"/>
  <c r="H649" i="2"/>
  <c r="H634" i="2"/>
  <c r="AB634" i="2"/>
  <c r="G632" i="2"/>
  <c r="I632" i="2"/>
  <c r="H627" i="2"/>
  <c r="Q627" i="2" s="1"/>
  <c r="R627" i="2" s="1"/>
  <c r="AB627" i="2"/>
  <c r="G614" i="2"/>
  <c r="I614" i="2"/>
  <c r="J579" i="2"/>
  <c r="G571" i="2"/>
  <c r="O545" i="2"/>
  <c r="Q545" i="2"/>
  <c r="S545" i="2" s="1"/>
  <c r="H250" i="2"/>
  <c r="AA250" i="2"/>
  <c r="Z250" i="2" s="1"/>
  <c r="AB250" i="2"/>
  <c r="I228" i="2"/>
  <c r="G228" i="2"/>
  <c r="H522" i="2"/>
  <c r="AB512" i="2"/>
  <c r="H495" i="2"/>
  <c r="H493" i="2"/>
  <c r="G481" i="2"/>
  <c r="G473" i="2"/>
  <c r="G421" i="2"/>
  <c r="O418" i="2"/>
  <c r="I405" i="2"/>
  <c r="I367" i="2"/>
  <c r="I361" i="2"/>
  <c r="J346" i="2"/>
  <c r="K346" i="2" s="1"/>
  <c r="L346" i="2" s="1"/>
  <c r="M346" i="2" s="1"/>
  <c r="AA343" i="2"/>
  <c r="S266" i="2"/>
  <c r="T266" i="2" s="1"/>
  <c r="U266" i="2" s="1"/>
  <c r="G247" i="2"/>
  <c r="J239" i="2"/>
  <c r="K239" i="2" s="1"/>
  <c r="N239" i="2" s="1"/>
  <c r="AB236" i="2"/>
  <c r="AB234" i="2"/>
  <c r="AB294" i="2"/>
  <c r="AA519" i="2"/>
  <c r="Z519" i="2" s="1"/>
  <c r="Z421" i="2"/>
  <c r="AB379" i="2"/>
  <c r="AA294" i="2"/>
  <c r="Z294" i="2" s="1"/>
  <c r="N266" i="2"/>
  <c r="AB484" i="2"/>
  <c r="AB472" i="2"/>
  <c r="AA465" i="2"/>
  <c r="AA439" i="2"/>
  <c r="AB384" i="2"/>
  <c r="AB349" i="2"/>
  <c r="AA347" i="2"/>
  <c r="Z347" i="2" s="1"/>
  <c r="AA340" i="2"/>
  <c r="Z340" i="2" s="1"/>
  <c r="AA259" i="2"/>
  <c r="Z259" i="2" s="1"/>
  <c r="G636" i="2"/>
  <c r="I550" i="2"/>
  <c r="H514" i="2"/>
  <c r="AA494" i="2"/>
  <c r="Z494" i="2" s="1"/>
  <c r="AB470" i="2"/>
  <c r="AB455" i="2"/>
  <c r="I449" i="2"/>
  <c r="AB415" i="2"/>
  <c r="Z384" i="2"/>
  <c r="AB368" i="2"/>
  <c r="AB364" i="2"/>
  <c r="AA349" i="2"/>
  <c r="H326" i="2"/>
  <c r="I319" i="2"/>
  <c r="I301" i="2"/>
  <c r="Q292" i="2"/>
  <c r="H277" i="2"/>
  <c r="AA263" i="2"/>
  <c r="Z263" i="2" s="1"/>
  <c r="I258" i="2"/>
  <c r="H242" i="2"/>
  <c r="N242" i="2" s="1"/>
  <c r="Z231" i="2"/>
  <c r="AB567" i="2"/>
  <c r="I552" i="2"/>
  <c r="H540" i="2"/>
  <c r="Q540" i="2" s="1"/>
  <c r="R540" i="2" s="1"/>
  <c r="H512" i="2"/>
  <c r="O512" i="2" s="1"/>
  <c r="G509" i="2"/>
  <c r="AA482" i="2"/>
  <c r="Z482" i="2" s="1"/>
  <c r="S463" i="2"/>
  <c r="AA455" i="2"/>
  <c r="Z455" i="2" s="1"/>
  <c r="H449" i="2"/>
  <c r="AA443" i="2"/>
  <c r="Z443" i="2" s="1"/>
  <c r="AB424" i="2"/>
  <c r="I422" i="2"/>
  <c r="AA415" i="2"/>
  <c r="Q411" i="2"/>
  <c r="AA391" i="2"/>
  <c r="I389" i="2"/>
  <c r="I377" i="2"/>
  <c r="AA364" i="2"/>
  <c r="I360" i="2"/>
  <c r="H319" i="2"/>
  <c r="I317" i="2"/>
  <c r="J317" i="2" s="1"/>
  <c r="AB309" i="2"/>
  <c r="I288" i="2"/>
  <c r="H258" i="2"/>
  <c r="O258" i="2" s="1"/>
  <c r="AA697" i="2"/>
  <c r="I585" i="2"/>
  <c r="I581" i="2"/>
  <c r="H579" i="2"/>
  <c r="O579" i="2" s="1"/>
  <c r="I556" i="2"/>
  <c r="J556" i="2" s="1"/>
  <c r="G552" i="2"/>
  <c r="AB537" i="2"/>
  <c r="J533" i="2"/>
  <c r="I507" i="2"/>
  <c r="G492" i="2"/>
  <c r="K492" i="2" s="1"/>
  <c r="G449" i="2"/>
  <c r="H422" i="2"/>
  <c r="O422" i="2" s="1"/>
  <c r="G406" i="2"/>
  <c r="G404" i="2"/>
  <c r="AB396" i="2"/>
  <c r="O368" i="2"/>
  <c r="I362" i="2"/>
  <c r="H360" i="2"/>
  <c r="I358" i="2"/>
  <c r="I347" i="2"/>
  <c r="I343" i="2"/>
  <c r="I340" i="2"/>
  <c r="J340" i="2" s="1"/>
  <c r="Q327" i="2"/>
  <c r="R327" i="2" s="1"/>
  <c r="G319" i="2"/>
  <c r="Q305" i="2"/>
  <c r="R305" i="2" s="1"/>
  <c r="I294" i="2"/>
  <c r="H290" i="2"/>
  <c r="I281" i="2"/>
  <c r="I267" i="2"/>
  <c r="J267" i="2" s="1"/>
  <c r="K267" i="2" s="1"/>
  <c r="G258" i="2"/>
  <c r="H234" i="2"/>
  <c r="I226" i="2"/>
  <c r="I516" i="2"/>
  <c r="I411" i="2"/>
  <c r="J411" i="2" s="1"/>
  <c r="H379" i="2"/>
  <c r="H347" i="2"/>
  <c r="H343" i="2"/>
  <c r="Q336" i="2"/>
  <c r="R336" i="2" s="1"/>
  <c r="H294" i="2"/>
  <c r="O294" i="2" s="1"/>
  <c r="H281" i="2"/>
  <c r="H267" i="2"/>
  <c r="S254" i="2"/>
  <c r="T254" i="2" s="1"/>
  <c r="U254" i="2" s="1"/>
  <c r="I227" i="2"/>
  <c r="H226" i="2"/>
  <c r="I575" i="2"/>
  <c r="H572" i="2"/>
  <c r="H528" i="2"/>
  <c r="AB522" i="2"/>
  <c r="G504" i="2"/>
  <c r="Q496" i="2"/>
  <c r="R496" i="2" s="1"/>
  <c r="I494" i="2"/>
  <c r="H455" i="2"/>
  <c r="O455" i="2" s="1"/>
  <c r="I424" i="2"/>
  <c r="H384" i="2"/>
  <c r="O384" i="2" s="1"/>
  <c r="I349" i="2"/>
  <c r="J327" i="2"/>
  <c r="K327" i="2" s="1"/>
  <c r="L327" i="2" s="1"/>
  <c r="M327" i="2" s="1"/>
  <c r="I305" i="2"/>
  <c r="J305" i="2" s="1"/>
  <c r="K305" i="2" s="1"/>
  <c r="AB271" i="2"/>
  <c r="H259" i="2"/>
  <c r="Q259" i="2" s="1"/>
  <c r="I229" i="2"/>
  <c r="G227" i="2"/>
  <c r="G226" i="2"/>
  <c r="K103" i="1"/>
  <c r="O103" i="1" s="1"/>
  <c r="K87" i="1"/>
  <c r="O87" i="1" s="1"/>
  <c r="K71" i="1"/>
  <c r="O71" i="1" s="1"/>
  <c r="K55" i="1"/>
  <c r="O55" i="1" s="1"/>
  <c r="K39" i="1"/>
  <c r="O39" i="1" s="1"/>
  <c r="K23" i="1"/>
  <c r="O23" i="1" s="1"/>
  <c r="K7" i="1"/>
  <c r="O7" i="1" s="1"/>
  <c r="AB471" i="2"/>
  <c r="K412" i="2"/>
  <c r="AA400" i="2"/>
  <c r="Z400" i="2" s="1"/>
  <c r="K597" i="2"/>
  <c r="AB559" i="2"/>
  <c r="AB473" i="2"/>
  <c r="AA403" i="2"/>
  <c r="Z403" i="2" s="1"/>
  <c r="AA395" i="2"/>
  <c r="Z395" i="2" s="1"/>
  <c r="AB367" i="2"/>
  <c r="AA365" i="2"/>
  <c r="Z365" i="2" s="1"/>
  <c r="AB363" i="2"/>
  <c r="AB361" i="2"/>
  <c r="K983" i="1"/>
  <c r="O983" i="1" s="1"/>
  <c r="K967" i="1"/>
  <c r="O967" i="1" s="1"/>
  <c r="H671" i="2"/>
  <c r="G620" i="2"/>
  <c r="I599" i="2"/>
  <c r="I589" i="2"/>
  <c r="G584" i="2"/>
  <c r="G577" i="2"/>
  <c r="K577" i="2" s="1"/>
  <c r="AB562" i="2"/>
  <c r="I557" i="2"/>
  <c r="H530" i="2"/>
  <c r="AB493" i="2"/>
  <c r="I398" i="2"/>
  <c r="J398" i="2" s="1"/>
  <c r="AA361" i="2"/>
  <c r="AA346" i="2"/>
  <c r="I333" i="2"/>
  <c r="G320" i="2"/>
  <c r="G298" i="2"/>
  <c r="K298" i="2" s="1"/>
  <c r="AB230" i="2"/>
  <c r="AB604" i="2"/>
  <c r="K491" i="2"/>
  <c r="H483" i="2"/>
  <c r="O483" i="2" s="1"/>
  <c r="AB418" i="2"/>
  <c r="AB392" i="2"/>
  <c r="AB369" i="2"/>
  <c r="Z336" i="2"/>
  <c r="G314" i="2"/>
  <c r="G295" i="2"/>
  <c r="G268" i="2"/>
  <c r="AB266" i="2"/>
  <c r="G265" i="2"/>
  <c r="H257" i="2"/>
  <c r="G252" i="2"/>
  <c r="O239" i="2"/>
  <c r="AB226" i="2"/>
  <c r="H578" i="2"/>
  <c r="O578" i="2" s="1"/>
  <c r="I471" i="2"/>
  <c r="I454" i="2"/>
  <c r="J454" i="2" s="1"/>
  <c r="K454" i="2" s="1"/>
  <c r="N454" i="2" s="1"/>
  <c r="AB449" i="2"/>
  <c r="H271" i="2"/>
  <c r="O271" i="2" s="1"/>
  <c r="AB253" i="2"/>
  <c r="AB242" i="2"/>
  <c r="J216" i="2"/>
  <c r="K216" i="2" s="1"/>
  <c r="J219" i="2"/>
  <c r="K219" i="2" s="1"/>
  <c r="AA203" i="2"/>
  <c r="G174" i="2"/>
  <c r="I163" i="2"/>
  <c r="O140" i="2"/>
  <c r="Q140" i="2"/>
  <c r="R140" i="2" s="1"/>
  <c r="S140" i="2"/>
  <c r="T140" i="2" s="1"/>
  <c r="U140" i="2" s="1"/>
  <c r="AA655" i="2"/>
  <c r="AB655" i="2"/>
  <c r="H655" i="2"/>
  <c r="Q187" i="2"/>
  <c r="R187" i="2" s="1"/>
  <c r="H171" i="2"/>
  <c r="AA163" i="2"/>
  <c r="AB163" i="2"/>
  <c r="H163" i="2"/>
  <c r="J152" i="2"/>
  <c r="K152" i="2" s="1"/>
  <c r="N152" i="2" s="1"/>
  <c r="I965" i="2"/>
  <c r="J936" i="2"/>
  <c r="K936" i="2" s="1"/>
  <c r="J821" i="2"/>
  <c r="G703" i="2"/>
  <c r="I703" i="2"/>
  <c r="AB210" i="2"/>
  <c r="Q200" i="2"/>
  <c r="R200" i="2" s="1"/>
  <c r="AB190" i="2"/>
  <c r="AB184" i="2"/>
  <c r="H184" i="2"/>
  <c r="AA184" i="2"/>
  <c r="Z184" i="2" s="1"/>
  <c r="O179" i="2"/>
  <c r="Q179" i="2"/>
  <c r="I158" i="2"/>
  <c r="O152" i="2"/>
  <c r="Q152" i="2"/>
  <c r="R152" i="2" s="1"/>
  <c r="S152" i="2"/>
  <c r="T152" i="2" s="1"/>
  <c r="U152" i="2" s="1"/>
  <c r="AA129" i="2"/>
  <c r="AB129" i="2"/>
  <c r="H129" i="2"/>
  <c r="Q965" i="2"/>
  <c r="R965" i="2" s="1"/>
  <c r="Z892" i="2"/>
  <c r="H151" i="2"/>
  <c r="AA151" i="2"/>
  <c r="Z151" i="2" s="1"/>
  <c r="AB151" i="2"/>
  <c r="AA210" i="2"/>
  <c r="I187" i="2"/>
  <c r="I179" i="2"/>
  <c r="G179" i="2"/>
  <c r="AA158" i="2"/>
  <c r="Z158" i="2" s="1"/>
  <c r="H158" i="2"/>
  <c r="AB889" i="2"/>
  <c r="AB724" i="2"/>
  <c r="H724" i="2"/>
  <c r="AA724" i="2"/>
  <c r="AA198" i="2"/>
  <c r="Z198" i="2" s="1"/>
  <c r="I173" i="2"/>
  <c r="J173" i="2" s="1"/>
  <c r="K160" i="2"/>
  <c r="L160" i="2" s="1"/>
  <c r="M160" i="2" s="1"/>
  <c r="J148" i="2"/>
  <c r="K148" i="2" s="1"/>
  <c r="O134" i="2"/>
  <c r="J136" i="2"/>
  <c r="K136" i="2" s="1"/>
  <c r="O212" i="2"/>
  <c r="G224" i="2"/>
  <c r="I215" i="2"/>
  <c r="J215" i="2" s="1"/>
  <c r="AB206" i="2"/>
  <c r="I200" i="2"/>
  <c r="AB173" i="2"/>
  <c r="G162" i="2"/>
  <c r="H148" i="2"/>
  <c r="AA148" i="2"/>
  <c r="Z148" i="2" s="1"/>
  <c r="I980" i="2"/>
  <c r="G980" i="2"/>
  <c r="G894" i="2"/>
  <c r="I894" i="2"/>
  <c r="H871" i="2"/>
  <c r="O871" i="2" s="1"/>
  <c r="AA871" i="2"/>
  <c r="Z871" i="2" s="1"/>
  <c r="AB871" i="2"/>
  <c r="H923" i="2"/>
  <c r="N923" i="2" s="1"/>
  <c r="AA923" i="2"/>
  <c r="AB923" i="2"/>
  <c r="H210" i="2"/>
  <c r="Z135" i="2"/>
  <c r="O122" i="2"/>
  <c r="Q122" i="2"/>
  <c r="R122" i="2" s="1"/>
  <c r="H780" i="2"/>
  <c r="O780" i="2" s="1"/>
  <c r="AA780" i="2"/>
  <c r="AB780" i="2"/>
  <c r="Z139" i="2"/>
  <c r="AA221" i="2"/>
  <c r="AB220" i="2"/>
  <c r="G215" i="2"/>
  <c r="G212" i="2"/>
  <c r="K212" i="2" s="1"/>
  <c r="Z206" i="2"/>
  <c r="S205" i="2"/>
  <c r="J204" i="2"/>
  <c r="K204" i="2" s="1"/>
  <c r="N204" i="2" s="1"/>
  <c r="I183" i="2"/>
  <c r="O169" i="2"/>
  <c r="Q169" i="2"/>
  <c r="H146" i="2"/>
  <c r="AA146" i="2"/>
  <c r="Z146" i="2" s="1"/>
  <c r="AB146" i="2"/>
  <c r="Q953" i="2"/>
  <c r="R953" i="2" s="1"/>
  <c r="G130" i="2"/>
  <c r="I130" i="2"/>
  <c r="AA951" i="2"/>
  <c r="Z951" i="2" s="1"/>
  <c r="H951" i="2"/>
  <c r="Q951" i="2" s="1"/>
  <c r="R951" i="2" s="1"/>
  <c r="G883" i="2"/>
  <c r="I883" i="2"/>
  <c r="H183" i="2"/>
  <c r="Q183" i="2" s="1"/>
  <c r="R183" i="2" s="1"/>
  <c r="AA183" i="2"/>
  <c r="Z183" i="2" s="1"/>
  <c r="I172" i="2"/>
  <c r="G172" i="2"/>
  <c r="J169" i="2"/>
  <c r="J165" i="2"/>
  <c r="K165" i="2" s="1"/>
  <c r="J948" i="2"/>
  <c r="K948" i="2" s="1"/>
  <c r="H907" i="2"/>
  <c r="AA907" i="2"/>
  <c r="Z907" i="2" s="1"/>
  <c r="J225" i="2"/>
  <c r="K225" i="2" s="1"/>
  <c r="AB211" i="2"/>
  <c r="J161" i="2"/>
  <c r="G153" i="2"/>
  <c r="I153" i="2"/>
  <c r="H977" i="2"/>
  <c r="AA977" i="2"/>
  <c r="Z977" i="2" s="1"/>
  <c r="AB977" i="2"/>
  <c r="Q948" i="2"/>
  <c r="R948" i="2" s="1"/>
  <c r="AB901" i="2"/>
  <c r="H901" i="2"/>
  <c r="AA901" i="2"/>
  <c r="Z901" i="2" s="1"/>
  <c r="J867" i="2"/>
  <c r="G157" i="2"/>
  <c r="I157" i="2"/>
  <c r="J157" i="2" s="1"/>
  <c r="AA211" i="2"/>
  <c r="Z211" i="2" s="1"/>
  <c r="AB200" i="2"/>
  <c r="AB171" i="2"/>
  <c r="J155" i="2"/>
  <c r="AA153" i="2"/>
  <c r="H153" i="2"/>
  <c r="J135" i="2"/>
  <c r="K135" i="2" s="1"/>
  <c r="G960" i="2"/>
  <c r="I960" i="2"/>
  <c r="G180" i="2"/>
  <c r="I180" i="2"/>
  <c r="J180" i="2" s="1"/>
  <c r="AB209" i="2"/>
  <c r="K207" i="2"/>
  <c r="AA200" i="2"/>
  <c r="AA197" i="2"/>
  <c r="Z197" i="2" s="1"/>
  <c r="H178" i="2"/>
  <c r="H175" i="2"/>
  <c r="L175" i="2" s="1"/>
  <c r="M175" i="2" s="1"/>
  <c r="P175" i="2" s="1"/>
  <c r="AA175" i="2"/>
  <c r="AA171" i="2"/>
  <c r="H132" i="2"/>
  <c r="AA132" i="2"/>
  <c r="AB132" i="2"/>
  <c r="G927" i="2"/>
  <c r="I927" i="2"/>
  <c r="H857" i="2"/>
  <c r="AA857" i="2"/>
  <c r="Z857" i="2" s="1"/>
  <c r="AB857" i="2"/>
  <c r="AB847" i="2"/>
  <c r="H847" i="2"/>
  <c r="AA847" i="2"/>
  <c r="O199" i="2"/>
  <c r="Z193" i="2"/>
  <c r="G159" i="2"/>
  <c r="I159" i="2"/>
  <c r="O145" i="2"/>
  <c r="Z985" i="2"/>
  <c r="O851" i="2"/>
  <c r="H190" i="2"/>
  <c r="H221" i="2"/>
  <c r="O221" i="2" s="1"/>
  <c r="J214" i="2"/>
  <c r="I199" i="2"/>
  <c r="J199" i="2" s="1"/>
  <c r="K199" i="2" s="1"/>
  <c r="N199" i="2" s="1"/>
  <c r="AA159" i="2"/>
  <c r="J151" i="2"/>
  <c r="K151" i="2" s="1"/>
  <c r="I147" i="2"/>
  <c r="G147" i="2"/>
  <c r="I145" i="2"/>
  <c r="G145" i="2"/>
  <c r="J143" i="2"/>
  <c r="K143" i="2" s="1"/>
  <c r="L143" i="2" s="1"/>
  <c r="M143" i="2" s="1"/>
  <c r="P143" i="2" s="1"/>
  <c r="Q971" i="2"/>
  <c r="R971" i="2" s="1"/>
  <c r="I193" i="2"/>
  <c r="AB143" i="2"/>
  <c r="AA130" i="2"/>
  <c r="Z130" i="2" s="1"/>
  <c r="AB995" i="2"/>
  <c r="I994" i="2"/>
  <c r="I990" i="2"/>
  <c r="G986" i="2"/>
  <c r="AA984" i="2"/>
  <c r="AB971" i="2"/>
  <c r="H969" i="2"/>
  <c r="Q969" i="2" s="1"/>
  <c r="R969" i="2" s="1"/>
  <c r="J968" i="2"/>
  <c r="H961" i="2"/>
  <c r="I949" i="2"/>
  <c r="I932" i="2"/>
  <c r="J932" i="2" s="1"/>
  <c r="H925" i="2"/>
  <c r="Z891" i="2"/>
  <c r="AA887" i="2"/>
  <c r="J884" i="2"/>
  <c r="I881" i="2"/>
  <c r="G881" i="2"/>
  <c r="G879" i="2"/>
  <c r="I877" i="2"/>
  <c r="AB875" i="2"/>
  <c r="H872" i="2"/>
  <c r="G867" i="2"/>
  <c r="AB856" i="2"/>
  <c r="G851" i="2"/>
  <c r="I851" i="2"/>
  <c r="J817" i="2"/>
  <c r="K817" i="2" s="1"/>
  <c r="S807" i="2"/>
  <c r="T807" i="2" s="1"/>
  <c r="U807" i="2" s="1"/>
  <c r="AB729" i="2"/>
  <c r="H729" i="2"/>
  <c r="Q729" i="2" s="1"/>
  <c r="AA729" i="2"/>
  <c r="Z729" i="2" s="1"/>
  <c r="I696" i="2"/>
  <c r="G696" i="2"/>
  <c r="AA851" i="2"/>
  <c r="Z851" i="2" s="1"/>
  <c r="O831" i="2"/>
  <c r="Q831" i="2"/>
  <c r="R831" i="2" s="1"/>
  <c r="K821" i="2"/>
  <c r="H658" i="2"/>
  <c r="AA658" i="2"/>
  <c r="Z658" i="2" s="1"/>
  <c r="AB658" i="2"/>
  <c r="AA123" i="2"/>
  <c r="AB978" i="2"/>
  <c r="K952" i="2"/>
  <c r="I908" i="2"/>
  <c r="Z898" i="2"/>
  <c r="AB882" i="2"/>
  <c r="AA877" i="2"/>
  <c r="Z877" i="2" s="1"/>
  <c r="AA870" i="2"/>
  <c r="Z870" i="2" s="1"/>
  <c r="AB854" i="2"/>
  <c r="J848" i="2"/>
  <c r="K848" i="2" s="1"/>
  <c r="G829" i="2"/>
  <c r="I829" i="2"/>
  <c r="J829" i="2" s="1"/>
  <c r="O826" i="2"/>
  <c r="Q826" i="2"/>
  <c r="R826" i="2" s="1"/>
  <c r="AA819" i="2"/>
  <c r="J799" i="2"/>
  <c r="AA782" i="2"/>
  <c r="AB782" i="2"/>
  <c r="H782" i="2"/>
  <c r="K182" i="2"/>
  <c r="AA160" i="2"/>
  <c r="AA154" i="2"/>
  <c r="Z154" i="2" s="1"/>
  <c r="I137" i="2"/>
  <c r="O126" i="2"/>
  <c r="J119" i="2"/>
  <c r="K119" i="2" s="1"/>
  <c r="G968" i="2"/>
  <c r="K968" i="2" s="1"/>
  <c r="L968" i="2" s="1"/>
  <c r="M968" i="2" s="1"/>
  <c r="AA950" i="2"/>
  <c r="Z950" i="2" s="1"/>
  <c r="J946" i="2"/>
  <c r="K946" i="2" s="1"/>
  <c r="AA940" i="2"/>
  <c r="K934" i="2"/>
  <c r="G928" i="2"/>
  <c r="J900" i="2"/>
  <c r="K900" i="2" s="1"/>
  <c r="G895" i="2"/>
  <c r="H886" i="2"/>
  <c r="Q886" i="2" s="1"/>
  <c r="R886" i="2" s="1"/>
  <c r="AB886" i="2"/>
  <c r="Z882" i="2"/>
  <c r="Q864" i="2"/>
  <c r="R864" i="2" s="1"/>
  <c r="AA854" i="2"/>
  <c r="I833" i="2"/>
  <c r="AA829" i="2"/>
  <c r="H829" i="2"/>
  <c r="AB829" i="2"/>
  <c r="K801" i="2"/>
  <c r="L801" i="2" s="1"/>
  <c r="M801" i="2" s="1"/>
  <c r="G771" i="2"/>
  <c r="I197" i="2"/>
  <c r="J197" i="2" s="1"/>
  <c r="K197" i="2" s="1"/>
  <c r="N197" i="2" s="1"/>
  <c r="AB176" i="2"/>
  <c r="AA161" i="2"/>
  <c r="Z161" i="2" s="1"/>
  <c r="Z160" i="2"/>
  <c r="AB145" i="2"/>
  <c r="N126" i="2"/>
  <c r="AA124" i="2"/>
  <c r="Z124" i="2" s="1"/>
  <c r="I995" i="2"/>
  <c r="AB985" i="2"/>
  <c r="AB959" i="2"/>
  <c r="K944" i="2"/>
  <c r="H913" i="2"/>
  <c r="O913" i="2" s="1"/>
  <c r="AB904" i="2"/>
  <c r="H904" i="2"/>
  <c r="AB895" i="2"/>
  <c r="H895" i="2"/>
  <c r="O895" i="2" s="1"/>
  <c r="I890" i="2"/>
  <c r="AB862" i="2"/>
  <c r="AA852" i="2"/>
  <c r="Z848" i="2"/>
  <c r="AA848" i="2"/>
  <c r="H848" i="2"/>
  <c r="AA826" i="2"/>
  <c r="G805" i="2"/>
  <c r="G763" i="2"/>
  <c r="I763" i="2"/>
  <c r="AA736" i="2"/>
  <c r="G672" i="2"/>
  <c r="I672" i="2"/>
  <c r="AB167" i="2"/>
  <c r="AA145" i="2"/>
  <c r="AB133" i="2"/>
  <c r="H119" i="2"/>
  <c r="H995" i="2"/>
  <c r="AB993" i="2"/>
  <c r="AA985" i="2"/>
  <c r="Q978" i="2"/>
  <c r="R978" i="2" s="1"/>
  <c r="AB974" i="2"/>
  <c r="I973" i="2"/>
  <c r="I971" i="2"/>
  <c r="H964" i="2"/>
  <c r="AA960" i="2"/>
  <c r="I954" i="2"/>
  <c r="I933" i="2"/>
  <c r="AA931" i="2"/>
  <c r="Z931" i="2" s="1"/>
  <c r="I906" i="2"/>
  <c r="H890" i="2"/>
  <c r="I882" i="2"/>
  <c r="I875" i="2"/>
  <c r="S870" i="2"/>
  <c r="AA862" i="2"/>
  <c r="Z862" i="2" s="1"/>
  <c r="K849" i="2"/>
  <c r="G789" i="2"/>
  <c r="H754" i="2"/>
  <c r="Q754" i="2" s="1"/>
  <c r="R754" i="2" s="1"/>
  <c r="AB754" i="2"/>
  <c r="AB180" i="2"/>
  <c r="AA167" i="2"/>
  <c r="Z167" i="2" s="1"/>
  <c r="H130" i="2"/>
  <c r="I123" i="2"/>
  <c r="G995" i="2"/>
  <c r="AA993" i="2"/>
  <c r="Z993" i="2" s="1"/>
  <c r="I988" i="2"/>
  <c r="I987" i="2"/>
  <c r="I984" i="2"/>
  <c r="I978" i="2"/>
  <c r="G973" i="2"/>
  <c r="AB965" i="2"/>
  <c r="AB962" i="2"/>
  <c r="H954" i="2"/>
  <c r="Q954" i="2" s="1"/>
  <c r="R954" i="2" s="1"/>
  <c r="I950" i="2"/>
  <c r="H933" i="2"/>
  <c r="AB914" i="2"/>
  <c r="I912" i="2"/>
  <c r="H898" i="2"/>
  <c r="Q896" i="2"/>
  <c r="H891" i="2"/>
  <c r="O891" i="2" s="1"/>
  <c r="G890" i="2"/>
  <c r="I887" i="2"/>
  <c r="J887" i="2" s="1"/>
  <c r="H882" i="2"/>
  <c r="AB874" i="2"/>
  <c r="H874" i="2"/>
  <c r="L874" i="2" s="1"/>
  <c r="M874" i="2" s="1"/>
  <c r="O870" i="2"/>
  <c r="H797" i="2"/>
  <c r="AA797" i="2"/>
  <c r="AB797" i="2"/>
  <c r="S188" i="2"/>
  <c r="T188" i="2" s="1"/>
  <c r="U188" i="2" s="1"/>
  <c r="I140" i="2"/>
  <c r="H123" i="2"/>
  <c r="H987" i="2"/>
  <c r="H984" i="2"/>
  <c r="H981" i="2"/>
  <c r="O981" i="2" s="1"/>
  <c r="S974" i="2"/>
  <c r="AA962" i="2"/>
  <c r="Z962" i="2" s="1"/>
  <c r="Z955" i="2"/>
  <c r="G954" i="2"/>
  <c r="H936" i="2"/>
  <c r="G933" i="2"/>
  <c r="J921" i="2"/>
  <c r="H912" i="2"/>
  <c r="I898" i="2"/>
  <c r="J892" i="2"/>
  <c r="Q888" i="2"/>
  <c r="R888" i="2" s="1"/>
  <c r="H887" i="2"/>
  <c r="I885" i="2"/>
  <c r="Q880" i="2"/>
  <c r="R880" i="2" s="1"/>
  <c r="I870" i="2"/>
  <c r="H865" i="2"/>
  <c r="I854" i="2"/>
  <c r="H814" i="2"/>
  <c r="O814" i="2" s="1"/>
  <c r="AB814" i="2"/>
  <c r="Q794" i="2"/>
  <c r="R794" i="2" s="1"/>
  <c r="H775" i="2"/>
  <c r="AA775" i="2"/>
  <c r="AB775" i="2"/>
  <c r="K940" i="2"/>
  <c r="J893" i="2"/>
  <c r="G892" i="2"/>
  <c r="I891" i="2"/>
  <c r="G887" i="2"/>
  <c r="G885" i="2"/>
  <c r="G865" i="2"/>
  <c r="I865" i="2"/>
  <c r="O864" i="2"/>
  <c r="AA856" i="2"/>
  <c r="H849" i="2"/>
  <c r="AA828" i="2"/>
  <c r="Z828" i="2" s="1"/>
  <c r="H828" i="2"/>
  <c r="H822" i="2"/>
  <c r="O822" i="2" s="1"/>
  <c r="AA822" i="2"/>
  <c r="Z822" i="2" s="1"/>
  <c r="O718" i="2"/>
  <c r="Q718" i="2"/>
  <c r="R718" i="2" s="1"/>
  <c r="AB118" i="2"/>
  <c r="K996" i="2"/>
  <c r="J903" i="2"/>
  <c r="K903" i="2" s="1"/>
  <c r="H862" i="2"/>
  <c r="J846" i="2"/>
  <c r="K846" i="2" s="1"/>
  <c r="L846" i="2" s="1"/>
  <c r="M846" i="2" s="1"/>
  <c r="AA825" i="2"/>
  <c r="AB825" i="2"/>
  <c r="J716" i="2"/>
  <c r="J644" i="2"/>
  <c r="Z925" i="2"/>
  <c r="Z917" i="2"/>
  <c r="G893" i="2"/>
  <c r="AB892" i="2"/>
  <c r="H892" i="2"/>
  <c r="I888" i="2"/>
  <c r="AA881" i="2"/>
  <c r="Z881" i="2" s="1"/>
  <c r="AA850" i="2"/>
  <c r="AB850" i="2"/>
  <c r="O846" i="2"/>
  <c r="Q846" i="2"/>
  <c r="R846" i="2" s="1"/>
  <c r="O742" i="2"/>
  <c r="Q742" i="2"/>
  <c r="R742" i="2" s="1"/>
  <c r="J620" i="2"/>
  <c r="G131" i="2"/>
  <c r="K131" i="2" s="1"/>
  <c r="N131" i="2" s="1"/>
  <c r="I970" i="2"/>
  <c r="AB963" i="2"/>
  <c r="G905" i="2"/>
  <c r="H893" i="2"/>
  <c r="AA866" i="2"/>
  <c r="H866" i="2"/>
  <c r="Z819" i="2"/>
  <c r="AA796" i="2"/>
  <c r="AB796" i="2"/>
  <c r="G785" i="2"/>
  <c r="I785" i="2"/>
  <c r="O783" i="2"/>
  <c r="Q783" i="2"/>
  <c r="R783" i="2" s="1"/>
  <c r="J776" i="2"/>
  <c r="K132" i="2"/>
  <c r="K957" i="2"/>
  <c r="AB939" i="2"/>
  <c r="AB933" i="2"/>
  <c r="K924" i="2"/>
  <c r="N924" i="2" s="1"/>
  <c r="AB912" i="2"/>
  <c r="AA872" i="2"/>
  <c r="J857" i="2"/>
  <c r="K857" i="2" s="1"/>
  <c r="AB848" i="2"/>
  <c r="AA839" i="2"/>
  <c r="Z839" i="2" s="1"/>
  <c r="AB833" i="2"/>
  <c r="H832" i="2"/>
  <c r="AA832" i="2"/>
  <c r="Z832" i="2" s="1"/>
  <c r="G811" i="2"/>
  <c r="O788" i="2"/>
  <c r="Q788" i="2"/>
  <c r="R788" i="2" s="1"/>
  <c r="J744" i="2"/>
  <c r="AB142" i="2"/>
  <c r="Q135" i="2"/>
  <c r="S135" i="2" s="1"/>
  <c r="AA1000" i="2"/>
  <c r="AB987" i="2"/>
  <c r="AB975" i="2"/>
  <c r="AA966" i="2"/>
  <c r="Z966" i="2" s="1"/>
  <c r="Z961" i="2"/>
  <c r="H960" i="2"/>
  <c r="Q960" i="2" s="1"/>
  <c r="R960" i="2" s="1"/>
  <c r="AB953" i="2"/>
  <c r="Z952" i="2"/>
  <c r="AA939" i="2"/>
  <c r="Z939" i="2" s="1"/>
  <c r="H927" i="2"/>
  <c r="AB913" i="2"/>
  <c r="AA912" i="2"/>
  <c r="Z912" i="2" s="1"/>
  <c r="K901" i="2"/>
  <c r="L901" i="2" s="1"/>
  <c r="M901" i="2" s="1"/>
  <c r="H894" i="2"/>
  <c r="O894" i="2" s="1"/>
  <c r="AB890" i="2"/>
  <c r="AA884" i="2"/>
  <c r="Z884" i="2" s="1"/>
  <c r="AB877" i="2"/>
  <c r="G853" i="2"/>
  <c r="I853" i="2"/>
  <c r="J853" i="2" s="1"/>
  <c r="AB849" i="2"/>
  <c r="AB846" i="2"/>
  <c r="H824" i="2"/>
  <c r="AB824" i="2"/>
  <c r="Z816" i="2"/>
  <c r="AB816" i="2"/>
  <c r="G772" i="2"/>
  <c r="I772" i="2"/>
  <c r="J772" i="2" s="1"/>
  <c r="Z169" i="2"/>
  <c r="AA142" i="2"/>
  <c r="Z142" i="2" s="1"/>
  <c r="K998" i="2"/>
  <c r="AB994" i="2"/>
  <c r="Q968" i="2"/>
  <c r="R968" i="2" s="1"/>
  <c r="AA954" i="2"/>
  <c r="Z954" i="2" s="1"/>
  <c r="AA953" i="2"/>
  <c r="Z953" i="2" s="1"/>
  <c r="Z924" i="2"/>
  <c r="AA918" i="2"/>
  <c r="Z918" i="2" s="1"/>
  <c r="Z913" i="2"/>
  <c r="AA895" i="2"/>
  <c r="AA886" i="2"/>
  <c r="AB859" i="2"/>
  <c r="H859" i="2"/>
  <c r="AB853" i="2"/>
  <c r="H853" i="2"/>
  <c r="AA849" i="2"/>
  <c r="Z849" i="2" s="1"/>
  <c r="K837" i="2"/>
  <c r="O813" i="2"/>
  <c r="AA752" i="2"/>
  <c r="H752" i="2"/>
  <c r="O752" i="2" s="1"/>
  <c r="H779" i="2"/>
  <c r="O779" i="2" s="1"/>
  <c r="H756" i="2"/>
  <c r="Q756" i="2" s="1"/>
  <c r="AA756" i="2"/>
  <c r="AB756" i="2"/>
  <c r="J717" i="2"/>
  <c r="K717" i="2" s="1"/>
  <c r="N717" i="2" s="1"/>
  <c r="Q716" i="2"/>
  <c r="R716" i="2" s="1"/>
  <c r="G706" i="2"/>
  <c r="I666" i="2"/>
  <c r="H664" i="2"/>
  <c r="AA664" i="2"/>
  <c r="Z664" i="2" s="1"/>
  <c r="AB664" i="2"/>
  <c r="O610" i="2"/>
  <c r="Q610" i="2"/>
  <c r="R610" i="2" s="1"/>
  <c r="O607" i="2"/>
  <c r="Q607" i="2"/>
  <c r="J807" i="2"/>
  <c r="I790" i="2"/>
  <c r="AA742" i="2"/>
  <c r="AB728" i="2"/>
  <c r="AA708" i="2"/>
  <c r="H706" i="2"/>
  <c r="Q697" i="2"/>
  <c r="R697" i="2" s="1"/>
  <c r="H687" i="2"/>
  <c r="Q685" i="2"/>
  <c r="I650" i="2"/>
  <c r="I645" i="2"/>
  <c r="O636" i="2"/>
  <c r="Q636" i="2"/>
  <c r="R636" i="2" s="1"/>
  <c r="H612" i="2"/>
  <c r="J607" i="2"/>
  <c r="G570" i="2"/>
  <c r="I570" i="2"/>
  <c r="AB538" i="2"/>
  <c r="AA538" i="2"/>
  <c r="Z538" i="2" s="1"/>
  <c r="AB387" i="2"/>
  <c r="H387" i="2"/>
  <c r="AB770" i="2"/>
  <c r="Q769" i="2"/>
  <c r="AA728" i="2"/>
  <c r="Z728" i="2" s="1"/>
  <c r="O720" i="2"/>
  <c r="AB718" i="2"/>
  <c r="AA677" i="2"/>
  <c r="AB665" i="2"/>
  <c r="AA650" i="2"/>
  <c r="J618" i="2"/>
  <c r="G565" i="2"/>
  <c r="I565" i="2"/>
  <c r="Q490" i="2"/>
  <c r="R490" i="2" s="1"/>
  <c r="O490" i="2"/>
  <c r="G813" i="2"/>
  <c r="K813" i="2" s="1"/>
  <c r="G802" i="2"/>
  <c r="L788" i="2"/>
  <c r="M788" i="2" s="1"/>
  <c r="Z776" i="2"/>
  <c r="AB767" i="2"/>
  <c r="AA757" i="2"/>
  <c r="G751" i="2"/>
  <c r="K735" i="2"/>
  <c r="G725" i="2"/>
  <c r="I725" i="2"/>
  <c r="J725" i="2" s="1"/>
  <c r="G720" i="2"/>
  <c r="I720" i="2"/>
  <c r="AA718" i="2"/>
  <c r="Z718" i="2" s="1"/>
  <c r="I697" i="2"/>
  <c r="G685" i="2"/>
  <c r="AB682" i="2"/>
  <c r="H682" i="2"/>
  <c r="AA665" i="2"/>
  <c r="AA654" i="2"/>
  <c r="AB654" i="2"/>
  <c r="H654" i="2"/>
  <c r="AA585" i="2"/>
  <c r="Z585" i="2" s="1"/>
  <c r="H585" i="2"/>
  <c r="O585" i="2" s="1"/>
  <c r="AB585" i="2"/>
  <c r="O572" i="2"/>
  <c r="Q572" i="2"/>
  <c r="R572" i="2" s="1"/>
  <c r="I499" i="2"/>
  <c r="J499" i="2" s="1"/>
  <c r="G499" i="2"/>
  <c r="AA808" i="2"/>
  <c r="H804" i="2"/>
  <c r="N804" i="2" s="1"/>
  <c r="K782" i="2"/>
  <c r="N782" i="2" s="1"/>
  <c r="AA767" i="2"/>
  <c r="I721" i="2"/>
  <c r="AA720" i="2"/>
  <c r="Z720" i="2" s="1"/>
  <c r="AB720" i="2"/>
  <c r="Z686" i="2"/>
  <c r="G680" i="2"/>
  <c r="I680" i="2"/>
  <c r="J657" i="2"/>
  <c r="AB647" i="2"/>
  <c r="H647" i="2"/>
  <c r="AA647" i="2"/>
  <c r="I642" i="2"/>
  <c r="G629" i="2"/>
  <c r="K629" i="2" s="1"/>
  <c r="AB867" i="2"/>
  <c r="Z836" i="2"/>
  <c r="AB810" i="2"/>
  <c r="S791" i="2"/>
  <c r="T791" i="2" s="1"/>
  <c r="AA778" i="2"/>
  <c r="I769" i="2"/>
  <c r="H766" i="2"/>
  <c r="AA751" i="2"/>
  <c r="Z751" i="2" s="1"/>
  <c r="AB751" i="2"/>
  <c r="J747" i="2"/>
  <c r="K747" i="2" s="1"/>
  <c r="AB739" i="2"/>
  <c r="H739" i="2"/>
  <c r="G721" i="2"/>
  <c r="I710" i="2"/>
  <c r="H702" i="2"/>
  <c r="AA702" i="2"/>
  <c r="I695" i="2"/>
  <c r="J695" i="2" s="1"/>
  <c r="K695" i="2" s="1"/>
  <c r="AB688" i="2"/>
  <c r="O671" i="2"/>
  <c r="Q671" i="2"/>
  <c r="R671" i="2" s="1"/>
  <c r="J663" i="2"/>
  <c r="K663" i="2" s="1"/>
  <c r="J659" i="2"/>
  <c r="K659" i="2" s="1"/>
  <c r="AA629" i="2"/>
  <c r="Z629" i="2" s="1"/>
  <c r="AB629" i="2"/>
  <c r="J589" i="2"/>
  <c r="K589" i="2" s="1"/>
  <c r="J484" i="2"/>
  <c r="H760" i="2"/>
  <c r="O760" i="2" s="1"/>
  <c r="I753" i="2"/>
  <c r="I749" i="2"/>
  <c r="I707" i="2"/>
  <c r="I671" i="2"/>
  <c r="G671" i="2"/>
  <c r="H667" i="2"/>
  <c r="H659" i="2"/>
  <c r="AA659" i="2"/>
  <c r="Z659" i="2" s="1"/>
  <c r="AB659" i="2"/>
  <c r="G644" i="2"/>
  <c r="O564" i="2"/>
  <c r="Q564" i="2"/>
  <c r="R564" i="2" s="1"/>
  <c r="I816" i="2"/>
  <c r="Z800" i="2"/>
  <c r="H789" i="2"/>
  <c r="Q789" i="2" s="1"/>
  <c r="R789" i="2" s="1"/>
  <c r="G769" i="2"/>
  <c r="G749" i="2"/>
  <c r="G741" i="2"/>
  <c r="I741" i="2"/>
  <c r="Q726" i="2"/>
  <c r="R726" i="2" s="1"/>
  <c r="H721" i="2"/>
  <c r="AB721" i="2"/>
  <c r="G704" i="2"/>
  <c r="K704" i="2" s="1"/>
  <c r="H698" i="2"/>
  <c r="O698" i="2" s="1"/>
  <c r="AB696" i="2"/>
  <c r="AA694" i="2"/>
  <c r="I677" i="2"/>
  <c r="I665" i="2"/>
  <c r="G665" i="2"/>
  <c r="AB599" i="2"/>
  <c r="H599" i="2"/>
  <c r="AA599" i="2"/>
  <c r="Z599" i="2" s="1"/>
  <c r="J594" i="2"/>
  <c r="K594" i="2" s="1"/>
  <c r="J584" i="2"/>
  <c r="K584" i="2" s="1"/>
  <c r="J564" i="2"/>
  <c r="H747" i="2"/>
  <c r="AA747" i="2"/>
  <c r="Z747" i="2" s="1"/>
  <c r="H728" i="2"/>
  <c r="AA722" i="2"/>
  <c r="Z722" i="2" s="1"/>
  <c r="AB722" i="2"/>
  <c r="H722" i="2"/>
  <c r="G718" i="2"/>
  <c r="I718" i="2"/>
  <c r="H677" i="2"/>
  <c r="AB677" i="2"/>
  <c r="AA663" i="2"/>
  <c r="Z663" i="2" s="1"/>
  <c r="J656" i="2"/>
  <c r="K656" i="2" s="1"/>
  <c r="G628" i="2"/>
  <c r="I628" i="2"/>
  <c r="G626" i="2"/>
  <c r="I626" i="2"/>
  <c r="H542" i="2"/>
  <c r="AA542" i="2"/>
  <c r="Z542" i="2" s="1"/>
  <c r="AB542" i="2"/>
  <c r="I460" i="2"/>
  <c r="G460" i="2"/>
  <c r="AB804" i="2"/>
  <c r="G803" i="2"/>
  <c r="K803" i="2" s="1"/>
  <c r="AB794" i="2"/>
  <c r="G791" i="2"/>
  <c r="J758" i="2"/>
  <c r="G726" i="2"/>
  <c r="G705" i="2"/>
  <c r="K705" i="2" s="1"/>
  <c r="H704" i="2"/>
  <c r="AA704" i="2"/>
  <c r="Z696" i="2"/>
  <c r="I691" i="2"/>
  <c r="H684" i="2"/>
  <c r="AA684" i="2"/>
  <c r="O628" i="2"/>
  <c r="Q628" i="2"/>
  <c r="J557" i="2"/>
  <c r="G518" i="2"/>
  <c r="I518" i="2"/>
  <c r="AA804" i="2"/>
  <c r="K799" i="2"/>
  <c r="L799" i="2" s="1"/>
  <c r="M799" i="2" s="1"/>
  <c r="K787" i="2"/>
  <c r="K776" i="2"/>
  <c r="L776" i="2" s="1"/>
  <c r="M776" i="2" s="1"/>
  <c r="G591" i="2"/>
  <c r="I591" i="2"/>
  <c r="J571" i="2"/>
  <c r="K571" i="2" s="1"/>
  <c r="K557" i="2"/>
  <c r="AA821" i="2"/>
  <c r="G798" i="2"/>
  <c r="AB779" i="2"/>
  <c r="AB772" i="2"/>
  <c r="H734" i="2"/>
  <c r="O734" i="2" s="1"/>
  <c r="AB734" i="2"/>
  <c r="J729" i="2"/>
  <c r="K729" i="2" s="1"/>
  <c r="G727" i="2"/>
  <c r="AB706" i="2"/>
  <c r="S705" i="2"/>
  <c r="AB687" i="2"/>
  <c r="AB834" i="2"/>
  <c r="AB783" i="2"/>
  <c r="AA779" i="2"/>
  <c r="Z779" i="2" s="1"/>
  <c r="AB769" i="2"/>
  <c r="AA748" i="2"/>
  <c r="Z748" i="2" s="1"/>
  <c r="AB748" i="2"/>
  <c r="G744" i="2"/>
  <c r="AA687" i="2"/>
  <c r="Z687" i="2" s="1"/>
  <c r="I615" i="2"/>
  <c r="Z834" i="2"/>
  <c r="AA807" i="2"/>
  <c r="Z807" i="2" s="1"/>
  <c r="AB790" i="2"/>
  <c r="AB788" i="2"/>
  <c r="H785" i="2"/>
  <c r="AA783" i="2"/>
  <c r="Z783" i="2" s="1"/>
  <c r="AA769" i="2"/>
  <c r="AB766" i="2"/>
  <c r="Q750" i="2"/>
  <c r="AB744" i="2"/>
  <c r="H744" i="2"/>
  <c r="H719" i="2"/>
  <c r="AB719" i="2"/>
  <c r="O716" i="2"/>
  <c r="AB710" i="2"/>
  <c r="AA709" i="2"/>
  <c r="AB709" i="2"/>
  <c r="Z706" i="2"/>
  <c r="Z697" i="2"/>
  <c r="H696" i="2"/>
  <c r="AB693" i="2"/>
  <c r="I676" i="2"/>
  <c r="J676" i="2" s="1"/>
  <c r="G676" i="2"/>
  <c r="AA674" i="2"/>
  <c r="Z674" i="2" s="1"/>
  <c r="AB674" i="2"/>
  <c r="H674" i="2"/>
  <c r="H653" i="2"/>
  <c r="AA653" i="2"/>
  <c r="AB653" i="2"/>
  <c r="AB650" i="2"/>
  <c r="G625" i="2"/>
  <c r="I625" i="2"/>
  <c r="K559" i="2"/>
  <c r="L559" i="2" s="1"/>
  <c r="M559" i="2" s="1"/>
  <c r="K884" i="2"/>
  <c r="L884" i="2" s="1"/>
  <c r="M884" i="2" s="1"/>
  <c r="K815" i="2"/>
  <c r="AA802" i="2"/>
  <c r="AA790" i="2"/>
  <c r="H771" i="2"/>
  <c r="O771" i="2" s="1"/>
  <c r="I759" i="2"/>
  <c r="G759" i="2"/>
  <c r="AA723" i="2"/>
  <c r="H723" i="2"/>
  <c r="Z721" i="2"/>
  <c r="AA710" i="2"/>
  <c r="AA683" i="2"/>
  <c r="Z683" i="2" s="1"/>
  <c r="S666" i="2"/>
  <c r="O666" i="2"/>
  <c r="I658" i="2"/>
  <c r="G658" i="2"/>
  <c r="AA648" i="2"/>
  <c r="Q595" i="2"/>
  <c r="O595" i="2"/>
  <c r="H515" i="2"/>
  <c r="AA515" i="2"/>
  <c r="Z515" i="2" s="1"/>
  <c r="AB515" i="2"/>
  <c r="Z642" i="2"/>
  <c r="I637" i="2"/>
  <c r="I636" i="2"/>
  <c r="AB626" i="2"/>
  <c r="AB613" i="2"/>
  <c r="G607" i="2"/>
  <c r="K607" i="2" s="1"/>
  <c r="N607" i="2" s="1"/>
  <c r="AA602" i="2"/>
  <c r="H596" i="2"/>
  <c r="G595" i="2"/>
  <c r="H594" i="2"/>
  <c r="I588" i="2"/>
  <c r="J586" i="2"/>
  <c r="AB578" i="2"/>
  <c r="J573" i="2"/>
  <c r="K573" i="2" s="1"/>
  <c r="H571" i="2"/>
  <c r="I568" i="2"/>
  <c r="G564" i="2"/>
  <c r="J562" i="2"/>
  <c r="K562" i="2" s="1"/>
  <c r="L562" i="2" s="1"/>
  <c r="M562" i="2" s="1"/>
  <c r="AB555" i="2"/>
  <c r="I547" i="2"/>
  <c r="AB511" i="2"/>
  <c r="J497" i="2"/>
  <c r="K497" i="2" s="1"/>
  <c r="H469" i="2"/>
  <c r="AB460" i="2"/>
  <c r="AA460" i="2"/>
  <c r="O316" i="2"/>
  <c r="AB549" i="2"/>
  <c r="J525" i="2"/>
  <c r="K525" i="2" s="1"/>
  <c r="J352" i="2"/>
  <c r="K352" i="2" s="1"/>
  <c r="H339" i="2"/>
  <c r="AA339" i="2"/>
  <c r="Z339" i="2" s="1"/>
  <c r="AB339" i="2"/>
  <c r="AA610" i="2"/>
  <c r="AB598" i="2"/>
  <c r="Z569" i="2"/>
  <c r="K551" i="2"/>
  <c r="AA549" i="2"/>
  <c r="Z549" i="2" s="1"/>
  <c r="K533" i="2"/>
  <c r="J527" i="2"/>
  <c r="K502" i="2"/>
  <c r="N502" i="2" s="1"/>
  <c r="G485" i="2"/>
  <c r="AB462" i="2"/>
  <c r="AA462" i="2"/>
  <c r="H462" i="2"/>
  <c r="H402" i="2"/>
  <c r="AA402" i="2"/>
  <c r="Z402" i="2" s="1"/>
  <c r="AB402" i="2"/>
  <c r="H321" i="2"/>
  <c r="AA321" i="2"/>
  <c r="AB321" i="2"/>
  <c r="AA598" i="2"/>
  <c r="Z598" i="2" s="1"/>
  <c r="AB584" i="2"/>
  <c r="L583" i="2"/>
  <c r="M583" i="2" s="1"/>
  <c r="G527" i="2"/>
  <c r="K527" i="2" s="1"/>
  <c r="Z502" i="2"/>
  <c r="J315" i="2"/>
  <c r="I674" i="2"/>
  <c r="H673" i="2"/>
  <c r="I647" i="2"/>
  <c r="I631" i="2"/>
  <c r="AB624" i="2"/>
  <c r="Q623" i="2"/>
  <c r="AB607" i="2"/>
  <c r="H604" i="2"/>
  <c r="I602" i="2"/>
  <c r="AA584" i="2"/>
  <c r="I574" i="2"/>
  <c r="I566" i="2"/>
  <c r="J566" i="2" s="1"/>
  <c r="K566" i="2" s="1"/>
  <c r="I541" i="2"/>
  <c r="H527" i="2"/>
  <c r="AA495" i="2"/>
  <c r="I493" i="2"/>
  <c r="K481" i="2"/>
  <c r="G455" i="2"/>
  <c r="I455" i="2"/>
  <c r="J424" i="2"/>
  <c r="K424" i="2" s="1"/>
  <c r="N424" i="2" s="1"/>
  <c r="AB399" i="2"/>
  <c r="H399" i="2"/>
  <c r="Z399" i="2"/>
  <c r="J360" i="2"/>
  <c r="G698" i="2"/>
  <c r="I682" i="2"/>
  <c r="I679" i="2"/>
  <c r="G673" i="2"/>
  <c r="K673" i="2" s="1"/>
  <c r="H631" i="2"/>
  <c r="AA624" i="2"/>
  <c r="Z624" i="2" s="1"/>
  <c r="I613" i="2"/>
  <c r="AA607" i="2"/>
  <c r="Z607" i="2" s="1"/>
  <c r="H602" i="2"/>
  <c r="I593" i="2"/>
  <c r="AA579" i="2"/>
  <c r="I569" i="2"/>
  <c r="H566" i="2"/>
  <c r="AB564" i="2"/>
  <c r="G539" i="2"/>
  <c r="G519" i="2"/>
  <c r="I514" i="2"/>
  <c r="J501" i="2"/>
  <c r="H500" i="2"/>
  <c r="O500" i="2" s="1"/>
  <c r="Z500" i="2"/>
  <c r="J470" i="2"/>
  <c r="K470" i="2" s="1"/>
  <c r="K411" i="2"/>
  <c r="I391" i="2"/>
  <c r="S686" i="2"/>
  <c r="T686" i="2" s="1"/>
  <c r="U686" i="2" s="1"/>
  <c r="AB680" i="2"/>
  <c r="I675" i="2"/>
  <c r="G670" i="2"/>
  <c r="G647" i="2"/>
  <c r="Q620" i="2"/>
  <c r="R620" i="2" s="1"/>
  <c r="G613" i="2"/>
  <c r="O611" i="2"/>
  <c r="G602" i="2"/>
  <c r="AB595" i="2"/>
  <c r="Q578" i="2"/>
  <c r="AB571" i="2"/>
  <c r="H569" i="2"/>
  <c r="AA564" i="2"/>
  <c r="Z564" i="2" s="1"/>
  <c r="H549" i="2"/>
  <c r="O549" i="2" s="1"/>
  <c r="I530" i="2"/>
  <c r="J530" i="2" s="1"/>
  <c r="K530" i="2" s="1"/>
  <c r="H511" i="2"/>
  <c r="Q511" i="2" s="1"/>
  <c r="R498" i="2"/>
  <c r="H431" i="2"/>
  <c r="Q431" i="2" s="1"/>
  <c r="R431" i="2" s="1"/>
  <c r="AA431" i="2"/>
  <c r="Z431" i="2" s="1"/>
  <c r="AB431" i="2"/>
  <c r="H419" i="2"/>
  <c r="AA419" i="2"/>
  <c r="Z419" i="2" s="1"/>
  <c r="Q396" i="2"/>
  <c r="R396" i="2" s="1"/>
  <c r="O396" i="2"/>
  <c r="H642" i="2"/>
  <c r="S627" i="2"/>
  <c r="H626" i="2"/>
  <c r="I623" i="2"/>
  <c r="I611" i="2"/>
  <c r="AA595" i="2"/>
  <c r="Z595" i="2" s="1"/>
  <c r="AB580" i="2"/>
  <c r="AA572" i="2"/>
  <c r="AA571" i="2"/>
  <c r="Z571" i="2" s="1"/>
  <c r="G569" i="2"/>
  <c r="H555" i="2"/>
  <c r="O555" i="2" s="1"/>
  <c r="G543" i="2"/>
  <c r="I543" i="2"/>
  <c r="I536" i="2"/>
  <c r="Q512" i="2"/>
  <c r="R512" i="2" s="1"/>
  <c r="I511" i="2"/>
  <c r="H501" i="2"/>
  <c r="J476" i="2"/>
  <c r="K476" i="2" s="1"/>
  <c r="T463" i="2"/>
  <c r="U463" i="2" s="1"/>
  <c r="S609" i="2"/>
  <c r="T609" i="2" s="1"/>
  <c r="U609" i="2" s="1"/>
  <c r="AB589" i="2"/>
  <c r="AA580" i="2"/>
  <c r="Z580" i="2" s="1"/>
  <c r="G555" i="2"/>
  <c r="J550" i="2"/>
  <c r="I517" i="2"/>
  <c r="I512" i="2"/>
  <c r="J512" i="2" s="1"/>
  <c r="K512" i="2" s="1"/>
  <c r="I504" i="2"/>
  <c r="S496" i="2"/>
  <c r="H428" i="2"/>
  <c r="AA428" i="2"/>
  <c r="J349" i="2"/>
  <c r="K349" i="2" s="1"/>
  <c r="L349" i="2" s="1"/>
  <c r="M349" i="2" s="1"/>
  <c r="P349" i="2" s="1"/>
  <c r="J312" i="2"/>
  <c r="O517" i="2"/>
  <c r="S517" i="2"/>
  <c r="I488" i="2"/>
  <c r="G488" i="2"/>
  <c r="G484" i="2"/>
  <c r="J471" i="2"/>
  <c r="K471" i="2" s="1"/>
  <c r="AA461" i="2"/>
  <c r="Z461" i="2" s="1"/>
  <c r="AB461" i="2"/>
  <c r="H461" i="2"/>
  <c r="O461" i="2" s="1"/>
  <c r="AA457" i="2"/>
  <c r="AB457" i="2"/>
  <c r="H457" i="2"/>
  <c r="AA557" i="2"/>
  <c r="Z557" i="2" s="1"/>
  <c r="G512" i="2"/>
  <c r="J508" i="2"/>
  <c r="K508" i="2" s="1"/>
  <c r="AA488" i="2"/>
  <c r="Z488" i="2" s="1"/>
  <c r="H488" i="2"/>
  <c r="AA476" i="2"/>
  <c r="H476" i="2"/>
  <c r="J435" i="2"/>
  <c r="J421" i="2"/>
  <c r="K421" i="2" s="1"/>
  <c r="L421" i="2" s="1"/>
  <c r="M421" i="2" s="1"/>
  <c r="Z621" i="2"/>
  <c r="AB601" i="2"/>
  <c r="AB573" i="2"/>
  <c r="AB568" i="2"/>
  <c r="AB566" i="2"/>
  <c r="K560" i="2"/>
  <c r="S540" i="2"/>
  <c r="T540" i="2" s="1"/>
  <c r="U540" i="2" s="1"/>
  <c r="O540" i="2"/>
  <c r="AA528" i="2"/>
  <c r="Z528" i="2" s="1"/>
  <c r="J467" i="2"/>
  <c r="J414" i="2"/>
  <c r="K414" i="2" s="1"/>
  <c r="J268" i="2"/>
  <c r="K268" i="2" s="1"/>
  <c r="AB673" i="2"/>
  <c r="AB672" i="2"/>
  <c r="AA631" i="2"/>
  <c r="Z631" i="2" s="1"/>
  <c r="AB608" i="2"/>
  <c r="AA604" i="2"/>
  <c r="AA601" i="2"/>
  <c r="AA573" i="2"/>
  <c r="AB551" i="2"/>
  <c r="AA517" i="2"/>
  <c r="Z496" i="2"/>
  <c r="AB496" i="2"/>
  <c r="J486" i="2"/>
  <c r="AA477" i="2"/>
  <c r="AB477" i="2"/>
  <c r="AB469" i="2"/>
  <c r="K395" i="2"/>
  <c r="L395" i="2" s="1"/>
  <c r="M395" i="2" s="1"/>
  <c r="J390" i="2"/>
  <c r="K390" i="2" s="1"/>
  <c r="J342" i="2"/>
  <c r="G760" i="2"/>
  <c r="G740" i="2"/>
  <c r="I719" i="2"/>
  <c r="J719" i="2" s="1"/>
  <c r="K719" i="2" s="1"/>
  <c r="AA712" i="2"/>
  <c r="Z673" i="2"/>
  <c r="AA672" i="2"/>
  <c r="Z672" i="2" s="1"/>
  <c r="AA630" i="2"/>
  <c r="I610" i="2"/>
  <c r="I598" i="2"/>
  <c r="Z596" i="2"/>
  <c r="H591" i="2"/>
  <c r="Q583" i="2"/>
  <c r="R583" i="2" s="1"/>
  <c r="I580" i="2"/>
  <c r="AB574" i="2"/>
  <c r="Z551" i="2"/>
  <c r="Q533" i="2"/>
  <c r="R533" i="2" s="1"/>
  <c r="AB506" i="2"/>
  <c r="Q502" i="2"/>
  <c r="R502" i="2" s="1"/>
  <c r="AB501" i="2"/>
  <c r="H499" i="2"/>
  <c r="H494" i="2"/>
  <c r="G486" i="2"/>
  <c r="AA454" i="2"/>
  <c r="Z454" i="2" s="1"/>
  <c r="AB454" i="2"/>
  <c r="H454" i="2"/>
  <c r="G427" i="2"/>
  <c r="I427" i="2"/>
  <c r="R416" i="2"/>
  <c r="S416" i="2"/>
  <c r="AB378" i="2"/>
  <c r="AB686" i="2"/>
  <c r="AB623" i="2"/>
  <c r="H598" i="2"/>
  <c r="I595" i="2"/>
  <c r="H584" i="2"/>
  <c r="O583" i="2"/>
  <c r="H580" i="2"/>
  <c r="AA574" i="2"/>
  <c r="Z574" i="2" s="1"/>
  <c r="I572" i="2"/>
  <c r="Q562" i="2"/>
  <c r="R562" i="2" s="1"/>
  <c r="G542" i="2"/>
  <c r="G538" i="2"/>
  <c r="K538" i="2" s="1"/>
  <c r="I538" i="2"/>
  <c r="J538" i="2" s="1"/>
  <c r="AA529" i="2"/>
  <c r="AA527" i="2"/>
  <c r="Z527" i="2" s="1"/>
  <c r="AB525" i="2"/>
  <c r="Z501" i="2"/>
  <c r="I490" i="2"/>
  <c r="J490" i="2" s="1"/>
  <c r="K490" i="2" s="1"/>
  <c r="O395" i="2"/>
  <c r="Q395" i="2"/>
  <c r="R395" i="2" s="1"/>
  <c r="J369" i="2"/>
  <c r="J443" i="2"/>
  <c r="K443" i="2" s="1"/>
  <c r="L443" i="2" s="1"/>
  <c r="M443" i="2" s="1"/>
  <c r="G397" i="2"/>
  <c r="AB395" i="2"/>
  <c r="J389" i="2"/>
  <c r="K389" i="2" s="1"/>
  <c r="AB386" i="2"/>
  <c r="I368" i="2"/>
  <c r="G368" i="2"/>
  <c r="I363" i="2"/>
  <c r="G334" i="2"/>
  <c r="I334" i="2"/>
  <c r="G315" i="2"/>
  <c r="I285" i="2"/>
  <c r="J285" i="2" s="1"/>
  <c r="K285" i="2" s="1"/>
  <c r="N285" i="2" s="1"/>
  <c r="K434" i="2"/>
  <c r="G369" i="2"/>
  <c r="AB345" i="2"/>
  <c r="AB332" i="2"/>
  <c r="H322" i="2"/>
  <c r="H315" i="2"/>
  <c r="AA315" i="2"/>
  <c r="Z315" i="2" s="1"/>
  <c r="AB315" i="2"/>
  <c r="J304" i="2"/>
  <c r="G458" i="2"/>
  <c r="J452" i="2"/>
  <c r="K452" i="2" s="1"/>
  <c r="G451" i="2"/>
  <c r="J432" i="2"/>
  <c r="K432" i="2" s="1"/>
  <c r="AA430" i="2"/>
  <c r="AB409" i="2"/>
  <c r="Z405" i="2"/>
  <c r="H389" i="2"/>
  <c r="AB382" i="2"/>
  <c r="AA380" i="2"/>
  <c r="Z380" i="2" s="1"/>
  <c r="AB376" i="2"/>
  <c r="J371" i="2"/>
  <c r="AA366" i="2"/>
  <c r="Z366" i="2" s="1"/>
  <c r="AB366" i="2"/>
  <c r="G363" i="2"/>
  <c r="J358" i="2"/>
  <c r="K358" i="2" s="1"/>
  <c r="H355" i="2"/>
  <c r="AA332" i="2"/>
  <c r="Z332" i="2" s="1"/>
  <c r="J326" i="2"/>
  <c r="K326" i="2" s="1"/>
  <c r="L326" i="2" s="1"/>
  <c r="M326" i="2" s="1"/>
  <c r="I313" i="2"/>
  <c r="I307" i="2"/>
  <c r="G304" i="2"/>
  <c r="J241" i="2"/>
  <c r="AB435" i="2"/>
  <c r="AB427" i="2"/>
  <c r="AA409" i="2"/>
  <c r="Z409" i="2" s="1"/>
  <c r="AA376" i="2"/>
  <c r="Z376" i="2" s="1"/>
  <c r="AA352" i="2"/>
  <c r="Z352" i="2" s="1"/>
  <c r="AB352" i="2"/>
  <c r="AA318" i="2"/>
  <c r="Z318" i="2" s="1"/>
  <c r="AB318" i="2"/>
  <c r="J462" i="2"/>
  <c r="K462" i="2" s="1"/>
  <c r="H452" i="2"/>
  <c r="AA435" i="2"/>
  <c r="AA427" i="2"/>
  <c r="H415" i="2"/>
  <c r="AA396" i="2"/>
  <c r="Z396" i="2" s="1"/>
  <c r="AB390" i="2"/>
  <c r="Z382" i="2"/>
  <c r="J374" i="2"/>
  <c r="G371" i="2"/>
  <c r="I341" i="2"/>
  <c r="J319" i="2"/>
  <c r="J309" i="2"/>
  <c r="K309" i="2" s="1"/>
  <c r="J300" i="2"/>
  <c r="H437" i="2"/>
  <c r="AB426" i="2"/>
  <c r="Z425" i="2"/>
  <c r="AA390" i="2"/>
  <c r="AA358" i="2"/>
  <c r="Z358" i="2" s="1"/>
  <c r="AB358" i="2"/>
  <c r="H350" i="2"/>
  <c r="J348" i="2"/>
  <c r="I323" i="2"/>
  <c r="J316" i="2"/>
  <c r="K316" i="2" s="1"/>
  <c r="L316" i="2" s="1"/>
  <c r="M316" i="2" s="1"/>
  <c r="P316" i="2" s="1"/>
  <c r="Q260" i="2"/>
  <c r="R260" i="2" s="1"/>
  <c r="AA473" i="2"/>
  <c r="AB440" i="2"/>
  <c r="I430" i="2"/>
  <c r="G420" i="2"/>
  <c r="Q405" i="2"/>
  <c r="R405" i="2" s="1"/>
  <c r="Z393" i="2"/>
  <c r="I386" i="2"/>
  <c r="I385" i="2"/>
  <c r="AA377" i="2"/>
  <c r="H376" i="2"/>
  <c r="H374" i="2"/>
  <c r="I372" i="2"/>
  <c r="H332" i="2"/>
  <c r="G330" i="2"/>
  <c r="Z326" i="2"/>
  <c r="H323" i="2"/>
  <c r="AA323" i="2"/>
  <c r="Z323" i="2" s="1"/>
  <c r="I408" i="2"/>
  <c r="I396" i="2"/>
  <c r="J396" i="2" s="1"/>
  <c r="Q384" i="2"/>
  <c r="H380" i="2"/>
  <c r="K374" i="2"/>
  <c r="O359" i="2"/>
  <c r="Q338" i="2"/>
  <c r="R338" i="2" s="1"/>
  <c r="S338" i="2"/>
  <c r="T338" i="2" s="1"/>
  <c r="U338" i="2" s="1"/>
  <c r="AA327" i="2"/>
  <c r="Z327" i="2" s="1"/>
  <c r="AB327" i="2"/>
  <c r="AB322" i="2"/>
  <c r="AA300" i="2"/>
  <c r="Z300" i="2" s="1"/>
  <c r="AB300" i="2"/>
  <c r="I272" i="2"/>
  <c r="G272" i="2"/>
  <c r="J264" i="2"/>
  <c r="I237" i="2"/>
  <c r="G237" i="2"/>
  <c r="I478" i="2"/>
  <c r="AA470" i="2"/>
  <c r="I459" i="2"/>
  <c r="G423" i="2"/>
  <c r="K423" i="2" s="1"/>
  <c r="AB421" i="2"/>
  <c r="H408" i="2"/>
  <c r="I406" i="2"/>
  <c r="K398" i="2"/>
  <c r="AB391" i="2"/>
  <c r="G385" i="2"/>
  <c r="G380" i="2"/>
  <c r="O351" i="2"/>
  <c r="Q351" i="2"/>
  <c r="G325" i="2"/>
  <c r="AA322" i="2"/>
  <c r="G310" i="2"/>
  <c r="I310" i="2"/>
  <c r="J281" i="2"/>
  <c r="K281" i="2" s="1"/>
  <c r="I256" i="2"/>
  <c r="G256" i="2"/>
  <c r="K317" i="2"/>
  <c r="L317" i="2" s="1"/>
  <c r="M317" i="2" s="1"/>
  <c r="AA316" i="2"/>
  <c r="AB316" i="2"/>
  <c r="AB310" i="2"/>
  <c r="H310" i="2"/>
  <c r="J295" i="2"/>
  <c r="K295" i="2" s="1"/>
  <c r="N295" i="2" s="1"/>
  <c r="J289" i="2"/>
  <c r="AA283" i="2"/>
  <c r="AB283" i="2"/>
  <c r="H283" i="2"/>
  <c r="H269" i="2"/>
  <c r="O256" i="2"/>
  <c r="Q256" i="2"/>
  <c r="R256" i="2" s="1"/>
  <c r="AB467" i="2"/>
  <c r="AB463" i="2"/>
  <c r="Z391" i="2"/>
  <c r="S369" i="2"/>
  <c r="AA368" i="2"/>
  <c r="Z368" i="2" s="1"/>
  <c r="AB355" i="2"/>
  <c r="Z349" i="2"/>
  <c r="G344" i="2"/>
  <c r="I344" i="2"/>
  <c r="AA328" i="2"/>
  <c r="Z328" i="2" s="1"/>
  <c r="AB328" i="2"/>
  <c r="AA312" i="2"/>
  <c r="Z312" i="2" s="1"/>
  <c r="AB312" i="2"/>
  <c r="I293" i="2"/>
  <c r="G293" i="2"/>
  <c r="H244" i="2"/>
  <c r="H228" i="2"/>
  <c r="O228" i="2" s="1"/>
  <c r="K482" i="2"/>
  <c r="N482" i="2" s="1"/>
  <c r="G475" i="2"/>
  <c r="K475" i="2" s="1"/>
  <c r="Q471" i="2"/>
  <c r="R471" i="2" s="1"/>
  <c r="AA467" i="2"/>
  <c r="AA463" i="2"/>
  <c r="AB451" i="2"/>
  <c r="AA412" i="2"/>
  <c r="G405" i="2"/>
  <c r="I402" i="2"/>
  <c r="I399" i="2"/>
  <c r="H393" i="2"/>
  <c r="AB381" i="2"/>
  <c r="AA379" i="2"/>
  <c r="H377" i="2"/>
  <c r="Q377" i="2" s="1"/>
  <c r="R377" i="2" s="1"/>
  <c r="K365" i="2"/>
  <c r="AA363" i="2"/>
  <c r="AA344" i="2"/>
  <c r="H344" i="2"/>
  <c r="Q344" i="2" s="1"/>
  <c r="S344" i="2" s="1"/>
  <c r="I339" i="2"/>
  <c r="AA334" i="2"/>
  <c r="Z334" i="2" s="1"/>
  <c r="I329" i="2"/>
  <c r="I321" i="2"/>
  <c r="J263" i="2"/>
  <c r="AB444" i="2"/>
  <c r="Q369" i="2"/>
  <c r="R369" i="2" s="1"/>
  <c r="S368" i="2"/>
  <c r="T368" i="2" s="1"/>
  <c r="U368" i="2" s="1"/>
  <c r="AA333" i="2"/>
  <c r="H333" i="2"/>
  <c r="G308" i="2"/>
  <c r="I308" i="2"/>
  <c r="J301" i="2"/>
  <c r="K301" i="2" s="1"/>
  <c r="L301" i="2" s="1"/>
  <c r="M301" i="2" s="1"/>
  <c r="G297" i="2"/>
  <c r="G535" i="2"/>
  <c r="G495" i="2"/>
  <c r="K495" i="2" s="1"/>
  <c r="N495" i="2" s="1"/>
  <c r="Z451" i="2"/>
  <c r="S446" i="2"/>
  <c r="T446" i="2" s="1"/>
  <c r="U446" i="2" s="1"/>
  <c r="AA444" i="2"/>
  <c r="Z444" i="2" s="1"/>
  <c r="G436" i="2"/>
  <c r="K436" i="2" s="1"/>
  <c r="G428" i="2"/>
  <c r="K428" i="2" s="1"/>
  <c r="H427" i="2"/>
  <c r="AA422" i="2"/>
  <c r="G399" i="2"/>
  <c r="O391" i="2"/>
  <c r="AB385" i="2"/>
  <c r="G378" i="2"/>
  <c r="K378" i="2" s="1"/>
  <c r="AA374" i="2"/>
  <c r="AB350" i="2"/>
  <c r="J336" i="2"/>
  <c r="K336" i="2" s="1"/>
  <c r="AA317" i="2"/>
  <c r="Z317" i="2" s="1"/>
  <c r="AB317" i="2"/>
  <c r="O308" i="2"/>
  <c r="Q308" i="2"/>
  <c r="R308" i="2" s="1"/>
  <c r="AA306" i="2"/>
  <c r="Z306" i="2" s="1"/>
  <c r="AB306" i="2"/>
  <c r="R259" i="2"/>
  <c r="S259" i="2"/>
  <c r="O446" i="2"/>
  <c r="I410" i="2"/>
  <c r="H390" i="2"/>
  <c r="H365" i="2"/>
  <c r="AA362" i="2"/>
  <c r="AB362" i="2"/>
  <c r="AA359" i="2"/>
  <c r="AB359" i="2"/>
  <c r="AA350" i="2"/>
  <c r="Z350" i="2" s="1"/>
  <c r="G342" i="2"/>
  <c r="K342" i="2" s="1"/>
  <c r="O285" i="2"/>
  <c r="G282" i="2"/>
  <c r="I282" i="2"/>
  <c r="J282" i="2" s="1"/>
  <c r="AB278" i="2"/>
  <c r="H278" i="2"/>
  <c r="AA278" i="2"/>
  <c r="Z278" i="2" s="1"/>
  <c r="I249" i="2"/>
  <c r="G248" i="2"/>
  <c r="H238" i="2"/>
  <c r="O238" i="2" s="1"/>
  <c r="J257" i="2"/>
  <c r="J229" i="2"/>
  <c r="J255" i="2"/>
  <c r="K255" i="2" s="1"/>
  <c r="L255" i="2" s="1"/>
  <c r="M255" i="2" s="1"/>
  <c r="P255" i="2" s="1"/>
  <c r="J252" i="2"/>
  <c r="K252" i="2" s="1"/>
  <c r="Z230" i="2"/>
  <c r="O229" i="2"/>
  <c r="Q229" i="2"/>
  <c r="R229" i="2" s="1"/>
  <c r="K299" i="2"/>
  <c r="L299" i="2" s="1"/>
  <c r="M299" i="2" s="1"/>
  <c r="J275" i="2"/>
  <c r="K275" i="2" s="1"/>
  <c r="J273" i="2"/>
  <c r="O266" i="2"/>
  <c r="J242" i="2"/>
  <c r="K242" i="2" s="1"/>
  <c r="G229" i="2"/>
  <c r="H313" i="2"/>
  <c r="I292" i="2"/>
  <c r="I286" i="2"/>
  <c r="AB282" i="2"/>
  <c r="AB281" i="2"/>
  <c r="N267" i="2"/>
  <c r="AA255" i="2"/>
  <c r="G250" i="2"/>
  <c r="G245" i="2"/>
  <c r="K245" i="2" s="1"/>
  <c r="AA282" i="2"/>
  <c r="AB268" i="2"/>
  <c r="H251" i="2"/>
  <c r="AB237" i="2"/>
  <c r="H232" i="2"/>
  <c r="O232" i="2" s="1"/>
  <c r="AB256" i="2"/>
  <c r="AA237" i="2"/>
  <c r="Z237" i="2" s="1"/>
  <c r="AA320" i="2"/>
  <c r="K270" i="2"/>
  <c r="AB262" i="2"/>
  <c r="AA256" i="2"/>
  <c r="Z256" i="2" s="1"/>
  <c r="I254" i="2"/>
  <c r="AB274" i="2"/>
  <c r="S268" i="2"/>
  <c r="T268" i="2" s="1"/>
  <c r="U268" i="2" s="1"/>
  <c r="AB267" i="2"/>
  <c r="I261" i="2"/>
  <c r="AB248" i="2"/>
  <c r="AB299" i="2"/>
  <c r="AB292" i="2"/>
  <c r="G280" i="2"/>
  <c r="K280" i="2" s="1"/>
  <c r="AA267" i="2"/>
  <c r="G260" i="2"/>
  <c r="AA248" i="2"/>
  <c r="Z248" i="2" s="1"/>
  <c r="AB301" i="2"/>
  <c r="AA299" i="2"/>
  <c r="AA292" i="2"/>
  <c r="AB289" i="2"/>
  <c r="O268" i="2"/>
  <c r="H231" i="2"/>
  <c r="J228" i="2"/>
  <c r="G350" i="2"/>
  <c r="K350" i="2" s="1"/>
  <c r="AB326" i="2"/>
  <c r="AA301" i="2"/>
  <c r="Z301" i="2" s="1"/>
  <c r="H297" i="2"/>
  <c r="AB293" i="2"/>
  <c r="O255" i="2"/>
  <c r="AB252" i="2"/>
  <c r="AB251" i="2"/>
  <c r="Q248" i="2"/>
  <c r="R248" i="2" s="1"/>
  <c r="AA239" i="2"/>
  <c r="AB239" i="2"/>
  <c r="AA293" i="2"/>
  <c r="Z293" i="2" s="1"/>
  <c r="AA252" i="2"/>
  <c r="Z252" i="2" s="1"/>
  <c r="AA251" i="2"/>
  <c r="O241" i="2"/>
  <c r="AB238" i="2"/>
  <c r="K739" i="1"/>
  <c r="O739" i="1" s="1"/>
  <c r="O76" i="2"/>
  <c r="Q76" i="2"/>
  <c r="R76" i="2" s="1"/>
  <c r="Q23" i="2"/>
  <c r="R23" i="2" s="1"/>
  <c r="O23" i="2"/>
  <c r="Q74" i="2"/>
  <c r="R74" i="2" s="1"/>
  <c r="O74" i="2"/>
  <c r="Q85" i="2"/>
  <c r="R85" i="2" s="1"/>
  <c r="O85" i="2"/>
  <c r="H117" i="2"/>
  <c r="O117" i="2" s="1"/>
  <c r="AA101" i="2"/>
  <c r="Z101" i="2" s="1"/>
  <c r="I91" i="2"/>
  <c r="AA76" i="2"/>
  <c r="AB74" i="2"/>
  <c r="H68" i="2"/>
  <c r="Q68" i="2" s="1"/>
  <c r="R68" i="2" s="1"/>
  <c r="I53" i="2"/>
  <c r="H39" i="2"/>
  <c r="Q39" i="2" s="1"/>
  <c r="R39" i="2" s="1"/>
  <c r="AA36" i="2"/>
  <c r="Z36" i="2" s="1"/>
  <c r="H20" i="2"/>
  <c r="AB86" i="2"/>
  <c r="AA74" i="2"/>
  <c r="Z74" i="2" s="1"/>
  <c r="G65" i="2"/>
  <c r="G53" i="2"/>
  <c r="I49" i="2"/>
  <c r="G15" i="2"/>
  <c r="G12" i="2"/>
  <c r="Z86" i="2"/>
  <c r="H57" i="2"/>
  <c r="O57" i="2" s="1"/>
  <c r="H55" i="2"/>
  <c r="O55" i="2" s="1"/>
  <c r="H41" i="2"/>
  <c r="Q41" i="2" s="1"/>
  <c r="R41" i="2" s="1"/>
  <c r="G88" i="2"/>
  <c r="O83" i="2"/>
  <c r="H81" i="2"/>
  <c r="O81" i="2" s="1"/>
  <c r="G51" i="2"/>
  <c r="K51" i="2" s="1"/>
  <c r="I36" i="2"/>
  <c r="J36" i="2" s="1"/>
  <c r="G103" i="2"/>
  <c r="AB64" i="2"/>
  <c r="K957" i="1"/>
  <c r="O957" i="1" s="1"/>
  <c r="K5" i="1"/>
  <c r="O5" i="1" s="1"/>
  <c r="K941" i="1"/>
  <c r="O941" i="1" s="1"/>
  <c r="I28" i="2"/>
  <c r="H101" i="2"/>
  <c r="AB92" i="2"/>
  <c r="I86" i="2"/>
  <c r="AB52" i="2"/>
  <c r="K913" i="1"/>
  <c r="O913" i="1" s="1"/>
  <c r="H86" i="2"/>
  <c r="AB84" i="2"/>
  <c r="AA75" i="2"/>
  <c r="Z75" i="2" s="1"/>
  <c r="G72" i="2"/>
  <c r="I64" i="2"/>
  <c r="J64" i="2" s="1"/>
  <c r="H38" i="2"/>
  <c r="K903" i="1"/>
  <c r="O903" i="1" s="1"/>
  <c r="H33" i="2"/>
  <c r="AB30" i="2"/>
  <c r="G28" i="2"/>
  <c r="AB23" i="2"/>
  <c r="G14" i="2"/>
  <c r="AA98" i="2"/>
  <c r="Z98" i="2" s="1"/>
  <c r="G86" i="2"/>
  <c r="AA84" i="2"/>
  <c r="Z84" i="2" s="1"/>
  <c r="I69" i="2"/>
  <c r="G64" i="2"/>
  <c r="Q58" i="2"/>
  <c r="G56" i="2"/>
  <c r="K861" i="1"/>
  <c r="O861" i="1" s="1"/>
  <c r="I105" i="2"/>
  <c r="K845" i="1"/>
  <c r="O845" i="1" s="1"/>
  <c r="I10" i="2"/>
  <c r="J10" i="2" s="1"/>
  <c r="K32" i="1"/>
  <c r="O32" i="1" s="1"/>
  <c r="K808" i="1"/>
  <c r="O808" i="1" s="1"/>
  <c r="AB117" i="2"/>
  <c r="J112" i="2"/>
  <c r="Q96" i="2"/>
  <c r="R96" i="2" s="1"/>
  <c r="I84" i="2"/>
  <c r="AA68" i="2"/>
  <c r="Z68" i="2" s="1"/>
  <c r="K564" i="1"/>
  <c r="O564" i="1" s="1"/>
  <c r="AB20" i="2"/>
  <c r="AA18" i="2"/>
  <c r="H115" i="2"/>
  <c r="O115" i="2" s="1"/>
  <c r="H112" i="2"/>
  <c r="O112" i="2" s="1"/>
  <c r="I110" i="2"/>
  <c r="J110" i="2" s="1"/>
  <c r="K110" i="2" s="1"/>
  <c r="AB85" i="2"/>
  <c r="G82" i="2"/>
  <c r="AB63" i="2"/>
  <c r="AA39" i="2"/>
  <c r="Z39" i="2" s="1"/>
  <c r="K504" i="1"/>
  <c r="O504" i="1" s="1"/>
  <c r="I23" i="2"/>
  <c r="AA85" i="2"/>
  <c r="Z85" i="2" s="1"/>
  <c r="H75" i="2"/>
  <c r="O75" i="2" s="1"/>
  <c r="I42" i="2"/>
  <c r="K494" i="1"/>
  <c r="O494" i="1" s="1"/>
  <c r="AB15" i="2"/>
  <c r="AB46" i="2"/>
  <c r="K377" i="1"/>
  <c r="O377" i="1" s="1"/>
  <c r="Z113" i="2"/>
  <c r="J88" i="2"/>
  <c r="K88" i="2" s="1"/>
  <c r="Z20" i="2"/>
  <c r="J103" i="2"/>
  <c r="J12" i="2"/>
  <c r="Q11" i="2"/>
  <c r="R11" i="2" s="1"/>
  <c r="O11" i="2"/>
  <c r="J114" i="2"/>
  <c r="K114" i="2" s="1"/>
  <c r="Z87" i="2"/>
  <c r="I8" i="2"/>
  <c r="S7" i="2"/>
  <c r="T7" i="2" s="1"/>
  <c r="U7" i="2" s="1"/>
  <c r="I81" i="2"/>
  <c r="AB77" i="2"/>
  <c r="AB71" i="2"/>
  <c r="I5" i="2"/>
  <c r="J5" i="2" s="1"/>
  <c r="K5" i="2" s="1"/>
  <c r="AA15" i="2"/>
  <c r="I14" i="2"/>
  <c r="AB67" i="2"/>
  <c r="H67" i="2"/>
  <c r="AB21" i="2"/>
  <c r="AB17" i="2"/>
  <c r="H12" i="2"/>
  <c r="H116" i="2"/>
  <c r="AB95" i="2"/>
  <c r="H91" i="2"/>
  <c r="K83" i="2"/>
  <c r="N83" i="2" s="1"/>
  <c r="Q73" i="2"/>
  <c r="R73" i="2" s="1"/>
  <c r="I30" i="2"/>
  <c r="J30" i="2" s="1"/>
  <c r="AA21" i="2"/>
  <c r="Z21" i="2" s="1"/>
  <c r="K10" i="2"/>
  <c r="H110" i="2"/>
  <c r="H100" i="2"/>
  <c r="I98" i="2"/>
  <c r="AA95" i="2"/>
  <c r="Z95" i="2" s="1"/>
  <c r="AB87" i="2"/>
  <c r="AB81" i="2"/>
  <c r="H77" i="2"/>
  <c r="Q77" i="2" s="1"/>
  <c r="R77" i="2" s="1"/>
  <c r="I76" i="2"/>
  <c r="AB31" i="2"/>
  <c r="J111" i="2"/>
  <c r="K111" i="2" s="1"/>
  <c r="I92" i="2"/>
  <c r="AA81" i="2"/>
  <c r="J73" i="2"/>
  <c r="AA72" i="2"/>
  <c r="Z72" i="2" s="1"/>
  <c r="AB59" i="2"/>
  <c r="J23" i="2"/>
  <c r="K23" i="2" s="1"/>
  <c r="J21" i="2"/>
  <c r="AB18" i="2"/>
  <c r="H17" i="2"/>
  <c r="Q17" i="2" s="1"/>
  <c r="R17" i="2" s="1"/>
  <c r="I15" i="2"/>
  <c r="AB106" i="2"/>
  <c r="AB88" i="2"/>
  <c r="I85" i="2"/>
  <c r="J85" i="2" s="1"/>
  <c r="K85" i="2" s="1"/>
  <c r="I68" i="2"/>
  <c r="J68" i="2" s="1"/>
  <c r="K68" i="2" s="1"/>
  <c r="H37" i="2"/>
  <c r="AB115" i="2"/>
  <c r="AB107" i="2"/>
  <c r="AA106" i="2"/>
  <c r="Z106" i="2" s="1"/>
  <c r="AB97" i="2"/>
  <c r="AA88" i="2"/>
  <c r="K75" i="2"/>
  <c r="N75" i="2" s="1"/>
  <c r="AA73" i="2"/>
  <c r="Z73" i="2" s="1"/>
  <c r="G70" i="2"/>
  <c r="I70" i="2"/>
  <c r="J70" i="2" s="1"/>
  <c r="AB11" i="2"/>
  <c r="AA107" i="2"/>
  <c r="AA97" i="2"/>
  <c r="K87" i="2"/>
  <c r="AA71" i="2"/>
  <c r="Z71" i="2" s="1"/>
  <c r="O42" i="2"/>
  <c r="Q42" i="2"/>
  <c r="R42" i="2" s="1"/>
  <c r="G6" i="2"/>
  <c r="K6" i="2" s="1"/>
  <c r="L6" i="2" s="1"/>
  <c r="M6" i="2" s="1"/>
  <c r="I31" i="2"/>
  <c r="G20" i="2"/>
  <c r="K20" i="2" s="1"/>
  <c r="AA11" i="2"/>
  <c r="Z11" i="2" s="1"/>
  <c r="Q109" i="2"/>
  <c r="R109" i="2" s="1"/>
  <c r="AB100" i="2"/>
  <c r="O66" i="2"/>
  <c r="Q66" i="2"/>
  <c r="R66" i="2" s="1"/>
  <c r="AB62" i="2"/>
  <c r="AA62" i="2"/>
  <c r="AA12" i="2"/>
  <c r="Z12" i="2" s="1"/>
  <c r="AB116" i="2"/>
  <c r="AB111" i="2"/>
  <c r="I74" i="2"/>
  <c r="AA67" i="2"/>
  <c r="Z6" i="2"/>
  <c r="AA32" i="2"/>
  <c r="I18" i="2"/>
  <c r="AA116" i="2"/>
  <c r="Z116" i="2" s="1"/>
  <c r="AA111" i="2"/>
  <c r="H95" i="2"/>
  <c r="I66" i="2"/>
  <c r="J72" i="2"/>
  <c r="I34" i="2"/>
  <c r="AA23" i="2"/>
  <c r="Z23" i="2" s="1"/>
  <c r="Q115" i="2"/>
  <c r="R115" i="2" s="1"/>
  <c r="I109" i="2"/>
  <c r="Q81" i="2"/>
  <c r="R81" i="2" s="1"/>
  <c r="H71" i="2"/>
  <c r="AA69" i="2"/>
  <c r="Z69" i="2" s="1"/>
  <c r="H69" i="2"/>
  <c r="O69" i="2" s="1"/>
  <c r="AB69" i="2"/>
  <c r="G34" i="2"/>
  <c r="G18" i="2"/>
  <c r="AB14" i="2"/>
  <c r="I106" i="2"/>
  <c r="I82" i="2"/>
  <c r="G71" i="2"/>
  <c r="K71" i="2" s="1"/>
  <c r="J69" i="2"/>
  <c r="K69" i="2" s="1"/>
  <c r="J52" i="2"/>
  <c r="K52" i="2" s="1"/>
  <c r="H52" i="2"/>
  <c r="AA35" i="2"/>
  <c r="Z35" i="2" s="1"/>
  <c r="K102" i="1"/>
  <c r="O102" i="1" s="1"/>
  <c r="K86" i="1"/>
  <c r="O86" i="1" s="1"/>
  <c r="K70" i="1"/>
  <c r="O70" i="1" s="1"/>
  <c r="K54" i="1"/>
  <c r="O54" i="1" s="1"/>
  <c r="K38" i="1"/>
  <c r="O38" i="1" s="1"/>
  <c r="K22" i="1"/>
  <c r="O22" i="1" s="1"/>
  <c r="K6" i="1"/>
  <c r="O6" i="1" s="1"/>
  <c r="K974" i="1"/>
  <c r="O974" i="1" s="1"/>
  <c r="K950" i="1"/>
  <c r="O950" i="1" s="1"/>
  <c r="K931" i="1"/>
  <c r="O931" i="1" s="1"/>
  <c r="K888" i="1"/>
  <c r="O888" i="1" s="1"/>
  <c r="K781" i="1"/>
  <c r="O781" i="1" s="1"/>
  <c r="K118" i="1"/>
  <c r="O118" i="1" s="1"/>
  <c r="K134" i="1"/>
  <c r="O134" i="1" s="1"/>
  <c r="K150" i="1"/>
  <c r="O150" i="1" s="1"/>
  <c r="K166" i="1"/>
  <c r="O166" i="1" s="1"/>
  <c r="K182" i="1"/>
  <c r="O182" i="1" s="1"/>
  <c r="K198" i="1"/>
  <c r="O198" i="1" s="1"/>
  <c r="K214" i="1"/>
  <c r="O214" i="1" s="1"/>
  <c r="K230" i="1"/>
  <c r="O230" i="1" s="1"/>
  <c r="K246" i="1"/>
  <c r="O246" i="1" s="1"/>
  <c r="K262" i="1"/>
  <c r="O262" i="1" s="1"/>
  <c r="K278" i="1"/>
  <c r="O278" i="1" s="1"/>
  <c r="K294" i="1"/>
  <c r="O294" i="1" s="1"/>
  <c r="K310" i="1"/>
  <c r="O310" i="1" s="1"/>
  <c r="K326" i="1"/>
  <c r="O326" i="1" s="1"/>
  <c r="K342" i="1"/>
  <c r="O342" i="1" s="1"/>
  <c r="K358" i="1"/>
  <c r="O358" i="1" s="1"/>
  <c r="K129" i="1"/>
  <c r="O129" i="1" s="1"/>
  <c r="K145" i="1"/>
  <c r="O145" i="1" s="1"/>
  <c r="K161" i="1"/>
  <c r="O161" i="1" s="1"/>
  <c r="K177" i="1"/>
  <c r="O177" i="1" s="1"/>
  <c r="K193" i="1"/>
  <c r="O193" i="1" s="1"/>
  <c r="K209" i="1"/>
  <c r="O209" i="1" s="1"/>
  <c r="K225" i="1"/>
  <c r="O225" i="1" s="1"/>
  <c r="K241" i="1"/>
  <c r="O241" i="1" s="1"/>
  <c r="K257" i="1"/>
  <c r="O257" i="1" s="1"/>
  <c r="K273" i="1"/>
  <c r="O273" i="1" s="1"/>
  <c r="K289" i="1"/>
  <c r="O289" i="1" s="1"/>
  <c r="K124" i="1"/>
  <c r="O124" i="1" s="1"/>
  <c r="K140" i="1"/>
  <c r="O140" i="1" s="1"/>
  <c r="K156" i="1"/>
  <c r="O156" i="1" s="1"/>
  <c r="K172" i="1"/>
  <c r="O172" i="1" s="1"/>
  <c r="K188" i="1"/>
  <c r="O188" i="1" s="1"/>
  <c r="K204" i="1"/>
  <c r="O204" i="1" s="1"/>
  <c r="K220" i="1"/>
  <c r="O220" i="1" s="1"/>
  <c r="K236" i="1"/>
  <c r="O236" i="1" s="1"/>
  <c r="K252" i="1"/>
  <c r="O252" i="1" s="1"/>
  <c r="K268" i="1"/>
  <c r="O268" i="1" s="1"/>
  <c r="K284" i="1"/>
  <c r="O284" i="1" s="1"/>
  <c r="K300" i="1"/>
  <c r="O300" i="1" s="1"/>
  <c r="K316" i="1"/>
  <c r="O316" i="1" s="1"/>
  <c r="K332" i="1"/>
  <c r="O332" i="1" s="1"/>
  <c r="K119" i="1"/>
  <c r="O119" i="1" s="1"/>
  <c r="K135" i="1"/>
  <c r="O135" i="1" s="1"/>
  <c r="K151" i="1"/>
  <c r="O151" i="1" s="1"/>
  <c r="K167" i="1"/>
  <c r="O167" i="1" s="1"/>
  <c r="K183" i="1"/>
  <c r="O183" i="1" s="1"/>
  <c r="K199" i="1"/>
  <c r="O199" i="1" s="1"/>
  <c r="K215" i="1"/>
  <c r="O215" i="1" s="1"/>
  <c r="K231" i="1"/>
  <c r="O231" i="1" s="1"/>
  <c r="K247" i="1"/>
  <c r="O247" i="1" s="1"/>
  <c r="K263" i="1"/>
  <c r="O263" i="1" s="1"/>
  <c r="K279" i="1"/>
  <c r="O279" i="1" s="1"/>
  <c r="K295" i="1"/>
  <c r="O295" i="1" s="1"/>
  <c r="K130" i="1"/>
  <c r="O130" i="1" s="1"/>
  <c r="K146" i="1"/>
  <c r="O146" i="1" s="1"/>
  <c r="K162" i="1"/>
  <c r="O162" i="1" s="1"/>
  <c r="K178" i="1"/>
  <c r="O178" i="1" s="1"/>
  <c r="K194" i="1"/>
  <c r="O194" i="1" s="1"/>
  <c r="K210" i="1"/>
  <c r="O210" i="1" s="1"/>
  <c r="K226" i="1"/>
  <c r="O226" i="1" s="1"/>
  <c r="K242" i="1"/>
  <c r="O242" i="1" s="1"/>
  <c r="K125" i="1"/>
  <c r="O125" i="1" s="1"/>
  <c r="K141" i="1"/>
  <c r="O141" i="1" s="1"/>
  <c r="K157" i="1"/>
  <c r="O157" i="1" s="1"/>
  <c r="K173" i="1"/>
  <c r="O173" i="1" s="1"/>
  <c r="K120" i="1"/>
  <c r="O120" i="1" s="1"/>
  <c r="K149" i="1"/>
  <c r="O149" i="1" s="1"/>
  <c r="K175" i="1"/>
  <c r="O175" i="1" s="1"/>
  <c r="K222" i="1"/>
  <c r="O222" i="1" s="1"/>
  <c r="K229" i="1"/>
  <c r="O229" i="1" s="1"/>
  <c r="K260" i="1"/>
  <c r="O260" i="1" s="1"/>
  <c r="K288" i="1"/>
  <c r="O288" i="1" s="1"/>
  <c r="K296" i="1"/>
  <c r="O296" i="1" s="1"/>
  <c r="K321" i="1"/>
  <c r="O321" i="1" s="1"/>
  <c r="K339" i="1"/>
  <c r="O339" i="1" s="1"/>
  <c r="K356" i="1"/>
  <c r="O356" i="1" s="1"/>
  <c r="K367" i="1"/>
  <c r="O367" i="1" s="1"/>
  <c r="K383" i="1"/>
  <c r="O383" i="1" s="1"/>
  <c r="K399" i="1"/>
  <c r="O399" i="1" s="1"/>
  <c r="K415" i="1"/>
  <c r="O415" i="1" s="1"/>
  <c r="K431" i="1"/>
  <c r="O431" i="1" s="1"/>
  <c r="K447" i="1"/>
  <c r="O447" i="1" s="1"/>
  <c r="K463" i="1"/>
  <c r="O463" i="1" s="1"/>
  <c r="K479" i="1"/>
  <c r="O479" i="1" s="1"/>
  <c r="K495" i="1"/>
  <c r="O495" i="1" s="1"/>
  <c r="K511" i="1"/>
  <c r="O511" i="1" s="1"/>
  <c r="K527" i="1"/>
  <c r="O527" i="1" s="1"/>
  <c r="K543" i="1"/>
  <c r="O543" i="1" s="1"/>
  <c r="K559" i="1"/>
  <c r="O559" i="1" s="1"/>
  <c r="K575" i="1"/>
  <c r="O575" i="1" s="1"/>
  <c r="K591" i="1"/>
  <c r="O591" i="1" s="1"/>
  <c r="K607" i="1"/>
  <c r="O607" i="1" s="1"/>
  <c r="K623" i="1"/>
  <c r="O623" i="1" s="1"/>
  <c r="K639" i="1"/>
  <c r="O639" i="1" s="1"/>
  <c r="K655" i="1"/>
  <c r="O655" i="1" s="1"/>
  <c r="K671" i="1"/>
  <c r="O671" i="1" s="1"/>
  <c r="K687" i="1"/>
  <c r="O687" i="1" s="1"/>
  <c r="K703" i="1"/>
  <c r="O703" i="1" s="1"/>
  <c r="K719" i="1"/>
  <c r="O719" i="1" s="1"/>
  <c r="K735" i="1"/>
  <c r="O735" i="1" s="1"/>
  <c r="K142" i="1"/>
  <c r="O142" i="1" s="1"/>
  <c r="K168" i="1"/>
  <c r="O168" i="1" s="1"/>
  <c r="K184" i="1"/>
  <c r="O184" i="1" s="1"/>
  <c r="K191" i="1"/>
  <c r="O191" i="1" s="1"/>
  <c r="K238" i="1"/>
  <c r="O238" i="1" s="1"/>
  <c r="K245" i="1"/>
  <c r="O245" i="1" s="1"/>
  <c r="K267" i="1"/>
  <c r="O267" i="1" s="1"/>
  <c r="K275" i="1"/>
  <c r="O275" i="1" s="1"/>
  <c r="K303" i="1"/>
  <c r="O303" i="1" s="1"/>
  <c r="K309" i="1"/>
  <c r="O309" i="1" s="1"/>
  <c r="K315" i="1"/>
  <c r="O315" i="1" s="1"/>
  <c r="K345" i="1"/>
  <c r="O345" i="1" s="1"/>
  <c r="K362" i="1"/>
  <c r="O362" i="1" s="1"/>
  <c r="K378" i="1"/>
  <c r="O378" i="1" s="1"/>
  <c r="K394" i="1"/>
  <c r="O394" i="1" s="1"/>
  <c r="K410" i="1"/>
  <c r="O410" i="1" s="1"/>
  <c r="K426" i="1"/>
  <c r="O426" i="1" s="1"/>
  <c r="K442" i="1"/>
  <c r="O442" i="1" s="1"/>
  <c r="K458" i="1"/>
  <c r="O458" i="1" s="1"/>
  <c r="K474" i="1"/>
  <c r="O474" i="1" s="1"/>
  <c r="K490" i="1"/>
  <c r="O490" i="1" s="1"/>
  <c r="K506" i="1"/>
  <c r="O506" i="1" s="1"/>
  <c r="K522" i="1"/>
  <c r="O522" i="1" s="1"/>
  <c r="K538" i="1"/>
  <c r="O538" i="1" s="1"/>
  <c r="K554" i="1"/>
  <c r="O554" i="1" s="1"/>
  <c r="K570" i="1"/>
  <c r="O570" i="1" s="1"/>
  <c r="K586" i="1"/>
  <c r="O586" i="1" s="1"/>
  <c r="K602" i="1"/>
  <c r="O602" i="1" s="1"/>
  <c r="K618" i="1"/>
  <c r="O618" i="1" s="1"/>
  <c r="K634" i="1"/>
  <c r="O634" i="1" s="1"/>
  <c r="K650" i="1"/>
  <c r="O650" i="1" s="1"/>
  <c r="K666" i="1"/>
  <c r="O666" i="1" s="1"/>
  <c r="K682" i="1"/>
  <c r="O682" i="1" s="1"/>
  <c r="K123" i="1"/>
  <c r="O123" i="1" s="1"/>
  <c r="K133" i="1"/>
  <c r="O133" i="1" s="1"/>
  <c r="K159" i="1"/>
  <c r="O159" i="1" s="1"/>
  <c r="K200" i="1"/>
  <c r="O200" i="1" s="1"/>
  <c r="K207" i="1"/>
  <c r="O207" i="1" s="1"/>
  <c r="K254" i="1"/>
  <c r="O254" i="1" s="1"/>
  <c r="K282" i="1"/>
  <c r="O282" i="1" s="1"/>
  <c r="K290" i="1"/>
  <c r="O290" i="1" s="1"/>
  <c r="K322" i="1"/>
  <c r="O322" i="1" s="1"/>
  <c r="K328" i="1"/>
  <c r="O328" i="1" s="1"/>
  <c r="K334" i="1"/>
  <c r="O334" i="1" s="1"/>
  <c r="K351" i="1"/>
  <c r="O351" i="1" s="1"/>
  <c r="K373" i="1"/>
  <c r="O373" i="1" s="1"/>
  <c r="K389" i="1"/>
  <c r="O389" i="1" s="1"/>
  <c r="K405" i="1"/>
  <c r="O405" i="1" s="1"/>
  <c r="K421" i="1"/>
  <c r="O421" i="1" s="1"/>
  <c r="K437" i="1"/>
  <c r="O437" i="1" s="1"/>
  <c r="K453" i="1"/>
  <c r="O453" i="1" s="1"/>
  <c r="K469" i="1"/>
  <c r="O469" i="1" s="1"/>
  <c r="K485" i="1"/>
  <c r="O485" i="1" s="1"/>
  <c r="K501" i="1"/>
  <c r="O501" i="1" s="1"/>
  <c r="K517" i="1"/>
  <c r="O517" i="1" s="1"/>
  <c r="K533" i="1"/>
  <c r="O533" i="1" s="1"/>
  <c r="K549" i="1"/>
  <c r="O549" i="1" s="1"/>
  <c r="K565" i="1"/>
  <c r="O565" i="1" s="1"/>
  <c r="K581" i="1"/>
  <c r="O581" i="1" s="1"/>
  <c r="K597" i="1"/>
  <c r="O597" i="1" s="1"/>
  <c r="K613" i="1"/>
  <c r="O613" i="1" s="1"/>
  <c r="K629" i="1"/>
  <c r="O629" i="1" s="1"/>
  <c r="K645" i="1"/>
  <c r="O645" i="1" s="1"/>
  <c r="K661" i="1"/>
  <c r="O661" i="1" s="1"/>
  <c r="K677" i="1"/>
  <c r="O677" i="1" s="1"/>
  <c r="K693" i="1"/>
  <c r="O693" i="1" s="1"/>
  <c r="K152" i="1"/>
  <c r="O152" i="1" s="1"/>
  <c r="K176" i="1"/>
  <c r="O176" i="1" s="1"/>
  <c r="K216" i="1"/>
  <c r="O216" i="1" s="1"/>
  <c r="K223" i="1"/>
  <c r="O223" i="1" s="1"/>
  <c r="K261" i="1"/>
  <c r="O261" i="1" s="1"/>
  <c r="K269" i="1"/>
  <c r="O269" i="1" s="1"/>
  <c r="K297" i="1"/>
  <c r="O297" i="1" s="1"/>
  <c r="K340" i="1"/>
  <c r="O340" i="1" s="1"/>
  <c r="K357" i="1"/>
  <c r="O357" i="1" s="1"/>
  <c r="K368" i="1"/>
  <c r="O368" i="1" s="1"/>
  <c r="K384" i="1"/>
  <c r="O384" i="1" s="1"/>
  <c r="K400" i="1"/>
  <c r="O400" i="1" s="1"/>
  <c r="K416" i="1"/>
  <c r="O416" i="1" s="1"/>
  <c r="K432" i="1"/>
  <c r="O432" i="1" s="1"/>
  <c r="K448" i="1"/>
  <c r="O448" i="1" s="1"/>
  <c r="K464" i="1"/>
  <c r="O464" i="1" s="1"/>
  <c r="K480" i="1"/>
  <c r="O480" i="1" s="1"/>
  <c r="K496" i="1"/>
  <c r="O496" i="1" s="1"/>
  <c r="K512" i="1"/>
  <c r="O512" i="1" s="1"/>
  <c r="K528" i="1"/>
  <c r="O528" i="1" s="1"/>
  <c r="K544" i="1"/>
  <c r="O544" i="1" s="1"/>
  <c r="K560" i="1"/>
  <c r="O560" i="1" s="1"/>
  <c r="K576" i="1"/>
  <c r="O576" i="1" s="1"/>
  <c r="K592" i="1"/>
  <c r="O592" i="1" s="1"/>
  <c r="K608" i="1"/>
  <c r="O608" i="1" s="1"/>
  <c r="K624" i="1"/>
  <c r="O624" i="1" s="1"/>
  <c r="K640" i="1"/>
  <c r="O640" i="1" s="1"/>
  <c r="K656" i="1"/>
  <c r="O656" i="1" s="1"/>
  <c r="K672" i="1"/>
  <c r="O672" i="1" s="1"/>
  <c r="K688" i="1"/>
  <c r="O688" i="1" s="1"/>
  <c r="K704" i="1"/>
  <c r="O704" i="1" s="1"/>
  <c r="K126" i="1"/>
  <c r="O126" i="1" s="1"/>
  <c r="K143" i="1"/>
  <c r="O143" i="1" s="1"/>
  <c r="K169" i="1"/>
  <c r="O169" i="1" s="1"/>
  <c r="K185" i="1"/>
  <c r="O185" i="1" s="1"/>
  <c r="K192" i="1"/>
  <c r="O192" i="1" s="1"/>
  <c r="K232" i="1"/>
  <c r="O232" i="1" s="1"/>
  <c r="K239" i="1"/>
  <c r="O239" i="1" s="1"/>
  <c r="K276" i="1"/>
  <c r="O276" i="1" s="1"/>
  <c r="K304" i="1"/>
  <c r="O304" i="1" s="1"/>
  <c r="K346" i="1"/>
  <c r="O346" i="1" s="1"/>
  <c r="K363" i="1"/>
  <c r="O363" i="1" s="1"/>
  <c r="K379" i="1"/>
  <c r="O379" i="1" s="1"/>
  <c r="K395" i="1"/>
  <c r="O395" i="1" s="1"/>
  <c r="K411" i="1"/>
  <c r="O411" i="1" s="1"/>
  <c r="K427" i="1"/>
  <c r="O427" i="1" s="1"/>
  <c r="K443" i="1"/>
  <c r="O443" i="1" s="1"/>
  <c r="K459" i="1"/>
  <c r="O459" i="1" s="1"/>
  <c r="K475" i="1"/>
  <c r="O475" i="1" s="1"/>
  <c r="K491" i="1"/>
  <c r="O491" i="1" s="1"/>
  <c r="K507" i="1"/>
  <c r="O507" i="1" s="1"/>
  <c r="K523" i="1"/>
  <c r="O523" i="1" s="1"/>
  <c r="K539" i="1"/>
  <c r="O539" i="1" s="1"/>
  <c r="K555" i="1"/>
  <c r="O555" i="1" s="1"/>
  <c r="K571" i="1"/>
  <c r="O571" i="1" s="1"/>
  <c r="K587" i="1"/>
  <c r="O587" i="1" s="1"/>
  <c r="K603" i="1"/>
  <c r="O603" i="1" s="1"/>
  <c r="K619" i="1"/>
  <c r="O619" i="1" s="1"/>
  <c r="K635" i="1"/>
  <c r="O635" i="1" s="1"/>
  <c r="K136" i="1"/>
  <c r="O136" i="1" s="1"/>
  <c r="K160" i="1"/>
  <c r="O160" i="1" s="1"/>
  <c r="K201" i="1"/>
  <c r="O201" i="1" s="1"/>
  <c r="K208" i="1"/>
  <c r="O208" i="1" s="1"/>
  <c r="K248" i="1"/>
  <c r="O248" i="1" s="1"/>
  <c r="K255" i="1"/>
  <c r="O255" i="1" s="1"/>
  <c r="K283" i="1"/>
  <c r="O283" i="1" s="1"/>
  <c r="K291" i="1"/>
  <c r="O291" i="1" s="1"/>
  <c r="K311" i="1"/>
  <c r="O311" i="1" s="1"/>
  <c r="K317" i="1"/>
  <c r="O317" i="1" s="1"/>
  <c r="K323" i="1"/>
  <c r="O323" i="1" s="1"/>
  <c r="K329" i="1"/>
  <c r="O329" i="1" s="1"/>
  <c r="K335" i="1"/>
  <c r="O335" i="1" s="1"/>
  <c r="K352" i="1"/>
  <c r="O352" i="1" s="1"/>
  <c r="K374" i="1"/>
  <c r="O374" i="1" s="1"/>
  <c r="K390" i="1"/>
  <c r="O390" i="1" s="1"/>
  <c r="K406" i="1"/>
  <c r="O406" i="1" s="1"/>
  <c r="K422" i="1"/>
  <c r="O422" i="1" s="1"/>
  <c r="K438" i="1"/>
  <c r="O438" i="1" s="1"/>
  <c r="K454" i="1"/>
  <c r="O454" i="1" s="1"/>
  <c r="K470" i="1"/>
  <c r="O470" i="1" s="1"/>
  <c r="K486" i="1"/>
  <c r="O486" i="1" s="1"/>
  <c r="K502" i="1"/>
  <c r="O502" i="1" s="1"/>
  <c r="K518" i="1"/>
  <c r="O518" i="1" s="1"/>
  <c r="K534" i="1"/>
  <c r="O534" i="1" s="1"/>
  <c r="K550" i="1"/>
  <c r="O550" i="1" s="1"/>
  <c r="K153" i="1"/>
  <c r="O153" i="1" s="1"/>
  <c r="K217" i="1"/>
  <c r="O217" i="1" s="1"/>
  <c r="K224" i="1"/>
  <c r="O224" i="1" s="1"/>
  <c r="K270" i="1"/>
  <c r="O270" i="1" s="1"/>
  <c r="K298" i="1"/>
  <c r="O298" i="1" s="1"/>
  <c r="K305" i="1"/>
  <c r="O305" i="1" s="1"/>
  <c r="K341" i="1"/>
  <c r="O341" i="1" s="1"/>
  <c r="K369" i="1"/>
  <c r="O369" i="1" s="1"/>
  <c r="K385" i="1"/>
  <c r="O385" i="1" s="1"/>
  <c r="K401" i="1"/>
  <c r="O401" i="1" s="1"/>
  <c r="K417" i="1"/>
  <c r="O417" i="1" s="1"/>
  <c r="K433" i="1"/>
  <c r="O433" i="1" s="1"/>
  <c r="K449" i="1"/>
  <c r="O449" i="1" s="1"/>
  <c r="K465" i="1"/>
  <c r="O465" i="1" s="1"/>
  <c r="K481" i="1"/>
  <c r="O481" i="1" s="1"/>
  <c r="K497" i="1"/>
  <c r="O497" i="1" s="1"/>
  <c r="K513" i="1"/>
  <c r="O513" i="1" s="1"/>
  <c r="K117" i="1"/>
  <c r="O117" i="1" s="1"/>
  <c r="K127" i="1"/>
  <c r="O127" i="1" s="1"/>
  <c r="K144" i="1"/>
  <c r="O144" i="1" s="1"/>
  <c r="K170" i="1"/>
  <c r="O170" i="1" s="1"/>
  <c r="K179" i="1"/>
  <c r="O179" i="1" s="1"/>
  <c r="K186" i="1"/>
  <c r="O186" i="1" s="1"/>
  <c r="K233" i="1"/>
  <c r="O233" i="1" s="1"/>
  <c r="K240" i="1"/>
  <c r="O240" i="1" s="1"/>
  <c r="K277" i="1"/>
  <c r="O277" i="1" s="1"/>
  <c r="K285" i="1"/>
  <c r="O285" i="1" s="1"/>
  <c r="K347" i="1"/>
  <c r="O347" i="1" s="1"/>
  <c r="K353" i="1"/>
  <c r="O353" i="1" s="1"/>
  <c r="K364" i="1"/>
  <c r="O364" i="1" s="1"/>
  <c r="K380" i="1"/>
  <c r="O380" i="1" s="1"/>
  <c r="K396" i="1"/>
  <c r="O396" i="1" s="1"/>
  <c r="K412" i="1"/>
  <c r="O412" i="1" s="1"/>
  <c r="K428" i="1"/>
  <c r="O428" i="1" s="1"/>
  <c r="K444" i="1"/>
  <c r="O444" i="1" s="1"/>
  <c r="K460" i="1"/>
  <c r="O460" i="1" s="1"/>
  <c r="K476" i="1"/>
  <c r="O476" i="1" s="1"/>
  <c r="K137" i="1"/>
  <c r="O137" i="1" s="1"/>
  <c r="K163" i="1"/>
  <c r="O163" i="1" s="1"/>
  <c r="K195" i="1"/>
  <c r="O195" i="1" s="1"/>
  <c r="K202" i="1"/>
  <c r="O202" i="1" s="1"/>
  <c r="K249" i="1"/>
  <c r="O249" i="1" s="1"/>
  <c r="K256" i="1"/>
  <c r="O256" i="1" s="1"/>
  <c r="K264" i="1"/>
  <c r="O264" i="1" s="1"/>
  <c r="K292" i="1"/>
  <c r="O292" i="1" s="1"/>
  <c r="K306" i="1"/>
  <c r="O306" i="1" s="1"/>
  <c r="K312" i="1"/>
  <c r="O312" i="1" s="1"/>
  <c r="K318" i="1"/>
  <c r="O318" i="1" s="1"/>
  <c r="K324" i="1"/>
  <c r="O324" i="1" s="1"/>
  <c r="K330" i="1"/>
  <c r="O330" i="1" s="1"/>
  <c r="K336" i="1"/>
  <c r="O336" i="1" s="1"/>
  <c r="K359" i="1"/>
  <c r="O359" i="1" s="1"/>
  <c r="K375" i="1"/>
  <c r="O375" i="1" s="1"/>
  <c r="K391" i="1"/>
  <c r="O391" i="1" s="1"/>
  <c r="K407" i="1"/>
  <c r="O407" i="1" s="1"/>
  <c r="K423" i="1"/>
  <c r="O423" i="1" s="1"/>
  <c r="K439" i="1"/>
  <c r="O439" i="1" s="1"/>
  <c r="K455" i="1"/>
  <c r="O455" i="1" s="1"/>
  <c r="K471" i="1"/>
  <c r="O471" i="1" s="1"/>
  <c r="K487" i="1"/>
  <c r="O487" i="1" s="1"/>
  <c r="K154" i="1"/>
  <c r="O154" i="1" s="1"/>
  <c r="K211" i="1"/>
  <c r="O211" i="1" s="1"/>
  <c r="K218" i="1"/>
  <c r="O218" i="1" s="1"/>
  <c r="K271" i="1"/>
  <c r="O271" i="1" s="1"/>
  <c r="K299" i="1"/>
  <c r="O299" i="1" s="1"/>
  <c r="K348" i="1"/>
  <c r="O348" i="1" s="1"/>
  <c r="K370" i="1"/>
  <c r="O370" i="1" s="1"/>
  <c r="K386" i="1"/>
  <c r="O386" i="1" s="1"/>
  <c r="K402" i="1"/>
  <c r="O402" i="1" s="1"/>
  <c r="K418" i="1"/>
  <c r="O418" i="1" s="1"/>
  <c r="K434" i="1"/>
  <c r="O434" i="1" s="1"/>
  <c r="K450" i="1"/>
  <c r="O450" i="1" s="1"/>
  <c r="K466" i="1"/>
  <c r="O466" i="1" s="1"/>
  <c r="K128" i="1"/>
  <c r="O128" i="1" s="1"/>
  <c r="K147" i="1"/>
  <c r="O147" i="1" s="1"/>
  <c r="K171" i="1"/>
  <c r="O171" i="1" s="1"/>
  <c r="K180" i="1"/>
  <c r="O180" i="1" s="1"/>
  <c r="K187" i="1"/>
  <c r="O187" i="1" s="1"/>
  <c r="K227" i="1"/>
  <c r="O227" i="1" s="1"/>
  <c r="K234" i="1"/>
  <c r="O234" i="1" s="1"/>
  <c r="K258" i="1"/>
  <c r="O258" i="1" s="1"/>
  <c r="K286" i="1"/>
  <c r="O286" i="1" s="1"/>
  <c r="K337" i="1"/>
  <c r="O337" i="1" s="1"/>
  <c r="K354" i="1"/>
  <c r="O354" i="1" s="1"/>
  <c r="K365" i="1"/>
  <c r="O365" i="1" s="1"/>
  <c r="K381" i="1"/>
  <c r="O381" i="1" s="1"/>
  <c r="K397" i="1"/>
  <c r="O397" i="1" s="1"/>
  <c r="K413" i="1"/>
  <c r="O413" i="1" s="1"/>
  <c r="K138" i="1"/>
  <c r="O138" i="1" s="1"/>
  <c r="K164" i="1"/>
  <c r="O164" i="1" s="1"/>
  <c r="K189" i="1"/>
  <c r="O189" i="1" s="1"/>
  <c r="K196" i="1"/>
  <c r="O196" i="1" s="1"/>
  <c r="K203" i="1"/>
  <c r="O203" i="1" s="1"/>
  <c r="K243" i="1"/>
  <c r="O243" i="1" s="1"/>
  <c r="K250" i="1"/>
  <c r="O250" i="1" s="1"/>
  <c r="K265" i="1"/>
  <c r="O265" i="1" s="1"/>
  <c r="K293" i="1"/>
  <c r="O293" i="1" s="1"/>
  <c r="K301" i="1"/>
  <c r="O301" i="1" s="1"/>
  <c r="K307" i="1"/>
  <c r="O307" i="1" s="1"/>
  <c r="K313" i="1"/>
  <c r="O313" i="1" s="1"/>
  <c r="K319" i="1"/>
  <c r="O319" i="1" s="1"/>
  <c r="K325" i="1"/>
  <c r="O325" i="1" s="1"/>
  <c r="K331" i="1"/>
  <c r="O331" i="1" s="1"/>
  <c r="K343" i="1"/>
  <c r="O343" i="1" s="1"/>
  <c r="K360" i="1"/>
  <c r="O360" i="1" s="1"/>
  <c r="K376" i="1"/>
  <c r="O376" i="1" s="1"/>
  <c r="K121" i="1"/>
  <c r="O121" i="1" s="1"/>
  <c r="K131" i="1"/>
  <c r="O131" i="1" s="1"/>
  <c r="K155" i="1"/>
  <c r="O155" i="1" s="1"/>
  <c r="K205" i="1"/>
  <c r="O205" i="1" s="1"/>
  <c r="K212" i="1"/>
  <c r="O212" i="1" s="1"/>
  <c r="K219" i="1"/>
  <c r="O219" i="1" s="1"/>
  <c r="K272" i="1"/>
  <c r="O272" i="1" s="1"/>
  <c r="K280" i="1"/>
  <c r="O280" i="1" s="1"/>
  <c r="K148" i="1"/>
  <c r="O148" i="1" s="1"/>
  <c r="K174" i="1"/>
  <c r="O174" i="1" s="1"/>
  <c r="K181" i="1"/>
  <c r="O181" i="1" s="1"/>
  <c r="K221" i="1"/>
  <c r="O221" i="1" s="1"/>
  <c r="K228" i="1"/>
  <c r="O228" i="1" s="1"/>
  <c r="K235" i="1"/>
  <c r="O235" i="1" s="1"/>
  <c r="K259" i="1"/>
  <c r="O259" i="1" s="1"/>
  <c r="K287" i="1"/>
  <c r="O287" i="1" s="1"/>
  <c r="K338" i="1"/>
  <c r="O338" i="1" s="1"/>
  <c r="K139" i="1"/>
  <c r="O139" i="1" s="1"/>
  <c r="K266" i="1"/>
  <c r="O266" i="1" s="1"/>
  <c r="K320" i="1"/>
  <c r="O320" i="1" s="1"/>
  <c r="K398" i="1"/>
  <c r="O398" i="1" s="1"/>
  <c r="K430" i="1"/>
  <c r="O430" i="1" s="1"/>
  <c r="K524" i="1"/>
  <c r="O524" i="1" s="1"/>
  <c r="K548" i="1"/>
  <c r="O548" i="1" s="1"/>
  <c r="K566" i="1"/>
  <c r="O566" i="1" s="1"/>
  <c r="K573" i="1"/>
  <c r="O573" i="1" s="1"/>
  <c r="K580" i="1"/>
  <c r="O580" i="1" s="1"/>
  <c r="K620" i="1"/>
  <c r="O620" i="1" s="1"/>
  <c r="K627" i="1"/>
  <c r="O627" i="1" s="1"/>
  <c r="K651" i="1"/>
  <c r="O651" i="1" s="1"/>
  <c r="K679" i="1"/>
  <c r="O679" i="1" s="1"/>
  <c r="K692" i="1"/>
  <c r="O692" i="1" s="1"/>
  <c r="K717" i="1"/>
  <c r="O717" i="1" s="1"/>
  <c r="K734" i="1"/>
  <c r="O734" i="1" s="1"/>
  <c r="K745" i="1"/>
  <c r="O745" i="1" s="1"/>
  <c r="K761" i="1"/>
  <c r="O761" i="1" s="1"/>
  <c r="K777" i="1"/>
  <c r="O777" i="1" s="1"/>
  <c r="K793" i="1"/>
  <c r="O793" i="1" s="1"/>
  <c r="K809" i="1"/>
  <c r="O809" i="1" s="1"/>
  <c r="K825" i="1"/>
  <c r="O825" i="1" s="1"/>
  <c r="K841" i="1"/>
  <c r="O841" i="1" s="1"/>
  <c r="K857" i="1"/>
  <c r="O857" i="1" s="1"/>
  <c r="K873" i="1"/>
  <c r="O873" i="1" s="1"/>
  <c r="K889" i="1"/>
  <c r="O889" i="1" s="1"/>
  <c r="K905" i="1"/>
  <c r="O905" i="1" s="1"/>
  <c r="K921" i="1"/>
  <c r="O921" i="1" s="1"/>
  <c r="K937" i="1"/>
  <c r="O937" i="1" s="1"/>
  <c r="K953" i="1"/>
  <c r="O953" i="1" s="1"/>
  <c r="K969" i="1"/>
  <c r="O969" i="1" s="1"/>
  <c r="K985" i="1"/>
  <c r="O985" i="1" s="1"/>
  <c r="K206" i="1"/>
  <c r="O206" i="1" s="1"/>
  <c r="K461" i="1"/>
  <c r="O461" i="1" s="1"/>
  <c r="K484" i="1"/>
  <c r="O484" i="1" s="1"/>
  <c r="K541" i="1"/>
  <c r="O541" i="1" s="1"/>
  <c r="K582" i="1"/>
  <c r="O582" i="1" s="1"/>
  <c r="K589" i="1"/>
  <c r="O589" i="1" s="1"/>
  <c r="K596" i="1"/>
  <c r="O596" i="1" s="1"/>
  <c r="K636" i="1"/>
  <c r="O636" i="1" s="1"/>
  <c r="K643" i="1"/>
  <c r="O643" i="1" s="1"/>
  <c r="K658" i="1"/>
  <c r="O658" i="1" s="1"/>
  <c r="K686" i="1"/>
  <c r="O686" i="1" s="1"/>
  <c r="K706" i="1"/>
  <c r="O706" i="1" s="1"/>
  <c r="K723" i="1"/>
  <c r="O723" i="1" s="1"/>
  <c r="K740" i="1"/>
  <c r="O740" i="1" s="1"/>
  <c r="K756" i="1"/>
  <c r="O756" i="1" s="1"/>
  <c r="K772" i="1"/>
  <c r="O772" i="1" s="1"/>
  <c r="K788" i="1"/>
  <c r="O788" i="1" s="1"/>
  <c r="K804" i="1"/>
  <c r="O804" i="1" s="1"/>
  <c r="K820" i="1"/>
  <c r="O820" i="1" s="1"/>
  <c r="K836" i="1"/>
  <c r="O836" i="1" s="1"/>
  <c r="K852" i="1"/>
  <c r="O852" i="1" s="1"/>
  <c r="K868" i="1"/>
  <c r="O868" i="1" s="1"/>
  <c r="K884" i="1"/>
  <c r="O884" i="1" s="1"/>
  <c r="K900" i="1"/>
  <c r="O900" i="1" s="1"/>
  <c r="K916" i="1"/>
  <c r="O916" i="1" s="1"/>
  <c r="K932" i="1"/>
  <c r="O932" i="1" s="1"/>
  <c r="K948" i="1"/>
  <c r="O948" i="1" s="1"/>
  <c r="K964" i="1"/>
  <c r="O964" i="1" s="1"/>
  <c r="K980" i="1"/>
  <c r="O980" i="1" s="1"/>
  <c r="K996" i="1"/>
  <c r="O996" i="1" s="1"/>
  <c r="K274" i="1"/>
  <c r="O274" i="1" s="1"/>
  <c r="K382" i="1"/>
  <c r="O382" i="1" s="1"/>
  <c r="K446" i="1"/>
  <c r="O446" i="1" s="1"/>
  <c r="K473" i="1"/>
  <c r="O473" i="1" s="1"/>
  <c r="K505" i="1"/>
  <c r="O505" i="1" s="1"/>
  <c r="K515" i="1"/>
  <c r="O515" i="1" s="1"/>
  <c r="K532" i="1"/>
  <c r="O532" i="1" s="1"/>
  <c r="K558" i="1"/>
  <c r="O558" i="1" s="1"/>
  <c r="K598" i="1"/>
  <c r="O598" i="1" s="1"/>
  <c r="K605" i="1"/>
  <c r="O605" i="1" s="1"/>
  <c r="K612" i="1"/>
  <c r="O612" i="1" s="1"/>
  <c r="K665" i="1"/>
  <c r="O665" i="1" s="1"/>
  <c r="K673" i="1"/>
  <c r="O673" i="1" s="1"/>
  <c r="K700" i="1"/>
  <c r="O700" i="1" s="1"/>
  <c r="K712" i="1"/>
  <c r="O712" i="1" s="1"/>
  <c r="K729" i="1"/>
  <c r="O729" i="1" s="1"/>
  <c r="K751" i="1"/>
  <c r="O751" i="1" s="1"/>
  <c r="K767" i="1"/>
  <c r="O767" i="1" s="1"/>
  <c r="K783" i="1"/>
  <c r="O783" i="1" s="1"/>
  <c r="K799" i="1"/>
  <c r="O799" i="1" s="1"/>
  <c r="K815" i="1"/>
  <c r="O815" i="1" s="1"/>
  <c r="K831" i="1"/>
  <c r="O831" i="1" s="1"/>
  <c r="K847" i="1"/>
  <c r="O847" i="1" s="1"/>
  <c r="K863" i="1"/>
  <c r="O863" i="1" s="1"/>
  <c r="K879" i="1"/>
  <c r="O879" i="1" s="1"/>
  <c r="K895" i="1"/>
  <c r="O895" i="1" s="1"/>
  <c r="K911" i="1"/>
  <c r="O911" i="1" s="1"/>
  <c r="K927" i="1"/>
  <c r="O927" i="1" s="1"/>
  <c r="K943" i="1"/>
  <c r="O943" i="1" s="1"/>
  <c r="K959" i="1"/>
  <c r="O959" i="1" s="1"/>
  <c r="K975" i="1"/>
  <c r="O975" i="1" s="1"/>
  <c r="K991" i="1"/>
  <c r="O991" i="1" s="1"/>
  <c r="K213" i="1"/>
  <c r="O213" i="1" s="1"/>
  <c r="K327" i="1"/>
  <c r="O327" i="1" s="1"/>
  <c r="K361" i="1"/>
  <c r="O361" i="1" s="1"/>
  <c r="K419" i="1"/>
  <c r="O419" i="1" s="1"/>
  <c r="K525" i="1"/>
  <c r="O525" i="1" s="1"/>
  <c r="K551" i="1"/>
  <c r="O551" i="1" s="1"/>
  <c r="K567" i="1"/>
  <c r="O567" i="1" s="1"/>
  <c r="K574" i="1"/>
  <c r="O574" i="1" s="1"/>
  <c r="K614" i="1"/>
  <c r="O614" i="1" s="1"/>
  <c r="K621" i="1"/>
  <c r="O621" i="1" s="1"/>
  <c r="K628" i="1"/>
  <c r="O628" i="1" s="1"/>
  <c r="K652" i="1"/>
  <c r="O652" i="1" s="1"/>
  <c r="K680" i="1"/>
  <c r="O680" i="1" s="1"/>
  <c r="K694" i="1"/>
  <c r="O694" i="1" s="1"/>
  <c r="K718" i="1"/>
  <c r="O718" i="1" s="1"/>
  <c r="K746" i="1"/>
  <c r="O746" i="1" s="1"/>
  <c r="K762" i="1"/>
  <c r="O762" i="1" s="1"/>
  <c r="K778" i="1"/>
  <c r="O778" i="1" s="1"/>
  <c r="K794" i="1"/>
  <c r="O794" i="1" s="1"/>
  <c r="K810" i="1"/>
  <c r="O810" i="1" s="1"/>
  <c r="K826" i="1"/>
  <c r="O826" i="1" s="1"/>
  <c r="K842" i="1"/>
  <c r="O842" i="1" s="1"/>
  <c r="K858" i="1"/>
  <c r="O858" i="1" s="1"/>
  <c r="K874" i="1"/>
  <c r="O874" i="1" s="1"/>
  <c r="K890" i="1"/>
  <c r="O890" i="1" s="1"/>
  <c r="K906" i="1"/>
  <c r="O906" i="1" s="1"/>
  <c r="K922" i="1"/>
  <c r="O922" i="1" s="1"/>
  <c r="K938" i="1"/>
  <c r="O938" i="1" s="1"/>
  <c r="K954" i="1"/>
  <c r="O954" i="1" s="1"/>
  <c r="K970" i="1"/>
  <c r="O970" i="1" s="1"/>
  <c r="K986" i="1"/>
  <c r="O986" i="1" s="1"/>
  <c r="K403" i="1"/>
  <c r="O403" i="1" s="1"/>
  <c r="K462" i="1"/>
  <c r="O462" i="1" s="1"/>
  <c r="K488" i="1"/>
  <c r="O488" i="1" s="1"/>
  <c r="K498" i="1"/>
  <c r="O498" i="1" s="1"/>
  <c r="K508" i="1"/>
  <c r="O508" i="1" s="1"/>
  <c r="K542" i="1"/>
  <c r="O542" i="1" s="1"/>
  <c r="K583" i="1"/>
  <c r="O583" i="1" s="1"/>
  <c r="K590" i="1"/>
  <c r="O590" i="1" s="1"/>
  <c r="K630" i="1"/>
  <c r="O630" i="1" s="1"/>
  <c r="K637" i="1"/>
  <c r="O637" i="1" s="1"/>
  <c r="K644" i="1"/>
  <c r="O644" i="1" s="1"/>
  <c r="K659" i="1"/>
  <c r="O659" i="1" s="1"/>
  <c r="K667" i="1"/>
  <c r="O667" i="1" s="1"/>
  <c r="K707" i="1"/>
  <c r="O707" i="1" s="1"/>
  <c r="K724" i="1"/>
  <c r="O724" i="1" s="1"/>
  <c r="K730" i="1"/>
  <c r="O730" i="1" s="1"/>
  <c r="K741" i="1"/>
  <c r="O741" i="1" s="1"/>
  <c r="K757" i="1"/>
  <c r="O757" i="1" s="1"/>
  <c r="K773" i="1"/>
  <c r="O773" i="1" s="1"/>
  <c r="K789" i="1"/>
  <c r="O789" i="1" s="1"/>
  <c r="K805" i="1"/>
  <c r="O805" i="1" s="1"/>
  <c r="K821" i="1"/>
  <c r="O821" i="1" s="1"/>
  <c r="K837" i="1"/>
  <c r="O837" i="1" s="1"/>
  <c r="K853" i="1"/>
  <c r="O853" i="1" s="1"/>
  <c r="K869" i="1"/>
  <c r="O869" i="1" s="1"/>
  <c r="K885" i="1"/>
  <c r="O885" i="1" s="1"/>
  <c r="K901" i="1"/>
  <c r="O901" i="1" s="1"/>
  <c r="K917" i="1"/>
  <c r="O917" i="1" s="1"/>
  <c r="K933" i="1"/>
  <c r="O933" i="1" s="1"/>
  <c r="K949" i="1"/>
  <c r="O949" i="1" s="1"/>
  <c r="K965" i="1"/>
  <c r="O965" i="1" s="1"/>
  <c r="K981" i="1"/>
  <c r="O981" i="1" s="1"/>
  <c r="K997" i="1"/>
  <c r="O997" i="1" s="1"/>
  <c r="K158" i="1"/>
  <c r="O158" i="1" s="1"/>
  <c r="K281" i="1"/>
  <c r="O281" i="1" s="1"/>
  <c r="K333" i="1"/>
  <c r="O333" i="1" s="1"/>
  <c r="K387" i="1"/>
  <c r="O387" i="1" s="1"/>
  <c r="K435" i="1"/>
  <c r="O435" i="1" s="1"/>
  <c r="K477" i="1"/>
  <c r="O477" i="1" s="1"/>
  <c r="K516" i="1"/>
  <c r="O516" i="1" s="1"/>
  <c r="K535" i="1"/>
  <c r="O535" i="1" s="1"/>
  <c r="K599" i="1"/>
  <c r="O599" i="1" s="1"/>
  <c r="K606" i="1"/>
  <c r="O606" i="1" s="1"/>
  <c r="K646" i="1"/>
  <c r="O646" i="1" s="1"/>
  <c r="K674" i="1"/>
  <c r="O674" i="1" s="1"/>
  <c r="K701" i="1"/>
  <c r="O701" i="1" s="1"/>
  <c r="K713" i="1"/>
  <c r="O713" i="1" s="1"/>
  <c r="K736" i="1"/>
  <c r="O736" i="1" s="1"/>
  <c r="K752" i="1"/>
  <c r="O752" i="1" s="1"/>
  <c r="K768" i="1"/>
  <c r="O768" i="1" s="1"/>
  <c r="K784" i="1"/>
  <c r="O784" i="1" s="1"/>
  <c r="K800" i="1"/>
  <c r="O800" i="1" s="1"/>
  <c r="K816" i="1"/>
  <c r="O816" i="1" s="1"/>
  <c r="K832" i="1"/>
  <c r="O832" i="1" s="1"/>
  <c r="K848" i="1"/>
  <c r="O848" i="1" s="1"/>
  <c r="K864" i="1"/>
  <c r="O864" i="1" s="1"/>
  <c r="K880" i="1"/>
  <c r="O880" i="1" s="1"/>
  <c r="K896" i="1"/>
  <c r="O896" i="1" s="1"/>
  <c r="K912" i="1"/>
  <c r="O912" i="1" s="1"/>
  <c r="K928" i="1"/>
  <c r="O928" i="1" s="1"/>
  <c r="K944" i="1"/>
  <c r="O944" i="1" s="1"/>
  <c r="K960" i="1"/>
  <c r="O960" i="1" s="1"/>
  <c r="K976" i="1"/>
  <c r="O976" i="1" s="1"/>
  <c r="K992" i="1"/>
  <c r="O992" i="1" s="1"/>
  <c r="K165" i="1"/>
  <c r="O165" i="1" s="1"/>
  <c r="K366" i="1"/>
  <c r="O366" i="1" s="1"/>
  <c r="K420" i="1"/>
  <c r="O420" i="1" s="1"/>
  <c r="K526" i="1"/>
  <c r="O526" i="1" s="1"/>
  <c r="K552" i="1"/>
  <c r="O552" i="1" s="1"/>
  <c r="K561" i="1"/>
  <c r="O561" i="1" s="1"/>
  <c r="K568" i="1"/>
  <c r="O568" i="1" s="1"/>
  <c r="K615" i="1"/>
  <c r="O615" i="1" s="1"/>
  <c r="K622" i="1"/>
  <c r="O622" i="1" s="1"/>
  <c r="K653" i="1"/>
  <c r="O653" i="1" s="1"/>
  <c r="K681" i="1"/>
  <c r="O681" i="1" s="1"/>
  <c r="K695" i="1"/>
  <c r="O695" i="1" s="1"/>
  <c r="K725" i="1"/>
  <c r="O725" i="1" s="1"/>
  <c r="K747" i="1"/>
  <c r="O747" i="1" s="1"/>
  <c r="K763" i="1"/>
  <c r="O763" i="1" s="1"/>
  <c r="K779" i="1"/>
  <c r="O779" i="1" s="1"/>
  <c r="K795" i="1"/>
  <c r="O795" i="1" s="1"/>
  <c r="K811" i="1"/>
  <c r="O811" i="1" s="1"/>
  <c r="K827" i="1"/>
  <c r="O827" i="1" s="1"/>
  <c r="K843" i="1"/>
  <c r="O843" i="1" s="1"/>
  <c r="K859" i="1"/>
  <c r="O859" i="1" s="1"/>
  <c r="K875" i="1"/>
  <c r="O875" i="1" s="1"/>
  <c r="K891" i="1"/>
  <c r="O891" i="1" s="1"/>
  <c r="K907" i="1"/>
  <c r="O907" i="1" s="1"/>
  <c r="K923" i="1"/>
  <c r="O923" i="1" s="1"/>
  <c r="K404" i="1"/>
  <c r="O404" i="1" s="1"/>
  <c r="K451" i="1"/>
  <c r="O451" i="1" s="1"/>
  <c r="K489" i="1"/>
  <c r="O489" i="1" s="1"/>
  <c r="K499" i="1"/>
  <c r="O499" i="1" s="1"/>
  <c r="K509" i="1"/>
  <c r="O509" i="1" s="1"/>
  <c r="K519" i="1"/>
  <c r="O519" i="1" s="1"/>
  <c r="K545" i="1"/>
  <c r="O545" i="1" s="1"/>
  <c r="K577" i="1"/>
  <c r="O577" i="1" s="1"/>
  <c r="K584" i="1"/>
  <c r="O584" i="1" s="1"/>
  <c r="K631" i="1"/>
  <c r="O631" i="1" s="1"/>
  <c r="K638" i="1"/>
  <c r="O638" i="1" s="1"/>
  <c r="K660" i="1"/>
  <c r="O660" i="1" s="1"/>
  <c r="K668" i="1"/>
  <c r="O668" i="1" s="1"/>
  <c r="K689" i="1"/>
  <c r="O689" i="1" s="1"/>
  <c r="K708" i="1"/>
  <c r="O708" i="1" s="1"/>
  <c r="K714" i="1"/>
  <c r="O714" i="1" s="1"/>
  <c r="K731" i="1"/>
  <c r="O731" i="1" s="1"/>
  <c r="K742" i="1"/>
  <c r="O742" i="1" s="1"/>
  <c r="K758" i="1"/>
  <c r="O758" i="1" s="1"/>
  <c r="K774" i="1"/>
  <c r="O774" i="1" s="1"/>
  <c r="K790" i="1"/>
  <c r="O790" i="1" s="1"/>
  <c r="K806" i="1"/>
  <c r="O806" i="1" s="1"/>
  <c r="K822" i="1"/>
  <c r="O822" i="1" s="1"/>
  <c r="K838" i="1"/>
  <c r="O838" i="1" s="1"/>
  <c r="K854" i="1"/>
  <c r="O854" i="1" s="1"/>
  <c r="K870" i="1"/>
  <c r="O870" i="1" s="1"/>
  <c r="K886" i="1"/>
  <c r="O886" i="1" s="1"/>
  <c r="K902" i="1"/>
  <c r="O902" i="1" s="1"/>
  <c r="K237" i="1"/>
  <c r="O237" i="1" s="1"/>
  <c r="K344" i="1"/>
  <c r="O344" i="1" s="1"/>
  <c r="K388" i="1"/>
  <c r="O388" i="1" s="1"/>
  <c r="K408" i="1"/>
  <c r="O408" i="1" s="1"/>
  <c r="K424" i="1"/>
  <c r="O424" i="1" s="1"/>
  <c r="K436" i="1"/>
  <c r="O436" i="1" s="1"/>
  <c r="K478" i="1"/>
  <c r="O478" i="1" s="1"/>
  <c r="K536" i="1"/>
  <c r="O536" i="1" s="1"/>
  <c r="K593" i="1"/>
  <c r="O593" i="1" s="1"/>
  <c r="K600" i="1"/>
  <c r="O600" i="1" s="1"/>
  <c r="K647" i="1"/>
  <c r="O647" i="1" s="1"/>
  <c r="K675" i="1"/>
  <c r="O675" i="1" s="1"/>
  <c r="K683" i="1"/>
  <c r="O683" i="1" s="1"/>
  <c r="K702" i="1"/>
  <c r="O702" i="1" s="1"/>
  <c r="K720" i="1"/>
  <c r="O720" i="1" s="1"/>
  <c r="K737" i="1"/>
  <c r="O737" i="1" s="1"/>
  <c r="K753" i="1"/>
  <c r="O753" i="1" s="1"/>
  <c r="K769" i="1"/>
  <c r="O769" i="1" s="1"/>
  <c r="K785" i="1"/>
  <c r="O785" i="1" s="1"/>
  <c r="K801" i="1"/>
  <c r="O801" i="1" s="1"/>
  <c r="K817" i="1"/>
  <c r="O817" i="1" s="1"/>
  <c r="K833" i="1"/>
  <c r="O833" i="1" s="1"/>
  <c r="K849" i="1"/>
  <c r="O849" i="1" s="1"/>
  <c r="K865" i="1"/>
  <c r="O865" i="1" s="1"/>
  <c r="K881" i="1"/>
  <c r="O881" i="1" s="1"/>
  <c r="K897" i="1"/>
  <c r="O897" i="1" s="1"/>
  <c r="K371" i="1"/>
  <c r="O371" i="1" s="1"/>
  <c r="K392" i="1"/>
  <c r="O392" i="1" s="1"/>
  <c r="K467" i="1"/>
  <c r="O467" i="1" s="1"/>
  <c r="K492" i="1"/>
  <c r="O492" i="1" s="1"/>
  <c r="K529" i="1"/>
  <c r="O529" i="1" s="1"/>
  <c r="K553" i="1"/>
  <c r="O553" i="1" s="1"/>
  <c r="K562" i="1"/>
  <c r="O562" i="1" s="1"/>
  <c r="K569" i="1"/>
  <c r="O569" i="1" s="1"/>
  <c r="K609" i="1"/>
  <c r="O609" i="1" s="1"/>
  <c r="K616" i="1"/>
  <c r="O616" i="1" s="1"/>
  <c r="K654" i="1"/>
  <c r="O654" i="1" s="1"/>
  <c r="K662" i="1"/>
  <c r="O662" i="1" s="1"/>
  <c r="K696" i="1"/>
  <c r="O696" i="1" s="1"/>
  <c r="K709" i="1"/>
  <c r="O709" i="1" s="1"/>
  <c r="K726" i="1"/>
  <c r="O726" i="1" s="1"/>
  <c r="K748" i="1"/>
  <c r="O748" i="1" s="1"/>
  <c r="K764" i="1"/>
  <c r="O764" i="1" s="1"/>
  <c r="K780" i="1"/>
  <c r="O780" i="1" s="1"/>
  <c r="K796" i="1"/>
  <c r="O796" i="1" s="1"/>
  <c r="K812" i="1"/>
  <c r="O812" i="1" s="1"/>
  <c r="K828" i="1"/>
  <c r="O828" i="1" s="1"/>
  <c r="K844" i="1"/>
  <c r="O844" i="1" s="1"/>
  <c r="K860" i="1"/>
  <c r="O860" i="1" s="1"/>
  <c r="K876" i="1"/>
  <c r="O876" i="1" s="1"/>
  <c r="K892" i="1"/>
  <c r="O892" i="1" s="1"/>
  <c r="K244" i="1"/>
  <c r="O244" i="1" s="1"/>
  <c r="K302" i="1"/>
  <c r="O302" i="1" s="1"/>
  <c r="K349" i="1"/>
  <c r="O349" i="1" s="1"/>
  <c r="K440" i="1"/>
  <c r="O440" i="1" s="1"/>
  <c r="K452" i="1"/>
  <c r="O452" i="1" s="1"/>
  <c r="K500" i="1"/>
  <c r="O500" i="1" s="1"/>
  <c r="K510" i="1"/>
  <c r="O510" i="1" s="1"/>
  <c r="K520" i="1"/>
  <c r="O520" i="1" s="1"/>
  <c r="K546" i="1"/>
  <c r="O546" i="1" s="1"/>
  <c r="K578" i="1"/>
  <c r="O578" i="1" s="1"/>
  <c r="K585" i="1"/>
  <c r="O585" i="1" s="1"/>
  <c r="K625" i="1"/>
  <c r="O625" i="1" s="1"/>
  <c r="K632" i="1"/>
  <c r="O632" i="1" s="1"/>
  <c r="K669" i="1"/>
  <c r="O669" i="1" s="1"/>
  <c r="K690" i="1"/>
  <c r="O690" i="1" s="1"/>
  <c r="K715" i="1"/>
  <c r="O715" i="1" s="1"/>
  <c r="K732" i="1"/>
  <c r="O732" i="1" s="1"/>
  <c r="K743" i="1"/>
  <c r="O743" i="1" s="1"/>
  <c r="K759" i="1"/>
  <c r="O759" i="1" s="1"/>
  <c r="K775" i="1"/>
  <c r="O775" i="1" s="1"/>
  <c r="K791" i="1"/>
  <c r="O791" i="1" s="1"/>
  <c r="K807" i="1"/>
  <c r="O807" i="1" s="1"/>
  <c r="K823" i="1"/>
  <c r="O823" i="1" s="1"/>
  <c r="K839" i="1"/>
  <c r="O839" i="1" s="1"/>
  <c r="K855" i="1"/>
  <c r="O855" i="1" s="1"/>
  <c r="K409" i="1"/>
  <c r="O409" i="1" s="1"/>
  <c r="K425" i="1"/>
  <c r="O425" i="1" s="1"/>
  <c r="K482" i="1"/>
  <c r="O482" i="1" s="1"/>
  <c r="K537" i="1"/>
  <c r="O537" i="1" s="1"/>
  <c r="K594" i="1"/>
  <c r="O594" i="1" s="1"/>
  <c r="K601" i="1"/>
  <c r="O601" i="1" s="1"/>
  <c r="K641" i="1"/>
  <c r="O641" i="1" s="1"/>
  <c r="K648" i="1"/>
  <c r="O648" i="1" s="1"/>
  <c r="K676" i="1"/>
  <c r="O676" i="1" s="1"/>
  <c r="K684" i="1"/>
  <c r="O684" i="1" s="1"/>
  <c r="K721" i="1"/>
  <c r="O721" i="1" s="1"/>
  <c r="K738" i="1"/>
  <c r="O738" i="1" s="1"/>
  <c r="K754" i="1"/>
  <c r="O754" i="1" s="1"/>
  <c r="K770" i="1"/>
  <c r="O770" i="1" s="1"/>
  <c r="K786" i="1"/>
  <c r="O786" i="1" s="1"/>
  <c r="K802" i="1"/>
  <c r="O802" i="1" s="1"/>
  <c r="K818" i="1"/>
  <c r="O818" i="1" s="1"/>
  <c r="K190" i="1"/>
  <c r="O190" i="1" s="1"/>
  <c r="K251" i="1"/>
  <c r="O251" i="1" s="1"/>
  <c r="K308" i="1"/>
  <c r="O308" i="1" s="1"/>
  <c r="K350" i="1"/>
  <c r="O350" i="1" s="1"/>
  <c r="K372" i="1"/>
  <c r="O372" i="1" s="1"/>
  <c r="K393" i="1"/>
  <c r="O393" i="1" s="1"/>
  <c r="K456" i="1"/>
  <c r="O456" i="1" s="1"/>
  <c r="K468" i="1"/>
  <c r="O468" i="1" s="1"/>
  <c r="K493" i="1"/>
  <c r="O493" i="1" s="1"/>
  <c r="K503" i="1"/>
  <c r="O503" i="1" s="1"/>
  <c r="K530" i="1"/>
  <c r="O530" i="1" s="1"/>
  <c r="K556" i="1"/>
  <c r="O556" i="1" s="1"/>
  <c r="K563" i="1"/>
  <c r="O563" i="1" s="1"/>
  <c r="K610" i="1"/>
  <c r="O610" i="1" s="1"/>
  <c r="K617" i="1"/>
  <c r="O617" i="1" s="1"/>
  <c r="K663" i="1"/>
  <c r="O663" i="1" s="1"/>
  <c r="K697" i="1"/>
  <c r="O697" i="1" s="1"/>
  <c r="K710" i="1"/>
  <c r="O710" i="1" s="1"/>
  <c r="K727" i="1"/>
  <c r="O727" i="1" s="1"/>
  <c r="K749" i="1"/>
  <c r="O749" i="1" s="1"/>
  <c r="K765" i="1"/>
  <c r="O765" i="1" s="1"/>
  <c r="K122" i="1"/>
  <c r="O122" i="1" s="1"/>
  <c r="K253" i="1"/>
  <c r="O253" i="1" s="1"/>
  <c r="K429" i="1"/>
  <c r="O429" i="1" s="1"/>
  <c r="K441" i="1"/>
  <c r="O441" i="1" s="1"/>
  <c r="K521" i="1"/>
  <c r="O521" i="1" s="1"/>
  <c r="K547" i="1"/>
  <c r="O547" i="1" s="1"/>
  <c r="K572" i="1"/>
  <c r="O572" i="1" s="1"/>
  <c r="K579" i="1"/>
  <c r="O579" i="1" s="1"/>
  <c r="K626" i="1"/>
  <c r="O626" i="1" s="1"/>
  <c r="K633" i="1"/>
  <c r="O633" i="1" s="1"/>
  <c r="K670" i="1"/>
  <c r="O670" i="1" s="1"/>
  <c r="K678" i="1"/>
  <c r="O678" i="1" s="1"/>
  <c r="K691" i="1"/>
  <c r="O691" i="1" s="1"/>
  <c r="K716" i="1"/>
  <c r="O716" i="1" s="1"/>
  <c r="K733" i="1"/>
  <c r="O733" i="1" s="1"/>
  <c r="K744" i="1"/>
  <c r="O744" i="1" s="1"/>
  <c r="K760" i="1"/>
  <c r="O760" i="1" s="1"/>
  <c r="K776" i="1"/>
  <c r="O776" i="1" s="1"/>
  <c r="K792" i="1"/>
  <c r="O792" i="1" s="1"/>
  <c r="K100" i="1"/>
  <c r="O100" i="1" s="1"/>
  <c r="K84" i="1"/>
  <c r="O84" i="1" s="1"/>
  <c r="K68" i="1"/>
  <c r="O68" i="1" s="1"/>
  <c r="K52" i="1"/>
  <c r="O52" i="1" s="1"/>
  <c r="K36" i="1"/>
  <c r="O36" i="1" s="1"/>
  <c r="K20" i="1"/>
  <c r="O20" i="1" s="1"/>
  <c r="K999" i="1"/>
  <c r="O999" i="1" s="1"/>
  <c r="K990" i="1"/>
  <c r="O990" i="1" s="1"/>
  <c r="K966" i="1"/>
  <c r="O966" i="1" s="1"/>
  <c r="K940" i="1"/>
  <c r="O940" i="1" s="1"/>
  <c r="K910" i="1"/>
  <c r="O910" i="1" s="1"/>
  <c r="K899" i="1"/>
  <c r="O899" i="1" s="1"/>
  <c r="K872" i="1"/>
  <c r="O872" i="1" s="1"/>
  <c r="K824" i="1"/>
  <c r="O824" i="1" s="1"/>
  <c r="K803" i="1"/>
  <c r="O803" i="1" s="1"/>
  <c r="K685" i="1"/>
  <c r="O685" i="1" s="1"/>
  <c r="AB57" i="2"/>
  <c r="H56" i="2"/>
  <c r="O56" i="2" s="1"/>
  <c r="H51" i="2"/>
  <c r="G46" i="2"/>
  <c r="G44" i="2"/>
  <c r="K44" i="2" s="1"/>
  <c r="I38" i="2"/>
  <c r="K115" i="1"/>
  <c r="O115" i="1" s="1"/>
  <c r="K99" i="1"/>
  <c r="O99" i="1" s="1"/>
  <c r="K83" i="1"/>
  <c r="O83" i="1" s="1"/>
  <c r="K67" i="1"/>
  <c r="O67" i="1" s="1"/>
  <c r="K51" i="1"/>
  <c r="O51" i="1" s="1"/>
  <c r="K35" i="1"/>
  <c r="O35" i="1" s="1"/>
  <c r="K19" i="1"/>
  <c r="O19" i="1" s="1"/>
  <c r="K973" i="1"/>
  <c r="O973" i="1" s="1"/>
  <c r="K947" i="1"/>
  <c r="O947" i="1" s="1"/>
  <c r="K930" i="1"/>
  <c r="O930" i="1" s="1"/>
  <c r="K920" i="1"/>
  <c r="O920" i="1" s="1"/>
  <c r="K887" i="1"/>
  <c r="O887" i="1" s="1"/>
  <c r="K840" i="1"/>
  <c r="O840" i="1" s="1"/>
  <c r="K728" i="1"/>
  <c r="O728" i="1" s="1"/>
  <c r="K557" i="1"/>
  <c r="O557" i="1" s="1"/>
  <c r="H35" i="2"/>
  <c r="K114" i="1"/>
  <c r="O114" i="1" s="1"/>
  <c r="K98" i="1"/>
  <c r="O98" i="1" s="1"/>
  <c r="K82" i="1"/>
  <c r="O82" i="1" s="1"/>
  <c r="K66" i="1"/>
  <c r="O66" i="1" s="1"/>
  <c r="K50" i="1"/>
  <c r="O50" i="1" s="1"/>
  <c r="K34" i="1"/>
  <c r="O34" i="1" s="1"/>
  <c r="K18" i="1"/>
  <c r="O18" i="1" s="1"/>
  <c r="K982" i="1"/>
  <c r="O982" i="1" s="1"/>
  <c r="K956" i="1"/>
  <c r="O956" i="1" s="1"/>
  <c r="K856" i="1"/>
  <c r="O856" i="1" s="1"/>
  <c r="K771" i="1"/>
  <c r="O771" i="1" s="1"/>
  <c r="K483" i="1"/>
  <c r="O483" i="1" s="1"/>
  <c r="K355" i="1"/>
  <c r="O355" i="1" s="1"/>
  <c r="H63" i="2"/>
  <c r="I40" i="2"/>
  <c r="G38" i="2"/>
  <c r="G35" i="2"/>
  <c r="K35" i="2" s="1"/>
  <c r="K113" i="1"/>
  <c r="O113" i="1" s="1"/>
  <c r="K97" i="1"/>
  <c r="O97" i="1" s="1"/>
  <c r="K81" i="1"/>
  <c r="O81" i="1" s="1"/>
  <c r="K65" i="1"/>
  <c r="O65" i="1" s="1"/>
  <c r="K49" i="1"/>
  <c r="O49" i="1" s="1"/>
  <c r="K33" i="1"/>
  <c r="O33" i="1" s="1"/>
  <c r="K17" i="1"/>
  <c r="O17" i="1" s="1"/>
  <c r="K116" i="1"/>
  <c r="O116" i="1" s="1"/>
  <c r="K998" i="1"/>
  <c r="O998" i="1" s="1"/>
  <c r="K989" i="1"/>
  <c r="O989" i="1" s="1"/>
  <c r="K963" i="1"/>
  <c r="O963" i="1" s="1"/>
  <c r="K939" i="1"/>
  <c r="O939" i="1" s="1"/>
  <c r="K909" i="1"/>
  <c r="O909" i="1" s="1"/>
  <c r="K898" i="1"/>
  <c r="O898" i="1" s="1"/>
  <c r="K883" i="1"/>
  <c r="O883" i="1" s="1"/>
  <c r="K871" i="1"/>
  <c r="O871" i="1" s="1"/>
  <c r="K798" i="1"/>
  <c r="O798" i="1" s="1"/>
  <c r="K766" i="1"/>
  <c r="O766" i="1" s="1"/>
  <c r="K611" i="1"/>
  <c r="O611" i="1" s="1"/>
  <c r="K472" i="1"/>
  <c r="O472" i="1" s="1"/>
  <c r="K112" i="1"/>
  <c r="O112" i="1" s="1"/>
  <c r="K96" i="1"/>
  <c r="O96" i="1" s="1"/>
  <c r="K80" i="1"/>
  <c r="O80" i="1" s="1"/>
  <c r="K64" i="1"/>
  <c r="O64" i="1" s="1"/>
  <c r="K48" i="1"/>
  <c r="O48" i="1" s="1"/>
  <c r="K16" i="1"/>
  <c r="O16" i="1" s="1"/>
  <c r="K972" i="1"/>
  <c r="O972" i="1" s="1"/>
  <c r="K946" i="1"/>
  <c r="O946" i="1" s="1"/>
  <c r="K929" i="1"/>
  <c r="O929" i="1" s="1"/>
  <c r="K919" i="1"/>
  <c r="O919" i="1" s="1"/>
  <c r="K819" i="1"/>
  <c r="O819" i="1" s="1"/>
  <c r="K722" i="1"/>
  <c r="O722" i="1" s="1"/>
  <c r="K314" i="1"/>
  <c r="O314" i="1" s="1"/>
  <c r="AB50" i="2"/>
  <c r="S41" i="2"/>
  <c r="T41" i="2" s="1"/>
  <c r="U41" i="2" s="1"/>
  <c r="K111" i="1"/>
  <c r="O111" i="1" s="1"/>
  <c r="K95" i="1"/>
  <c r="O95" i="1" s="1"/>
  <c r="K79" i="1"/>
  <c r="O79" i="1" s="1"/>
  <c r="K63" i="1"/>
  <c r="O63" i="1" s="1"/>
  <c r="K47" i="1"/>
  <c r="O47" i="1" s="1"/>
  <c r="K31" i="1"/>
  <c r="O31" i="1" s="1"/>
  <c r="K15" i="1"/>
  <c r="O15" i="1" s="1"/>
  <c r="K979" i="1"/>
  <c r="O979" i="1" s="1"/>
  <c r="K955" i="1"/>
  <c r="O955" i="1" s="1"/>
  <c r="K867" i="1"/>
  <c r="O867" i="1" s="1"/>
  <c r="K835" i="1"/>
  <c r="O835" i="1" s="1"/>
  <c r="K797" i="1"/>
  <c r="O797" i="1" s="1"/>
  <c r="K664" i="1"/>
  <c r="O664" i="1" s="1"/>
  <c r="K604" i="1"/>
  <c r="O604" i="1" s="1"/>
  <c r="K457" i="1"/>
  <c r="O457" i="1" s="1"/>
  <c r="I39" i="2"/>
  <c r="G36" i="2"/>
  <c r="K36" i="2" s="1"/>
  <c r="K110" i="1"/>
  <c r="O110" i="1" s="1"/>
  <c r="K94" i="1"/>
  <c r="O94" i="1" s="1"/>
  <c r="K78" i="1"/>
  <c r="O78" i="1" s="1"/>
  <c r="K62" i="1"/>
  <c r="O62" i="1" s="1"/>
  <c r="K46" i="1"/>
  <c r="O46" i="1" s="1"/>
  <c r="K30" i="1"/>
  <c r="O30" i="1" s="1"/>
  <c r="K14" i="1"/>
  <c r="O14" i="1" s="1"/>
  <c r="K988" i="1"/>
  <c r="O988" i="1" s="1"/>
  <c r="K962" i="1"/>
  <c r="O962" i="1" s="1"/>
  <c r="K936" i="1"/>
  <c r="O936" i="1" s="1"/>
  <c r="K926" i="1"/>
  <c r="O926" i="1" s="1"/>
  <c r="K908" i="1"/>
  <c r="O908" i="1" s="1"/>
  <c r="K894" i="1"/>
  <c r="O894" i="1" s="1"/>
  <c r="K882" i="1"/>
  <c r="O882" i="1" s="1"/>
  <c r="K851" i="1"/>
  <c r="O851" i="1" s="1"/>
  <c r="K540" i="1"/>
  <c r="O540" i="1" s="1"/>
  <c r="K109" i="1"/>
  <c r="O109" i="1" s="1"/>
  <c r="K93" i="1"/>
  <c r="O93" i="1" s="1"/>
  <c r="K77" i="1"/>
  <c r="O77" i="1" s="1"/>
  <c r="K61" i="1"/>
  <c r="O61" i="1" s="1"/>
  <c r="K45" i="1"/>
  <c r="O45" i="1" s="1"/>
  <c r="K29" i="1"/>
  <c r="O29" i="1" s="1"/>
  <c r="K13" i="1"/>
  <c r="O13" i="1" s="1"/>
  <c r="K4" i="1"/>
  <c r="O4" i="1" s="1"/>
  <c r="K995" i="1"/>
  <c r="O995" i="1" s="1"/>
  <c r="K971" i="1"/>
  <c r="O971" i="1" s="1"/>
  <c r="K945" i="1"/>
  <c r="O945" i="1" s="1"/>
  <c r="K918" i="1"/>
  <c r="O918" i="1" s="1"/>
  <c r="K814" i="1"/>
  <c r="O814" i="1" s="1"/>
  <c r="K711" i="1"/>
  <c r="O711" i="1" s="1"/>
  <c r="K531" i="1"/>
  <c r="O531" i="1" s="1"/>
  <c r="K445" i="1"/>
  <c r="O445" i="1" s="1"/>
  <c r="AB51" i="2"/>
  <c r="G39" i="2"/>
  <c r="K108" i="1"/>
  <c r="O108" i="1" s="1"/>
  <c r="K92" i="1"/>
  <c r="O92" i="1" s="1"/>
  <c r="K76" i="1"/>
  <c r="O76" i="1" s="1"/>
  <c r="K60" i="1"/>
  <c r="O60" i="1" s="1"/>
  <c r="K44" i="1"/>
  <c r="O44" i="1" s="1"/>
  <c r="K28" i="1"/>
  <c r="O28" i="1" s="1"/>
  <c r="K12" i="1"/>
  <c r="O12" i="1" s="1"/>
  <c r="K978" i="1"/>
  <c r="O978" i="1" s="1"/>
  <c r="K952" i="1"/>
  <c r="O952" i="1" s="1"/>
  <c r="K878" i="1"/>
  <c r="O878" i="1" s="1"/>
  <c r="K866" i="1"/>
  <c r="O866" i="1" s="1"/>
  <c r="K834" i="1"/>
  <c r="O834" i="1" s="1"/>
  <c r="K755" i="1"/>
  <c r="O755" i="1" s="1"/>
  <c r="K657" i="1"/>
  <c r="O657" i="1" s="1"/>
  <c r="K595" i="1"/>
  <c r="O595" i="1" s="1"/>
  <c r="K197" i="1"/>
  <c r="O197" i="1" s="1"/>
  <c r="K107" i="1"/>
  <c r="O107" i="1" s="1"/>
  <c r="K91" i="1"/>
  <c r="O91" i="1" s="1"/>
  <c r="K75" i="1"/>
  <c r="O75" i="1" s="1"/>
  <c r="K59" i="1"/>
  <c r="O59" i="1" s="1"/>
  <c r="K43" i="1"/>
  <c r="O43" i="1" s="1"/>
  <c r="K27" i="1"/>
  <c r="O27" i="1" s="1"/>
  <c r="K11" i="1"/>
  <c r="O11" i="1" s="1"/>
  <c r="K987" i="1"/>
  <c r="O987" i="1" s="1"/>
  <c r="K961" i="1"/>
  <c r="O961" i="1" s="1"/>
  <c r="K935" i="1"/>
  <c r="O935" i="1" s="1"/>
  <c r="K925" i="1"/>
  <c r="O925" i="1" s="1"/>
  <c r="K915" i="1"/>
  <c r="O915" i="1" s="1"/>
  <c r="K893" i="1"/>
  <c r="O893" i="1" s="1"/>
  <c r="K850" i="1"/>
  <c r="O850" i="1" s="1"/>
  <c r="K830" i="1"/>
  <c r="O830" i="1" s="1"/>
  <c r="K750" i="1"/>
  <c r="O750" i="1" s="1"/>
  <c r="K132" i="1"/>
  <c r="O132" i="1" s="1"/>
  <c r="K106" i="1"/>
  <c r="O106" i="1" s="1"/>
  <c r="K90" i="1"/>
  <c r="O90" i="1" s="1"/>
  <c r="K74" i="1"/>
  <c r="O74" i="1" s="1"/>
  <c r="K58" i="1"/>
  <c r="O58" i="1" s="1"/>
  <c r="K42" i="1"/>
  <c r="O42" i="1" s="1"/>
  <c r="K26" i="1"/>
  <c r="O26" i="1" s="1"/>
  <c r="K10" i="1"/>
  <c r="O10" i="1" s="1"/>
  <c r="K994" i="1"/>
  <c r="O994" i="1" s="1"/>
  <c r="K968" i="1"/>
  <c r="O968" i="1" s="1"/>
  <c r="K942" i="1"/>
  <c r="O942" i="1" s="1"/>
  <c r="K904" i="1"/>
  <c r="O904" i="1" s="1"/>
  <c r="K862" i="1"/>
  <c r="O862" i="1" s="1"/>
  <c r="K846" i="1"/>
  <c r="O846" i="1" s="1"/>
  <c r="K813" i="1"/>
  <c r="O813" i="1" s="1"/>
  <c r="K787" i="1"/>
  <c r="O787" i="1" s="1"/>
  <c r="K705" i="1"/>
  <c r="O705" i="1" s="1"/>
  <c r="K649" i="1"/>
  <c r="O649" i="1" s="1"/>
  <c r="K588" i="1"/>
  <c r="O588" i="1" s="1"/>
  <c r="G37" i="2"/>
  <c r="K105" i="1"/>
  <c r="O105" i="1" s="1"/>
  <c r="K89" i="1"/>
  <c r="O89" i="1" s="1"/>
  <c r="K73" i="1"/>
  <c r="O73" i="1" s="1"/>
  <c r="K57" i="1"/>
  <c r="O57" i="1" s="1"/>
  <c r="K41" i="1"/>
  <c r="O41" i="1" s="1"/>
  <c r="K25" i="1"/>
  <c r="O25" i="1" s="1"/>
  <c r="K9" i="1"/>
  <c r="O9" i="1" s="1"/>
  <c r="K977" i="1"/>
  <c r="O977" i="1" s="1"/>
  <c r="K951" i="1"/>
  <c r="O951" i="1" s="1"/>
  <c r="K877" i="1"/>
  <c r="O877" i="1" s="1"/>
  <c r="K699" i="1"/>
  <c r="O699" i="1" s="1"/>
  <c r="K514" i="1"/>
  <c r="O514" i="1" s="1"/>
  <c r="K414" i="1"/>
  <c r="O414" i="1" s="1"/>
  <c r="K104" i="1"/>
  <c r="O104" i="1" s="1"/>
  <c r="K88" i="1"/>
  <c r="O88" i="1" s="1"/>
  <c r="K72" i="1"/>
  <c r="O72" i="1" s="1"/>
  <c r="K56" i="1"/>
  <c r="O56" i="1" s="1"/>
  <c r="K40" i="1"/>
  <c r="O40" i="1" s="1"/>
  <c r="K24" i="1"/>
  <c r="O24" i="1" s="1"/>
  <c r="K8" i="1"/>
  <c r="O8" i="1" s="1"/>
  <c r="K984" i="1"/>
  <c r="O984" i="1" s="1"/>
  <c r="K958" i="1"/>
  <c r="O958" i="1" s="1"/>
  <c r="K934" i="1"/>
  <c r="O934" i="1" s="1"/>
  <c r="K924" i="1"/>
  <c r="O924" i="1" s="1"/>
  <c r="K914" i="1"/>
  <c r="O914" i="1" s="1"/>
  <c r="K829" i="1"/>
  <c r="O829" i="1" s="1"/>
  <c r="K782" i="1"/>
  <c r="O782" i="1" s="1"/>
  <c r="K698" i="1"/>
  <c r="O698" i="1" s="1"/>
  <c r="K642" i="1"/>
  <c r="O642" i="1" s="1"/>
  <c r="W970" i="2"/>
  <c r="X970" i="2"/>
  <c r="Q1000" i="2"/>
  <c r="J992" i="2"/>
  <c r="K992" i="2" s="1"/>
  <c r="N992" i="2" s="1"/>
  <c r="O999" i="2"/>
  <c r="O992" i="2"/>
  <c r="P968" i="2"/>
  <c r="G962" i="2"/>
  <c r="I962" i="2"/>
  <c r="G956" i="2"/>
  <c r="I956" i="2"/>
  <c r="J951" i="2"/>
  <c r="K951" i="2" s="1"/>
  <c r="W947" i="2"/>
  <c r="X947" i="2"/>
  <c r="AB946" i="2"/>
  <c r="H946" i="2"/>
  <c r="AA946" i="2"/>
  <c r="Z946" i="2" s="1"/>
  <c r="J935" i="2"/>
  <c r="K935" i="2" s="1"/>
  <c r="W909" i="2"/>
  <c r="X909" i="2"/>
  <c r="O899" i="2"/>
  <c r="Q899" i="2"/>
  <c r="R899" i="2" s="1"/>
  <c r="O1000" i="2"/>
  <c r="I999" i="2"/>
  <c r="G999" i="2"/>
  <c r="W977" i="2"/>
  <c r="X977" i="2"/>
  <c r="Q975" i="2"/>
  <c r="R975" i="2" s="1"/>
  <c r="O975" i="2"/>
  <c r="H973" i="2"/>
  <c r="AA973" i="2"/>
  <c r="Z973" i="2" s="1"/>
  <c r="O956" i="2"/>
  <c r="Q956" i="2"/>
  <c r="R956" i="2" s="1"/>
  <c r="W948" i="2"/>
  <c r="X948" i="2"/>
  <c r="AA997" i="2"/>
  <c r="Z997" i="2" s="1"/>
  <c r="AB997" i="2"/>
  <c r="H996" i="2"/>
  <c r="AA996" i="2"/>
  <c r="Z996" i="2" s="1"/>
  <c r="Q991" i="2"/>
  <c r="R991" i="2" s="1"/>
  <c r="O991" i="2"/>
  <c r="H988" i="2"/>
  <c r="G975" i="2"/>
  <c r="I975" i="2"/>
  <c r="J974" i="2"/>
  <c r="K974" i="2" s="1"/>
  <c r="L974" i="2" s="1"/>
  <c r="M974" i="2" s="1"/>
  <c r="AB999" i="2"/>
  <c r="G991" i="2"/>
  <c r="I991" i="2"/>
  <c r="AB988" i="2"/>
  <c r="W985" i="2"/>
  <c r="X985" i="2"/>
  <c r="J976" i="2"/>
  <c r="K976" i="2" s="1"/>
  <c r="G943" i="2"/>
  <c r="I943" i="2"/>
  <c r="AA999" i="2"/>
  <c r="W994" i="2"/>
  <c r="AA991" i="2"/>
  <c r="Z991" i="2" s="1"/>
  <c r="AA988" i="2"/>
  <c r="AB970" i="2"/>
  <c r="H970" i="2"/>
  <c r="AA970" i="2"/>
  <c r="Z970" i="2" s="1"/>
  <c r="N952" i="2"/>
  <c r="L952" i="2"/>
  <c r="M952" i="2" s="1"/>
  <c r="O952" i="2"/>
  <c r="Q952" i="2"/>
  <c r="R952" i="2" s="1"/>
  <c r="J824" i="2"/>
  <c r="I1000" i="2"/>
  <c r="X999" i="2"/>
  <c r="AB996" i="2"/>
  <c r="J987" i="2"/>
  <c r="X983" i="2"/>
  <c r="G977" i="2"/>
  <c r="I977" i="2"/>
  <c r="O961" i="2"/>
  <c r="Q961" i="2"/>
  <c r="R961" i="2" s="1"/>
  <c r="L957" i="2"/>
  <c r="M957" i="2" s="1"/>
  <c r="J955" i="2"/>
  <c r="K955" i="2" s="1"/>
  <c r="H945" i="2"/>
  <c r="AA945" i="2"/>
  <c r="Z945" i="2" s="1"/>
  <c r="AB945" i="2"/>
  <c r="W993" i="2"/>
  <c r="X993" i="2"/>
  <c r="O977" i="2"/>
  <c r="Q977" i="2"/>
  <c r="R977" i="2" s="1"/>
  <c r="J971" i="2"/>
  <c r="K971" i="2" s="1"/>
  <c r="Z930" i="2"/>
  <c r="Q994" i="2"/>
  <c r="R994" i="2" s="1"/>
  <c r="L940" i="2"/>
  <c r="M940" i="2" s="1"/>
  <c r="N940" i="2"/>
  <c r="O940" i="2"/>
  <c r="Q940" i="2"/>
  <c r="R940" i="2" s="1"/>
  <c r="Q989" i="2"/>
  <c r="R989" i="2" s="1"/>
  <c r="O979" i="2"/>
  <c r="Q979" i="2"/>
  <c r="R979" i="2" s="1"/>
  <c r="AB973" i="2"/>
  <c r="P884" i="2"/>
  <c r="S994" i="2"/>
  <c r="T994" i="2" s="1"/>
  <c r="U994" i="2" s="1"/>
  <c r="H998" i="2"/>
  <c r="AB998" i="2"/>
  <c r="H990" i="2"/>
  <c r="AB990" i="2"/>
  <c r="J982" i="2"/>
  <c r="H980" i="2"/>
  <c r="AA980" i="2"/>
  <c r="AB980" i="2"/>
  <c r="K979" i="2"/>
  <c r="W973" i="2"/>
  <c r="X973" i="2"/>
  <c r="J967" i="2"/>
  <c r="K967" i="2" s="1"/>
  <c r="J941" i="2"/>
  <c r="K941" i="2" s="1"/>
  <c r="Q999" i="2"/>
  <c r="R999" i="2" s="1"/>
  <c r="AA990" i="2"/>
  <c r="I989" i="2"/>
  <c r="T974" i="2"/>
  <c r="U974" i="2" s="1"/>
  <c r="O972" i="2"/>
  <c r="Q972" i="2"/>
  <c r="R972" i="2" s="1"/>
  <c r="X942" i="2"/>
  <c r="W942" i="2"/>
  <c r="O932" i="2"/>
  <c r="Q932" i="2"/>
  <c r="R932" i="2" s="1"/>
  <c r="O993" i="2"/>
  <c r="Q993" i="2"/>
  <c r="R993" i="2" s="1"/>
  <c r="H997" i="2"/>
  <c r="AA986" i="2"/>
  <c r="Z986" i="2" s="1"/>
  <c r="AB986" i="2"/>
  <c r="H986" i="2"/>
  <c r="G985" i="2"/>
  <c r="I985" i="2"/>
  <c r="O983" i="2"/>
  <c r="Q983" i="2"/>
  <c r="R983" i="2" s="1"/>
  <c r="H982" i="2"/>
  <c r="Z982" i="2"/>
  <c r="AB982" i="2"/>
  <c r="S978" i="2"/>
  <c r="Z976" i="2"/>
  <c r="I972" i="2"/>
  <c r="G972" i="2"/>
  <c r="S958" i="2"/>
  <c r="H934" i="2"/>
  <c r="AA934" i="2"/>
  <c r="AB934" i="2"/>
  <c r="W922" i="2"/>
  <c r="X922" i="2"/>
  <c r="AA998" i="2"/>
  <c r="Q992" i="2"/>
  <c r="R992" i="2" s="1"/>
  <c r="I983" i="2"/>
  <c r="G983" i="2"/>
  <c r="R939" i="2"/>
  <c r="S939" i="2"/>
  <c r="J925" i="2"/>
  <c r="K925" i="2" s="1"/>
  <c r="G993" i="2"/>
  <c r="I993" i="2"/>
  <c r="X975" i="2"/>
  <c r="G969" i="2"/>
  <c r="I969" i="2"/>
  <c r="R930" i="2"/>
  <c r="S930" i="2"/>
  <c r="AA995" i="2"/>
  <c r="Z995" i="2" s="1"/>
  <c r="AA979" i="2"/>
  <c r="Z979" i="2" s="1"/>
  <c r="AA971" i="2"/>
  <c r="Z971" i="2" s="1"/>
  <c r="O969" i="2"/>
  <c r="S968" i="2"/>
  <c r="I966" i="2"/>
  <c r="G961" i="2"/>
  <c r="K961" i="2" s="1"/>
  <c r="L961" i="2" s="1"/>
  <c r="M961" i="2" s="1"/>
  <c r="J960" i="2"/>
  <c r="K960" i="2" s="1"/>
  <c r="N960" i="2" s="1"/>
  <c r="H955" i="2"/>
  <c r="J954" i="2"/>
  <c r="K954" i="2" s="1"/>
  <c r="AA943" i="2"/>
  <c r="H935" i="2"/>
  <c r="J927" i="2"/>
  <c r="O925" i="2"/>
  <c r="W924" i="2"/>
  <c r="J923" i="2"/>
  <c r="K923" i="2" s="1"/>
  <c r="J915" i="2"/>
  <c r="K915" i="2" s="1"/>
  <c r="L915" i="2" s="1"/>
  <c r="M915" i="2" s="1"/>
  <c r="W900" i="2"/>
  <c r="X900" i="2"/>
  <c r="H873" i="2"/>
  <c r="AA873" i="2"/>
  <c r="AB873" i="2"/>
  <c r="Q929" i="2"/>
  <c r="H916" i="2"/>
  <c r="AA916" i="2"/>
  <c r="AB916" i="2"/>
  <c r="O915" i="2"/>
  <c r="O861" i="2"/>
  <c r="Q861" i="2"/>
  <c r="R861" i="2" s="1"/>
  <c r="G966" i="2"/>
  <c r="J965" i="2"/>
  <c r="Q963" i="2"/>
  <c r="R963" i="2" s="1"/>
  <c r="Q957" i="2"/>
  <c r="R957" i="2" s="1"/>
  <c r="L954" i="2"/>
  <c r="M954" i="2" s="1"/>
  <c r="S948" i="2"/>
  <c r="T948" i="2" s="1"/>
  <c r="U948" i="2" s="1"/>
  <c r="Q941" i="2"/>
  <c r="R941" i="2" s="1"/>
  <c r="Q937" i="2"/>
  <c r="J931" i="2"/>
  <c r="I929" i="2"/>
  <c r="G929" i="2"/>
  <c r="Q927" i="2"/>
  <c r="R927" i="2" s="1"/>
  <c r="Z920" i="2"/>
  <c r="I919" i="2"/>
  <c r="J918" i="2"/>
  <c r="J909" i="2"/>
  <c r="K909" i="2" s="1"/>
  <c r="O897" i="2"/>
  <c r="Q897" i="2"/>
  <c r="R897" i="2" s="1"/>
  <c r="O951" i="2"/>
  <c r="N936" i="2"/>
  <c r="AA935" i="2"/>
  <c r="AB935" i="2"/>
  <c r="AA929" i="2"/>
  <c r="AB929" i="2"/>
  <c r="H919" i="2"/>
  <c r="AA919" i="2"/>
  <c r="Z919" i="2" s="1"/>
  <c r="G914" i="2"/>
  <c r="I914" i="2"/>
  <c r="H906" i="2"/>
  <c r="AA906" i="2"/>
  <c r="Z906" i="2" s="1"/>
  <c r="AB906" i="2"/>
  <c r="S886" i="2"/>
  <c r="O886" i="2"/>
  <c r="X998" i="2"/>
  <c r="X982" i="2"/>
  <c r="AA975" i="2"/>
  <c r="AB969" i="2"/>
  <c r="I959" i="2"/>
  <c r="O957" i="2"/>
  <c r="I953" i="2"/>
  <c r="Q947" i="2"/>
  <c r="O941" i="2"/>
  <c r="AA938" i="2"/>
  <c r="H938" i="2"/>
  <c r="I937" i="2"/>
  <c r="X935" i="2"/>
  <c r="H931" i="2"/>
  <c r="Q918" i="2"/>
  <c r="R918" i="2" s="1"/>
  <c r="S917" i="2"/>
  <c r="Z915" i="2"/>
  <c r="G878" i="2"/>
  <c r="I878" i="2"/>
  <c r="O867" i="2"/>
  <c r="Q867" i="2"/>
  <c r="R867" i="2" s="1"/>
  <c r="AA994" i="2"/>
  <c r="Z994" i="2" s="1"/>
  <c r="G982" i="2"/>
  <c r="AB981" i="2"/>
  <c r="AA978" i="2"/>
  <c r="Z978" i="2" s="1"/>
  <c r="G970" i="2"/>
  <c r="AA969" i="2"/>
  <c r="X965" i="2"/>
  <c r="G965" i="2"/>
  <c r="AB964" i="2"/>
  <c r="S959" i="2"/>
  <c r="AB958" i="2"/>
  <c r="N957" i="2"/>
  <c r="AB952" i="2"/>
  <c r="O948" i="2"/>
  <c r="G938" i="2"/>
  <c r="K938" i="2" s="1"/>
  <c r="X937" i="2"/>
  <c r="G931" i="2"/>
  <c r="K931" i="2" s="1"/>
  <c r="G918" i="2"/>
  <c r="O910" i="2"/>
  <c r="Q910" i="2"/>
  <c r="J880" i="2"/>
  <c r="K880" i="2" s="1"/>
  <c r="N874" i="2"/>
  <c r="O860" i="2"/>
  <c r="Q860" i="2"/>
  <c r="R860" i="2" s="1"/>
  <c r="AA981" i="2"/>
  <c r="I964" i="2"/>
  <c r="AA958" i="2"/>
  <c r="G953" i="2"/>
  <c r="I939" i="2"/>
  <c r="H909" i="2"/>
  <c r="H900" i="2"/>
  <c r="AA900" i="2"/>
  <c r="Z900" i="2" s="1"/>
  <c r="AB900" i="2"/>
  <c r="I958" i="2"/>
  <c r="AB938" i="2"/>
  <c r="I910" i="2"/>
  <c r="I868" i="2"/>
  <c r="G868" i="2"/>
  <c r="Z1000" i="2"/>
  <c r="I997" i="2"/>
  <c r="Z984" i="2"/>
  <c r="I981" i="2"/>
  <c r="AA974" i="2"/>
  <c r="G964" i="2"/>
  <c r="AA963" i="2"/>
  <c r="J963" i="2"/>
  <c r="K963" i="2" s="1"/>
  <c r="S960" i="2"/>
  <c r="G958" i="2"/>
  <c r="AA957" i="2"/>
  <c r="S954" i="2"/>
  <c r="AB951" i="2"/>
  <c r="AB940" i="2"/>
  <c r="X929" i="2"/>
  <c r="J928" i="2"/>
  <c r="K928" i="2" s="1"/>
  <c r="S924" i="2"/>
  <c r="T924" i="2" s="1"/>
  <c r="U924" i="2" s="1"/>
  <c r="L924" i="2"/>
  <c r="M924" i="2" s="1"/>
  <c r="H922" i="2"/>
  <c r="AA922" i="2"/>
  <c r="AB922" i="2"/>
  <c r="G921" i="2"/>
  <c r="K921" i="2" s="1"/>
  <c r="AB919" i="2"/>
  <c r="X916" i="2"/>
  <c r="Q966" i="2"/>
  <c r="R966" i="2" s="1"/>
  <c r="S951" i="2"/>
  <c r="T951" i="2" s="1"/>
  <c r="U951" i="2" s="1"/>
  <c r="K932" i="2"/>
  <c r="L932" i="2" s="1"/>
  <c r="M932" i="2" s="1"/>
  <c r="J911" i="2"/>
  <c r="K911" i="2" s="1"/>
  <c r="I904" i="2"/>
  <c r="O966" i="2"/>
  <c r="Z964" i="2"/>
  <c r="W939" i="2"/>
  <c r="X939" i="2"/>
  <c r="H921" i="2"/>
  <c r="AB921" i="2"/>
  <c r="Z921" i="2"/>
  <c r="H911" i="2"/>
  <c r="AA911" i="2"/>
  <c r="Z911" i="2" s="1"/>
  <c r="AB911" i="2"/>
  <c r="W906" i="2"/>
  <c r="X906" i="2"/>
  <c r="AB983" i="2"/>
  <c r="W974" i="2"/>
  <c r="O971" i="2"/>
  <c r="AB944" i="2"/>
  <c r="G942" i="2"/>
  <c r="K942" i="2" s="1"/>
  <c r="Z940" i="2"/>
  <c r="Q936" i="2"/>
  <c r="AA932" i="2"/>
  <c r="H926" i="2"/>
  <c r="AA926" i="2"/>
  <c r="AA983" i="2"/>
  <c r="AB972" i="2"/>
  <c r="AB967" i="2"/>
  <c r="O960" i="2"/>
  <c r="O954" i="2"/>
  <c r="H950" i="2"/>
  <c r="AA944" i="2"/>
  <c r="O937" i="2"/>
  <c r="L930" i="2"/>
  <c r="M930" i="2" s="1"/>
  <c r="N930" i="2"/>
  <c r="H928" i="2"/>
  <c r="AB928" i="2"/>
  <c r="AB909" i="2"/>
  <c r="J899" i="2"/>
  <c r="K899" i="2" s="1"/>
  <c r="L899" i="2" s="1"/>
  <c r="M899" i="2" s="1"/>
  <c r="AB989" i="2"/>
  <c r="AA972" i="2"/>
  <c r="Z972" i="2" s="1"/>
  <c r="S969" i="2"/>
  <c r="Z967" i="2"/>
  <c r="O965" i="2"/>
  <c r="H962" i="2"/>
  <c r="AB961" i="2"/>
  <c r="AB955" i="2"/>
  <c r="N954" i="2"/>
  <c r="AB943" i="2"/>
  <c r="H943" i="2"/>
  <c r="H942" i="2"/>
  <c r="O936" i="2"/>
  <c r="Z928" i="2"/>
  <c r="O927" i="2"/>
  <c r="AA909" i="2"/>
  <c r="Z909" i="2" s="1"/>
  <c r="J905" i="2"/>
  <c r="K905" i="2" s="1"/>
  <c r="I841" i="2"/>
  <c r="G841" i="2"/>
  <c r="H967" i="2"/>
  <c r="AB966" i="2"/>
  <c r="L960" i="2"/>
  <c r="M960" i="2" s="1"/>
  <c r="O959" i="2"/>
  <c r="O953" i="2"/>
  <c r="Z948" i="2"/>
  <c r="I945" i="2"/>
  <c r="H944" i="2"/>
  <c r="O929" i="2"/>
  <c r="AB926" i="2"/>
  <c r="O920" i="2"/>
  <c r="Q920" i="2"/>
  <c r="Q915" i="2"/>
  <c r="R915" i="2" s="1"/>
  <c r="J879" i="2"/>
  <c r="K879" i="2" s="1"/>
  <c r="Q913" i="2"/>
  <c r="R913" i="2" s="1"/>
  <c r="Z910" i="2"/>
  <c r="W905" i="2"/>
  <c r="Z904" i="2"/>
  <c r="O902" i="2"/>
  <c r="Q895" i="2"/>
  <c r="R895" i="2" s="1"/>
  <c r="Q894" i="2"/>
  <c r="S888" i="2"/>
  <c r="T888" i="2" s="1"/>
  <c r="U888" i="2" s="1"/>
  <c r="X878" i="2"/>
  <c r="AA868" i="2"/>
  <c r="AB868" i="2"/>
  <c r="J898" i="2"/>
  <c r="Z879" i="2"/>
  <c r="AB879" i="2"/>
  <c r="J872" i="2"/>
  <c r="J870" i="2"/>
  <c r="K870" i="2" s="1"/>
  <c r="I860" i="2"/>
  <c r="O856" i="2"/>
  <c r="Q856" i="2"/>
  <c r="R856" i="2" s="1"/>
  <c r="W847" i="2"/>
  <c r="X847" i="2"/>
  <c r="H773" i="2"/>
  <c r="AA773" i="2"/>
  <c r="Z773" i="2" s="1"/>
  <c r="AB773" i="2"/>
  <c r="Q884" i="2"/>
  <c r="W880" i="2"/>
  <c r="X880" i="2"/>
  <c r="S876" i="2"/>
  <c r="T876" i="2" s="1"/>
  <c r="U876" i="2" s="1"/>
  <c r="O872" i="2"/>
  <c r="Q872" i="2"/>
  <c r="R872" i="2" s="1"/>
  <c r="J861" i="2"/>
  <c r="K861" i="2" s="1"/>
  <c r="I843" i="2"/>
  <c r="P799" i="2"/>
  <c r="G920" i="2"/>
  <c r="K920" i="2" s="1"/>
  <c r="L920" i="2" s="1"/>
  <c r="M920" i="2" s="1"/>
  <c r="Z914" i="2"/>
  <c r="AB908" i="2"/>
  <c r="H903" i="2"/>
  <c r="AB902" i="2"/>
  <c r="G898" i="2"/>
  <c r="AA897" i="2"/>
  <c r="I897" i="2"/>
  <c r="AA885" i="2"/>
  <c r="H885" i="2"/>
  <c r="W873" i="2"/>
  <c r="G872" i="2"/>
  <c r="H914" i="2"/>
  <c r="AA908" i="2"/>
  <c r="X903" i="2"/>
  <c r="AA902" i="2"/>
  <c r="Z902" i="2" s="1"/>
  <c r="I896" i="2"/>
  <c r="X882" i="2"/>
  <c r="I876" i="2"/>
  <c r="X868" i="2"/>
  <c r="X862" i="2"/>
  <c r="O833" i="2"/>
  <c r="Q833" i="2"/>
  <c r="R833" i="2" s="1"/>
  <c r="AB930" i="2"/>
  <c r="AA927" i="2"/>
  <c r="AB918" i="2"/>
  <c r="H908" i="2"/>
  <c r="AB907" i="2"/>
  <c r="Q905" i="2"/>
  <c r="R905" i="2" s="1"/>
  <c r="I902" i="2"/>
  <c r="G897" i="2"/>
  <c r="I895" i="2"/>
  <c r="AB894" i="2"/>
  <c r="H883" i="2"/>
  <c r="AA876" i="2"/>
  <c r="AB876" i="2"/>
  <c r="AB872" i="2"/>
  <c r="X846" i="2"/>
  <c r="G886" i="2"/>
  <c r="I886" i="2"/>
  <c r="G845" i="2"/>
  <c r="I845" i="2"/>
  <c r="AA838" i="2"/>
  <c r="Z838" i="2" s="1"/>
  <c r="H838" i="2"/>
  <c r="AB838" i="2"/>
  <c r="P801" i="2"/>
  <c r="AC801" i="2" s="1"/>
  <c r="E800" i="1" s="1"/>
  <c r="O905" i="2"/>
  <c r="X902" i="2"/>
  <c r="W896" i="2"/>
  <c r="Z886" i="2"/>
  <c r="Z872" i="2"/>
  <c r="AA867" i="2"/>
  <c r="AB860" i="2"/>
  <c r="O858" i="2"/>
  <c r="Q858" i="2"/>
  <c r="R858" i="2" s="1"/>
  <c r="H845" i="2"/>
  <c r="AA845" i="2"/>
  <c r="Z845" i="2" s="1"/>
  <c r="AB845" i="2"/>
  <c r="W831" i="2"/>
  <c r="X831" i="2"/>
  <c r="Q904" i="2"/>
  <c r="R904" i="2" s="1"/>
  <c r="Q891" i="2"/>
  <c r="R891" i="2" s="1"/>
  <c r="Q881" i="2"/>
  <c r="R881" i="2" s="1"/>
  <c r="T870" i="2"/>
  <c r="K866" i="2"/>
  <c r="AA860" i="2"/>
  <c r="I842" i="2"/>
  <c r="J820" i="2"/>
  <c r="I814" i="2"/>
  <c r="G814" i="2"/>
  <c r="Z895" i="2"/>
  <c r="K889" i="2"/>
  <c r="O881" i="2"/>
  <c r="I863" i="2"/>
  <c r="I862" i="2"/>
  <c r="I858" i="2"/>
  <c r="P846" i="2"/>
  <c r="AC846" i="2" s="1"/>
  <c r="E845" i="1" s="1"/>
  <c r="O842" i="2"/>
  <c r="Q842" i="2"/>
  <c r="R842" i="2" s="1"/>
  <c r="O904" i="2"/>
  <c r="Q898" i="2"/>
  <c r="R898" i="2" s="1"/>
  <c r="X893" i="2"/>
  <c r="Q871" i="2"/>
  <c r="R871" i="2" s="1"/>
  <c r="AB869" i="2"/>
  <c r="H869" i="2"/>
  <c r="AA869" i="2"/>
  <c r="H863" i="2"/>
  <c r="AA863" i="2"/>
  <c r="Z863" i="2" s="1"/>
  <c r="AB863" i="2"/>
  <c r="O859" i="2"/>
  <c r="Q859" i="2"/>
  <c r="R859" i="2" s="1"/>
  <c r="O828" i="2"/>
  <c r="Q828" i="2"/>
  <c r="R828" i="2" s="1"/>
  <c r="AB905" i="2"/>
  <c r="S902" i="2"/>
  <c r="AB899" i="2"/>
  <c r="H889" i="2"/>
  <c r="AA889" i="2"/>
  <c r="O884" i="2"/>
  <c r="AC884" i="2" s="1"/>
  <c r="E883" i="1" s="1"/>
  <c r="Q882" i="2"/>
  <c r="R882" i="2" s="1"/>
  <c r="G871" i="2"/>
  <c r="Q786" i="2"/>
  <c r="R786" i="2" s="1"/>
  <c r="O786" i="2"/>
  <c r="Z785" i="2"/>
  <c r="I922" i="2"/>
  <c r="I916" i="2"/>
  <c r="AA905" i="2"/>
  <c r="AA899" i="2"/>
  <c r="O898" i="2"/>
  <c r="N884" i="2"/>
  <c r="AA878" i="2"/>
  <c r="H878" i="2"/>
  <c r="H868" i="2"/>
  <c r="W864" i="2"/>
  <c r="X864" i="2"/>
  <c r="AB861" i="2"/>
  <c r="J855" i="2"/>
  <c r="K855" i="2" s="1"/>
  <c r="L855" i="2" s="1"/>
  <c r="M855" i="2" s="1"/>
  <c r="I844" i="2"/>
  <c r="G844" i="2"/>
  <c r="AB915" i="2"/>
  <c r="O882" i="2"/>
  <c r="H879" i="2"/>
  <c r="H875" i="2"/>
  <c r="I873" i="2"/>
  <c r="W869" i="2"/>
  <c r="X869" i="2"/>
  <c r="AA861" i="2"/>
  <c r="Z861" i="2" s="1"/>
  <c r="H844" i="2"/>
  <c r="AA844" i="2"/>
  <c r="Z844" i="2" s="1"/>
  <c r="AB844" i="2"/>
  <c r="O824" i="2"/>
  <c r="Q818" i="2"/>
  <c r="R818" i="2" s="1"/>
  <c r="S808" i="2"/>
  <c r="O808" i="2"/>
  <c r="Q808" i="2"/>
  <c r="R808" i="2" s="1"/>
  <c r="Q805" i="2"/>
  <c r="J791" i="2"/>
  <c r="P788" i="2"/>
  <c r="AC788" i="2" s="1"/>
  <c r="E787" i="1" s="1"/>
  <c r="W782" i="2"/>
  <c r="X782" i="2"/>
  <c r="W774" i="2"/>
  <c r="X774" i="2"/>
  <c r="W841" i="2"/>
  <c r="X832" i="2"/>
  <c r="AB828" i="2"/>
  <c r="I828" i="2"/>
  <c r="AA824" i="2"/>
  <c r="Z824" i="2" s="1"/>
  <c r="G824" i="2"/>
  <c r="X820" i="2"/>
  <c r="H809" i="2"/>
  <c r="AB809" i="2"/>
  <c r="N799" i="2"/>
  <c r="O797" i="2"/>
  <c r="Q797" i="2"/>
  <c r="N788" i="2"/>
  <c r="P776" i="2"/>
  <c r="Z833" i="2"/>
  <c r="I818" i="2"/>
  <c r="O816" i="2"/>
  <c r="I808" i="2"/>
  <c r="H806" i="2"/>
  <c r="AA806" i="2"/>
  <c r="Z806" i="2" s="1"/>
  <c r="AB806" i="2"/>
  <c r="AB803" i="2"/>
  <c r="H803" i="2"/>
  <c r="AA803" i="2"/>
  <c r="S792" i="2"/>
  <c r="O792" i="2"/>
  <c r="Q792" i="2"/>
  <c r="R792" i="2" s="1"/>
  <c r="W706" i="2"/>
  <c r="X706" i="2"/>
  <c r="X828" i="2"/>
  <c r="I825" i="2"/>
  <c r="Z814" i="2"/>
  <c r="I792" i="2"/>
  <c r="G792" i="2"/>
  <c r="W764" i="2"/>
  <c r="X764" i="2"/>
  <c r="W748" i="2"/>
  <c r="X748" i="2"/>
  <c r="AB866" i="2"/>
  <c r="W857" i="2"/>
  <c r="N857" i="2"/>
  <c r="Z852" i="2"/>
  <c r="H852" i="2"/>
  <c r="AA835" i="2"/>
  <c r="X824" i="2"/>
  <c r="W814" i="2"/>
  <c r="L813" i="2"/>
  <c r="M813" i="2" s="1"/>
  <c r="N813" i="2"/>
  <c r="R774" i="2"/>
  <c r="S774" i="2"/>
  <c r="J764" i="2"/>
  <c r="H738" i="2"/>
  <c r="AA738" i="2"/>
  <c r="AB738" i="2"/>
  <c r="J727" i="2"/>
  <c r="X853" i="2"/>
  <c r="G852" i="2"/>
  <c r="K852" i="2" s="1"/>
  <c r="X834" i="2"/>
  <c r="O830" i="2"/>
  <c r="Q830" i="2"/>
  <c r="R830" i="2" s="1"/>
  <c r="J798" i="2"/>
  <c r="K798" i="2" s="1"/>
  <c r="W772" i="2"/>
  <c r="X772" i="2"/>
  <c r="K766" i="2"/>
  <c r="X852" i="2"/>
  <c r="Z850" i="2"/>
  <c r="H850" i="2"/>
  <c r="N846" i="2"/>
  <c r="Z829" i="2"/>
  <c r="H825" i="2"/>
  <c r="Z825" i="2"/>
  <c r="Q822" i="2"/>
  <c r="J819" i="2"/>
  <c r="K819" i="2" s="1"/>
  <c r="X810" i="2"/>
  <c r="AA809" i="2"/>
  <c r="Z809" i="2" s="1"/>
  <c r="Z802" i="2"/>
  <c r="G767" i="2"/>
  <c r="I767" i="2"/>
  <c r="H759" i="2"/>
  <c r="AA759" i="2"/>
  <c r="AB759" i="2"/>
  <c r="K850" i="2"/>
  <c r="Q841" i="2"/>
  <c r="R841" i="2" s="1"/>
  <c r="Q839" i="2"/>
  <c r="R839" i="2" s="1"/>
  <c r="Q836" i="2"/>
  <c r="R836" i="2" s="1"/>
  <c r="H835" i="2"/>
  <c r="AB835" i="2"/>
  <c r="I830" i="2"/>
  <c r="S826" i="2"/>
  <c r="T826" i="2" s="1"/>
  <c r="U826" i="2" s="1"/>
  <c r="G822" i="2"/>
  <c r="I822" i="2"/>
  <c r="O812" i="2"/>
  <c r="Q812" i="2"/>
  <c r="R812" i="2" s="1"/>
  <c r="Z808" i="2"/>
  <c r="Z801" i="2"/>
  <c r="W787" i="2"/>
  <c r="X787" i="2"/>
  <c r="AB851" i="2"/>
  <c r="AB836" i="2"/>
  <c r="G836" i="2"/>
  <c r="W825" i="2"/>
  <c r="I812" i="2"/>
  <c r="G812" i="2"/>
  <c r="J811" i="2"/>
  <c r="K811" i="2" s="1"/>
  <c r="W793" i="2"/>
  <c r="X793" i="2"/>
  <c r="O841" i="2"/>
  <c r="O839" i="2"/>
  <c r="S834" i="2"/>
  <c r="T834" i="2" s="1"/>
  <c r="U834" i="2" s="1"/>
  <c r="L831" i="2"/>
  <c r="M831" i="2" s="1"/>
  <c r="I826" i="2"/>
  <c r="Q824" i="2"/>
  <c r="R824" i="2" s="1"/>
  <c r="Q817" i="2"/>
  <c r="AA812" i="2"/>
  <c r="Z812" i="2" s="1"/>
  <c r="H877" i="2"/>
  <c r="Q857" i="2"/>
  <c r="Q855" i="2"/>
  <c r="R855" i="2" s="1"/>
  <c r="I847" i="2"/>
  <c r="AA837" i="2"/>
  <c r="H837" i="2"/>
  <c r="Q821" i="2"/>
  <c r="R821" i="2" s="1"/>
  <c r="H819" i="2"/>
  <c r="AB819" i="2"/>
  <c r="S818" i="2"/>
  <c r="T818" i="2" s="1"/>
  <c r="U818" i="2" s="1"/>
  <c r="AA815" i="2"/>
  <c r="AB815" i="2"/>
  <c r="H815" i="2"/>
  <c r="X870" i="2"/>
  <c r="Q854" i="2"/>
  <c r="R854" i="2" s="1"/>
  <c r="Q853" i="2"/>
  <c r="X836" i="2"/>
  <c r="J832" i="2"/>
  <c r="I827" i="2"/>
  <c r="X826" i="2"/>
  <c r="I823" i="2"/>
  <c r="X822" i="2"/>
  <c r="H811" i="2"/>
  <c r="AB811" i="2"/>
  <c r="N801" i="2"/>
  <c r="AB787" i="2"/>
  <c r="H787" i="2"/>
  <c r="Z787" i="2"/>
  <c r="AA787" i="2"/>
  <c r="W776" i="2"/>
  <c r="X776" i="2"/>
  <c r="O857" i="2"/>
  <c r="O855" i="2"/>
  <c r="AB843" i="2"/>
  <c r="O834" i="2"/>
  <c r="Z831" i="2"/>
  <c r="AB831" i="2"/>
  <c r="Q829" i="2"/>
  <c r="R829" i="2" s="1"/>
  <c r="O821" i="2"/>
  <c r="Q820" i="2"/>
  <c r="R820" i="2" s="1"/>
  <c r="Z817" i="2"/>
  <c r="Q816" i="2"/>
  <c r="R816" i="2" s="1"/>
  <c r="X803" i="2"/>
  <c r="U791" i="2"/>
  <c r="O854" i="2"/>
  <c r="O853" i="2"/>
  <c r="Q851" i="2"/>
  <c r="R851" i="2" s="1"/>
  <c r="AA843" i="2"/>
  <c r="AB842" i="2"/>
  <c r="AB841" i="2"/>
  <c r="AB840" i="2"/>
  <c r="AB837" i="2"/>
  <c r="S830" i="2"/>
  <c r="G820" i="2"/>
  <c r="O818" i="2"/>
  <c r="Q810" i="2"/>
  <c r="R810" i="2" s="1"/>
  <c r="Q802" i="2"/>
  <c r="R802" i="2" s="1"/>
  <c r="O802" i="2"/>
  <c r="H793" i="2"/>
  <c r="AA793" i="2"/>
  <c r="AB793" i="2"/>
  <c r="O781" i="2"/>
  <c r="Q781" i="2"/>
  <c r="R781" i="2" s="1"/>
  <c r="L857" i="2"/>
  <c r="M857" i="2" s="1"/>
  <c r="Z847" i="2"/>
  <c r="Z843" i="2"/>
  <c r="H843" i="2"/>
  <c r="AA842" i="2"/>
  <c r="AA841" i="2"/>
  <c r="I840" i="2"/>
  <c r="AB839" i="2"/>
  <c r="G838" i="2"/>
  <c r="I838" i="2"/>
  <c r="K832" i="2"/>
  <c r="O829" i="2"/>
  <c r="H827" i="2"/>
  <c r="H823" i="2"/>
  <c r="AB823" i="2"/>
  <c r="AA820" i="2"/>
  <c r="S813" i="2"/>
  <c r="T813" i="2" s="1"/>
  <c r="U813" i="2" s="1"/>
  <c r="G810" i="2"/>
  <c r="I810" i="2"/>
  <c r="O805" i="2"/>
  <c r="W798" i="2"/>
  <c r="J781" i="2"/>
  <c r="J765" i="2"/>
  <c r="K765" i="2" s="1"/>
  <c r="I802" i="2"/>
  <c r="I797" i="2"/>
  <c r="O795" i="2"/>
  <c r="O789" i="2"/>
  <c r="G786" i="2"/>
  <c r="G781" i="2"/>
  <c r="J780" i="2"/>
  <c r="K780" i="2" s="1"/>
  <c r="H767" i="2"/>
  <c r="O727" i="2"/>
  <c r="J726" i="2"/>
  <c r="K726" i="2" s="1"/>
  <c r="AB761" i="2"/>
  <c r="O754" i="2"/>
  <c r="O739" i="2"/>
  <c r="Q739" i="2"/>
  <c r="Z736" i="2"/>
  <c r="J731" i="2"/>
  <c r="K731" i="2" s="1"/>
  <c r="L731" i="2" s="1"/>
  <c r="M731" i="2" s="1"/>
  <c r="G746" i="2"/>
  <c r="I746" i="2"/>
  <c r="G739" i="2"/>
  <c r="I739" i="2"/>
  <c r="W716" i="2"/>
  <c r="X716" i="2"/>
  <c r="Z796" i="2"/>
  <c r="O794" i="2"/>
  <c r="Z790" i="2"/>
  <c r="AA765" i="2"/>
  <c r="H765" i="2"/>
  <c r="O758" i="2"/>
  <c r="Z744" i="2"/>
  <c r="W717" i="2"/>
  <c r="X717" i="2"/>
  <c r="J668" i="2"/>
  <c r="K668" i="2" s="1"/>
  <c r="X811" i="2"/>
  <c r="G807" i="2"/>
  <c r="K807" i="2" s="1"/>
  <c r="O799" i="2"/>
  <c r="AC799" i="2" s="1"/>
  <c r="E798" i="1" s="1"/>
  <c r="Z797" i="2"/>
  <c r="H796" i="2"/>
  <c r="AB795" i="2"/>
  <c r="H790" i="2"/>
  <c r="AB789" i="2"/>
  <c r="AB784" i="2"/>
  <c r="I779" i="2"/>
  <c r="O776" i="2"/>
  <c r="AC776" i="2" s="1"/>
  <c r="E775" i="1" s="1"/>
  <c r="Q772" i="2"/>
  <c r="K758" i="2"/>
  <c r="L758" i="2" s="1"/>
  <c r="M758" i="2" s="1"/>
  <c r="Q757" i="2"/>
  <c r="G748" i="2"/>
  <c r="I748" i="2"/>
  <c r="W741" i="2"/>
  <c r="X741" i="2"/>
  <c r="H735" i="2"/>
  <c r="AA735" i="2"/>
  <c r="Z735" i="2" s="1"/>
  <c r="AB735" i="2"/>
  <c r="O731" i="2"/>
  <c r="Q731" i="2"/>
  <c r="R731" i="2" s="1"/>
  <c r="J713" i="2"/>
  <c r="K713" i="2" s="1"/>
  <c r="W807" i="2"/>
  <c r="X796" i="2"/>
  <c r="G796" i="2"/>
  <c r="AA795" i="2"/>
  <c r="Z795" i="2" s="1"/>
  <c r="X790" i="2"/>
  <c r="G790" i="2"/>
  <c r="AA789" i="2"/>
  <c r="Z784" i="2"/>
  <c r="AB778" i="2"/>
  <c r="I768" i="2"/>
  <c r="AB765" i="2"/>
  <c r="Q752" i="2"/>
  <c r="R752" i="2" s="1"/>
  <c r="S742" i="2"/>
  <c r="K740" i="2"/>
  <c r="J681" i="2"/>
  <c r="AB800" i="2"/>
  <c r="I795" i="2"/>
  <c r="I789" i="2"/>
  <c r="H784" i="2"/>
  <c r="G779" i="2"/>
  <c r="AA768" i="2"/>
  <c r="AB768" i="2"/>
  <c r="Q762" i="2"/>
  <c r="W756" i="2"/>
  <c r="X756" i="2"/>
  <c r="L750" i="2"/>
  <c r="M750" i="2" s="1"/>
  <c r="J749" i="2"/>
  <c r="K749" i="2" s="1"/>
  <c r="O709" i="2"/>
  <c r="Q709" i="2"/>
  <c r="R709" i="2" s="1"/>
  <c r="I762" i="2"/>
  <c r="G762" i="2"/>
  <c r="I752" i="2"/>
  <c r="H740" i="2"/>
  <c r="AA740" i="2"/>
  <c r="AB740" i="2"/>
  <c r="Q732" i="2"/>
  <c r="R732" i="2" s="1"/>
  <c r="O732" i="2"/>
  <c r="O713" i="2"/>
  <c r="Q713" i="2"/>
  <c r="R713" i="2" s="1"/>
  <c r="J709" i="2"/>
  <c r="H707" i="2"/>
  <c r="AA707" i="2"/>
  <c r="AB707" i="2"/>
  <c r="X689" i="2"/>
  <c r="W689" i="2"/>
  <c r="Z813" i="2"/>
  <c r="Z805" i="2"/>
  <c r="I805" i="2"/>
  <c r="H800" i="2"/>
  <c r="G795" i="2"/>
  <c r="AA794" i="2"/>
  <c r="AA788" i="2"/>
  <c r="I783" i="2"/>
  <c r="G778" i="2"/>
  <c r="K778" i="2" s="1"/>
  <c r="N778" i="2" s="1"/>
  <c r="AA777" i="2"/>
  <c r="I771" i="2"/>
  <c r="AA770" i="2"/>
  <c r="H770" i="2"/>
  <c r="AA762" i="2"/>
  <c r="AB762" i="2"/>
  <c r="AA754" i="2"/>
  <c r="H753" i="2"/>
  <c r="AA753" i="2"/>
  <c r="Z753" i="2" s="1"/>
  <c r="AB753" i="2"/>
  <c r="X745" i="2"/>
  <c r="G764" i="2"/>
  <c r="K764" i="2" s="1"/>
  <c r="AA749" i="2"/>
  <c r="Z749" i="2" s="1"/>
  <c r="AB749" i="2"/>
  <c r="H749" i="2"/>
  <c r="W738" i="2"/>
  <c r="X738" i="2"/>
  <c r="O689" i="2"/>
  <c r="Q689" i="2"/>
  <c r="R689" i="2" s="1"/>
  <c r="G794" i="2"/>
  <c r="K794" i="2" s="1"/>
  <c r="Q785" i="2"/>
  <c r="R785" i="2" s="1"/>
  <c r="Q780" i="2"/>
  <c r="R780" i="2" s="1"/>
  <c r="H764" i="2"/>
  <c r="Q763" i="2"/>
  <c r="R763" i="2" s="1"/>
  <c r="S776" i="2"/>
  <c r="T776" i="2" s="1"/>
  <c r="U776" i="2" s="1"/>
  <c r="G757" i="2"/>
  <c r="K757" i="2" s="1"/>
  <c r="J745" i="2"/>
  <c r="G734" i="2"/>
  <c r="I734" i="2"/>
  <c r="J710" i="2"/>
  <c r="K710" i="2" s="1"/>
  <c r="Q814" i="2"/>
  <c r="Q801" i="2"/>
  <c r="S795" i="2"/>
  <c r="AB792" i="2"/>
  <c r="AB786" i="2"/>
  <c r="O785" i="2"/>
  <c r="Q779" i="2"/>
  <c r="Z775" i="2"/>
  <c r="AA772" i="2"/>
  <c r="AA764" i="2"/>
  <c r="Z764" i="2" s="1"/>
  <c r="O763" i="2"/>
  <c r="J761" i="2"/>
  <c r="K761" i="2" s="1"/>
  <c r="K745" i="2"/>
  <c r="O744" i="2"/>
  <c r="Q744" i="2"/>
  <c r="R744" i="2" s="1"/>
  <c r="H741" i="2"/>
  <c r="AA741" i="2"/>
  <c r="AB741" i="2"/>
  <c r="R737" i="2"/>
  <c r="S737" i="2"/>
  <c r="T705" i="2"/>
  <c r="U705" i="2" s="1"/>
  <c r="J701" i="2"/>
  <c r="K701" i="2" s="1"/>
  <c r="O807" i="2"/>
  <c r="AA792" i="2"/>
  <c r="Z792" i="2" s="1"/>
  <c r="S789" i="2"/>
  <c r="AA786" i="2"/>
  <c r="Z786" i="2" s="1"/>
  <c r="AB781" i="2"/>
  <c r="S778" i="2"/>
  <c r="T778" i="2" s="1"/>
  <c r="U778" i="2" s="1"/>
  <c r="G756" i="2"/>
  <c r="I756" i="2"/>
  <c r="I755" i="2"/>
  <c r="K744" i="2"/>
  <c r="L744" i="2" s="1"/>
  <c r="M744" i="2" s="1"/>
  <c r="Q743" i="2"/>
  <c r="O743" i="2"/>
  <c r="Q727" i="2"/>
  <c r="I708" i="2"/>
  <c r="G708" i="2"/>
  <c r="I786" i="2"/>
  <c r="AA781" i="2"/>
  <c r="Z781" i="2" s="1"/>
  <c r="Q768" i="2"/>
  <c r="R768" i="2" s="1"/>
  <c r="H761" i="2"/>
  <c r="S758" i="2"/>
  <c r="T758" i="2" s="1"/>
  <c r="U758" i="2" s="1"/>
  <c r="O756" i="2"/>
  <c r="O755" i="2"/>
  <c r="Q755" i="2"/>
  <c r="AA745" i="2"/>
  <c r="Z745" i="2" s="1"/>
  <c r="AB745" i="2"/>
  <c r="H745" i="2"/>
  <c r="W735" i="2"/>
  <c r="X735" i="2"/>
  <c r="K727" i="2"/>
  <c r="N727" i="2" s="1"/>
  <c r="Q760" i="2"/>
  <c r="R760" i="2" s="1"/>
  <c r="Z755" i="2"/>
  <c r="Z739" i="2"/>
  <c r="O737" i="2"/>
  <c r="X734" i="2"/>
  <c r="G732" i="2"/>
  <c r="AB730" i="2"/>
  <c r="I730" i="2"/>
  <c r="Q725" i="2"/>
  <c r="AB715" i="2"/>
  <c r="J712" i="2"/>
  <c r="K712" i="2" s="1"/>
  <c r="I711" i="2"/>
  <c r="G709" i="2"/>
  <c r="Z708" i="2"/>
  <c r="AA701" i="2"/>
  <c r="Z701" i="2" s="1"/>
  <c r="H701" i="2"/>
  <c r="J691" i="2"/>
  <c r="K691" i="2" s="1"/>
  <c r="G684" i="2"/>
  <c r="I684" i="2"/>
  <c r="AA679" i="2"/>
  <c r="H679" i="2"/>
  <c r="AB679" i="2"/>
  <c r="J685" i="2"/>
  <c r="K685" i="2" s="1"/>
  <c r="O684" i="2"/>
  <c r="O669" i="2"/>
  <c r="Q669" i="2"/>
  <c r="R669" i="2" s="1"/>
  <c r="J738" i="2"/>
  <c r="K738" i="2" s="1"/>
  <c r="G730" i="2"/>
  <c r="G711" i="2"/>
  <c r="I702" i="2"/>
  <c r="W665" i="2"/>
  <c r="X665" i="2"/>
  <c r="AB731" i="2"/>
  <c r="O680" i="2"/>
  <c r="Q680" i="2"/>
  <c r="R680" i="2" s="1"/>
  <c r="W655" i="2"/>
  <c r="X655" i="2"/>
  <c r="O639" i="2"/>
  <c r="Q639" i="2"/>
  <c r="R639" i="2" s="1"/>
  <c r="N747" i="2"/>
  <c r="I728" i="2"/>
  <c r="AA711" i="2"/>
  <c r="Z711" i="2" s="1"/>
  <c r="AB703" i="2"/>
  <c r="G690" i="2"/>
  <c r="I690" i="2"/>
  <c r="AB760" i="2"/>
  <c r="I751" i="2"/>
  <c r="H748" i="2"/>
  <c r="AA743" i="2"/>
  <c r="I743" i="2"/>
  <c r="AB727" i="2"/>
  <c r="AA703" i="2"/>
  <c r="Z703" i="2" s="1"/>
  <c r="Z693" i="2"/>
  <c r="J661" i="2"/>
  <c r="K661" i="2" s="1"/>
  <c r="N661" i="2" s="1"/>
  <c r="AA760" i="2"/>
  <c r="I754" i="2"/>
  <c r="H751" i="2"/>
  <c r="L747" i="2"/>
  <c r="M747" i="2" s="1"/>
  <c r="AB742" i="2"/>
  <c r="I737" i="2"/>
  <c r="AB736" i="2"/>
  <c r="G728" i="2"/>
  <c r="AA727" i="2"/>
  <c r="N704" i="2"/>
  <c r="W702" i="2"/>
  <c r="X702" i="2"/>
  <c r="Q698" i="2"/>
  <c r="S692" i="2"/>
  <c r="T692" i="2" s="1"/>
  <c r="U692" i="2" s="1"/>
  <c r="I689" i="2"/>
  <c r="G689" i="2"/>
  <c r="J688" i="2"/>
  <c r="K688" i="2" s="1"/>
  <c r="L688" i="2" s="1"/>
  <c r="M688" i="2" s="1"/>
  <c r="J670" i="2"/>
  <c r="K670" i="2" s="1"/>
  <c r="AA695" i="2"/>
  <c r="H695" i="2"/>
  <c r="Z695" i="2"/>
  <c r="AB695" i="2"/>
  <c r="AA689" i="2"/>
  <c r="AB689" i="2"/>
  <c r="O688" i="2"/>
  <c r="Q688" i="2"/>
  <c r="R688" i="2" s="1"/>
  <c r="J677" i="2"/>
  <c r="S730" i="2"/>
  <c r="T730" i="2" s="1"/>
  <c r="U730" i="2" s="1"/>
  <c r="X727" i="2"/>
  <c r="O724" i="2"/>
  <c r="AB705" i="2"/>
  <c r="O667" i="2"/>
  <c r="Q667" i="2"/>
  <c r="R667" i="2" s="1"/>
  <c r="O661" i="2"/>
  <c r="Q661" i="2"/>
  <c r="R661" i="2" s="1"/>
  <c r="H736" i="2"/>
  <c r="G724" i="2"/>
  <c r="K724" i="2" s="1"/>
  <c r="N724" i="2" s="1"/>
  <c r="N723" i="2"/>
  <c r="Q710" i="2"/>
  <c r="AA705" i="2"/>
  <c r="Z705" i="2" s="1"/>
  <c r="AA698" i="2"/>
  <c r="AB698" i="2"/>
  <c r="O694" i="2"/>
  <c r="Q694" i="2"/>
  <c r="J687" i="2"/>
  <c r="W679" i="2"/>
  <c r="X679" i="2"/>
  <c r="O678" i="2"/>
  <c r="S678" i="2"/>
  <c r="J666" i="2"/>
  <c r="K666" i="2" s="1"/>
  <c r="L659" i="2"/>
  <c r="M659" i="2" s="1"/>
  <c r="N659" i="2"/>
  <c r="S648" i="2"/>
  <c r="T648" i="2" s="1"/>
  <c r="U648" i="2" s="1"/>
  <c r="O648" i="2"/>
  <c r="Q648" i="2"/>
  <c r="R648" i="2" s="1"/>
  <c r="S720" i="2"/>
  <c r="T720" i="2" s="1"/>
  <c r="U720" i="2" s="1"/>
  <c r="I678" i="2"/>
  <c r="G678" i="2"/>
  <c r="Z756" i="2"/>
  <c r="AB746" i="2"/>
  <c r="O730" i="2"/>
  <c r="Z725" i="2"/>
  <c r="I722" i="2"/>
  <c r="L717" i="2"/>
  <c r="M717" i="2" s="1"/>
  <c r="AA715" i="2"/>
  <c r="Q711" i="2"/>
  <c r="R711" i="2" s="1"/>
  <c r="W705" i="2"/>
  <c r="Y705" i="2" s="1"/>
  <c r="Q702" i="2"/>
  <c r="S697" i="2"/>
  <c r="I694" i="2"/>
  <c r="J651" i="2"/>
  <c r="K651" i="2" s="1"/>
  <c r="O711" i="2"/>
  <c r="I706" i="2"/>
  <c r="Q703" i="2"/>
  <c r="O697" i="2"/>
  <c r="AB694" i="2"/>
  <c r="Z694" i="2"/>
  <c r="G687" i="2"/>
  <c r="J683" i="2"/>
  <c r="G660" i="2"/>
  <c r="I660" i="2"/>
  <c r="O654" i="2"/>
  <c r="Q654" i="2"/>
  <c r="R654" i="2" s="1"/>
  <c r="AB752" i="2"/>
  <c r="H746" i="2"/>
  <c r="AA734" i="2"/>
  <c r="AA733" i="2"/>
  <c r="I733" i="2"/>
  <c r="AB732" i="2"/>
  <c r="S726" i="2"/>
  <c r="T726" i="2" s="1"/>
  <c r="U726" i="2" s="1"/>
  <c r="G716" i="2"/>
  <c r="K716" i="2" s="1"/>
  <c r="H715" i="2"/>
  <c r="AB714" i="2"/>
  <c r="I714" i="2"/>
  <c r="AB713" i="2"/>
  <c r="H708" i="2"/>
  <c r="O702" i="2"/>
  <c r="AB700" i="2"/>
  <c r="Z689" i="2"/>
  <c r="G683" i="2"/>
  <c r="G681" i="2"/>
  <c r="K681" i="2" s="1"/>
  <c r="G643" i="2"/>
  <c r="I643" i="2"/>
  <c r="H733" i="2"/>
  <c r="I732" i="2"/>
  <c r="AA731" i="2"/>
  <c r="Z731" i="2" s="1"/>
  <c r="Z714" i="2"/>
  <c r="H714" i="2"/>
  <c r="AA713" i="2"/>
  <c r="Z713" i="2" s="1"/>
  <c r="AB708" i="2"/>
  <c r="O703" i="2"/>
  <c r="AA700" i="2"/>
  <c r="H700" i="2"/>
  <c r="H699" i="2"/>
  <c r="AA699" i="2"/>
  <c r="AB699" i="2"/>
  <c r="I693" i="2"/>
  <c r="Q684" i="2"/>
  <c r="R684" i="2" s="1"/>
  <c r="AA688" i="2"/>
  <c r="H683" i="2"/>
  <c r="AA682" i="2"/>
  <c r="Z682" i="2" s="1"/>
  <c r="Q672" i="2"/>
  <c r="R672" i="2" s="1"/>
  <c r="T666" i="2"/>
  <c r="U666" i="2" s="1"/>
  <c r="AA661" i="2"/>
  <c r="AA660" i="2"/>
  <c r="Z660" i="2" s="1"/>
  <c r="G648" i="2"/>
  <c r="J640" i="2"/>
  <c r="K640" i="2" s="1"/>
  <c r="G639" i="2"/>
  <c r="I639" i="2"/>
  <c r="L630" i="2"/>
  <c r="M630" i="2" s="1"/>
  <c r="Z618" i="2"/>
  <c r="I654" i="2"/>
  <c r="J642" i="2"/>
  <c r="K642" i="2" s="1"/>
  <c r="L642" i="2" s="1"/>
  <c r="M642" i="2" s="1"/>
  <c r="AB675" i="2"/>
  <c r="J675" i="2"/>
  <c r="X656" i="2"/>
  <c r="G677" i="2"/>
  <c r="AA675" i="2"/>
  <c r="G657" i="2"/>
  <c r="K657" i="2" s="1"/>
  <c r="N657" i="2" s="1"/>
  <c r="O650" i="2"/>
  <c r="Q650" i="2"/>
  <c r="R650" i="2" s="1"/>
  <c r="J647" i="2"/>
  <c r="K647" i="2" s="1"/>
  <c r="G641" i="2"/>
  <c r="I641" i="2"/>
  <c r="AA640" i="2"/>
  <c r="AB640" i="2"/>
  <c r="H640" i="2"/>
  <c r="J617" i="2"/>
  <c r="H675" i="2"/>
  <c r="I662" i="2"/>
  <c r="G652" i="2"/>
  <c r="I652" i="2"/>
  <c r="W633" i="2"/>
  <c r="X633" i="2"/>
  <c r="X676" i="2"/>
  <c r="G675" i="2"/>
  <c r="K675" i="2" s="1"/>
  <c r="AA662" i="2"/>
  <c r="AB662" i="2"/>
  <c r="AA657" i="2"/>
  <c r="AB657" i="2"/>
  <c r="X654" i="2"/>
  <c r="H652" i="2"/>
  <c r="AA652" i="2"/>
  <c r="W600" i="2"/>
  <c r="X600" i="2"/>
  <c r="Z676" i="2"/>
  <c r="AB676" i="2"/>
  <c r="O655" i="2"/>
  <c r="Q655" i="2"/>
  <c r="R607" i="2"/>
  <c r="S607" i="2"/>
  <c r="Z709" i="2"/>
  <c r="G700" i="2"/>
  <c r="K700" i="2" s="1"/>
  <c r="X692" i="2"/>
  <c r="G692" i="2"/>
  <c r="AA691" i="2"/>
  <c r="G686" i="2"/>
  <c r="K686" i="2" s="1"/>
  <c r="AA685" i="2"/>
  <c r="S671" i="2"/>
  <c r="T671" i="2" s="1"/>
  <c r="U671" i="2" s="1"/>
  <c r="AB670" i="2"/>
  <c r="AA669" i="2"/>
  <c r="I669" i="2"/>
  <c r="AB668" i="2"/>
  <c r="I664" i="2"/>
  <c r="AB663" i="2"/>
  <c r="H663" i="2"/>
  <c r="AB652" i="2"/>
  <c r="Z650" i="2"/>
  <c r="G646" i="2"/>
  <c r="I646" i="2"/>
  <c r="W686" i="2"/>
  <c r="Q677" i="2"/>
  <c r="X672" i="2"/>
  <c r="AB667" i="2"/>
  <c r="W663" i="2"/>
  <c r="X663" i="2"/>
  <c r="I655" i="2"/>
  <c r="O649" i="2"/>
  <c r="Q649" i="2"/>
  <c r="R649" i="2" s="1"/>
  <c r="Q646" i="2"/>
  <c r="O646" i="2"/>
  <c r="Z692" i="2"/>
  <c r="AB690" i="2"/>
  <c r="AB684" i="2"/>
  <c r="Q682" i="2"/>
  <c r="R682" i="2" s="1"/>
  <c r="AA667" i="2"/>
  <c r="L666" i="2"/>
  <c r="M666" i="2" s="1"/>
  <c r="N666" i="2"/>
  <c r="Z655" i="2"/>
  <c r="O653" i="2"/>
  <c r="X650" i="2"/>
  <c r="Z647" i="2"/>
  <c r="O645" i="2"/>
  <c r="Q645" i="2"/>
  <c r="Z640" i="2"/>
  <c r="S681" i="2"/>
  <c r="O677" i="2"/>
  <c r="H670" i="2"/>
  <c r="Z670" i="2"/>
  <c r="G667" i="2"/>
  <c r="I667" i="2"/>
  <c r="Q665" i="2"/>
  <c r="R665" i="2" s="1"/>
  <c r="S662" i="2"/>
  <c r="T662" i="2" s="1"/>
  <c r="U662" i="2" s="1"/>
  <c r="W658" i="2"/>
  <c r="X658" i="2"/>
  <c r="I649" i="2"/>
  <c r="G624" i="2"/>
  <c r="I624" i="2"/>
  <c r="Z690" i="2"/>
  <c r="Q687" i="2"/>
  <c r="R687" i="2" s="1"/>
  <c r="O682" i="2"/>
  <c r="AB678" i="2"/>
  <c r="Q676" i="2"/>
  <c r="R676" i="2" s="1"/>
  <c r="Z653" i="2"/>
  <c r="Z649" i="2"/>
  <c r="K644" i="2"/>
  <c r="J575" i="2"/>
  <c r="K575" i="2" s="1"/>
  <c r="H690" i="2"/>
  <c r="AB683" i="2"/>
  <c r="AA678" i="2"/>
  <c r="H660" i="2"/>
  <c r="Q657" i="2"/>
  <c r="R657" i="2" s="1"/>
  <c r="H656" i="2"/>
  <c r="H651" i="2"/>
  <c r="AA651" i="2"/>
  <c r="AB651" i="2"/>
  <c r="I638" i="2"/>
  <c r="G638" i="2"/>
  <c r="J621" i="2"/>
  <c r="K621" i="2" s="1"/>
  <c r="O687" i="2"/>
  <c r="O681" i="2"/>
  <c r="O676" i="2"/>
  <c r="O662" i="2"/>
  <c r="AB660" i="2"/>
  <c r="AB656" i="2"/>
  <c r="AB649" i="2"/>
  <c r="I648" i="2"/>
  <c r="AA644" i="2"/>
  <c r="Z644" i="2" s="1"/>
  <c r="H644" i="2"/>
  <c r="S643" i="2"/>
  <c r="O643" i="2"/>
  <c r="G608" i="2"/>
  <c r="I608" i="2"/>
  <c r="AB639" i="2"/>
  <c r="Q637" i="2"/>
  <c r="R637" i="2" s="1"/>
  <c r="O627" i="2"/>
  <c r="AB621" i="2"/>
  <c r="H621" i="2"/>
  <c r="I612" i="2"/>
  <c r="W611" i="2"/>
  <c r="J602" i="2"/>
  <c r="K602" i="2" s="1"/>
  <c r="J599" i="2"/>
  <c r="K599" i="2" s="1"/>
  <c r="W593" i="2"/>
  <c r="P583" i="2"/>
  <c r="AC583" i="2" s="1"/>
  <c r="E582" i="1" s="1"/>
  <c r="J581" i="2"/>
  <c r="K581" i="2" s="1"/>
  <c r="H603" i="2"/>
  <c r="AA603" i="2"/>
  <c r="Z603" i="2" s="1"/>
  <c r="AB603" i="2"/>
  <c r="J625" i="2"/>
  <c r="K625" i="2" s="1"/>
  <c r="W616" i="2"/>
  <c r="X616" i="2"/>
  <c r="J593" i="2"/>
  <c r="K593" i="2" s="1"/>
  <c r="G587" i="2"/>
  <c r="I587" i="2"/>
  <c r="S567" i="2"/>
  <c r="H565" i="2"/>
  <c r="AA565" i="2"/>
  <c r="AB565" i="2"/>
  <c r="O615" i="2"/>
  <c r="Q615" i="2"/>
  <c r="R615" i="2" s="1"/>
  <c r="O605" i="2"/>
  <c r="Q605" i="2"/>
  <c r="R605" i="2" s="1"/>
  <c r="Q587" i="2"/>
  <c r="O587" i="2"/>
  <c r="O561" i="2"/>
  <c r="Q561" i="2"/>
  <c r="R561" i="2" s="1"/>
  <c r="AA638" i="2"/>
  <c r="H622" i="2"/>
  <c r="G619" i="2"/>
  <c r="K619" i="2" s="1"/>
  <c r="G615" i="2"/>
  <c r="AA612" i="2"/>
  <c r="Z612" i="2" s="1"/>
  <c r="AB612" i="2"/>
  <c r="G600" i="2"/>
  <c r="I600" i="2"/>
  <c r="O596" i="2"/>
  <c r="Q596" i="2"/>
  <c r="R596" i="2" s="1"/>
  <c r="P562" i="2"/>
  <c r="H600" i="2"/>
  <c r="AA600" i="2"/>
  <c r="AB600" i="2"/>
  <c r="R595" i="2"/>
  <c r="S595" i="2"/>
  <c r="G553" i="2"/>
  <c r="I553" i="2"/>
  <c r="I627" i="2"/>
  <c r="AA625" i="2"/>
  <c r="AB625" i="2"/>
  <c r="I622" i="2"/>
  <c r="H619" i="2"/>
  <c r="AA619" i="2"/>
  <c r="Z619" i="2" s="1"/>
  <c r="S618" i="2"/>
  <c r="G617" i="2"/>
  <c r="AB615" i="2"/>
  <c r="X608" i="2"/>
  <c r="S601" i="2"/>
  <c r="I596" i="2"/>
  <c r="Z556" i="2"/>
  <c r="AA622" i="2"/>
  <c r="Z622" i="2" s="1"/>
  <c r="O590" i="2"/>
  <c r="Q590" i="2"/>
  <c r="R590" i="2" s="1"/>
  <c r="N566" i="2"/>
  <c r="Q630" i="2"/>
  <c r="AB622" i="2"/>
  <c r="J609" i="2"/>
  <c r="K609" i="2" s="1"/>
  <c r="L609" i="2" s="1"/>
  <c r="M609" i="2" s="1"/>
  <c r="Z605" i="2"/>
  <c r="Z602" i="2"/>
  <c r="I590" i="2"/>
  <c r="G590" i="2"/>
  <c r="O609" i="2"/>
  <c r="G576" i="2"/>
  <c r="I576" i="2"/>
  <c r="O570" i="2"/>
  <c r="Q570" i="2"/>
  <c r="R570" i="2" s="1"/>
  <c r="AB646" i="2"/>
  <c r="S636" i="2"/>
  <c r="T636" i="2" s="1"/>
  <c r="U636" i="2" s="1"/>
  <c r="R611" i="2"/>
  <c r="S611" i="2"/>
  <c r="G582" i="2"/>
  <c r="I582" i="2"/>
  <c r="L571" i="2"/>
  <c r="M571" i="2" s="1"/>
  <c r="N571" i="2"/>
  <c r="W563" i="2"/>
  <c r="X563" i="2"/>
  <c r="AA646" i="2"/>
  <c r="AB641" i="2"/>
  <c r="S633" i="2"/>
  <c r="T633" i="2" s="1"/>
  <c r="U633" i="2" s="1"/>
  <c r="AA628" i="2"/>
  <c r="AB628" i="2"/>
  <c r="H613" i="2"/>
  <c r="AA613" i="2"/>
  <c r="O606" i="2"/>
  <c r="Q606" i="2"/>
  <c r="H597" i="2"/>
  <c r="AA597" i="2"/>
  <c r="Z597" i="2" s="1"/>
  <c r="AB597" i="2"/>
  <c r="O548" i="2"/>
  <c r="Q548" i="2"/>
  <c r="AA641" i="2"/>
  <c r="W635" i="2"/>
  <c r="Z632" i="2"/>
  <c r="H629" i="2"/>
  <c r="S620" i="2"/>
  <c r="T620" i="2" s="1"/>
  <c r="U620" i="2" s="1"/>
  <c r="O618" i="2"/>
  <c r="G616" i="2"/>
  <c r="I616" i="2"/>
  <c r="AA609" i="2"/>
  <c r="AB609" i="2"/>
  <c r="K604" i="2"/>
  <c r="AB645" i="2"/>
  <c r="H641" i="2"/>
  <c r="Q638" i="2"/>
  <c r="K620" i="2"/>
  <c r="Q617" i="2"/>
  <c r="R617" i="2" s="1"/>
  <c r="H616" i="2"/>
  <c r="Z616" i="2"/>
  <c r="AB616" i="2"/>
  <c r="S615" i="2"/>
  <c r="T615" i="2" s="1"/>
  <c r="U615" i="2" s="1"/>
  <c r="H614" i="2"/>
  <c r="Q612" i="2"/>
  <c r="R612" i="2" s="1"/>
  <c r="I606" i="2"/>
  <c r="O586" i="2"/>
  <c r="Q586" i="2"/>
  <c r="R586" i="2" s="1"/>
  <c r="P559" i="2"/>
  <c r="AC559" i="2" s="1"/>
  <c r="E558" i="1" s="1"/>
  <c r="J537" i="2"/>
  <c r="K537" i="2" s="1"/>
  <c r="N537" i="2" s="1"/>
  <c r="AA645" i="2"/>
  <c r="S637" i="2"/>
  <c r="W632" i="2"/>
  <c r="X632" i="2"/>
  <c r="H624" i="2"/>
  <c r="AB614" i="2"/>
  <c r="O612" i="2"/>
  <c r="O608" i="2"/>
  <c r="Q608" i="2"/>
  <c r="R608" i="2" s="1"/>
  <c r="AA606" i="2"/>
  <c r="AB606" i="2"/>
  <c r="K586" i="2"/>
  <c r="N586" i="2" s="1"/>
  <c r="H593" i="2"/>
  <c r="H581" i="2"/>
  <c r="H575" i="2"/>
  <c r="J569" i="2"/>
  <c r="K569" i="2" s="1"/>
  <c r="AA553" i="2"/>
  <c r="Z553" i="2" s="1"/>
  <c r="AB553" i="2"/>
  <c r="J542" i="2"/>
  <c r="K542" i="2" s="1"/>
  <c r="W520" i="2"/>
  <c r="X520" i="2"/>
  <c r="W557" i="2"/>
  <c r="X557" i="2"/>
  <c r="L533" i="2"/>
  <c r="M533" i="2" s="1"/>
  <c r="N533" i="2"/>
  <c r="G558" i="2"/>
  <c r="K558" i="2" s="1"/>
  <c r="O547" i="2"/>
  <c r="Q547" i="2"/>
  <c r="X523" i="2"/>
  <c r="W523" i="2"/>
  <c r="R511" i="2"/>
  <c r="S511" i="2"/>
  <c r="Z558" i="2"/>
  <c r="J543" i="2"/>
  <c r="K543" i="2" s="1"/>
  <c r="W535" i="2"/>
  <c r="H531" i="2"/>
  <c r="AA531" i="2"/>
  <c r="AB531" i="2"/>
  <c r="L527" i="2"/>
  <c r="M527" i="2" s="1"/>
  <c r="N527" i="2"/>
  <c r="O527" i="2"/>
  <c r="Q527" i="2"/>
  <c r="R527" i="2" s="1"/>
  <c r="I592" i="2"/>
  <c r="H589" i="2"/>
  <c r="N559" i="2"/>
  <c r="O523" i="2"/>
  <c r="Q523" i="2"/>
  <c r="R523" i="2" s="1"/>
  <c r="T517" i="2"/>
  <c r="U517" i="2" s="1"/>
  <c r="X592" i="2"/>
  <c r="X585" i="2"/>
  <c r="Q576" i="2"/>
  <c r="Q555" i="2"/>
  <c r="R555" i="2" s="1"/>
  <c r="H554" i="2"/>
  <c r="AA554" i="2"/>
  <c r="AB548" i="2"/>
  <c r="H516" i="2"/>
  <c r="AA516" i="2"/>
  <c r="AB516" i="2"/>
  <c r="Z617" i="2"/>
  <c r="L607" i="2"/>
  <c r="M607" i="2" s="1"/>
  <c r="Z601" i="2"/>
  <c r="G592" i="2"/>
  <c r="G579" i="2"/>
  <c r="K579" i="2" s="1"/>
  <c r="H573" i="2"/>
  <c r="G568" i="2"/>
  <c r="AA548" i="2"/>
  <c r="Z548" i="2" s="1"/>
  <c r="AA543" i="2"/>
  <c r="Z543" i="2" s="1"/>
  <c r="AB543" i="2"/>
  <c r="H543" i="2"/>
  <c r="J535" i="2"/>
  <c r="W532" i="2"/>
  <c r="O576" i="2"/>
  <c r="AB547" i="2"/>
  <c r="AA535" i="2"/>
  <c r="AB535" i="2"/>
  <c r="H535" i="2"/>
  <c r="X601" i="2"/>
  <c r="X584" i="2"/>
  <c r="X559" i="2"/>
  <c r="Q556" i="2"/>
  <c r="X548" i="2"/>
  <c r="AA547" i="2"/>
  <c r="G544" i="2"/>
  <c r="I544" i="2"/>
  <c r="G532" i="2"/>
  <c r="I532" i="2"/>
  <c r="G601" i="2"/>
  <c r="K601" i="2" s="1"/>
  <c r="G567" i="2"/>
  <c r="K567" i="2" s="1"/>
  <c r="AB561" i="2"/>
  <c r="H560" i="2"/>
  <c r="G556" i="2"/>
  <c r="K556" i="2" s="1"/>
  <c r="N556" i="2" s="1"/>
  <c r="H550" i="2"/>
  <c r="AB550" i="2"/>
  <c r="L545" i="2"/>
  <c r="M545" i="2" s="1"/>
  <c r="O544" i="2"/>
  <c r="Q544" i="2"/>
  <c r="AB587" i="2"/>
  <c r="Q574" i="2"/>
  <c r="Q569" i="2"/>
  <c r="R569" i="2" s="1"/>
  <c r="Q563" i="2"/>
  <c r="N562" i="2"/>
  <c r="O562" i="2"/>
  <c r="AC562" i="2" s="1"/>
  <c r="E561" i="1" s="1"/>
  <c r="K561" i="2"/>
  <c r="L561" i="2" s="1"/>
  <c r="M561" i="2" s="1"/>
  <c r="X526" i="2"/>
  <c r="W526" i="2"/>
  <c r="AB590" i="2"/>
  <c r="AA587" i="2"/>
  <c r="AB582" i="2"/>
  <c r="S577" i="2"/>
  <c r="AB576" i="2"/>
  <c r="AB570" i="2"/>
  <c r="AB556" i="2"/>
  <c r="W547" i="2"/>
  <c r="X547" i="2"/>
  <c r="W541" i="2"/>
  <c r="X541" i="2"/>
  <c r="AB593" i="2"/>
  <c r="AA590" i="2"/>
  <c r="Z590" i="2" s="1"/>
  <c r="Q585" i="2"/>
  <c r="R585" i="2" s="1"/>
  <c r="AA582" i="2"/>
  <c r="Z582" i="2" s="1"/>
  <c r="AA576" i="2"/>
  <c r="O574" i="2"/>
  <c r="AA570" i="2"/>
  <c r="O569" i="2"/>
  <c r="I563" i="2"/>
  <c r="AA561" i="2"/>
  <c r="AA550" i="2"/>
  <c r="Q549" i="2"/>
  <c r="G534" i="2"/>
  <c r="I534" i="2"/>
  <c r="W509" i="2"/>
  <c r="X509" i="2"/>
  <c r="AB596" i="2"/>
  <c r="AA593" i="2"/>
  <c r="AB586" i="2"/>
  <c r="H582" i="2"/>
  <c r="AB581" i="2"/>
  <c r="Q579" i="2"/>
  <c r="Z576" i="2"/>
  <c r="AB575" i="2"/>
  <c r="Q568" i="2"/>
  <c r="R568" i="2" s="1"/>
  <c r="Z563" i="2"/>
  <c r="Q559" i="2"/>
  <c r="R559" i="2" s="1"/>
  <c r="S555" i="2"/>
  <c r="T555" i="2" s="1"/>
  <c r="U555" i="2" s="1"/>
  <c r="H553" i="2"/>
  <c r="W550" i="2"/>
  <c r="X550" i="2"/>
  <c r="AA586" i="2"/>
  <c r="Z586" i="2" s="1"/>
  <c r="S572" i="2"/>
  <c r="Z566" i="2"/>
  <c r="H557" i="2"/>
  <c r="AB557" i="2"/>
  <c r="W552" i="2"/>
  <c r="X552" i="2"/>
  <c r="I549" i="2"/>
  <c r="I548" i="2"/>
  <c r="Q546" i="2"/>
  <c r="R546" i="2" s="1"/>
  <c r="AA532" i="2"/>
  <c r="I528" i="2"/>
  <c r="R482" i="2"/>
  <c r="S482" i="2"/>
  <c r="O528" i="2"/>
  <c r="Q528" i="2"/>
  <c r="R528" i="2" s="1"/>
  <c r="O515" i="2"/>
  <c r="Q515" i="2"/>
  <c r="R515" i="2" s="1"/>
  <c r="O488" i="2"/>
  <c r="Q488" i="2"/>
  <c r="R488" i="2" s="1"/>
  <c r="J514" i="2"/>
  <c r="K514" i="2" s="1"/>
  <c r="L514" i="2" s="1"/>
  <c r="M514" i="2" s="1"/>
  <c r="J509" i="2"/>
  <c r="K509" i="2" s="1"/>
  <c r="O497" i="2"/>
  <c r="O485" i="2"/>
  <c r="Q485" i="2"/>
  <c r="R485" i="2" s="1"/>
  <c r="H518" i="2"/>
  <c r="I515" i="2"/>
  <c r="O514" i="2"/>
  <c r="Q514" i="2"/>
  <c r="R514" i="2" s="1"/>
  <c r="S509" i="2"/>
  <c r="T509" i="2" s="1"/>
  <c r="U509" i="2" s="1"/>
  <c r="K500" i="2"/>
  <c r="J488" i="2"/>
  <c r="K488" i="2" s="1"/>
  <c r="W542" i="2"/>
  <c r="Z541" i="2"/>
  <c r="O529" i="2"/>
  <c r="H524" i="2"/>
  <c r="Z524" i="2"/>
  <c r="H521" i="2"/>
  <c r="AA521" i="2"/>
  <c r="Z521" i="2" s="1"/>
  <c r="S520" i="2"/>
  <c r="AB518" i="2"/>
  <c r="W516" i="2"/>
  <c r="X516" i="2"/>
  <c r="G510" i="2"/>
  <c r="I510" i="2"/>
  <c r="L490" i="2"/>
  <c r="M490" i="2" s="1"/>
  <c r="O478" i="2"/>
  <c r="Q478" i="2"/>
  <c r="R478" i="2" s="1"/>
  <c r="H541" i="2"/>
  <c r="AA518" i="2"/>
  <c r="H510" i="2"/>
  <c r="AA510" i="2"/>
  <c r="AB510" i="2"/>
  <c r="Q500" i="2"/>
  <c r="R500" i="2" s="1"/>
  <c r="K499" i="2"/>
  <c r="O480" i="2"/>
  <c r="Q480" i="2"/>
  <c r="R480" i="2" s="1"/>
  <c r="I555" i="2"/>
  <c r="H552" i="2"/>
  <c r="G547" i="2"/>
  <c r="AA546" i="2"/>
  <c r="G541" i="2"/>
  <c r="AA540" i="2"/>
  <c r="L537" i="2"/>
  <c r="M537" i="2" s="1"/>
  <c r="J529" i="2"/>
  <c r="K529" i="2" s="1"/>
  <c r="N529" i="2" s="1"/>
  <c r="I520" i="2"/>
  <c r="J519" i="2"/>
  <c r="AA509" i="2"/>
  <c r="Z509" i="2" s="1"/>
  <c r="AB509" i="2"/>
  <c r="G505" i="2"/>
  <c r="I505" i="2"/>
  <c r="I546" i="2"/>
  <c r="I540" i="2"/>
  <c r="Z529" i="2"/>
  <c r="AB529" i="2"/>
  <c r="AB524" i="2"/>
  <c r="G523" i="2"/>
  <c r="I523" i="2"/>
  <c r="AB520" i="2"/>
  <c r="AA520" i="2"/>
  <c r="G506" i="2"/>
  <c r="I506" i="2"/>
  <c r="L502" i="2"/>
  <c r="M502" i="2" s="1"/>
  <c r="AB523" i="2"/>
  <c r="Q519" i="2"/>
  <c r="R519" i="2" s="1"/>
  <c r="O519" i="2"/>
  <c r="G513" i="2"/>
  <c r="I513" i="2"/>
  <c r="Z511" i="2"/>
  <c r="H507" i="2"/>
  <c r="AA507" i="2"/>
  <c r="H551" i="2"/>
  <c r="G546" i="2"/>
  <c r="AA539" i="2"/>
  <c r="I539" i="2"/>
  <c r="H538" i="2"/>
  <c r="AB536" i="2"/>
  <c r="AB521" i="2"/>
  <c r="AA491" i="2"/>
  <c r="H491" i="2"/>
  <c r="AB491" i="2"/>
  <c r="AB544" i="2"/>
  <c r="Q542" i="2"/>
  <c r="AA536" i="2"/>
  <c r="J531" i="2"/>
  <c r="K531" i="2" s="1"/>
  <c r="H526" i="2"/>
  <c r="AA526" i="2"/>
  <c r="X524" i="2"/>
  <c r="W524" i="2"/>
  <c r="W521" i="2"/>
  <c r="X521" i="2"/>
  <c r="AA544" i="2"/>
  <c r="Z544" i="2" s="1"/>
  <c r="Q497" i="2"/>
  <c r="R497" i="2" s="1"/>
  <c r="O542" i="2"/>
  <c r="W539" i="2"/>
  <c r="X539" i="2"/>
  <c r="AB534" i="2"/>
  <c r="AA523" i="2"/>
  <c r="S512" i="2"/>
  <c r="N497" i="2"/>
  <c r="L495" i="2"/>
  <c r="M495" i="2" s="1"/>
  <c r="O495" i="2"/>
  <c r="Q495" i="2"/>
  <c r="K484" i="2"/>
  <c r="N484" i="2" s="1"/>
  <c r="W463" i="2"/>
  <c r="X463" i="2"/>
  <c r="H536" i="2"/>
  <c r="AA534" i="2"/>
  <c r="Z534" i="2" s="1"/>
  <c r="H534" i="2"/>
  <c r="H532" i="2"/>
  <c r="S529" i="2"/>
  <c r="T529" i="2" s="1"/>
  <c r="U529" i="2" s="1"/>
  <c r="AB526" i="2"/>
  <c r="H525" i="2"/>
  <c r="J522" i="2"/>
  <c r="K522" i="2" s="1"/>
  <c r="N522" i="2" s="1"/>
  <c r="L497" i="2"/>
  <c r="M497" i="2" s="1"/>
  <c r="AB532" i="2"/>
  <c r="AB527" i="2"/>
  <c r="AB507" i="2"/>
  <c r="T498" i="2"/>
  <c r="U498" i="2" s="1"/>
  <c r="O484" i="2"/>
  <c r="Q484" i="2"/>
  <c r="R484" i="2" s="1"/>
  <c r="O456" i="2"/>
  <c r="Q456" i="2"/>
  <c r="R456" i="2" s="1"/>
  <c r="X491" i="2"/>
  <c r="I483" i="2"/>
  <c r="H481" i="2"/>
  <c r="AA481" i="2"/>
  <c r="Z481" i="2" s="1"/>
  <c r="O474" i="2"/>
  <c r="O453" i="2"/>
  <c r="Q453" i="2"/>
  <c r="R453" i="2" s="1"/>
  <c r="Q428" i="2"/>
  <c r="R428" i="2" s="1"/>
  <c r="L428" i="2"/>
  <c r="M428" i="2" s="1"/>
  <c r="N428" i="2"/>
  <c r="O428" i="2"/>
  <c r="P421" i="2"/>
  <c r="O494" i="2"/>
  <c r="Q494" i="2"/>
  <c r="R494" i="2" s="1"/>
  <c r="H492" i="2"/>
  <c r="AA492" i="2"/>
  <c r="Z492" i="2" s="1"/>
  <c r="I480" i="2"/>
  <c r="G480" i="2"/>
  <c r="J479" i="2"/>
  <c r="J473" i="2"/>
  <c r="K473" i="2" s="1"/>
  <c r="N473" i="2" s="1"/>
  <c r="AB488" i="2"/>
  <c r="AA485" i="2"/>
  <c r="AB485" i="2"/>
  <c r="AA480" i="2"/>
  <c r="Z480" i="2" s="1"/>
  <c r="AB480" i="2"/>
  <c r="O479" i="2"/>
  <c r="AA475" i="2"/>
  <c r="H475" i="2"/>
  <c r="AB475" i="2"/>
  <c r="I474" i="2"/>
  <c r="I466" i="2"/>
  <c r="Z460" i="2"/>
  <c r="O498" i="2"/>
  <c r="W481" i="2"/>
  <c r="X481" i="2"/>
  <c r="G479" i="2"/>
  <c r="K479" i="2" s="1"/>
  <c r="AB474" i="2"/>
  <c r="O473" i="2"/>
  <c r="Q473" i="2"/>
  <c r="R473" i="2" s="1"/>
  <c r="H466" i="2"/>
  <c r="W435" i="2"/>
  <c r="X435" i="2"/>
  <c r="I524" i="2"/>
  <c r="O511" i="2"/>
  <c r="I496" i="2"/>
  <c r="X494" i="2"/>
  <c r="N490" i="2"/>
  <c r="X488" i="2"/>
  <c r="AA479" i="2"/>
  <c r="O467" i="2"/>
  <c r="Q467" i="2"/>
  <c r="R467" i="2" s="1"/>
  <c r="Z514" i="2"/>
  <c r="G507" i="2"/>
  <c r="AA504" i="2"/>
  <c r="AB503" i="2"/>
  <c r="AB497" i="2"/>
  <c r="X495" i="2"/>
  <c r="Z495" i="2"/>
  <c r="AB495" i="2"/>
  <c r="I489" i="2"/>
  <c r="X485" i="2"/>
  <c r="G472" i="2"/>
  <c r="K472" i="2" s="1"/>
  <c r="K467" i="2"/>
  <c r="L467" i="2" s="1"/>
  <c r="M467" i="2" s="1"/>
  <c r="H504" i="2"/>
  <c r="AA503" i="2"/>
  <c r="I503" i="2"/>
  <c r="I498" i="2"/>
  <c r="AA497" i="2"/>
  <c r="Z497" i="2" s="1"/>
  <c r="J468" i="2"/>
  <c r="H458" i="2"/>
  <c r="AA458" i="2"/>
  <c r="AB458" i="2"/>
  <c r="H489" i="2"/>
  <c r="AA489" i="2"/>
  <c r="AB478" i="2"/>
  <c r="H464" i="2"/>
  <c r="AA464" i="2"/>
  <c r="AB464" i="2"/>
  <c r="Z517" i="2"/>
  <c r="S508" i="2"/>
  <c r="X505" i="2"/>
  <c r="Z505" i="2"/>
  <c r="G503" i="2"/>
  <c r="X496" i="2"/>
  <c r="Q493" i="2"/>
  <c r="R493" i="2" s="1"/>
  <c r="AB479" i="2"/>
  <c r="Q477" i="2"/>
  <c r="R477" i="2" s="1"/>
  <c r="O477" i="2"/>
  <c r="AA474" i="2"/>
  <c r="O471" i="2"/>
  <c r="S471" i="2"/>
  <c r="Z448" i="2"/>
  <c r="Q430" i="2"/>
  <c r="R430" i="2" s="1"/>
  <c r="O430" i="2"/>
  <c r="AB489" i="2"/>
  <c r="Q487" i="2"/>
  <c r="H486" i="2"/>
  <c r="Z486" i="2"/>
  <c r="G477" i="2"/>
  <c r="I477" i="2"/>
  <c r="O438" i="2"/>
  <c r="Q438" i="2"/>
  <c r="R438" i="2" s="1"/>
  <c r="K501" i="2"/>
  <c r="AA498" i="2"/>
  <c r="T496" i="2"/>
  <c r="O493" i="2"/>
  <c r="S490" i="2"/>
  <c r="T490" i="2" s="1"/>
  <c r="U490" i="2" s="1"/>
  <c r="AA484" i="2"/>
  <c r="Z484" i="2" s="1"/>
  <c r="AA478" i="2"/>
  <c r="Z478" i="2" s="1"/>
  <c r="Z473" i="2"/>
  <c r="H468" i="2"/>
  <c r="AA468" i="2"/>
  <c r="Z468" i="2" s="1"/>
  <c r="J461" i="2"/>
  <c r="K461" i="2" s="1"/>
  <c r="W433" i="2"/>
  <c r="X433" i="2"/>
  <c r="G511" i="2"/>
  <c r="W489" i="2"/>
  <c r="X489" i="2"/>
  <c r="I487" i="2"/>
  <c r="X479" i="2"/>
  <c r="L476" i="2"/>
  <c r="M476" i="2" s="1"/>
  <c r="Q470" i="2"/>
  <c r="R470" i="2" s="1"/>
  <c r="O470" i="2"/>
  <c r="AB466" i="2"/>
  <c r="O465" i="2"/>
  <c r="Q465" i="2"/>
  <c r="W456" i="2"/>
  <c r="X456" i="2"/>
  <c r="O508" i="2"/>
  <c r="Q506" i="2"/>
  <c r="S505" i="2"/>
  <c r="I469" i="2"/>
  <c r="G469" i="2"/>
  <c r="AA466" i="2"/>
  <c r="I465" i="2"/>
  <c r="G465" i="2"/>
  <c r="J456" i="2"/>
  <c r="Q444" i="2"/>
  <c r="O444" i="2"/>
  <c r="Q513" i="2"/>
  <c r="AB465" i="2"/>
  <c r="Z465" i="2"/>
  <c r="S502" i="2"/>
  <c r="T502" i="2" s="1"/>
  <c r="U502" i="2" s="1"/>
  <c r="I485" i="2"/>
  <c r="Q483" i="2"/>
  <c r="S479" i="2"/>
  <c r="T479" i="2" s="1"/>
  <c r="U479" i="2" s="1"/>
  <c r="Z477" i="2"/>
  <c r="Q474" i="2"/>
  <c r="R474" i="2" s="1"/>
  <c r="P443" i="2"/>
  <c r="O472" i="2"/>
  <c r="Q454" i="2"/>
  <c r="R454" i="2" s="1"/>
  <c r="G447" i="2"/>
  <c r="I447" i="2"/>
  <c r="G444" i="2"/>
  <c r="I444" i="2"/>
  <c r="I441" i="2"/>
  <c r="O440" i="2"/>
  <c r="Q440" i="2"/>
  <c r="R440" i="2" s="1"/>
  <c r="T416" i="2"/>
  <c r="U416" i="2" s="1"/>
  <c r="K456" i="2"/>
  <c r="L456" i="2" s="1"/>
  <c r="M456" i="2" s="1"/>
  <c r="I453" i="2"/>
  <c r="H447" i="2"/>
  <c r="AA447" i="2"/>
  <c r="Z447" i="2" s="1"/>
  <c r="AA441" i="2"/>
  <c r="Z441" i="2" s="1"/>
  <c r="AB441" i="2"/>
  <c r="O439" i="2"/>
  <c r="Q439" i="2"/>
  <c r="R439" i="2" s="1"/>
  <c r="G431" i="2"/>
  <c r="I431" i="2"/>
  <c r="O419" i="2"/>
  <c r="Q419" i="2"/>
  <c r="R419" i="2" s="1"/>
  <c r="O454" i="2"/>
  <c r="AA453" i="2"/>
  <c r="AB453" i="2"/>
  <c r="J446" i="2"/>
  <c r="N443" i="2"/>
  <c r="W442" i="2"/>
  <c r="X442" i="2"/>
  <c r="J419" i="2"/>
  <c r="Z411" i="2"/>
  <c r="Z456" i="2"/>
  <c r="AA456" i="2"/>
  <c r="AB456" i="2"/>
  <c r="O449" i="2"/>
  <c r="I439" i="2"/>
  <c r="O435" i="2"/>
  <c r="Q435" i="2"/>
  <c r="R435" i="2" s="1"/>
  <c r="G446" i="2"/>
  <c r="G435" i="2"/>
  <c r="K435" i="2" s="1"/>
  <c r="G433" i="2"/>
  <c r="I433" i="2"/>
  <c r="O426" i="2"/>
  <c r="Q426" i="2"/>
  <c r="R426" i="2" s="1"/>
  <c r="AA471" i="2"/>
  <c r="Z471" i="2" s="1"/>
  <c r="X453" i="2"/>
  <c r="AA446" i="2"/>
  <c r="Z446" i="2" s="1"/>
  <c r="AB446" i="2"/>
  <c r="O437" i="2"/>
  <c r="Q437" i="2"/>
  <c r="R437" i="2" s="1"/>
  <c r="H436" i="2"/>
  <c r="H434" i="2"/>
  <c r="AB432" i="2"/>
  <c r="H432" i="2"/>
  <c r="Z427" i="2"/>
  <c r="L482" i="2"/>
  <c r="M482" i="2" s="1"/>
  <c r="H459" i="2"/>
  <c r="AB447" i="2"/>
  <c r="I445" i="2"/>
  <c r="S443" i="2"/>
  <c r="G437" i="2"/>
  <c r="K437" i="2" s="1"/>
  <c r="W447" i="2"/>
  <c r="X447" i="2"/>
  <c r="O445" i="2"/>
  <c r="Q445" i="2"/>
  <c r="R445" i="2" s="1"/>
  <c r="AA472" i="2"/>
  <c r="AA469" i="2"/>
  <c r="Q461" i="2"/>
  <c r="R461" i="2" s="1"/>
  <c r="Z440" i="2"/>
  <c r="H414" i="2"/>
  <c r="AA414" i="2"/>
  <c r="Z414" i="2" s="1"/>
  <c r="AB414" i="2"/>
  <c r="O403" i="2"/>
  <c r="Q403" i="2"/>
  <c r="R403" i="2" s="1"/>
  <c r="J392" i="2"/>
  <c r="L462" i="2"/>
  <c r="M462" i="2" s="1"/>
  <c r="N462" i="2"/>
  <c r="AA459" i="2"/>
  <c r="AB459" i="2"/>
  <c r="N452" i="2"/>
  <c r="O452" i="2"/>
  <c r="Q452" i="2"/>
  <c r="AB438" i="2"/>
  <c r="AB434" i="2"/>
  <c r="AB406" i="2"/>
  <c r="H406" i="2"/>
  <c r="Z406" i="2"/>
  <c r="J400" i="2"/>
  <c r="K400" i="2" s="1"/>
  <c r="Z462" i="2"/>
  <c r="X459" i="2"/>
  <c r="AB452" i="2"/>
  <c r="AB445" i="2"/>
  <c r="AA438" i="2"/>
  <c r="AA434" i="2"/>
  <c r="AA432" i="2"/>
  <c r="J415" i="2"/>
  <c r="K415" i="2" s="1"/>
  <c r="L415" i="2" s="1"/>
  <c r="M415" i="2" s="1"/>
  <c r="W482" i="2"/>
  <c r="Q455" i="2"/>
  <c r="G450" i="2"/>
  <c r="K450" i="2" s="1"/>
  <c r="X446" i="2"/>
  <c r="Y446" i="2" s="1"/>
  <c r="X439" i="2"/>
  <c r="AB436" i="2"/>
  <c r="L424" i="2"/>
  <c r="M424" i="2" s="1"/>
  <c r="O410" i="2"/>
  <c r="Q410" i="2"/>
  <c r="R410" i="2" s="1"/>
  <c r="S472" i="2"/>
  <c r="T472" i="2" s="1"/>
  <c r="U472" i="2" s="1"/>
  <c r="G463" i="2"/>
  <c r="I463" i="2"/>
  <c r="H460" i="2"/>
  <c r="Q457" i="2"/>
  <c r="R457" i="2" s="1"/>
  <c r="Q451" i="2"/>
  <c r="R451" i="2" s="1"/>
  <c r="AA436" i="2"/>
  <c r="I464" i="2"/>
  <c r="Y463" i="2"/>
  <c r="H450" i="2"/>
  <c r="AA450" i="2"/>
  <c r="Z450" i="2" s="1"/>
  <c r="Z445" i="2"/>
  <c r="O429" i="2"/>
  <c r="Q429" i="2"/>
  <c r="R429" i="2" s="1"/>
  <c r="Z422" i="2"/>
  <c r="Z463" i="2"/>
  <c r="O451" i="2"/>
  <c r="Q449" i="2"/>
  <c r="AA442" i="2"/>
  <c r="Z442" i="2" s="1"/>
  <c r="H442" i="2"/>
  <c r="AB442" i="2"/>
  <c r="H441" i="2"/>
  <c r="Q425" i="2"/>
  <c r="O424" i="2"/>
  <c r="G419" i="2"/>
  <c r="W417" i="2"/>
  <c r="X417" i="2"/>
  <c r="Q415" i="2"/>
  <c r="R415" i="2" s="1"/>
  <c r="I409" i="2"/>
  <c r="Q407" i="2"/>
  <c r="R407" i="2" s="1"/>
  <c r="J397" i="2"/>
  <c r="I387" i="2"/>
  <c r="O381" i="2"/>
  <c r="Q381" i="2"/>
  <c r="R381" i="2" s="1"/>
  <c r="K420" i="2"/>
  <c r="X418" i="2"/>
  <c r="S413" i="2"/>
  <c r="T413" i="2" s="1"/>
  <c r="U413" i="2" s="1"/>
  <c r="O409" i="2"/>
  <c r="Q409" i="2"/>
  <c r="R409" i="2" s="1"/>
  <c r="W401" i="2"/>
  <c r="X401" i="2"/>
  <c r="I381" i="2"/>
  <c r="G381" i="2"/>
  <c r="AB372" i="2"/>
  <c r="H372" i="2"/>
  <c r="J357" i="2"/>
  <c r="K357" i="2" s="1"/>
  <c r="N357" i="2" s="1"/>
  <c r="Q412" i="2"/>
  <c r="W404" i="2"/>
  <c r="O397" i="2"/>
  <c r="Q397" i="2"/>
  <c r="R397" i="2" s="1"/>
  <c r="P346" i="2"/>
  <c r="H420" i="2"/>
  <c r="AA420" i="2"/>
  <c r="Z420" i="2" s="1"/>
  <c r="Z439" i="2"/>
  <c r="AB430" i="2"/>
  <c r="H423" i="2"/>
  <c r="G422" i="2"/>
  <c r="W420" i="2"/>
  <c r="I416" i="2"/>
  <c r="G407" i="2"/>
  <c r="K407" i="2" s="1"/>
  <c r="L407" i="2" s="1"/>
  <c r="M407" i="2" s="1"/>
  <c r="H398" i="2"/>
  <c r="AA398" i="2"/>
  <c r="AB398" i="2"/>
  <c r="J391" i="2"/>
  <c r="O416" i="2"/>
  <c r="X415" i="2"/>
  <c r="J393" i="2"/>
  <c r="K393" i="2" s="1"/>
  <c r="N393" i="2" s="1"/>
  <c r="L390" i="2"/>
  <c r="M390" i="2" s="1"/>
  <c r="I429" i="2"/>
  <c r="AB428" i="2"/>
  <c r="AB425" i="2"/>
  <c r="I425" i="2"/>
  <c r="I413" i="2"/>
  <c r="AA407" i="2"/>
  <c r="AB407" i="2"/>
  <c r="S405" i="2"/>
  <c r="O393" i="2"/>
  <c r="Q393" i="2"/>
  <c r="R393" i="2" s="1"/>
  <c r="Z423" i="2"/>
  <c r="AB423" i="2"/>
  <c r="O413" i="2"/>
  <c r="J410" i="2"/>
  <c r="G392" i="2"/>
  <c r="J380" i="2"/>
  <c r="K380" i="2" s="1"/>
  <c r="L380" i="2" s="1"/>
  <c r="M380" i="2" s="1"/>
  <c r="I451" i="2"/>
  <c r="H448" i="2"/>
  <c r="Z428" i="2"/>
  <c r="AB416" i="2"/>
  <c r="G401" i="2"/>
  <c r="I401" i="2"/>
  <c r="G388" i="2"/>
  <c r="I388" i="2"/>
  <c r="I375" i="2"/>
  <c r="G375" i="2"/>
  <c r="W368" i="2"/>
  <c r="X368" i="2"/>
  <c r="K426" i="2"/>
  <c r="N426" i="2" s="1"/>
  <c r="O415" i="2"/>
  <c r="H401" i="2"/>
  <c r="AA401" i="2"/>
  <c r="AB401" i="2"/>
  <c r="O400" i="2"/>
  <c r="Q400" i="2"/>
  <c r="R400" i="2" s="1"/>
  <c r="P395" i="2"/>
  <c r="AC395" i="2" s="1"/>
  <c r="E394" i="1" s="1"/>
  <c r="O388" i="2"/>
  <c r="Q388" i="2"/>
  <c r="O382" i="2"/>
  <c r="Q382" i="2"/>
  <c r="R382" i="2" s="1"/>
  <c r="Z364" i="2"/>
  <c r="AA429" i="2"/>
  <c r="AB429" i="2"/>
  <c r="Q421" i="2"/>
  <c r="R421" i="2" s="1"/>
  <c r="AA413" i="2"/>
  <c r="AB413" i="2"/>
  <c r="I394" i="2"/>
  <c r="G394" i="2"/>
  <c r="I382" i="2"/>
  <c r="G382" i="2"/>
  <c r="AA372" i="2"/>
  <c r="Z372" i="2" s="1"/>
  <c r="AA426" i="2"/>
  <c r="Z426" i="2" s="1"/>
  <c r="O412" i="2"/>
  <c r="AA410" i="2"/>
  <c r="Z410" i="2" s="1"/>
  <c r="AB410" i="2"/>
  <c r="J404" i="2"/>
  <c r="K404" i="2" s="1"/>
  <c r="H394" i="2"/>
  <c r="AA394" i="2"/>
  <c r="AB394" i="2"/>
  <c r="Q433" i="2"/>
  <c r="S431" i="2"/>
  <c r="T431" i="2" s="1"/>
  <c r="U431" i="2" s="1"/>
  <c r="S424" i="2"/>
  <c r="T424" i="2" s="1"/>
  <c r="U424" i="2" s="1"/>
  <c r="O421" i="2"/>
  <c r="AC421" i="2" s="1"/>
  <c r="E420" i="1" s="1"/>
  <c r="K417" i="2"/>
  <c r="N412" i="2"/>
  <c r="H404" i="2"/>
  <c r="AA404" i="2"/>
  <c r="Z404" i="2" s="1"/>
  <c r="AB404" i="2"/>
  <c r="AB400" i="2"/>
  <c r="K376" i="2"/>
  <c r="N376" i="2" s="1"/>
  <c r="K442" i="2"/>
  <c r="N421" i="2"/>
  <c r="I418" i="2"/>
  <c r="H417" i="2"/>
  <c r="O431" i="2"/>
  <c r="AB419" i="2"/>
  <c r="S418" i="2"/>
  <c r="AA417" i="2"/>
  <c r="L412" i="2"/>
  <c r="M412" i="2" s="1"/>
  <c r="I403" i="2"/>
  <c r="G383" i="2"/>
  <c r="I383" i="2"/>
  <c r="X378" i="2"/>
  <c r="W378" i="2"/>
  <c r="K360" i="2"/>
  <c r="L360" i="2" s="1"/>
  <c r="M360" i="2" s="1"/>
  <c r="Z346" i="2"/>
  <c r="O380" i="2"/>
  <c r="I379" i="2"/>
  <c r="J367" i="2"/>
  <c r="K367" i="2" s="1"/>
  <c r="L367" i="2" s="1"/>
  <c r="M367" i="2" s="1"/>
  <c r="J356" i="2"/>
  <c r="K356" i="2" s="1"/>
  <c r="N356" i="2" s="1"/>
  <c r="W345" i="2"/>
  <c r="X345" i="2"/>
  <c r="R344" i="2"/>
  <c r="T344" i="2" s="1"/>
  <c r="U344" i="2" s="1"/>
  <c r="Q376" i="2"/>
  <c r="K370" i="2"/>
  <c r="S363" i="2"/>
  <c r="T363" i="2" s="1"/>
  <c r="U363" i="2" s="1"/>
  <c r="G353" i="2"/>
  <c r="I353" i="2"/>
  <c r="Z381" i="2"/>
  <c r="Q356" i="2"/>
  <c r="O356" i="2"/>
  <c r="AA353" i="2"/>
  <c r="Z353" i="2" s="1"/>
  <c r="H353" i="2"/>
  <c r="AB353" i="2"/>
  <c r="Q343" i="2"/>
  <c r="R343" i="2" s="1"/>
  <c r="O343" i="2"/>
  <c r="AA370" i="2"/>
  <c r="H370" i="2"/>
  <c r="Q365" i="2"/>
  <c r="G386" i="2"/>
  <c r="J377" i="2"/>
  <c r="K377" i="2" s="1"/>
  <c r="S375" i="2"/>
  <c r="G373" i="2"/>
  <c r="K373" i="2" s="1"/>
  <c r="AB370" i="2"/>
  <c r="Z367" i="2"/>
  <c r="O354" i="2"/>
  <c r="Q354" i="2"/>
  <c r="I335" i="2"/>
  <c r="G335" i="2"/>
  <c r="G331" i="2"/>
  <c r="I331" i="2"/>
  <c r="K354" i="2"/>
  <c r="L354" i="2" s="1"/>
  <c r="M354" i="2" s="1"/>
  <c r="H348" i="2"/>
  <c r="AA348" i="2"/>
  <c r="Z348" i="2" s="1"/>
  <c r="AB348" i="2"/>
  <c r="X396" i="2"/>
  <c r="G391" i="2"/>
  <c r="O377" i="2"/>
  <c r="S377" i="2"/>
  <c r="T377" i="2" s="1"/>
  <c r="U377" i="2" s="1"/>
  <c r="X376" i="2"/>
  <c r="AB373" i="2"/>
  <c r="H373" i="2"/>
  <c r="AA373" i="2"/>
  <c r="Z373" i="2" s="1"/>
  <c r="G396" i="2"/>
  <c r="K396" i="2" s="1"/>
  <c r="O371" i="2"/>
  <c r="Q371" i="2"/>
  <c r="R371" i="2" s="1"/>
  <c r="Q362" i="2"/>
  <c r="AA354" i="2"/>
  <c r="AB354" i="2"/>
  <c r="W341" i="2"/>
  <c r="X341" i="2"/>
  <c r="Q387" i="2"/>
  <c r="R387" i="2" s="1"/>
  <c r="AB356" i="2"/>
  <c r="H337" i="2"/>
  <c r="AA337" i="2"/>
  <c r="S386" i="2"/>
  <c r="I384" i="2"/>
  <c r="Q380" i="2"/>
  <c r="I366" i="2"/>
  <c r="AA356" i="2"/>
  <c r="Z356" i="2" s="1"/>
  <c r="W338" i="2"/>
  <c r="X338" i="2"/>
  <c r="J330" i="2"/>
  <c r="K330" i="2" s="1"/>
  <c r="X408" i="2"/>
  <c r="Q392" i="2"/>
  <c r="R392" i="2" s="1"/>
  <c r="O387" i="2"/>
  <c r="AB383" i="2"/>
  <c r="X377" i="2"/>
  <c r="L374" i="2"/>
  <c r="M374" i="2" s="1"/>
  <c r="J368" i="2"/>
  <c r="K368" i="2" s="1"/>
  <c r="O366" i="2"/>
  <c r="Q366" i="2"/>
  <c r="R366" i="2" s="1"/>
  <c r="Q363" i="2"/>
  <c r="R363" i="2" s="1"/>
  <c r="Q360" i="2"/>
  <c r="Q357" i="2"/>
  <c r="Q340" i="2"/>
  <c r="R340" i="2" s="1"/>
  <c r="O340" i="2"/>
  <c r="S396" i="2"/>
  <c r="S391" i="2"/>
  <c r="T391" i="2" s="1"/>
  <c r="U391" i="2" s="1"/>
  <c r="AB388" i="2"/>
  <c r="AA383" i="2"/>
  <c r="Z383" i="2" s="1"/>
  <c r="O376" i="2"/>
  <c r="I364" i="2"/>
  <c r="J361" i="2"/>
  <c r="K361" i="2" s="1"/>
  <c r="Z355" i="2"/>
  <c r="K340" i="2"/>
  <c r="L340" i="2" s="1"/>
  <c r="M340" i="2" s="1"/>
  <c r="O392" i="2"/>
  <c r="AA388" i="2"/>
  <c r="O386" i="2"/>
  <c r="H378" i="2"/>
  <c r="O365" i="2"/>
  <c r="O363" i="2"/>
  <c r="O360" i="2"/>
  <c r="O357" i="2"/>
  <c r="P327" i="2"/>
  <c r="AC327" i="2" s="1"/>
  <c r="E326" i="1" s="1"/>
  <c r="P317" i="2"/>
  <c r="AB397" i="2"/>
  <c r="AB393" i="2"/>
  <c r="H383" i="2"/>
  <c r="AA378" i="2"/>
  <c r="L376" i="2"/>
  <c r="M376" i="2" s="1"/>
  <c r="Q367" i="2"/>
  <c r="R367" i="2" s="1"/>
  <c r="N365" i="2"/>
  <c r="N360" i="2"/>
  <c r="AA387" i="2"/>
  <c r="Z387" i="2" s="1"/>
  <c r="K369" i="2"/>
  <c r="O367" i="2"/>
  <c r="S361" i="2"/>
  <c r="L356" i="2"/>
  <c r="M356" i="2" s="1"/>
  <c r="W351" i="2"/>
  <c r="X351" i="2"/>
  <c r="P326" i="2"/>
  <c r="Z322" i="2"/>
  <c r="H342" i="2"/>
  <c r="Z342" i="2"/>
  <c r="AA335" i="2"/>
  <c r="AB335" i="2"/>
  <c r="R320" i="2"/>
  <c r="T320" i="2" s="1"/>
  <c r="U320" i="2" s="1"/>
  <c r="J314" i="2"/>
  <c r="AA303" i="2"/>
  <c r="Z303" i="2" s="1"/>
  <c r="AB303" i="2"/>
  <c r="H303" i="2"/>
  <c r="AC316" i="2"/>
  <c r="E315" i="1" s="1"/>
  <c r="J334" i="2"/>
  <c r="AB330" i="2"/>
  <c r="H330" i="2"/>
  <c r="O329" i="2"/>
  <c r="Q329" i="2"/>
  <c r="R329" i="2" s="1"/>
  <c r="X325" i="2"/>
  <c r="AB311" i="2"/>
  <c r="H311" i="2"/>
  <c r="AA311" i="2"/>
  <c r="P301" i="2"/>
  <c r="O334" i="2"/>
  <c r="Q334" i="2"/>
  <c r="R334" i="2" s="1"/>
  <c r="J323" i="2"/>
  <c r="K323" i="2" s="1"/>
  <c r="J307" i="2"/>
  <c r="K307" i="2" s="1"/>
  <c r="N307" i="2" s="1"/>
  <c r="O344" i="2"/>
  <c r="J338" i="2"/>
  <c r="AB329" i="2"/>
  <c r="K306" i="2"/>
  <c r="Q359" i="2"/>
  <c r="R359" i="2" s="1"/>
  <c r="O347" i="2"/>
  <c r="Q347" i="2"/>
  <c r="O338" i="2"/>
  <c r="Q328" i="2"/>
  <c r="R328" i="2" s="1"/>
  <c r="O323" i="2"/>
  <c r="Q323" i="2"/>
  <c r="R323" i="2" s="1"/>
  <c r="Z375" i="2"/>
  <c r="W364" i="2"/>
  <c r="Z361" i="2"/>
  <c r="AA357" i="2"/>
  <c r="AB357" i="2"/>
  <c r="G347" i="2"/>
  <c r="H341" i="2"/>
  <c r="G338" i="2"/>
  <c r="AB334" i="2"/>
  <c r="AA330" i="2"/>
  <c r="Z330" i="2" s="1"/>
  <c r="O307" i="2"/>
  <c r="Q307" i="2"/>
  <c r="R307" i="2" s="1"/>
  <c r="X362" i="2"/>
  <c r="X360" i="2"/>
  <c r="H358" i="2"/>
  <c r="AB344" i="2"/>
  <c r="X330" i="2"/>
  <c r="AA329" i="2"/>
  <c r="N327" i="2"/>
  <c r="W361" i="2"/>
  <c r="X361" i="2"/>
  <c r="G351" i="2"/>
  <c r="K351" i="2" s="1"/>
  <c r="N351" i="2" s="1"/>
  <c r="Q349" i="2"/>
  <c r="R349" i="2" s="1"/>
  <c r="Q346" i="2"/>
  <c r="R346" i="2" s="1"/>
  <c r="AA338" i="2"/>
  <c r="AB338" i="2"/>
  <c r="J333" i="2"/>
  <c r="K333" i="2" s="1"/>
  <c r="I324" i="2"/>
  <c r="AB323" i="2"/>
  <c r="Q322" i="2"/>
  <c r="R322" i="2" s="1"/>
  <c r="AA341" i="2"/>
  <c r="AB341" i="2"/>
  <c r="H324" i="2"/>
  <c r="AB324" i="2"/>
  <c r="Z324" i="2"/>
  <c r="AA351" i="2"/>
  <c r="AB351" i="2"/>
  <c r="O349" i="2"/>
  <c r="AC349" i="2" s="1"/>
  <c r="E348" i="1" s="1"/>
  <c r="X347" i="2"/>
  <c r="O346" i="2"/>
  <c r="Y338" i="2"/>
  <c r="X329" i="2"/>
  <c r="H325" i="2"/>
  <c r="AA325" i="2"/>
  <c r="AB325" i="2"/>
  <c r="X374" i="2"/>
  <c r="N349" i="2"/>
  <c r="G348" i="2"/>
  <c r="K348" i="2" s="1"/>
  <c r="N346" i="2"/>
  <c r="G345" i="2"/>
  <c r="I345" i="2"/>
  <c r="I337" i="2"/>
  <c r="R318" i="2"/>
  <c r="T318" i="2" s="1"/>
  <c r="O279" i="2"/>
  <c r="Q279" i="2"/>
  <c r="R279" i="2" s="1"/>
  <c r="Q364" i="2"/>
  <c r="R364" i="2" s="1"/>
  <c r="H345" i="2"/>
  <c r="AA345" i="2"/>
  <c r="AB342" i="2"/>
  <c r="H335" i="2"/>
  <c r="J296" i="2"/>
  <c r="I279" i="2"/>
  <c r="Q300" i="2"/>
  <c r="R300" i="2" s="1"/>
  <c r="T299" i="2"/>
  <c r="U299" i="2" s="1"/>
  <c r="O296" i="2"/>
  <c r="G284" i="2"/>
  <c r="I284" i="2"/>
  <c r="O282" i="2"/>
  <c r="Q282" i="2"/>
  <c r="R282" i="2" s="1"/>
  <c r="AA264" i="2"/>
  <c r="H264" i="2"/>
  <c r="AB264" i="2"/>
  <c r="O302" i="2"/>
  <c r="G300" i="2"/>
  <c r="K300" i="2" s="1"/>
  <c r="L300" i="2" s="1"/>
  <c r="M300" i="2" s="1"/>
  <c r="G296" i="2"/>
  <c r="AB284" i="2"/>
  <c r="H284" i="2"/>
  <c r="G312" i="2"/>
  <c r="K312" i="2" s="1"/>
  <c r="L312" i="2" s="1"/>
  <c r="M312" i="2" s="1"/>
  <c r="J308" i="2"/>
  <c r="K308" i="2" s="1"/>
  <c r="Q285" i="2"/>
  <c r="R285" i="2" s="1"/>
  <c r="I302" i="2"/>
  <c r="AB296" i="2"/>
  <c r="H304" i="2"/>
  <c r="AA296" i="2"/>
  <c r="N317" i="2"/>
  <c r="Q317" i="2"/>
  <c r="R317" i="2" s="1"/>
  <c r="AA304" i="2"/>
  <c r="AB302" i="2"/>
  <c r="H298" i="2"/>
  <c r="AA298" i="2"/>
  <c r="O274" i="2"/>
  <c r="Q274" i="2"/>
  <c r="R274" i="2" s="1"/>
  <c r="H314" i="2"/>
  <c r="AA314" i="2"/>
  <c r="AA308" i="2"/>
  <c r="AB308" i="2"/>
  <c r="W304" i="2"/>
  <c r="X304" i="2"/>
  <c r="AA302" i="2"/>
  <c r="AB298" i="2"/>
  <c r="L295" i="2"/>
  <c r="M295" i="2" s="1"/>
  <c r="O295" i="2"/>
  <c r="Q295" i="2"/>
  <c r="R295" i="2" s="1"/>
  <c r="H291" i="2"/>
  <c r="AA291" i="2"/>
  <c r="Z291" i="2" s="1"/>
  <c r="W298" i="2"/>
  <c r="X298" i="2"/>
  <c r="O289" i="2"/>
  <c r="Q289" i="2"/>
  <c r="R289" i="2" s="1"/>
  <c r="O277" i="2"/>
  <c r="Q277" i="2"/>
  <c r="R277" i="2" s="1"/>
  <c r="AA274" i="2"/>
  <c r="I318" i="2"/>
  <c r="N301" i="2"/>
  <c r="O301" i="2"/>
  <c r="AC301" i="2" s="1"/>
  <c r="E300" i="1" s="1"/>
  <c r="Q301" i="2"/>
  <c r="R301" i="2" s="1"/>
  <c r="G289" i="2"/>
  <c r="K289" i="2" s="1"/>
  <c r="N289" i="2" s="1"/>
  <c r="AA284" i="2"/>
  <c r="N326" i="2"/>
  <c r="K319" i="2"/>
  <c r="O300" i="2"/>
  <c r="O297" i="2"/>
  <c r="AB295" i="2"/>
  <c r="G290" i="2"/>
  <c r="I290" i="2"/>
  <c r="Z289" i="2"/>
  <c r="AB288" i="2"/>
  <c r="AA288" i="2"/>
  <c r="Z288" i="2" s="1"/>
  <c r="H288" i="2"/>
  <c r="O320" i="2"/>
  <c r="Q312" i="2"/>
  <c r="R312" i="2" s="1"/>
  <c r="Q306" i="2"/>
  <c r="R306" i="2" s="1"/>
  <c r="AA295" i="2"/>
  <c r="W283" i="2"/>
  <c r="X283" i="2"/>
  <c r="Z281" i="2"/>
  <c r="I325" i="2"/>
  <c r="AB319" i="2"/>
  <c r="O312" i="2"/>
  <c r="I311" i="2"/>
  <c r="H309" i="2"/>
  <c r="Z309" i="2"/>
  <c r="G303" i="2"/>
  <c r="K303" i="2" s="1"/>
  <c r="I297" i="2"/>
  <c r="J287" i="2"/>
  <c r="K287" i="2" s="1"/>
  <c r="S327" i="2"/>
  <c r="T327" i="2" s="1"/>
  <c r="U327" i="2" s="1"/>
  <c r="Q316" i="2"/>
  <c r="R316" i="2" s="1"/>
  <c r="AA297" i="2"/>
  <c r="Z297" i="2" s="1"/>
  <c r="AB297" i="2"/>
  <c r="Q296" i="2"/>
  <c r="R296" i="2" s="1"/>
  <c r="Z262" i="2"/>
  <c r="I271" i="2"/>
  <c r="W268" i="2"/>
  <c r="X268" i="2"/>
  <c r="Y268" i="2"/>
  <c r="W252" i="2"/>
  <c r="X252" i="2"/>
  <c r="AB279" i="2"/>
  <c r="O275" i="2"/>
  <c r="G273" i="2"/>
  <c r="K273" i="2" s="1"/>
  <c r="AA245" i="2"/>
  <c r="AB245" i="2"/>
  <c r="H245" i="2"/>
  <c r="AA285" i="2"/>
  <c r="AB285" i="2"/>
  <c r="AA279" i="2"/>
  <c r="Z279" i="2" s="1"/>
  <c r="AA277" i="2"/>
  <c r="Z277" i="2" s="1"/>
  <c r="H273" i="2"/>
  <c r="S265" i="2"/>
  <c r="T265" i="2" s="1"/>
  <c r="U265" i="2" s="1"/>
  <c r="I283" i="2"/>
  <c r="I276" i="2"/>
  <c r="J272" i="2"/>
  <c r="K272" i="2" s="1"/>
  <c r="W263" i="2"/>
  <c r="X263" i="2"/>
  <c r="J262" i="2"/>
  <c r="H276" i="2"/>
  <c r="Q262" i="2"/>
  <c r="R262" i="2" s="1"/>
  <c r="O262" i="2"/>
  <c r="J253" i="2"/>
  <c r="K253" i="2" s="1"/>
  <c r="L253" i="2" s="1"/>
  <c r="M253" i="2" s="1"/>
  <c r="Q287" i="2"/>
  <c r="R287" i="2" s="1"/>
  <c r="J278" i="2"/>
  <c r="K278" i="2" s="1"/>
  <c r="L278" i="2" s="1"/>
  <c r="M278" i="2" s="1"/>
  <c r="AB273" i="2"/>
  <c r="Q272" i="2"/>
  <c r="R272" i="2" s="1"/>
  <c r="G262" i="2"/>
  <c r="Q275" i="2"/>
  <c r="R275" i="2" s="1"/>
  <c r="O263" i="2"/>
  <c r="Q263" i="2"/>
  <c r="R263" i="2" s="1"/>
  <c r="J256" i="2"/>
  <c r="K256" i="2" s="1"/>
  <c r="O244" i="2"/>
  <c r="Q244" i="2"/>
  <c r="R244" i="2" s="1"/>
  <c r="AA290" i="2"/>
  <c r="Z290" i="2" s="1"/>
  <c r="AB290" i="2"/>
  <c r="H286" i="2"/>
  <c r="O278" i="2"/>
  <c r="Q278" i="2"/>
  <c r="AB276" i="2"/>
  <c r="Z273" i="2"/>
  <c r="O265" i="2"/>
  <c r="K263" i="2"/>
  <c r="L263" i="2" s="1"/>
  <c r="M263" i="2" s="1"/>
  <c r="O257" i="2"/>
  <c r="Q257" i="2"/>
  <c r="R257" i="2" s="1"/>
  <c r="Z283" i="2"/>
  <c r="AA276" i="2"/>
  <c r="AB272" i="2"/>
  <c r="H261" i="2"/>
  <c r="AA261" i="2"/>
  <c r="Z261" i="2" s="1"/>
  <c r="AB261" i="2"/>
  <c r="K257" i="2"/>
  <c r="J250" i="2"/>
  <c r="Z305" i="2"/>
  <c r="Q293" i="2"/>
  <c r="R293" i="2" s="1"/>
  <c r="H280" i="2"/>
  <c r="AA280" i="2"/>
  <c r="AB280" i="2"/>
  <c r="W273" i="2"/>
  <c r="X273" i="2"/>
  <c r="AA272" i="2"/>
  <c r="AB263" i="2"/>
  <c r="AC255" i="2"/>
  <c r="E254" i="1" s="1"/>
  <c r="Z321" i="2"/>
  <c r="O293" i="2"/>
  <c r="G291" i="2"/>
  <c r="I291" i="2"/>
  <c r="AA275" i="2"/>
  <c r="I274" i="2"/>
  <c r="Q271" i="2"/>
  <c r="R271" i="2" s="1"/>
  <c r="W234" i="2"/>
  <c r="X234" i="2"/>
  <c r="J243" i="2"/>
  <c r="K243" i="2" s="1"/>
  <c r="AA249" i="2"/>
  <c r="Z249" i="2" s="1"/>
  <c r="S248" i="2"/>
  <c r="T248" i="2" s="1"/>
  <c r="U248" i="2" s="1"/>
  <c r="O247" i="2"/>
  <c r="AA244" i="2"/>
  <c r="Z244" i="2" s="1"/>
  <c r="AB244" i="2"/>
  <c r="O237" i="2"/>
  <c r="Q237" i="2"/>
  <c r="R237" i="2" s="1"/>
  <c r="H233" i="2"/>
  <c r="AB233" i="2"/>
  <c r="H235" i="2"/>
  <c r="AB235" i="2"/>
  <c r="O253" i="2"/>
  <c r="AB247" i="2"/>
  <c r="AA247" i="2"/>
  <c r="Z247" i="2" s="1"/>
  <c r="H240" i="2"/>
  <c r="AA240" i="2"/>
  <c r="Z240" i="2" s="1"/>
  <c r="O231" i="2"/>
  <c r="Q231" i="2"/>
  <c r="R231" i="2" s="1"/>
  <c r="S256" i="2"/>
  <c r="W238" i="2"/>
  <c r="X238" i="2"/>
  <c r="K234" i="2"/>
  <c r="L234" i="2" s="1"/>
  <c r="M234" i="2" s="1"/>
  <c r="I231" i="2"/>
  <c r="G231" i="2"/>
  <c r="G264" i="2"/>
  <c r="K264" i="2" s="1"/>
  <c r="J259" i="2"/>
  <c r="K259" i="2" s="1"/>
  <c r="L259" i="2" s="1"/>
  <c r="M259" i="2" s="1"/>
  <c r="AA257" i="2"/>
  <c r="W241" i="2"/>
  <c r="X241" i="2"/>
  <c r="K236" i="2"/>
  <c r="L236" i="2" s="1"/>
  <c r="M236" i="2" s="1"/>
  <c r="J246" i="2"/>
  <c r="O259" i="2"/>
  <c r="G246" i="2"/>
  <c r="AB240" i="2"/>
  <c r="W250" i="2"/>
  <c r="X250" i="2"/>
  <c r="J248" i="2"/>
  <c r="K248" i="2" s="1"/>
  <c r="H246" i="2"/>
  <c r="AB246" i="2"/>
  <c r="Z254" i="2"/>
  <c r="Z282" i="2"/>
  <c r="L266" i="2"/>
  <c r="M266" i="2" s="1"/>
  <c r="O260" i="2"/>
  <c r="I251" i="2"/>
  <c r="G251" i="2"/>
  <c r="AA233" i="2"/>
  <c r="Z233" i="2" s="1"/>
  <c r="W292" i="2"/>
  <c r="S255" i="2"/>
  <c r="T255" i="2" s="1"/>
  <c r="U255" i="2" s="1"/>
  <c r="Q238" i="2"/>
  <c r="R238" i="2" s="1"/>
  <c r="AA235" i="2"/>
  <c r="AA269" i="2"/>
  <c r="AB269" i="2"/>
  <c r="Q247" i="2"/>
  <c r="R247" i="2" s="1"/>
  <c r="AA246" i="2"/>
  <c r="Z242" i="2"/>
  <c r="AA266" i="2"/>
  <c r="AA260" i="2"/>
  <c r="Z260" i="2" s="1"/>
  <c r="Q253" i="2"/>
  <c r="R253" i="2" s="1"/>
  <c r="H249" i="2"/>
  <c r="W248" i="2"/>
  <c r="X248" i="2"/>
  <c r="I244" i="2"/>
  <c r="R241" i="2"/>
  <c r="S241" i="2"/>
  <c r="X235" i="2"/>
  <c r="W235" i="2"/>
  <c r="S229" i="2"/>
  <c r="AB231" i="2"/>
  <c r="I232" i="2"/>
  <c r="H227" i="2"/>
  <c r="Q228" i="2"/>
  <c r="R228" i="2" s="1"/>
  <c r="G241" i="2"/>
  <c r="K241" i="2" s="1"/>
  <c r="L239" i="2"/>
  <c r="M239" i="2" s="1"/>
  <c r="I238" i="2"/>
  <c r="AA236" i="2"/>
  <c r="Z232" i="2"/>
  <c r="Z238" i="2"/>
  <c r="I233" i="2"/>
  <c r="AA241" i="2"/>
  <c r="W232" i="2"/>
  <c r="X232" i="2"/>
  <c r="AA228" i="2"/>
  <c r="AB228" i="2"/>
  <c r="J226" i="2"/>
  <c r="K226" i="2" s="1"/>
  <c r="L226" i="2" s="1"/>
  <c r="M226" i="2" s="1"/>
  <c r="S252" i="2"/>
  <c r="T252" i="2" s="1"/>
  <c r="U252" i="2" s="1"/>
  <c r="Q236" i="2"/>
  <c r="R236" i="2" s="1"/>
  <c r="Q230" i="2"/>
  <c r="G230" i="2"/>
  <c r="I230" i="2"/>
  <c r="AB229" i="2"/>
  <c r="O236" i="2"/>
  <c r="Q232" i="2"/>
  <c r="R232" i="2" s="1"/>
  <c r="Q239" i="2"/>
  <c r="J210" i="2"/>
  <c r="G125" i="2"/>
  <c r="I125" i="2"/>
  <c r="AB223" i="2"/>
  <c r="AA218" i="2"/>
  <c r="Z218" i="2" s="1"/>
  <c r="AB218" i="2"/>
  <c r="H217" i="2"/>
  <c r="W191" i="2"/>
  <c r="J170" i="2"/>
  <c r="K170" i="2" s="1"/>
  <c r="L170" i="2" s="1"/>
  <c r="M170" i="2" s="1"/>
  <c r="P142" i="2"/>
  <c r="O185" i="2"/>
  <c r="Q185" i="2"/>
  <c r="R185" i="2" s="1"/>
  <c r="J222" i="2"/>
  <c r="J188" i="2"/>
  <c r="K188" i="2" s="1"/>
  <c r="Q170" i="2"/>
  <c r="R170" i="2" s="1"/>
  <c r="O170" i="2"/>
  <c r="G210" i="2"/>
  <c r="J181" i="2"/>
  <c r="K181" i="2" s="1"/>
  <c r="N181" i="2" s="1"/>
  <c r="O222" i="2"/>
  <c r="Q222" i="2"/>
  <c r="R222" i="2" s="1"/>
  <c r="G222" i="2"/>
  <c r="K215" i="2"/>
  <c r="N215" i="2" s="1"/>
  <c r="O214" i="2"/>
  <c r="Q214" i="2"/>
  <c r="R214" i="2" s="1"/>
  <c r="Q212" i="2"/>
  <c r="R212" i="2" s="1"/>
  <c r="Z223" i="2"/>
  <c r="G214" i="2"/>
  <c r="K214" i="2" s="1"/>
  <c r="L214" i="2" s="1"/>
  <c r="M214" i="2" s="1"/>
  <c r="I211" i="2"/>
  <c r="T205" i="2"/>
  <c r="U205" i="2" s="1"/>
  <c r="J171" i="2"/>
  <c r="I209" i="2"/>
  <c r="AB217" i="2"/>
  <c r="X223" i="2"/>
  <c r="X218" i="2"/>
  <c r="AA217" i="2"/>
  <c r="AA215" i="2"/>
  <c r="AA212" i="2"/>
  <c r="AB212" i="2"/>
  <c r="AA222" i="2"/>
  <c r="Z222" i="2" s="1"/>
  <c r="J221" i="2"/>
  <c r="K221" i="2" s="1"/>
  <c r="N221" i="2" s="1"/>
  <c r="P160" i="2"/>
  <c r="I218" i="2"/>
  <c r="Z216" i="2"/>
  <c r="G208" i="2"/>
  <c r="I208" i="2"/>
  <c r="H207" i="2"/>
  <c r="AA207" i="2"/>
  <c r="AB207" i="2"/>
  <c r="H189" i="2"/>
  <c r="AA189" i="2"/>
  <c r="AB189" i="2"/>
  <c r="J224" i="2"/>
  <c r="K224" i="2" s="1"/>
  <c r="Q221" i="2"/>
  <c r="R221" i="2" s="1"/>
  <c r="X209" i="2"/>
  <c r="W209" i="2"/>
  <c r="H208" i="2"/>
  <c r="AA208" i="2"/>
  <c r="Z208" i="2" s="1"/>
  <c r="AB208" i="2"/>
  <c r="L204" i="2"/>
  <c r="M204" i="2" s="1"/>
  <c r="L216" i="2"/>
  <c r="M216" i="2" s="1"/>
  <c r="N216" i="2"/>
  <c r="O216" i="2"/>
  <c r="Q216" i="2"/>
  <c r="H224" i="2"/>
  <c r="AA224" i="2"/>
  <c r="Z224" i="2" s="1"/>
  <c r="AB224" i="2"/>
  <c r="X222" i="2"/>
  <c r="AA214" i="2"/>
  <c r="Q196" i="2"/>
  <c r="R196" i="2" s="1"/>
  <c r="O196" i="2"/>
  <c r="S196" i="2"/>
  <c r="T196" i="2" s="1"/>
  <c r="U196" i="2" s="1"/>
  <c r="J217" i="2"/>
  <c r="K217" i="2" s="1"/>
  <c r="O215" i="2"/>
  <c r="Q215" i="2"/>
  <c r="R215" i="2" s="1"/>
  <c r="L215" i="2"/>
  <c r="M215" i="2" s="1"/>
  <c r="I223" i="2"/>
  <c r="H219" i="2"/>
  <c r="AA219" i="2"/>
  <c r="AB219" i="2"/>
  <c r="AB215" i="2"/>
  <c r="Z203" i="2"/>
  <c r="H201" i="2"/>
  <c r="Z201" i="2"/>
  <c r="H223" i="2"/>
  <c r="H218" i="2"/>
  <c r="X210" i="2"/>
  <c r="G209" i="2"/>
  <c r="H209" i="2"/>
  <c r="Z209" i="2"/>
  <c r="I202" i="2"/>
  <c r="I196" i="2"/>
  <c r="AA185" i="2"/>
  <c r="AB185" i="2"/>
  <c r="R176" i="2"/>
  <c r="T176" i="2" s="1"/>
  <c r="O211" i="2"/>
  <c r="W201" i="2"/>
  <c r="AA196" i="2"/>
  <c r="AB196" i="2"/>
  <c r="Q182" i="2"/>
  <c r="R182" i="2" s="1"/>
  <c r="W198" i="2"/>
  <c r="X198" i="2"/>
  <c r="G171" i="2"/>
  <c r="R166" i="2"/>
  <c r="S166" i="2"/>
  <c r="I194" i="2"/>
  <c r="G192" i="2"/>
  <c r="I192" i="2"/>
  <c r="G186" i="2"/>
  <c r="I186" i="2"/>
  <c r="AA202" i="2"/>
  <c r="AB202" i="2"/>
  <c r="AA194" i="2"/>
  <c r="AB194" i="2"/>
  <c r="H192" i="2"/>
  <c r="AA192" i="2"/>
  <c r="Z192" i="2" s="1"/>
  <c r="H186" i="2"/>
  <c r="AA186" i="2"/>
  <c r="AB186" i="2"/>
  <c r="Q204" i="2"/>
  <c r="R204" i="2" s="1"/>
  <c r="S191" i="2"/>
  <c r="T191" i="2" s="1"/>
  <c r="U191" i="2" s="1"/>
  <c r="K176" i="2"/>
  <c r="AA199" i="2"/>
  <c r="AB199" i="2"/>
  <c r="L197" i="2"/>
  <c r="M197" i="2" s="1"/>
  <c r="Q210" i="2"/>
  <c r="R210" i="2" s="1"/>
  <c r="I191" i="2"/>
  <c r="J167" i="2"/>
  <c r="K167" i="2" s="1"/>
  <c r="O153" i="2"/>
  <c r="Q153" i="2"/>
  <c r="R153" i="2" s="1"/>
  <c r="H203" i="2"/>
  <c r="H220" i="2"/>
  <c r="J195" i="2"/>
  <c r="K195" i="2" s="1"/>
  <c r="L195" i="2" s="1"/>
  <c r="M195" i="2" s="1"/>
  <c r="AB192" i="2"/>
  <c r="AA191" i="2"/>
  <c r="AB191" i="2"/>
  <c r="O167" i="2"/>
  <c r="Q167" i="2"/>
  <c r="R167" i="2" s="1"/>
  <c r="R135" i="2"/>
  <c r="T135" i="2" s="1"/>
  <c r="U135" i="2" s="1"/>
  <c r="X220" i="2"/>
  <c r="O210" i="2"/>
  <c r="G206" i="2"/>
  <c r="I206" i="2"/>
  <c r="O190" i="2"/>
  <c r="Q190" i="2"/>
  <c r="Z170" i="2"/>
  <c r="W155" i="2"/>
  <c r="X155" i="2"/>
  <c r="J198" i="2"/>
  <c r="O195" i="2"/>
  <c r="Q195" i="2"/>
  <c r="W185" i="2"/>
  <c r="X185" i="2"/>
  <c r="O182" i="2"/>
  <c r="Q213" i="2"/>
  <c r="R213" i="2" s="1"/>
  <c r="Q211" i="2"/>
  <c r="R211" i="2" s="1"/>
  <c r="Q202" i="2"/>
  <c r="R202" i="2" s="1"/>
  <c r="Q194" i="2"/>
  <c r="R194" i="2" s="1"/>
  <c r="O193" i="2"/>
  <c r="I190" i="2"/>
  <c r="J183" i="2"/>
  <c r="K183" i="2" s="1"/>
  <c r="L183" i="2" s="1"/>
  <c r="M183" i="2" s="1"/>
  <c r="N182" i="2"/>
  <c r="Z159" i="2"/>
  <c r="W206" i="2"/>
  <c r="X206" i="2"/>
  <c r="G198" i="2"/>
  <c r="Z195" i="2"/>
  <c r="O184" i="2"/>
  <c r="Q184" i="2"/>
  <c r="L182" i="2"/>
  <c r="M182" i="2" s="1"/>
  <c r="W178" i="2"/>
  <c r="X178" i="2"/>
  <c r="O202" i="2"/>
  <c r="I201" i="2"/>
  <c r="Q199" i="2"/>
  <c r="R199" i="2" s="1"/>
  <c r="H198" i="2"/>
  <c r="S197" i="2"/>
  <c r="T197" i="2" s="1"/>
  <c r="U197" i="2" s="1"/>
  <c r="O194" i="2"/>
  <c r="G189" i="2"/>
  <c r="K189" i="2" s="1"/>
  <c r="J185" i="2"/>
  <c r="K185" i="2" s="1"/>
  <c r="Q180" i="2"/>
  <c r="O180" i="2"/>
  <c r="W177" i="2"/>
  <c r="X177" i="2"/>
  <c r="I184" i="2"/>
  <c r="Q175" i="2"/>
  <c r="Z171" i="2"/>
  <c r="J117" i="2"/>
  <c r="L151" i="2"/>
  <c r="M151" i="2" s="1"/>
  <c r="N151" i="2"/>
  <c r="N142" i="2"/>
  <c r="O142" i="2"/>
  <c r="AC142" i="2" s="1"/>
  <c r="E141" i="1" s="1"/>
  <c r="Q142" i="2"/>
  <c r="R142" i="2" s="1"/>
  <c r="J137" i="2"/>
  <c r="K137" i="2" s="1"/>
  <c r="L132" i="2"/>
  <c r="M132" i="2" s="1"/>
  <c r="N132" i="2"/>
  <c r="G184" i="2"/>
  <c r="AA182" i="2"/>
  <c r="Z182" i="2" s="1"/>
  <c r="O175" i="2"/>
  <c r="I156" i="2"/>
  <c r="O137" i="2"/>
  <c r="Q137" i="2"/>
  <c r="R137" i="2" s="1"/>
  <c r="J134" i="2"/>
  <c r="K134" i="2" s="1"/>
  <c r="L134" i="2" s="1"/>
  <c r="M134" i="2" s="1"/>
  <c r="H172" i="2"/>
  <c r="AB172" i="2"/>
  <c r="AB156" i="2"/>
  <c r="H156" i="2"/>
  <c r="AA156" i="2"/>
  <c r="Q155" i="2"/>
  <c r="O155" i="2"/>
  <c r="G150" i="2"/>
  <c r="I150" i="2"/>
  <c r="I127" i="2"/>
  <c r="AB188" i="2"/>
  <c r="X183" i="2"/>
  <c r="AB174" i="2"/>
  <c r="I174" i="2"/>
  <c r="AA173" i="2"/>
  <c r="H173" i="2"/>
  <c r="G158" i="2"/>
  <c r="K155" i="2"/>
  <c r="L155" i="2" s="1"/>
  <c r="M155" i="2" s="1"/>
  <c r="AA150" i="2"/>
  <c r="AB150" i="2"/>
  <c r="H150" i="2"/>
  <c r="H149" i="2"/>
  <c r="AA149" i="2"/>
  <c r="AB149" i="2"/>
  <c r="AA137" i="2"/>
  <c r="Z137" i="2" s="1"/>
  <c r="AB137" i="2"/>
  <c r="AA188" i="2"/>
  <c r="AA174" i="2"/>
  <c r="H174" i="2"/>
  <c r="G173" i="2"/>
  <c r="K173" i="2" s="1"/>
  <c r="X167" i="2"/>
  <c r="H165" i="2"/>
  <c r="I162" i="2"/>
  <c r="N160" i="2"/>
  <c r="L152" i="2"/>
  <c r="M152" i="2" s="1"/>
  <c r="W147" i="2"/>
  <c r="X147" i="2"/>
  <c r="G168" i="2"/>
  <c r="I168" i="2"/>
  <c r="H162" i="2"/>
  <c r="AA162" i="2"/>
  <c r="AB155" i="2"/>
  <c r="W124" i="2"/>
  <c r="X124" i="2"/>
  <c r="H168" i="2"/>
  <c r="AB168" i="2"/>
  <c r="J166" i="2"/>
  <c r="K166" i="2" s="1"/>
  <c r="L166" i="2" s="1"/>
  <c r="M166" i="2" s="1"/>
  <c r="AB162" i="2"/>
  <c r="W141" i="2"/>
  <c r="X141" i="2"/>
  <c r="Z129" i="2"/>
  <c r="S183" i="2"/>
  <c r="AA181" i="2"/>
  <c r="AB181" i="2"/>
  <c r="O177" i="2"/>
  <c r="S177" i="2"/>
  <c r="T177" i="2" s="1"/>
  <c r="U177" i="2" s="1"/>
  <c r="Z175" i="2"/>
  <c r="O166" i="2"/>
  <c r="AA155" i="2"/>
  <c r="G141" i="2"/>
  <c r="I141" i="2"/>
  <c r="AA168" i="2"/>
  <c r="S161" i="2"/>
  <c r="T161" i="2" s="1"/>
  <c r="U161" i="2" s="1"/>
  <c r="O161" i="2"/>
  <c r="H141" i="2"/>
  <c r="AA141" i="2"/>
  <c r="Z141" i="2" s="1"/>
  <c r="AB141" i="2"/>
  <c r="H90" i="2"/>
  <c r="AA90" i="2"/>
  <c r="AB90" i="2"/>
  <c r="O183" i="2"/>
  <c r="K178" i="2"/>
  <c r="K161" i="2"/>
  <c r="N161" i="2" s="1"/>
  <c r="J124" i="2"/>
  <c r="K124" i="2" s="1"/>
  <c r="L124" i="2" s="1"/>
  <c r="M124" i="2" s="1"/>
  <c r="S164" i="2"/>
  <c r="J139" i="2"/>
  <c r="K139" i="2" s="1"/>
  <c r="AA178" i="2"/>
  <c r="K169" i="2"/>
  <c r="K164" i="2"/>
  <c r="AB161" i="2"/>
  <c r="R160" i="2"/>
  <c r="S160" i="2"/>
  <c r="H154" i="2"/>
  <c r="S131" i="2"/>
  <c r="T131" i="2" s="1"/>
  <c r="U131" i="2" s="1"/>
  <c r="H125" i="2"/>
  <c r="AA125" i="2"/>
  <c r="G117" i="2"/>
  <c r="G108" i="2"/>
  <c r="I108" i="2"/>
  <c r="O130" i="2"/>
  <c r="Q130" i="2"/>
  <c r="R130" i="2" s="1"/>
  <c r="Z127" i="2"/>
  <c r="I121" i="2"/>
  <c r="AB121" i="2"/>
  <c r="H121" i="2"/>
  <c r="AA121" i="2"/>
  <c r="Q120" i="2"/>
  <c r="R120" i="2" s="1"/>
  <c r="O120" i="2"/>
  <c r="N143" i="2"/>
  <c r="O143" i="2"/>
  <c r="AC143" i="2" s="1"/>
  <c r="E142" i="1" s="1"/>
  <c r="Q116" i="2"/>
  <c r="R116" i="2" s="1"/>
  <c r="O99" i="2"/>
  <c r="Q99" i="2"/>
  <c r="R99" i="2" s="1"/>
  <c r="O86" i="2"/>
  <c r="Q86" i="2"/>
  <c r="R86" i="2" s="1"/>
  <c r="Z143" i="2"/>
  <c r="AB138" i="2"/>
  <c r="X137" i="2"/>
  <c r="O131" i="2"/>
  <c r="AB125" i="2"/>
  <c r="I120" i="2"/>
  <c r="AB164" i="2"/>
  <c r="H159" i="2"/>
  <c r="AB158" i="2"/>
  <c r="AB153" i="2"/>
  <c r="G144" i="2"/>
  <c r="K144" i="2" s="1"/>
  <c r="X142" i="2"/>
  <c r="G128" i="2"/>
  <c r="K128" i="2" s="1"/>
  <c r="W125" i="2"/>
  <c r="X125" i="2"/>
  <c r="AA120" i="2"/>
  <c r="Z120" i="2" s="1"/>
  <c r="AB120" i="2"/>
  <c r="Q104" i="2"/>
  <c r="R104" i="2" s="1"/>
  <c r="O104" i="2"/>
  <c r="J146" i="2"/>
  <c r="K146" i="2" s="1"/>
  <c r="Q139" i="2"/>
  <c r="R139" i="2" s="1"/>
  <c r="AA134" i="2"/>
  <c r="AB134" i="2"/>
  <c r="L131" i="2"/>
  <c r="M131" i="2" s="1"/>
  <c r="O124" i="2"/>
  <c r="S124" i="2"/>
  <c r="T124" i="2" s="1"/>
  <c r="U124" i="2" s="1"/>
  <c r="W123" i="2"/>
  <c r="S145" i="2"/>
  <c r="T145" i="2" s="1"/>
  <c r="U145" i="2" s="1"/>
  <c r="H144" i="2"/>
  <c r="Z144" i="2"/>
  <c r="H138" i="2"/>
  <c r="Z138" i="2"/>
  <c r="H128" i="2"/>
  <c r="AA128" i="2"/>
  <c r="AB128" i="2"/>
  <c r="S126" i="2"/>
  <c r="T126" i="2" s="1"/>
  <c r="U126" i="2" s="1"/>
  <c r="Q107" i="2"/>
  <c r="R107" i="2" s="1"/>
  <c r="O107" i="2"/>
  <c r="X153" i="2"/>
  <c r="O146" i="2"/>
  <c r="X134" i="2"/>
  <c r="Q119" i="2"/>
  <c r="L119" i="2"/>
  <c r="M119" i="2" s="1"/>
  <c r="N119" i="2"/>
  <c r="O119" i="2"/>
  <c r="I115" i="2"/>
  <c r="J149" i="2"/>
  <c r="K149" i="2" s="1"/>
  <c r="AA131" i="2"/>
  <c r="AB131" i="2"/>
  <c r="AB124" i="2"/>
  <c r="J118" i="2"/>
  <c r="K118" i="2" s="1"/>
  <c r="L118" i="2" s="1"/>
  <c r="M118" i="2" s="1"/>
  <c r="AA102" i="2"/>
  <c r="Z102" i="2" s="1"/>
  <c r="AB102" i="2"/>
  <c r="H102" i="2"/>
  <c r="Q136" i="2"/>
  <c r="Z107" i="2"/>
  <c r="O118" i="2"/>
  <c r="Q118" i="2"/>
  <c r="R118" i="2" s="1"/>
  <c r="X93" i="2"/>
  <c r="W93" i="2"/>
  <c r="H82" i="2"/>
  <c r="AA82" i="2"/>
  <c r="I67" i="2"/>
  <c r="G67" i="2"/>
  <c r="O160" i="2"/>
  <c r="AA147" i="2"/>
  <c r="AB140" i="2"/>
  <c r="Q143" i="2"/>
  <c r="R143" i="2" s="1"/>
  <c r="S134" i="2"/>
  <c r="T134" i="2" s="1"/>
  <c r="U134" i="2" s="1"/>
  <c r="I133" i="2"/>
  <c r="H127" i="2"/>
  <c r="AB119" i="2"/>
  <c r="O116" i="2"/>
  <c r="K103" i="2"/>
  <c r="G90" i="2"/>
  <c r="I90" i="2"/>
  <c r="AB103" i="2"/>
  <c r="H103" i="2"/>
  <c r="G99" i="2"/>
  <c r="K99" i="2" s="1"/>
  <c r="N99" i="2" s="1"/>
  <c r="I97" i="2"/>
  <c r="G94" i="2"/>
  <c r="I94" i="2"/>
  <c r="AA78" i="2"/>
  <c r="AB78" i="2"/>
  <c r="J50" i="2"/>
  <c r="K50" i="2" s="1"/>
  <c r="AA103" i="2"/>
  <c r="Z103" i="2" s="1"/>
  <c r="O97" i="2"/>
  <c r="Q97" i="2"/>
  <c r="R97" i="2" s="1"/>
  <c r="H94" i="2"/>
  <c r="AA94" i="2"/>
  <c r="AB94" i="2"/>
  <c r="J89" i="2"/>
  <c r="X88" i="2"/>
  <c r="Q84" i="2"/>
  <c r="R84" i="2" s="1"/>
  <c r="AA99" i="2"/>
  <c r="AB99" i="2"/>
  <c r="Q89" i="2"/>
  <c r="R89" i="2" s="1"/>
  <c r="AA118" i="2"/>
  <c r="Z118" i="2" s="1"/>
  <c r="AB109" i="2"/>
  <c r="X108" i="2"/>
  <c r="Z97" i="2"/>
  <c r="X92" i="2"/>
  <c r="O114" i="2"/>
  <c r="Q114" i="2"/>
  <c r="R114" i="2" s="1"/>
  <c r="AA109" i="2"/>
  <c r="Z109" i="2" s="1"/>
  <c r="I104" i="2"/>
  <c r="J98" i="2"/>
  <c r="K98" i="2" s="1"/>
  <c r="L98" i="2" s="1"/>
  <c r="M98" i="2" s="1"/>
  <c r="J93" i="2"/>
  <c r="AB89" i="2"/>
  <c r="S83" i="2"/>
  <c r="T83" i="2" s="1"/>
  <c r="U83" i="2" s="1"/>
  <c r="I55" i="2"/>
  <c r="AA104" i="2"/>
  <c r="AB104" i="2"/>
  <c r="O91" i="2"/>
  <c r="Q91" i="2"/>
  <c r="R91" i="2" s="1"/>
  <c r="W76" i="2"/>
  <c r="X76" i="2"/>
  <c r="J56" i="2"/>
  <c r="K56" i="2" s="1"/>
  <c r="Z115" i="2"/>
  <c r="W100" i="2"/>
  <c r="X100" i="2"/>
  <c r="O98" i="2"/>
  <c r="Q98" i="2"/>
  <c r="Z89" i="2"/>
  <c r="I80" i="2"/>
  <c r="G129" i="2"/>
  <c r="G112" i="2"/>
  <c r="K112" i="2" s="1"/>
  <c r="W109" i="2"/>
  <c r="H93" i="2"/>
  <c r="AA93" i="2"/>
  <c r="AB93" i="2"/>
  <c r="AA83" i="2"/>
  <c r="AB83" i="2"/>
  <c r="H80" i="2"/>
  <c r="AA80" i="2"/>
  <c r="Z80" i="2" s="1"/>
  <c r="Q71" i="2"/>
  <c r="R71" i="2" s="1"/>
  <c r="O71" i="2"/>
  <c r="AB105" i="2"/>
  <c r="H105" i="2"/>
  <c r="S96" i="2"/>
  <c r="T96" i="2" s="1"/>
  <c r="U96" i="2" s="1"/>
  <c r="Q88" i="2"/>
  <c r="R88" i="2" s="1"/>
  <c r="O88" i="2"/>
  <c r="O84" i="2"/>
  <c r="AA110" i="2"/>
  <c r="AB110" i="2"/>
  <c r="Z105" i="2"/>
  <c r="AA91" i="2"/>
  <c r="R58" i="2"/>
  <c r="S58" i="2"/>
  <c r="S115" i="2"/>
  <c r="T115" i="2" s="1"/>
  <c r="U115" i="2" s="1"/>
  <c r="W105" i="2"/>
  <c r="X105" i="2"/>
  <c r="I96" i="2"/>
  <c r="I77" i="2"/>
  <c r="S109" i="2"/>
  <c r="T109" i="2" s="1"/>
  <c r="U109" i="2" s="1"/>
  <c r="I107" i="2"/>
  <c r="H78" i="2"/>
  <c r="J62" i="2"/>
  <c r="W53" i="2"/>
  <c r="O50" i="2"/>
  <c r="Q50" i="2"/>
  <c r="R50" i="2" s="1"/>
  <c r="G60" i="2"/>
  <c r="I60" i="2"/>
  <c r="H60" i="2"/>
  <c r="AB60" i="2"/>
  <c r="AA60" i="2"/>
  <c r="O45" i="2"/>
  <c r="Q45" i="2"/>
  <c r="R45" i="2" s="1"/>
  <c r="O70" i="2"/>
  <c r="Q70" i="2"/>
  <c r="R70" i="2" s="1"/>
  <c r="G45" i="2"/>
  <c r="I45" i="2"/>
  <c r="Z55" i="2"/>
  <c r="AA65" i="2"/>
  <c r="H65" i="2"/>
  <c r="AB65" i="2"/>
  <c r="J38" i="2"/>
  <c r="K38" i="2" s="1"/>
  <c r="L38" i="2" s="1"/>
  <c r="M38" i="2" s="1"/>
  <c r="H87" i="2"/>
  <c r="S76" i="2"/>
  <c r="T76" i="2" s="1"/>
  <c r="U76" i="2" s="1"/>
  <c r="O38" i="2"/>
  <c r="Q38" i="2"/>
  <c r="R38" i="2" s="1"/>
  <c r="Q72" i="2"/>
  <c r="W66" i="2"/>
  <c r="X66" i="2"/>
  <c r="H79" i="2"/>
  <c r="AB79" i="2"/>
  <c r="W59" i="2"/>
  <c r="S74" i="2"/>
  <c r="T74" i="2" s="1"/>
  <c r="U74" i="2" s="1"/>
  <c r="AB70" i="2"/>
  <c r="O67" i="2"/>
  <c r="AA54" i="2"/>
  <c r="Z54" i="2" s="1"/>
  <c r="H54" i="2"/>
  <c r="AB54" i="2"/>
  <c r="G41" i="2"/>
  <c r="I41" i="2"/>
  <c r="AA70" i="2"/>
  <c r="G61" i="2"/>
  <c r="I61" i="2"/>
  <c r="AA45" i="2"/>
  <c r="Z45" i="2" s="1"/>
  <c r="AB45" i="2"/>
  <c r="I43" i="2"/>
  <c r="AA50" i="2"/>
  <c r="H61" i="2"/>
  <c r="AA61" i="2"/>
  <c r="I57" i="2"/>
  <c r="AB56" i="2"/>
  <c r="Q51" i="2"/>
  <c r="R51" i="2" s="1"/>
  <c r="G48" i="2"/>
  <c r="I48" i="2"/>
  <c r="X61" i="2"/>
  <c r="H48" i="2"/>
  <c r="AA48" i="2"/>
  <c r="W41" i="2"/>
  <c r="X41" i="2"/>
  <c r="AB40" i="2"/>
  <c r="AA40" i="2"/>
  <c r="H40" i="2"/>
  <c r="G62" i="2"/>
  <c r="AB48" i="2"/>
  <c r="I46" i="2"/>
  <c r="H62" i="2"/>
  <c r="Z62" i="2"/>
  <c r="H46" i="2"/>
  <c r="AA46" i="2"/>
  <c r="H44" i="2"/>
  <c r="AB44" i="2"/>
  <c r="AA44" i="2"/>
  <c r="K58" i="2"/>
  <c r="N58" i="2" s="1"/>
  <c r="AB72" i="2"/>
  <c r="J65" i="2"/>
  <c r="H53" i="2"/>
  <c r="W48" i="2"/>
  <c r="G73" i="2"/>
  <c r="K73" i="2" s="1"/>
  <c r="Z63" i="2"/>
  <c r="AA58" i="2"/>
  <c r="AB58" i="2"/>
  <c r="X52" i="2"/>
  <c r="O37" i="2"/>
  <c r="Q37" i="2"/>
  <c r="R37" i="2" s="1"/>
  <c r="I59" i="2"/>
  <c r="AB42" i="2"/>
  <c r="H64" i="2"/>
  <c r="Z64" i="2"/>
  <c r="H59" i="2"/>
  <c r="AA59" i="2"/>
  <c r="AA53" i="2"/>
  <c r="H49" i="2"/>
  <c r="I47" i="2"/>
  <c r="G47" i="2"/>
  <c r="J37" i="2"/>
  <c r="O51" i="2"/>
  <c r="H47" i="2"/>
  <c r="AA47" i="2"/>
  <c r="O41" i="2"/>
  <c r="AA38" i="2"/>
  <c r="G40" i="2"/>
  <c r="Q35" i="2"/>
  <c r="R35" i="2" s="1"/>
  <c r="O35" i="2"/>
  <c r="AA41" i="2"/>
  <c r="AB41" i="2"/>
  <c r="AA37" i="2"/>
  <c r="Z37" i="2" s="1"/>
  <c r="AB37" i="2"/>
  <c r="Z66" i="2"/>
  <c r="O39" i="2"/>
  <c r="H36" i="2"/>
  <c r="O25" i="2"/>
  <c r="Q25" i="2"/>
  <c r="R25" i="2" s="1"/>
  <c r="J31" i="2"/>
  <c r="K31" i="2" s="1"/>
  <c r="L31" i="2" s="1"/>
  <c r="M31" i="2" s="1"/>
  <c r="O28" i="2"/>
  <c r="O31" i="2"/>
  <c r="Q31" i="2"/>
  <c r="R31" i="2" s="1"/>
  <c r="Z15" i="2"/>
  <c r="H10" i="2"/>
  <c r="AA10" i="2"/>
  <c r="Z10" i="2" s="1"/>
  <c r="AB10" i="2"/>
  <c r="H29" i="2"/>
  <c r="AA29" i="2"/>
  <c r="Z29" i="2" s="1"/>
  <c r="W13" i="2"/>
  <c r="X13" i="2"/>
  <c r="AB29" i="2"/>
  <c r="H24" i="2"/>
  <c r="J34" i="2"/>
  <c r="K34" i="2" s="1"/>
  <c r="W29" i="2"/>
  <c r="X29" i="2"/>
  <c r="Q27" i="2"/>
  <c r="R27" i="2" s="1"/>
  <c r="AA25" i="2"/>
  <c r="AB25" i="2"/>
  <c r="G27" i="2"/>
  <c r="I27" i="2"/>
  <c r="G33" i="2"/>
  <c r="H34" i="2"/>
  <c r="AA24" i="2"/>
  <c r="G13" i="2"/>
  <c r="I13" i="2"/>
  <c r="AB34" i="2"/>
  <c r="X33" i="2"/>
  <c r="X28" i="2"/>
  <c r="H13" i="2"/>
  <c r="AA13" i="2"/>
  <c r="Z13" i="2" s="1"/>
  <c r="AB13" i="2"/>
  <c r="O19" i="2"/>
  <c r="Q19" i="2"/>
  <c r="R19" i="2" s="1"/>
  <c r="AA22" i="2"/>
  <c r="Z22" i="2" s="1"/>
  <c r="AB22" i="2"/>
  <c r="I22" i="2"/>
  <c r="I19" i="2"/>
  <c r="I16" i="2"/>
  <c r="O15" i="2"/>
  <c r="Q15" i="2"/>
  <c r="R15" i="2" s="1"/>
  <c r="Q33" i="2"/>
  <c r="R33" i="2" s="1"/>
  <c r="Q28" i="2"/>
  <c r="R28" i="2" s="1"/>
  <c r="H26" i="2"/>
  <c r="Z26" i="2"/>
  <c r="AB26" i="2"/>
  <c r="H22" i="2"/>
  <c r="AB19" i="2"/>
  <c r="AA19" i="2"/>
  <c r="Z19" i="2" s="1"/>
  <c r="I32" i="2"/>
  <c r="K30" i="2"/>
  <c r="H32" i="2"/>
  <c r="Z32" i="2"/>
  <c r="AB32" i="2"/>
  <c r="H16" i="2"/>
  <c r="AA16" i="2"/>
  <c r="Z16" i="2" s="1"/>
  <c r="AB16" i="2"/>
  <c r="O33" i="2"/>
  <c r="G29" i="2"/>
  <c r="I29" i="2"/>
  <c r="X27" i="2"/>
  <c r="I25" i="2"/>
  <c r="G22" i="2"/>
  <c r="G9" i="2"/>
  <c r="AB8" i="2"/>
  <c r="AA8" i="2"/>
  <c r="AA30" i="2"/>
  <c r="I24" i="2"/>
  <c r="X21" i="2"/>
  <c r="AA14" i="2"/>
  <c r="G21" i="2"/>
  <c r="K21" i="2" s="1"/>
  <c r="AA17" i="2"/>
  <c r="I11" i="2"/>
  <c r="X8" i="2"/>
  <c r="H8" i="2"/>
  <c r="X11" i="2"/>
  <c r="G8" i="2"/>
  <c r="H30" i="2"/>
  <c r="I17" i="2"/>
  <c r="H14" i="2"/>
  <c r="G11" i="2"/>
  <c r="Q9" i="2"/>
  <c r="R9" i="2" s="1"/>
  <c r="G17" i="2"/>
  <c r="O9" i="2"/>
  <c r="Q21" i="2"/>
  <c r="R21" i="2" s="1"/>
  <c r="O18" i="2"/>
  <c r="AB9" i="2"/>
  <c r="Q18" i="2"/>
  <c r="O5" i="2"/>
  <c r="Q5" i="2"/>
  <c r="R5" i="2" s="1"/>
  <c r="O6" i="2"/>
  <c r="R6" i="2"/>
  <c r="T6" i="2" s="1"/>
  <c r="U6" i="2" s="1"/>
  <c r="W5" i="2"/>
  <c r="X5" i="2"/>
  <c r="V6" i="2"/>
  <c r="S31" i="2" l="1"/>
  <c r="T31" i="2" s="1"/>
  <c r="U31" i="2" s="1"/>
  <c r="Q56" i="2"/>
  <c r="R56" i="2" s="1"/>
  <c r="Q55" i="2"/>
  <c r="N116" i="2"/>
  <c r="Q106" i="2"/>
  <c r="R106" i="2" s="1"/>
  <c r="J49" i="2"/>
  <c r="K49" i="2" s="1"/>
  <c r="Z5" i="2"/>
  <c r="J33" i="2"/>
  <c r="O17" i="2"/>
  <c r="Z49" i="2"/>
  <c r="S17" i="2"/>
  <c r="T17" i="2" s="1"/>
  <c r="U17" i="2" s="1"/>
  <c r="N51" i="2"/>
  <c r="L777" i="2"/>
  <c r="M777" i="2" s="1"/>
  <c r="P777" i="2" s="1"/>
  <c r="N777" i="2"/>
  <c r="L864" i="2"/>
  <c r="M864" i="2" s="1"/>
  <c r="P864" i="2" s="1"/>
  <c r="N864" i="2"/>
  <c r="N305" i="2"/>
  <c r="L305" i="2"/>
  <c r="M305" i="2" s="1"/>
  <c r="P305" i="2" s="1"/>
  <c r="AC305" i="2" s="1"/>
  <c r="E304" i="1" s="1"/>
  <c r="R729" i="2"/>
  <c r="S729" i="2"/>
  <c r="L577" i="2"/>
  <c r="M577" i="2" s="1"/>
  <c r="N577" i="2"/>
  <c r="K391" i="2"/>
  <c r="S429" i="2"/>
  <c r="T429" i="2" s="1"/>
  <c r="U429" i="2" s="1"/>
  <c r="Q503" i="2"/>
  <c r="R503" i="2" s="1"/>
  <c r="O558" i="2"/>
  <c r="O729" i="2"/>
  <c r="J682" i="2"/>
  <c r="K682" i="2" s="1"/>
  <c r="S689" i="2"/>
  <c r="T689" i="2" s="1"/>
  <c r="U689" i="2" s="1"/>
  <c r="J100" i="2"/>
  <c r="K100" i="2" s="1"/>
  <c r="K698" i="2"/>
  <c r="K618" i="2"/>
  <c r="Q117" i="2"/>
  <c r="R117" i="2" s="1"/>
  <c r="Q133" i="2"/>
  <c r="R133" i="2" s="1"/>
  <c r="K250" i="2"/>
  <c r="L250" i="2" s="1"/>
  <c r="M250" i="2" s="1"/>
  <c r="Q558" i="2"/>
  <c r="R558" i="2" s="1"/>
  <c r="Z908" i="2"/>
  <c r="S880" i="2"/>
  <c r="L976" i="2"/>
  <c r="M976" i="2" s="1"/>
  <c r="R545" i="2"/>
  <c r="N976" i="2"/>
  <c r="K987" i="2"/>
  <c r="K371" i="2"/>
  <c r="N390" i="2"/>
  <c r="J605" i="2"/>
  <c r="K605" i="2" s="1"/>
  <c r="S985" i="2"/>
  <c r="T985" i="2" s="1"/>
  <c r="U985" i="2" s="1"/>
  <c r="S11" i="2"/>
  <c r="Z274" i="2"/>
  <c r="L285" i="2"/>
  <c r="M285" i="2" s="1"/>
  <c r="L351" i="2"/>
  <c r="M351" i="2" s="1"/>
  <c r="Q712" i="2"/>
  <c r="R712" i="2" s="1"/>
  <c r="Z943" i="2"/>
  <c r="O976" i="2"/>
  <c r="S975" i="2"/>
  <c r="T975" i="2" s="1"/>
  <c r="U975" i="2" s="1"/>
  <c r="AC968" i="2"/>
  <c r="E967" i="1" s="1"/>
  <c r="K550" i="2"/>
  <c r="L83" i="2"/>
  <c r="M83" i="2" s="1"/>
  <c r="Q294" i="2"/>
  <c r="R294" i="2" s="1"/>
  <c r="Z467" i="2"/>
  <c r="Q592" i="2"/>
  <c r="Q734" i="2"/>
  <c r="Q108" i="2"/>
  <c r="R108" i="2" s="1"/>
  <c r="Z166" i="2"/>
  <c r="L243" i="2"/>
  <c r="M243" i="2" s="1"/>
  <c r="J440" i="2"/>
  <c r="K440" i="2" s="1"/>
  <c r="Q625" i="2"/>
  <c r="R625" i="2" s="1"/>
  <c r="O949" i="2"/>
  <c r="L63" i="2"/>
  <c r="M63" i="2" s="1"/>
  <c r="S976" i="2"/>
  <c r="O270" i="2"/>
  <c r="K65" i="2"/>
  <c r="L199" i="2"/>
  <c r="M199" i="2" s="1"/>
  <c r="Q242" i="2"/>
  <c r="Q258" i="2"/>
  <c r="R258" i="2" s="1"/>
  <c r="K820" i="2"/>
  <c r="K824" i="2"/>
  <c r="N824" i="2" s="1"/>
  <c r="J888" i="2"/>
  <c r="K888" i="2" s="1"/>
  <c r="N888" i="2" s="1"/>
  <c r="L923" i="2"/>
  <c r="M923" i="2" s="1"/>
  <c r="Z43" i="2"/>
  <c r="J835" i="2"/>
  <c r="K835" i="2" s="1"/>
  <c r="L835" i="2" s="1"/>
  <c r="M835" i="2" s="1"/>
  <c r="O242" i="2"/>
  <c r="AC242" i="2" s="1"/>
  <c r="E241" i="1" s="1"/>
  <c r="L804" i="2"/>
  <c r="M804" i="2" s="1"/>
  <c r="S122" i="2"/>
  <c r="T122" i="2" s="1"/>
  <c r="U122" i="2" s="1"/>
  <c r="S270" i="2"/>
  <c r="Q422" i="2"/>
  <c r="O164" i="2"/>
  <c r="J633" i="2"/>
  <c r="K633" i="2" s="1"/>
  <c r="S435" i="2"/>
  <c r="Z267" i="2"/>
  <c r="L242" i="2"/>
  <c r="M242" i="2" s="1"/>
  <c r="P242" i="2" s="1"/>
  <c r="N270" i="2"/>
  <c r="Z741" i="2"/>
  <c r="Q981" i="2"/>
  <c r="R981" i="2" s="1"/>
  <c r="L454" i="2"/>
  <c r="M454" i="2" s="1"/>
  <c r="P454" i="2" s="1"/>
  <c r="L566" i="2"/>
  <c r="M566" i="2" s="1"/>
  <c r="J698" i="2"/>
  <c r="O77" i="2"/>
  <c r="O243" i="2"/>
  <c r="L270" i="2"/>
  <c r="M270" i="2" s="1"/>
  <c r="K468" i="2"/>
  <c r="K617" i="2"/>
  <c r="S904" i="2"/>
  <c r="Q352" i="2"/>
  <c r="K410" i="2"/>
  <c r="L410" i="2" s="1"/>
  <c r="M410" i="2" s="1"/>
  <c r="S381" i="2"/>
  <c r="T381" i="2" s="1"/>
  <c r="U381" i="2" s="1"/>
  <c r="J438" i="2"/>
  <c r="K438" i="2" s="1"/>
  <c r="N438" i="2" s="1"/>
  <c r="K535" i="2"/>
  <c r="L535" i="2" s="1"/>
  <c r="M535" i="2" s="1"/>
  <c r="N558" i="2"/>
  <c r="Q840" i="2"/>
  <c r="R840" i="2" s="1"/>
  <c r="J154" i="2"/>
  <c r="K154" i="2" s="1"/>
  <c r="N299" i="2"/>
  <c r="S605" i="2"/>
  <c r="Z679" i="2"/>
  <c r="S899" i="2"/>
  <c r="T899" i="2" s="1"/>
  <c r="U899" i="2" s="1"/>
  <c r="K265" i="2"/>
  <c r="AC317" i="2"/>
  <c r="E316" i="1" s="1"/>
  <c r="J113" i="2"/>
  <c r="K113" i="2" s="1"/>
  <c r="L113" i="2" s="1"/>
  <c r="M113" i="2" s="1"/>
  <c r="P113" i="2" s="1"/>
  <c r="J18" i="2"/>
  <c r="K18" i="2" s="1"/>
  <c r="L18" i="2" s="1"/>
  <c r="M18" i="2" s="1"/>
  <c r="Z88" i="2"/>
  <c r="K89" i="2"/>
  <c r="J92" i="2"/>
  <c r="K92" i="2" s="1"/>
  <c r="L92" i="2" s="1"/>
  <c r="M92" i="2" s="1"/>
  <c r="O113" i="2"/>
  <c r="S113" i="2"/>
  <c r="T113" i="2" s="1"/>
  <c r="U113" i="2" s="1"/>
  <c r="Q75" i="2"/>
  <c r="Q92" i="2"/>
  <c r="R92" i="2" s="1"/>
  <c r="S68" i="2"/>
  <c r="O68" i="2"/>
  <c r="Q69" i="2"/>
  <c r="R69" i="2" s="1"/>
  <c r="J42" i="2"/>
  <c r="K42" i="2" s="1"/>
  <c r="N42" i="2" s="1"/>
  <c r="K93" i="2"/>
  <c r="L93" i="2" s="1"/>
  <c r="M93" i="2" s="1"/>
  <c r="N35" i="2"/>
  <c r="S85" i="2"/>
  <c r="T85" i="2" s="1"/>
  <c r="U85" i="2" s="1"/>
  <c r="S27" i="2"/>
  <c r="T27" i="2" s="1"/>
  <c r="U27" i="2" s="1"/>
  <c r="O43" i="2"/>
  <c r="S114" i="2"/>
  <c r="P126" i="2"/>
  <c r="AC126" i="2"/>
  <c r="E125" i="1" s="1"/>
  <c r="N948" i="2"/>
  <c r="L948" i="2"/>
  <c r="M948" i="2" s="1"/>
  <c r="P948" i="2" s="1"/>
  <c r="L136" i="2"/>
  <c r="M136" i="2" s="1"/>
  <c r="P136" i="2" s="1"/>
  <c r="AC136" i="2" s="1"/>
  <c r="E135" i="1" s="1"/>
  <c r="N136" i="2"/>
  <c r="L508" i="2"/>
  <c r="M508" i="2" s="1"/>
  <c r="P508" i="2" s="1"/>
  <c r="N508" i="2"/>
  <c r="N268" i="2"/>
  <c r="L268" i="2"/>
  <c r="M268" i="2" s="1"/>
  <c r="W37" i="2"/>
  <c r="X37" i="2"/>
  <c r="W740" i="2"/>
  <c r="X740" i="2"/>
  <c r="W842" i="2"/>
  <c r="X842" i="2"/>
  <c r="W573" i="2"/>
  <c r="X573" i="2"/>
  <c r="W715" i="2"/>
  <c r="X715" i="2"/>
  <c r="W669" i="2"/>
  <c r="X669" i="2"/>
  <c r="W755" i="2"/>
  <c r="X755" i="2"/>
  <c r="W725" i="2"/>
  <c r="X725" i="2"/>
  <c r="X890" i="2"/>
  <c r="W890" i="2"/>
  <c r="W664" i="2"/>
  <c r="X664" i="2"/>
  <c r="W912" i="2"/>
  <c r="X912" i="2"/>
  <c r="W570" i="2"/>
  <c r="X570" i="2"/>
  <c r="W938" i="2"/>
  <c r="X938" i="2"/>
  <c r="X719" i="2"/>
  <c r="W719" i="2"/>
  <c r="W830" i="2"/>
  <c r="X830" i="2"/>
  <c r="W944" i="2"/>
  <c r="X944" i="2"/>
  <c r="W626" i="2"/>
  <c r="X626" i="2"/>
  <c r="W399" i="2"/>
  <c r="X399" i="2"/>
  <c r="W432" i="2"/>
  <c r="X432" i="2"/>
  <c r="W451" i="2"/>
  <c r="X451" i="2"/>
  <c r="W454" i="2"/>
  <c r="X454" i="2"/>
  <c r="W441" i="2"/>
  <c r="X441" i="2"/>
  <c r="X504" i="2"/>
  <c r="W504" i="2"/>
  <c r="W566" i="2"/>
  <c r="X566" i="2"/>
  <c r="W257" i="2"/>
  <c r="X257" i="2"/>
  <c r="W352" i="2"/>
  <c r="X352" i="2"/>
  <c r="W598" i="2"/>
  <c r="X598" i="2"/>
  <c r="W326" i="2"/>
  <c r="X326" i="2"/>
  <c r="W440" i="2"/>
  <c r="X440" i="2"/>
  <c r="W483" i="2"/>
  <c r="X483" i="2"/>
  <c r="X391" i="2"/>
  <c r="W391" i="2"/>
  <c r="Y391" i="2" s="1"/>
  <c r="W437" i="2"/>
  <c r="X437" i="2"/>
  <c r="W458" i="2"/>
  <c r="X458" i="2"/>
  <c r="X282" i="2"/>
  <c r="W282" i="2"/>
  <c r="W911" i="2"/>
  <c r="X911" i="2"/>
  <c r="W139" i="2"/>
  <c r="X139" i="2"/>
  <c r="X958" i="2"/>
  <c r="W958" i="2"/>
  <c r="W71" i="2"/>
  <c r="X71" i="2"/>
  <c r="W182" i="2"/>
  <c r="X182" i="2"/>
  <c r="W75" i="2"/>
  <c r="X75" i="2"/>
  <c r="X216" i="2"/>
  <c r="W216" i="2"/>
  <c r="W157" i="2"/>
  <c r="X157" i="2"/>
  <c r="Z99" i="2"/>
  <c r="S272" i="2"/>
  <c r="T272" i="2" s="1"/>
  <c r="U272" i="2" s="1"/>
  <c r="N340" i="2"/>
  <c r="Z600" i="2"/>
  <c r="J269" i="2"/>
  <c r="K269" i="2" s="1"/>
  <c r="N269" i="2" s="1"/>
  <c r="W40" i="2"/>
  <c r="X40" i="2"/>
  <c r="W200" i="2"/>
  <c r="X200" i="2"/>
  <c r="W971" i="2"/>
  <c r="X971" i="2"/>
  <c r="X158" i="2"/>
  <c r="W158" i="2"/>
  <c r="W54" i="2"/>
  <c r="X54" i="2"/>
  <c r="X737" i="2"/>
  <c r="W737" i="2"/>
  <c r="W712" i="2"/>
  <c r="X712" i="2"/>
  <c r="X637" i="2"/>
  <c r="W637" i="2"/>
  <c r="W554" i="2"/>
  <c r="X554" i="2"/>
  <c r="W761" i="2"/>
  <c r="X761" i="2"/>
  <c r="W913" i="2"/>
  <c r="X913" i="2"/>
  <c r="W631" i="2"/>
  <c r="X631" i="2"/>
  <c r="W739" i="2"/>
  <c r="X739" i="2"/>
  <c r="W720" i="2"/>
  <c r="X720" i="2"/>
  <c r="X884" i="2"/>
  <c r="W884" i="2"/>
  <c r="W644" i="2"/>
  <c r="X644" i="2"/>
  <c r="W887" i="2"/>
  <c r="X887" i="2"/>
  <c r="W707" i="2"/>
  <c r="X707" i="2"/>
  <c r="W901" i="2"/>
  <c r="X901" i="2"/>
  <c r="W590" i="2"/>
  <c r="X590" i="2"/>
  <c r="W429" i="2"/>
  <c r="X429" i="2"/>
  <c r="W389" i="2"/>
  <c r="X389" i="2"/>
  <c r="W422" i="2"/>
  <c r="X422" i="2"/>
  <c r="W444" i="2"/>
  <c r="X444" i="2"/>
  <c r="W438" i="2"/>
  <c r="X438" i="2"/>
  <c r="W402" i="2"/>
  <c r="X402" i="2"/>
  <c r="X497" i="2"/>
  <c r="W497" i="2"/>
  <c r="W545" i="2"/>
  <c r="X545" i="2"/>
  <c r="X249" i="2"/>
  <c r="W249" i="2"/>
  <c r="W278" i="2"/>
  <c r="X278" i="2"/>
  <c r="X595" i="2"/>
  <c r="W595" i="2"/>
  <c r="W305" i="2"/>
  <c r="X305" i="2"/>
  <c r="W430" i="2"/>
  <c r="X430" i="2"/>
  <c r="X510" i="2"/>
  <c r="W510" i="2"/>
  <c r="W470" i="2"/>
  <c r="X470" i="2"/>
  <c r="W382" i="2"/>
  <c r="X382" i="2"/>
  <c r="W434" i="2"/>
  <c r="X434" i="2"/>
  <c r="X436" i="2"/>
  <c r="W436" i="2"/>
  <c r="X229" i="2"/>
  <c r="W229" i="2"/>
  <c r="X244" i="2"/>
  <c r="W244" i="2"/>
  <c r="X215" i="2"/>
  <c r="W215" i="2"/>
  <c r="W95" i="2"/>
  <c r="X95" i="2"/>
  <c r="W195" i="2"/>
  <c r="X195" i="2"/>
  <c r="W85" i="2"/>
  <c r="X85" i="2"/>
  <c r="W82" i="2"/>
  <c r="X82" i="2"/>
  <c r="W213" i="2"/>
  <c r="X213" i="2"/>
  <c r="O443" i="2"/>
  <c r="W995" i="2"/>
  <c r="X995" i="2"/>
  <c r="W959" i="2"/>
  <c r="X959" i="2"/>
  <c r="X219" i="2"/>
  <c r="W219" i="2"/>
  <c r="Z434" i="2"/>
  <c r="L267" i="2"/>
  <c r="M267" i="2" s="1"/>
  <c r="P267" i="2" s="1"/>
  <c r="J320" i="2"/>
  <c r="K320" i="2" s="1"/>
  <c r="W50" i="2"/>
  <c r="X50" i="2"/>
  <c r="W203" i="2"/>
  <c r="X203" i="2"/>
  <c r="W70" i="2"/>
  <c r="X70" i="2"/>
  <c r="X978" i="2"/>
  <c r="W978" i="2"/>
  <c r="W161" i="2"/>
  <c r="X161" i="2"/>
  <c r="W57" i="2"/>
  <c r="X57" i="2"/>
  <c r="X733" i="2"/>
  <c r="W733" i="2"/>
  <c r="X795" i="2"/>
  <c r="W795" i="2"/>
  <c r="W879" i="2"/>
  <c r="X879" i="2"/>
  <c r="X673" i="2"/>
  <c r="W673" i="2"/>
  <c r="W625" i="2"/>
  <c r="X625" i="2"/>
  <c r="W829" i="2"/>
  <c r="X829" i="2"/>
  <c r="W530" i="2"/>
  <c r="X530" i="2"/>
  <c r="W709" i="2"/>
  <c r="X709" i="2"/>
  <c r="W897" i="2"/>
  <c r="X897" i="2"/>
  <c r="W696" i="2"/>
  <c r="X696" i="2"/>
  <c r="X575" i="2"/>
  <c r="W575" i="2"/>
  <c r="X889" i="2"/>
  <c r="W889" i="2"/>
  <c r="X703" i="2"/>
  <c r="W703" i="2"/>
  <c r="W817" i="2"/>
  <c r="X817" i="2"/>
  <c r="W895" i="2"/>
  <c r="X895" i="2"/>
  <c r="X582" i="2"/>
  <c r="W582" i="2"/>
  <c r="W419" i="2"/>
  <c r="X419" i="2"/>
  <c r="W428" i="2"/>
  <c r="X428" i="2"/>
  <c r="W388" i="2"/>
  <c r="X388" i="2"/>
  <c r="W490" i="2"/>
  <c r="X490" i="2"/>
  <c r="X534" i="2"/>
  <c r="W534" i="2"/>
  <c r="W226" i="2"/>
  <c r="X226" i="2"/>
  <c r="W230" i="2"/>
  <c r="X230" i="2"/>
  <c r="X583" i="2"/>
  <c r="W583" i="2"/>
  <c r="W293" i="2"/>
  <c r="X293" i="2"/>
  <c r="W411" i="2"/>
  <c r="X411" i="2"/>
  <c r="W501" i="2"/>
  <c r="X501" i="2"/>
  <c r="X467" i="2"/>
  <c r="W467" i="2"/>
  <c r="W379" i="2"/>
  <c r="X379" i="2"/>
  <c r="W427" i="2"/>
  <c r="X427" i="2"/>
  <c r="W271" i="2"/>
  <c r="X271" i="2"/>
  <c r="X307" i="2"/>
  <c r="W307" i="2"/>
  <c r="X164" i="2"/>
  <c r="W164" i="2"/>
  <c r="W968" i="2"/>
  <c r="X968" i="2"/>
  <c r="O601" i="2"/>
  <c r="W45" i="2"/>
  <c r="X45" i="2"/>
  <c r="W151" i="2"/>
  <c r="X151" i="2"/>
  <c r="W963" i="2"/>
  <c r="X963" i="2"/>
  <c r="W154" i="2"/>
  <c r="X154" i="2"/>
  <c r="X943" i="2"/>
  <c r="W943" i="2"/>
  <c r="X196" i="2"/>
  <c r="W196" i="2"/>
  <c r="S204" i="2"/>
  <c r="T204" i="2" s="1"/>
  <c r="U204" i="2" s="1"/>
  <c r="S221" i="2"/>
  <c r="T221" i="2" s="1"/>
  <c r="U221" i="2" s="1"/>
  <c r="S562" i="2"/>
  <c r="J322" i="2"/>
  <c r="K322" i="2" s="1"/>
  <c r="N322" i="2" s="1"/>
  <c r="W90" i="2"/>
  <c r="X90" i="2"/>
  <c r="X188" i="2"/>
  <c r="W188" i="2"/>
  <c r="Y188" i="2" s="1"/>
  <c r="X60" i="2"/>
  <c r="W60" i="2"/>
  <c r="W770" i="2"/>
  <c r="X770" i="2"/>
  <c r="W866" i="2"/>
  <c r="X866" i="2"/>
  <c r="W666" i="2"/>
  <c r="X666" i="2"/>
  <c r="W615" i="2"/>
  <c r="X615" i="2"/>
  <c r="W821" i="2"/>
  <c r="X821" i="2"/>
  <c r="W518" i="2"/>
  <c r="X518" i="2"/>
  <c r="W701" i="2"/>
  <c r="X701" i="2"/>
  <c r="X690" i="2"/>
  <c r="W690" i="2"/>
  <c r="W844" i="2"/>
  <c r="X844" i="2"/>
  <c r="W675" i="2"/>
  <c r="X675" i="2"/>
  <c r="W861" i="2"/>
  <c r="X861" i="2"/>
  <c r="W867" i="2"/>
  <c r="X867" i="2"/>
  <c r="W682" i="2"/>
  <c r="X682" i="2"/>
  <c r="W777" i="2"/>
  <c r="X777" i="2"/>
  <c r="W892" i="2"/>
  <c r="X892" i="2"/>
  <c r="W514" i="2"/>
  <c r="X514" i="2"/>
  <c r="W498" i="2"/>
  <c r="X498" i="2"/>
  <c r="X365" i="2"/>
  <c r="W365" i="2"/>
  <c r="X357" i="2"/>
  <c r="W357" i="2"/>
  <c r="X395" i="2"/>
  <c r="W395" i="2"/>
  <c r="W425" i="2"/>
  <c r="X425" i="2"/>
  <c r="W484" i="2"/>
  <c r="X484" i="2"/>
  <c r="W528" i="2"/>
  <c r="X528" i="2"/>
  <c r="X568" i="2"/>
  <c r="W568" i="2"/>
  <c r="W474" i="2"/>
  <c r="X474" i="2"/>
  <c r="X565" i="2"/>
  <c r="W565" i="2"/>
  <c r="X366" i="2"/>
  <c r="W366" i="2"/>
  <c r="X452" i="2"/>
  <c r="W452" i="2"/>
  <c r="W613" i="2"/>
  <c r="X613" i="2"/>
  <c r="W267" i="2"/>
  <c r="X267" i="2"/>
  <c r="W289" i="2"/>
  <c r="X289" i="2"/>
  <c r="W170" i="2"/>
  <c r="X170" i="2"/>
  <c r="W981" i="2"/>
  <c r="X981" i="2"/>
  <c r="W25" i="2"/>
  <c r="X25" i="2"/>
  <c r="W121" i="2"/>
  <c r="X121" i="2"/>
  <c r="W112" i="2"/>
  <c r="X112" i="2"/>
  <c r="W19" i="2"/>
  <c r="X19" i="2"/>
  <c r="W55" i="2"/>
  <c r="X55" i="2"/>
  <c r="W174" i="2"/>
  <c r="X174" i="2"/>
  <c r="X969" i="2"/>
  <c r="W969" i="2"/>
  <c r="X32" i="2"/>
  <c r="W32" i="2"/>
  <c r="W163" i="2"/>
  <c r="X163" i="2"/>
  <c r="X960" i="2"/>
  <c r="W960" i="2"/>
  <c r="Z662" i="2"/>
  <c r="Z562" i="2"/>
  <c r="Z637" i="2"/>
  <c r="X63" i="2"/>
  <c r="W63" i="2"/>
  <c r="W7" i="2"/>
  <c r="X7" i="2"/>
  <c r="W859" i="2"/>
  <c r="X859" i="2"/>
  <c r="W84" i="2"/>
  <c r="X84" i="2"/>
  <c r="X767" i="2"/>
  <c r="W767" i="2"/>
  <c r="W863" i="2"/>
  <c r="X863" i="2"/>
  <c r="X662" i="2"/>
  <c r="W662" i="2"/>
  <c r="W589" i="2"/>
  <c r="X589" i="2"/>
  <c r="X773" i="2"/>
  <c r="W773" i="2"/>
  <c r="W910" i="2"/>
  <c r="X910" i="2"/>
  <c r="W693" i="2"/>
  <c r="X693" i="2"/>
  <c r="W865" i="2"/>
  <c r="X865" i="2"/>
  <c r="X576" i="2"/>
  <c r="W576" i="2"/>
  <c r="X668" i="2"/>
  <c r="W668" i="2"/>
  <c r="W837" i="2"/>
  <c r="X837" i="2"/>
  <c r="W927" i="2"/>
  <c r="X927" i="2"/>
  <c r="X823" i="2"/>
  <c r="W823" i="2"/>
  <c r="W843" i="2"/>
  <c r="X843" i="2"/>
  <c r="X765" i="2"/>
  <c r="W765" i="2"/>
  <c r="W883" i="2"/>
  <c r="X883" i="2"/>
  <c r="X461" i="2"/>
  <c r="W461" i="2"/>
  <c r="X350" i="2"/>
  <c r="W350" i="2"/>
  <c r="W375" i="2"/>
  <c r="X375" i="2"/>
  <c r="W392" i="2"/>
  <c r="X392" i="2"/>
  <c r="W409" i="2"/>
  <c r="X409" i="2"/>
  <c r="W431" i="2"/>
  <c r="X431" i="2"/>
  <c r="X522" i="2"/>
  <c r="W522" i="2"/>
  <c r="W465" i="2"/>
  <c r="X465" i="2"/>
  <c r="W537" i="2"/>
  <c r="X537" i="2"/>
  <c r="W264" i="2"/>
  <c r="X264" i="2"/>
  <c r="W355" i="2"/>
  <c r="X355" i="2"/>
  <c r="W407" i="2"/>
  <c r="X407" i="2"/>
  <c r="W606" i="2"/>
  <c r="X606" i="2"/>
  <c r="W413" i="2"/>
  <c r="X413" i="2"/>
  <c r="W301" i="2"/>
  <c r="X301" i="2"/>
  <c r="W349" i="2"/>
  <c r="X349" i="2"/>
  <c r="W261" i="2"/>
  <c r="X261" i="2"/>
  <c r="W285" i="2"/>
  <c r="X285" i="2"/>
  <c r="X917" i="2"/>
  <c r="W917" i="2"/>
  <c r="W872" i="2"/>
  <c r="X872" i="2"/>
  <c r="W118" i="2"/>
  <c r="X118" i="2"/>
  <c r="O577" i="2"/>
  <c r="X65" i="2"/>
  <c r="W65" i="2"/>
  <c r="W180" i="2"/>
  <c r="X180" i="2"/>
  <c r="W39" i="2"/>
  <c r="X39" i="2"/>
  <c r="W181" i="2"/>
  <c r="X181" i="2"/>
  <c r="W165" i="2"/>
  <c r="X165" i="2"/>
  <c r="X956" i="2"/>
  <c r="W956" i="2"/>
  <c r="X987" i="2"/>
  <c r="W987" i="2"/>
  <c r="J203" i="2"/>
  <c r="K203" i="2" s="1"/>
  <c r="Z90" i="2"/>
  <c r="Y368" i="2"/>
  <c r="Y633" i="2"/>
  <c r="Z734" i="2"/>
  <c r="L365" i="2"/>
  <c r="M365" i="2" s="1"/>
  <c r="P365" i="2" s="1"/>
  <c r="Z415" i="2"/>
  <c r="W107" i="2"/>
  <c r="X107" i="2"/>
  <c r="W10" i="2"/>
  <c r="X10" i="2"/>
  <c r="W47" i="2"/>
  <c r="X47" i="2"/>
  <c r="W111" i="2"/>
  <c r="X111" i="2"/>
  <c r="W694" i="2"/>
  <c r="X694" i="2"/>
  <c r="W718" i="2"/>
  <c r="X718" i="2"/>
  <c r="W804" i="2"/>
  <c r="X804" i="2"/>
  <c r="W536" i="2"/>
  <c r="X536" i="2"/>
  <c r="W888" i="2"/>
  <c r="Y888" i="2" s="1"/>
  <c r="X888" i="2"/>
  <c r="X684" i="2"/>
  <c r="W684" i="2"/>
  <c r="X661" i="2"/>
  <c r="W661" i="2"/>
  <c r="X652" i="2"/>
  <c r="W652" i="2"/>
  <c r="X921" i="2"/>
  <c r="W921" i="2"/>
  <c r="X639" i="2"/>
  <c r="W639" i="2"/>
  <c r="W808" i="2"/>
  <c r="X808" i="2"/>
  <c r="X651" i="2"/>
  <c r="W651" i="2"/>
  <c r="W730" i="2"/>
  <c r="X730" i="2"/>
  <c r="X839" i="2"/>
  <c r="W839" i="2"/>
  <c r="W486" i="2"/>
  <c r="X486" i="2"/>
  <c r="X455" i="2"/>
  <c r="W455" i="2"/>
  <c r="W334" i="2"/>
  <c r="X334" i="2"/>
  <c r="W314" i="2"/>
  <c r="X314" i="2"/>
  <c r="X331" i="2"/>
  <c r="W331" i="2"/>
  <c r="X385" i="2"/>
  <c r="W385" i="2"/>
  <c r="X371" i="2"/>
  <c r="W371" i="2"/>
  <c r="W346" i="2"/>
  <c r="X346" i="2"/>
  <c r="W398" i="2"/>
  <c r="X398" i="2"/>
  <c r="W493" i="2"/>
  <c r="X493" i="2"/>
  <c r="W551" i="2"/>
  <c r="X551" i="2"/>
  <c r="X450" i="2"/>
  <c r="W450" i="2"/>
  <c r="X499" i="2"/>
  <c r="W499" i="2"/>
  <c r="W256" i="2"/>
  <c r="X256" i="2"/>
  <c r="X348" i="2"/>
  <c r="W348" i="2"/>
  <c r="X588" i="2"/>
  <c r="W588" i="2"/>
  <c r="W295" i="2"/>
  <c r="X295" i="2"/>
  <c r="W340" i="2"/>
  <c r="X340" i="2"/>
  <c r="X251" i="2"/>
  <c r="W251" i="2"/>
  <c r="W988" i="2"/>
  <c r="X988" i="2"/>
  <c r="W179" i="2"/>
  <c r="X179" i="2"/>
  <c r="W38" i="2"/>
  <c r="X38" i="2"/>
  <c r="X12" i="2"/>
  <c r="W12" i="2"/>
  <c r="W132" i="2"/>
  <c r="X132" i="2"/>
  <c r="X79" i="2"/>
  <c r="W79" i="2"/>
  <c r="W49" i="2"/>
  <c r="X49" i="2"/>
  <c r="W171" i="2"/>
  <c r="X171" i="2"/>
  <c r="X207" i="2"/>
  <c r="W207" i="2"/>
  <c r="W77" i="2"/>
  <c r="X77" i="2"/>
  <c r="S359" i="2"/>
  <c r="T359" i="2" s="1"/>
  <c r="U359" i="2" s="1"/>
  <c r="K419" i="2"/>
  <c r="N419" i="2" s="1"/>
  <c r="S454" i="2"/>
  <c r="N688" i="2"/>
  <c r="Z765" i="2"/>
  <c r="Z9" i="2"/>
  <c r="W785" i="2"/>
  <c r="X785" i="2"/>
  <c r="X116" i="2"/>
  <c r="W116" i="2"/>
  <c r="W212" i="2"/>
  <c r="X212" i="2"/>
  <c r="W659" i="2"/>
  <c r="X659" i="2"/>
  <c r="X697" i="2"/>
  <c r="W697" i="2"/>
  <c r="W801" i="2"/>
  <c r="X801" i="2"/>
  <c r="W928" i="2"/>
  <c r="X928" i="2"/>
  <c r="W952" i="2"/>
  <c r="X952" i="2"/>
  <c r="W736" i="2"/>
  <c r="X736" i="2"/>
  <c r="W881" i="2"/>
  <c r="X881" i="2"/>
  <c r="W657" i="2"/>
  <c r="X657" i="2"/>
  <c r="X614" i="2"/>
  <c r="W614" i="2"/>
  <c r="W877" i="2"/>
  <c r="X877" i="2"/>
  <c r="W780" i="2"/>
  <c r="X780" i="2"/>
  <c r="X768" i="2"/>
  <c r="W768" i="2"/>
  <c r="X827" i="2"/>
  <c r="W827" i="2"/>
  <c r="W574" i="2"/>
  <c r="X574" i="2"/>
  <c r="X688" i="2"/>
  <c r="W688" i="2"/>
  <c r="W833" i="2"/>
  <c r="X833" i="2"/>
  <c r="X480" i="2"/>
  <c r="W480" i="2"/>
  <c r="X449" i="2"/>
  <c r="W449" i="2"/>
  <c r="W321" i="2"/>
  <c r="X321" i="2"/>
  <c r="X299" i="2"/>
  <c r="Y299" i="2" s="1"/>
  <c r="W299" i="2"/>
  <c r="W310" i="2"/>
  <c r="X310" i="2"/>
  <c r="W339" i="2"/>
  <c r="X339" i="2"/>
  <c r="W353" i="2"/>
  <c r="X353" i="2"/>
  <c r="W336" i="2"/>
  <c r="X336" i="2"/>
  <c r="W381" i="2"/>
  <c r="X381" i="2"/>
  <c r="W443" i="2"/>
  <c r="X443" i="2"/>
  <c r="W335" i="2"/>
  <c r="X335" i="2"/>
  <c r="W393" i="2"/>
  <c r="X393" i="2"/>
  <c r="W577" i="2"/>
  <c r="X577" i="2"/>
  <c r="W358" i="2"/>
  <c r="X358" i="2"/>
  <c r="W269" i="2"/>
  <c r="X269" i="2"/>
  <c r="W337" i="2"/>
  <c r="X337" i="2"/>
  <c r="X240" i="2"/>
  <c r="W240" i="2"/>
  <c r="W242" i="2"/>
  <c r="X242" i="2"/>
  <c r="O778" i="2"/>
  <c r="X102" i="2"/>
  <c r="W102" i="2"/>
  <c r="W932" i="2"/>
  <c r="X932" i="2"/>
  <c r="W992" i="2"/>
  <c r="X992" i="2"/>
  <c r="X43" i="2"/>
  <c r="W43" i="2"/>
  <c r="X211" i="2"/>
  <c r="W211" i="2"/>
  <c r="K927" i="2"/>
  <c r="L927" i="2" s="1"/>
  <c r="M927" i="2" s="1"/>
  <c r="W886" i="2"/>
  <c r="X886" i="2"/>
  <c r="W930" i="2"/>
  <c r="X930" i="2"/>
  <c r="W152" i="2"/>
  <c r="Y152" i="2" s="1"/>
  <c r="X152" i="2"/>
  <c r="W18" i="2"/>
  <c r="X18" i="2"/>
  <c r="W67" i="2"/>
  <c r="X67" i="2"/>
  <c r="W217" i="2"/>
  <c r="X217" i="2"/>
  <c r="X646" i="2"/>
  <c r="W646" i="2"/>
  <c r="X691" i="2"/>
  <c r="W691" i="2"/>
  <c r="W907" i="2"/>
  <c r="X907" i="2"/>
  <c r="X946" i="2"/>
  <c r="W946" i="2"/>
  <c r="W732" i="2"/>
  <c r="X732" i="2"/>
  <c r="W645" i="2"/>
  <c r="X645" i="2"/>
  <c r="X809" i="2"/>
  <c r="W809" i="2"/>
  <c r="X875" i="2"/>
  <c r="W875" i="2"/>
  <c r="W624" i="2"/>
  <c r="X624" i="2"/>
  <c r="W553" i="2"/>
  <c r="X553" i="2"/>
  <c r="X815" i="2"/>
  <c r="W815" i="2"/>
  <c r="X856" i="2"/>
  <c r="W856" i="2"/>
  <c r="W623" i="2"/>
  <c r="X623" i="2"/>
  <c r="W754" i="2"/>
  <c r="X754" i="2"/>
  <c r="W819" i="2"/>
  <c r="X819" i="2"/>
  <c r="W473" i="2"/>
  <c r="X473" i="2"/>
  <c r="X386" i="2"/>
  <c r="W386" i="2"/>
  <c r="W296" i="2"/>
  <c r="X296" i="2"/>
  <c r="X291" i="2"/>
  <c r="W291" i="2"/>
  <c r="X306" i="2"/>
  <c r="W306" i="2"/>
  <c r="W303" i="2"/>
  <c r="X303" i="2"/>
  <c r="W343" i="2"/>
  <c r="X343" i="2"/>
  <c r="W279" i="2"/>
  <c r="X279" i="2"/>
  <c r="W367" i="2"/>
  <c r="X367" i="2"/>
  <c r="W414" i="2"/>
  <c r="X414" i="2"/>
  <c r="W531" i="2"/>
  <c r="X531" i="2"/>
  <c r="W384" i="2"/>
  <c r="X384" i="2"/>
  <c r="X492" i="2"/>
  <c r="W492" i="2"/>
  <c r="W621" i="2"/>
  <c r="X621" i="2"/>
  <c r="W322" i="2"/>
  <c r="X322" i="2"/>
  <c r="W390" i="2"/>
  <c r="X390" i="2"/>
  <c r="W556" i="2"/>
  <c r="X556" i="2"/>
  <c r="X300" i="2"/>
  <c r="W300" i="2"/>
  <c r="W266" i="2"/>
  <c r="X266" i="2"/>
  <c r="X315" i="2"/>
  <c r="W315" i="2"/>
  <c r="W342" i="2"/>
  <c r="X342" i="2"/>
  <c r="W421" i="2"/>
  <c r="X421" i="2"/>
  <c r="W231" i="2"/>
  <c r="X231" i="2"/>
  <c r="W997" i="2"/>
  <c r="X997" i="2"/>
  <c r="X192" i="2"/>
  <c r="W192" i="2"/>
  <c r="X44" i="2"/>
  <c r="W44" i="2"/>
  <c r="W931" i="2"/>
  <c r="X931" i="2"/>
  <c r="W148" i="2"/>
  <c r="X148" i="2"/>
  <c r="W130" i="2"/>
  <c r="X130" i="2"/>
  <c r="W89" i="2"/>
  <c r="X89" i="2"/>
  <c r="X36" i="2"/>
  <c r="W36" i="2"/>
  <c r="W187" i="2"/>
  <c r="X187" i="2"/>
  <c r="X56" i="2"/>
  <c r="W56" i="2"/>
  <c r="X214" i="2"/>
  <c r="W214" i="2"/>
  <c r="W97" i="2"/>
  <c r="X97" i="2"/>
  <c r="Z24" i="2"/>
  <c r="Z60" i="2"/>
  <c r="N407" i="2"/>
  <c r="L473" i="2"/>
  <c r="M473" i="2" s="1"/>
  <c r="P473" i="2" s="1"/>
  <c r="Z944" i="2"/>
  <c r="K918" i="2"/>
  <c r="N918" i="2" s="1"/>
  <c r="J332" i="2"/>
  <c r="K332" i="2" s="1"/>
  <c r="W967" i="2"/>
  <c r="X967" i="2"/>
  <c r="X34" i="2"/>
  <c r="W34" i="2"/>
  <c r="W74" i="2"/>
  <c r="X74" i="2"/>
  <c r="X685" i="2"/>
  <c r="W685" i="2"/>
  <c r="W788" i="2"/>
  <c r="X788" i="2"/>
  <c r="W940" i="2"/>
  <c r="X940" i="2"/>
  <c r="W729" i="2"/>
  <c r="X729" i="2"/>
  <c r="W848" i="2"/>
  <c r="X848" i="2"/>
  <c r="W628" i="2"/>
  <c r="X628" i="2"/>
  <c r="X781" i="2"/>
  <c r="W781" i="2"/>
  <c r="W850" i="2"/>
  <c r="X850" i="2"/>
  <c r="W618" i="2"/>
  <c r="X618" i="2"/>
  <c r="X954" i="2"/>
  <c r="W954" i="2"/>
  <c r="W812" i="2"/>
  <c r="X812" i="2"/>
  <c r="W840" i="2"/>
  <c r="X840" i="2"/>
  <c r="X620" i="2"/>
  <c r="W620" i="2"/>
  <c r="W713" i="2"/>
  <c r="X713" i="2"/>
  <c r="W953" i="2"/>
  <c r="X953" i="2"/>
  <c r="W612" i="2"/>
  <c r="X612" i="2"/>
  <c r="W464" i="2"/>
  <c r="X464" i="2"/>
  <c r="X372" i="2"/>
  <c r="W372" i="2"/>
  <c r="W270" i="2"/>
  <c r="X270" i="2"/>
  <c r="X280" i="2"/>
  <c r="W280" i="2"/>
  <c r="W262" i="2"/>
  <c r="X262" i="2"/>
  <c r="X227" i="2"/>
  <c r="W227" i="2"/>
  <c r="W284" i="2"/>
  <c r="X284" i="2"/>
  <c r="W356" i="2"/>
  <c r="X356" i="2"/>
  <c r="W525" i="2"/>
  <c r="X525" i="2"/>
  <c r="W370" i="2"/>
  <c r="X370" i="2"/>
  <c r="X619" i="2"/>
  <c r="W619" i="2"/>
  <c r="W286" i="2"/>
  <c r="X286" i="2"/>
  <c r="X383" i="2"/>
  <c r="W383" i="2"/>
  <c r="X546" i="2"/>
  <c r="W546" i="2"/>
  <c r="X281" i="2"/>
  <c r="W281" i="2"/>
  <c r="W258" i="2"/>
  <c r="X258" i="2"/>
  <c r="W317" i="2"/>
  <c r="X317" i="2"/>
  <c r="W400" i="2"/>
  <c r="X400" i="2"/>
  <c r="X313" i="2"/>
  <c r="W313" i="2"/>
  <c r="W208" i="2"/>
  <c r="X208" i="2"/>
  <c r="W51" i="2"/>
  <c r="X51" i="2"/>
  <c r="W145" i="2"/>
  <c r="X145" i="2"/>
  <c r="W951" i="2"/>
  <c r="Y951" i="2" s="1"/>
  <c r="X951" i="2"/>
  <c r="W115" i="2"/>
  <c r="X115" i="2"/>
  <c r="W989" i="2"/>
  <c r="X989" i="2"/>
  <c r="X225" i="2"/>
  <c r="W225" i="2"/>
  <c r="W127" i="2"/>
  <c r="X127" i="2"/>
  <c r="W69" i="2"/>
  <c r="X69" i="2"/>
  <c r="X199" i="2"/>
  <c r="W199" i="2"/>
  <c r="W46" i="2"/>
  <c r="X46" i="2"/>
  <c r="W133" i="2"/>
  <c r="X133" i="2"/>
  <c r="N183" i="2"/>
  <c r="S243" i="2"/>
  <c r="T243" i="2" s="1"/>
  <c r="U243" i="2" s="1"/>
  <c r="S262" i="2"/>
  <c r="T262" i="2" s="1"/>
  <c r="U262" i="2" s="1"/>
  <c r="Z867" i="2"/>
  <c r="K982" i="2"/>
  <c r="Z343" i="2"/>
  <c r="X128" i="2"/>
  <c r="W128" i="2"/>
  <c r="X24" i="2"/>
  <c r="W24" i="2"/>
  <c r="X792" i="2"/>
  <c r="W792" i="2"/>
  <c r="W81" i="2"/>
  <c r="X81" i="2"/>
  <c r="X681" i="2"/>
  <c r="W681" i="2"/>
  <c r="W779" i="2"/>
  <c r="X779" i="2"/>
  <c r="W838" i="2"/>
  <c r="X838" i="2"/>
  <c r="W699" i="2"/>
  <c r="X699" i="2"/>
  <c r="W818" i="2"/>
  <c r="X818" i="2"/>
  <c r="X603" i="2"/>
  <c r="W603" i="2"/>
  <c r="X778" i="2"/>
  <c r="W778" i="2"/>
  <c r="W802" i="2"/>
  <c r="X802" i="2"/>
  <c r="X587" i="2"/>
  <c r="W587" i="2"/>
  <c r="X678" i="2"/>
  <c r="W678" i="2"/>
  <c r="W805" i="2"/>
  <c r="X805" i="2"/>
  <c r="W941" i="2"/>
  <c r="X941" i="2"/>
  <c r="X426" i="2"/>
  <c r="W426" i="2"/>
  <c r="X354" i="2"/>
  <c r="W354" i="2"/>
  <c r="W549" i="2"/>
  <c r="X549" i="2"/>
  <c r="X236" i="2"/>
  <c r="W236" i="2"/>
  <c r="W569" i="2"/>
  <c r="X569" i="2"/>
  <c r="W272" i="2"/>
  <c r="X272" i="2"/>
  <c r="W648" i="2"/>
  <c r="X648" i="2"/>
  <c r="W333" i="2"/>
  <c r="X333" i="2"/>
  <c r="W405" i="2"/>
  <c r="X405" i="2"/>
  <c r="W511" i="2"/>
  <c r="X511" i="2"/>
  <c r="W359" i="2"/>
  <c r="X359" i="2"/>
  <c r="W610" i="2"/>
  <c r="X610" i="2"/>
  <c r="W380" i="2"/>
  <c r="X380" i="2"/>
  <c r="W527" i="2"/>
  <c r="X527" i="2"/>
  <c r="W274" i="2"/>
  <c r="X274" i="2"/>
  <c r="W255" i="2"/>
  <c r="X255" i="2"/>
  <c r="X260" i="2"/>
  <c r="W260" i="2"/>
  <c r="W311" i="2"/>
  <c r="X311" i="2"/>
  <c r="X276" i="2"/>
  <c r="W276" i="2"/>
  <c r="W78" i="2"/>
  <c r="X78" i="2"/>
  <c r="W221" i="2"/>
  <c r="X221" i="2"/>
  <c r="X64" i="2"/>
  <c r="W64" i="2"/>
  <c r="W923" i="2"/>
  <c r="X923" i="2"/>
  <c r="W143" i="2"/>
  <c r="X143" i="2"/>
  <c r="W955" i="2"/>
  <c r="X955" i="2"/>
  <c r="X16" i="2"/>
  <c r="W16" i="2"/>
  <c r="W9" i="2"/>
  <c r="X9" i="2"/>
  <c r="W73" i="2"/>
  <c r="X73" i="2"/>
  <c r="W17" i="2"/>
  <c r="X17" i="2"/>
  <c r="Y17" i="2" s="1"/>
  <c r="X144" i="2"/>
  <c r="W144" i="2"/>
  <c r="Z378" i="2"/>
  <c r="N359" i="2"/>
  <c r="W131" i="2"/>
  <c r="X131" i="2"/>
  <c r="X172" i="2"/>
  <c r="W172" i="2"/>
  <c r="W87" i="2"/>
  <c r="X87" i="2"/>
  <c r="X168" i="2"/>
  <c r="W168" i="2"/>
  <c r="W564" i="2"/>
  <c r="X564" i="2"/>
  <c r="X677" i="2"/>
  <c r="W677" i="2"/>
  <c r="W835" i="2"/>
  <c r="X835" i="2"/>
  <c r="W687" i="2"/>
  <c r="X687" i="2"/>
  <c r="W816" i="2"/>
  <c r="X816" i="2"/>
  <c r="W599" i="2"/>
  <c r="X599" i="2"/>
  <c r="W752" i="2"/>
  <c r="X752" i="2"/>
  <c r="W731" i="2"/>
  <c r="X731" i="2"/>
  <c r="X786" i="2"/>
  <c r="W786" i="2"/>
  <c r="X579" i="2"/>
  <c r="W579" i="2"/>
  <c r="X671" i="2"/>
  <c r="W671" i="2"/>
  <c r="W722" i="2"/>
  <c r="X722" i="2"/>
  <c r="W799" i="2"/>
  <c r="X799" i="2"/>
  <c r="X926" i="2"/>
  <c r="W926" i="2"/>
  <c r="W605" i="2"/>
  <c r="X605" i="2"/>
  <c r="W762" i="2"/>
  <c r="X762" i="2"/>
  <c r="W416" i="2"/>
  <c r="X416" i="2"/>
  <c r="W344" i="2"/>
  <c r="X344" i="2"/>
  <c r="W558" i="2"/>
  <c r="X558" i="2"/>
  <c r="W254" i="2"/>
  <c r="X254" i="2"/>
  <c r="X638" i="2"/>
  <c r="W638" i="2"/>
  <c r="X394" i="2"/>
  <c r="W394" i="2"/>
  <c r="W471" i="2"/>
  <c r="X471" i="2"/>
  <c r="W477" i="2"/>
  <c r="X477" i="2"/>
  <c r="X604" i="2"/>
  <c r="W604" i="2"/>
  <c r="W237" i="2"/>
  <c r="X237" i="2"/>
  <c r="X246" i="2"/>
  <c r="W246" i="2"/>
  <c r="X308" i="2"/>
  <c r="W308" i="2"/>
  <c r="W327" i="2"/>
  <c r="X327" i="2"/>
  <c r="W98" i="2"/>
  <c r="X98" i="2"/>
  <c r="W224" i="2"/>
  <c r="X224" i="2"/>
  <c r="W91" i="2"/>
  <c r="X91" i="2"/>
  <c r="X945" i="2"/>
  <c r="W945" i="2"/>
  <c r="W159" i="2"/>
  <c r="X159" i="2"/>
  <c r="X962" i="2"/>
  <c r="W962" i="2"/>
  <c r="W166" i="2"/>
  <c r="X166" i="2"/>
  <c r="X972" i="2"/>
  <c r="W972" i="2"/>
  <c r="W156" i="2"/>
  <c r="X156" i="2"/>
  <c r="W58" i="2"/>
  <c r="X58" i="2"/>
  <c r="X140" i="2"/>
  <c r="W140" i="2"/>
  <c r="Y140" i="2" s="1"/>
  <c r="W86" i="2"/>
  <c r="X86" i="2"/>
  <c r="W80" i="2"/>
  <c r="X80" i="2"/>
  <c r="X83" i="2"/>
  <c r="W83" i="2"/>
  <c r="X20" i="2"/>
  <c r="W20" i="2"/>
  <c r="Y206" i="2"/>
  <c r="Z298" i="2"/>
  <c r="N354" i="2"/>
  <c r="S842" i="2"/>
  <c r="T842" i="2" s="1"/>
  <c r="U842" i="2" s="1"/>
  <c r="Z916" i="2"/>
  <c r="X980" i="2"/>
  <c r="W980" i="2"/>
  <c r="X957" i="2"/>
  <c r="W957" i="2"/>
  <c r="X94" i="2"/>
  <c r="W94" i="2"/>
  <c r="W22" i="2"/>
  <c r="X22" i="2"/>
  <c r="X898" i="2"/>
  <c r="W898" i="2"/>
  <c r="W642" i="2"/>
  <c r="X642" i="2"/>
  <c r="W753" i="2"/>
  <c r="X753" i="2"/>
  <c r="W894" i="2"/>
  <c r="X894" i="2"/>
  <c r="W653" i="2"/>
  <c r="X653" i="2"/>
  <c r="W806" i="2"/>
  <c r="X806" i="2"/>
  <c r="X949" i="2"/>
  <c r="W949" i="2"/>
  <c r="W800" i="2"/>
  <c r="X800" i="2"/>
  <c r="W728" i="2"/>
  <c r="X728" i="2"/>
  <c r="X775" i="2"/>
  <c r="W775" i="2"/>
  <c r="W543" i="2"/>
  <c r="X543" i="2"/>
  <c r="W660" i="2"/>
  <c r="X660" i="2"/>
  <c r="X789" i="2"/>
  <c r="W789" i="2"/>
  <c r="W908" i="2"/>
  <c r="X908" i="2"/>
  <c r="W594" i="2"/>
  <c r="X594" i="2"/>
  <c r="X759" i="2"/>
  <c r="W759" i="2"/>
  <c r="W369" i="2"/>
  <c r="X369" i="2"/>
  <c r="X476" i="2"/>
  <c r="W476" i="2"/>
  <c r="X555" i="2"/>
  <c r="W555" i="2"/>
  <c r="X508" i="2"/>
  <c r="W508" i="2"/>
  <c r="W602" i="2"/>
  <c r="X602" i="2"/>
  <c r="W323" i="2"/>
  <c r="X323" i="2"/>
  <c r="W468" i="2"/>
  <c r="X468" i="2"/>
  <c r="W312" i="2"/>
  <c r="X312" i="2"/>
  <c r="W571" i="2"/>
  <c r="X571" i="2"/>
  <c r="W647" i="2"/>
  <c r="X647" i="2"/>
  <c r="W332" i="2"/>
  <c r="X332" i="2"/>
  <c r="W517" i="2"/>
  <c r="X517" i="2"/>
  <c r="X233" i="2"/>
  <c r="W233" i="2"/>
  <c r="X507" i="2"/>
  <c r="W507" i="2"/>
  <c r="X561" i="2"/>
  <c r="W561" i="2"/>
  <c r="W297" i="2"/>
  <c r="X297" i="2"/>
  <c r="X324" i="2"/>
  <c r="W324" i="2"/>
  <c r="W101" i="2"/>
  <c r="X101" i="2"/>
  <c r="W162" i="2"/>
  <c r="X162" i="2"/>
  <c r="W991" i="2"/>
  <c r="X991" i="2"/>
  <c r="X186" i="2"/>
  <c r="W186" i="2"/>
  <c r="W169" i="2"/>
  <c r="X169" i="2"/>
  <c r="W62" i="2"/>
  <c r="X62" i="2"/>
  <c r="W99" i="2"/>
  <c r="X99" i="2"/>
  <c r="W23" i="2"/>
  <c r="X23" i="2"/>
  <c r="W103" i="2"/>
  <c r="X103" i="2"/>
  <c r="X30" i="2"/>
  <c r="W30" i="2"/>
  <c r="Y83" i="2"/>
  <c r="Z401" i="2"/>
  <c r="J28" i="2"/>
  <c r="K28" i="2" s="1"/>
  <c r="Z476" i="2"/>
  <c r="S564" i="2"/>
  <c r="S953" i="2"/>
  <c r="S200" i="2"/>
  <c r="W984" i="2"/>
  <c r="X984" i="2"/>
  <c r="X964" i="2"/>
  <c r="W964" i="2"/>
  <c r="W104" i="2"/>
  <c r="X104" i="2"/>
  <c r="W197" i="2"/>
  <c r="X197" i="2"/>
  <c r="X629" i="2"/>
  <c r="W629" i="2"/>
  <c r="W750" i="2"/>
  <c r="X750" i="2"/>
  <c r="W813" i="2"/>
  <c r="X813" i="2"/>
  <c r="Y813" i="2" s="1"/>
  <c r="W891" i="2"/>
  <c r="X891" i="2"/>
  <c r="W649" i="2"/>
  <c r="X649" i="2"/>
  <c r="X936" i="2"/>
  <c r="W936" i="2"/>
  <c r="W742" i="2"/>
  <c r="X742" i="2"/>
  <c r="W711" i="2"/>
  <c r="X711" i="2"/>
  <c r="W763" i="2"/>
  <c r="X763" i="2"/>
  <c r="X538" i="2"/>
  <c r="W538" i="2"/>
  <c r="X636" i="2"/>
  <c r="W636" i="2"/>
  <c r="W700" i="2"/>
  <c r="X700" i="2"/>
  <c r="W783" i="2"/>
  <c r="X783" i="2"/>
  <c r="W874" i="2"/>
  <c r="X874" i="2"/>
  <c r="W586" i="2"/>
  <c r="X586" i="2"/>
  <c r="W757" i="2"/>
  <c r="X757" i="2"/>
  <c r="W318" i="2"/>
  <c r="X318" i="2"/>
  <c r="W529" i="2"/>
  <c r="X529" i="2"/>
  <c r="W502" i="2"/>
  <c r="X502" i="2"/>
  <c r="Y502" i="2" s="1"/>
  <c r="W519" i="2"/>
  <c r="X519" i="2"/>
  <c r="W500" i="2"/>
  <c r="X500" i="2"/>
  <c r="X596" i="2"/>
  <c r="W596" i="2"/>
  <c r="X309" i="2"/>
  <c r="W309" i="2"/>
  <c r="W320" i="2"/>
  <c r="X320" i="2"/>
  <c r="W253" i="2"/>
  <c r="X253" i="2"/>
  <c r="W387" i="2"/>
  <c r="X387" i="2"/>
  <c r="X560" i="2"/>
  <c r="W560" i="2"/>
  <c r="W640" i="2"/>
  <c r="X640" i="2"/>
  <c r="W683" i="2"/>
  <c r="X683" i="2"/>
  <c r="X513" i="2"/>
  <c r="W513" i="2"/>
  <c r="W423" i="2"/>
  <c r="X423" i="2"/>
  <c r="X544" i="2"/>
  <c r="W544" i="2"/>
  <c r="W319" i="2"/>
  <c r="X319" i="2"/>
  <c r="W114" i="2"/>
  <c r="X114" i="2"/>
  <c r="Z164" i="2"/>
  <c r="W35" i="2"/>
  <c r="X35" i="2"/>
  <c r="X189" i="2"/>
  <c r="W189" i="2"/>
  <c r="W966" i="2"/>
  <c r="X966" i="2"/>
  <c r="W72" i="2"/>
  <c r="X72" i="2"/>
  <c r="X914" i="2"/>
  <c r="W914" i="2"/>
  <c r="W106" i="2"/>
  <c r="X106" i="2"/>
  <c r="W26" i="2"/>
  <c r="X26" i="2"/>
  <c r="W110" i="2"/>
  <c r="X110" i="2"/>
  <c r="X113" i="2"/>
  <c r="W113" i="2"/>
  <c r="W175" i="2"/>
  <c r="X175" i="2"/>
  <c r="AC443" i="2"/>
  <c r="E442" i="1" s="1"/>
  <c r="J458" i="2"/>
  <c r="K458" i="2" s="1"/>
  <c r="O539" i="2"/>
  <c r="Q539" i="2"/>
  <c r="W149" i="2"/>
  <c r="X149" i="2"/>
  <c r="W904" i="2"/>
  <c r="X904" i="2"/>
  <c r="X860" i="2"/>
  <c r="W860" i="2"/>
  <c r="X622" i="2"/>
  <c r="W622" i="2"/>
  <c r="W743" i="2"/>
  <c r="X743" i="2"/>
  <c r="X746" i="2"/>
  <c r="W746" i="2"/>
  <c r="W885" i="2"/>
  <c r="X885" i="2"/>
  <c r="X641" i="2"/>
  <c r="W641" i="2"/>
  <c r="X791" i="2"/>
  <c r="W791" i="2"/>
  <c r="Y791" i="2" s="1"/>
  <c r="X933" i="2"/>
  <c r="W933" i="2"/>
  <c r="W769" i="2"/>
  <c r="X769" i="2"/>
  <c r="W797" i="2"/>
  <c r="X797" i="2"/>
  <c r="X899" i="2"/>
  <c r="W899" i="2"/>
  <c r="X708" i="2"/>
  <c r="W708" i="2"/>
  <c r="W760" i="2"/>
  <c r="X760" i="2"/>
  <c r="W617" i="2"/>
  <c r="X617" i="2"/>
  <c r="W695" i="2"/>
  <c r="X695" i="2"/>
  <c r="W771" i="2"/>
  <c r="X771" i="2"/>
  <c r="W871" i="2"/>
  <c r="X871" i="2"/>
  <c r="X578" i="2"/>
  <c r="W578" i="2"/>
  <c r="W747" i="2"/>
  <c r="X747" i="2"/>
  <c r="W328" i="2"/>
  <c r="X328" i="2"/>
  <c r="X288" i="2"/>
  <c r="W288" i="2"/>
  <c r="W412" i="2"/>
  <c r="X412" i="2"/>
  <c r="W515" i="2"/>
  <c r="X515" i="2"/>
  <c r="W478" i="2"/>
  <c r="X478" i="2"/>
  <c r="X581" i="2"/>
  <c r="W581" i="2"/>
  <c r="W294" i="2"/>
  <c r="X294" i="2"/>
  <c r="X302" i="2"/>
  <c r="W302" i="2"/>
  <c r="W630" i="2"/>
  <c r="X630" i="2"/>
  <c r="X373" i="2"/>
  <c r="W373" i="2"/>
  <c r="W680" i="2"/>
  <c r="X680" i="2"/>
  <c r="W506" i="2"/>
  <c r="X506" i="2"/>
  <c r="W462" i="2"/>
  <c r="X462" i="2"/>
  <c r="X540" i="2"/>
  <c r="Y540" i="2" s="1"/>
  <c r="W540" i="2"/>
  <c r="W277" i="2"/>
  <c r="X277" i="2"/>
  <c r="W316" i="2"/>
  <c r="X316" i="2"/>
  <c r="W228" i="2"/>
  <c r="X228" i="2"/>
  <c r="X117" i="2"/>
  <c r="W117" i="2"/>
  <c r="W15" i="2"/>
  <c r="X15" i="2"/>
  <c r="X150" i="2"/>
  <c r="W150" i="2"/>
  <c r="W42" i="2"/>
  <c r="X42" i="2"/>
  <c r="W202" i="2"/>
  <c r="X202" i="2"/>
  <c r="W976" i="2"/>
  <c r="X976" i="2"/>
  <c r="X190" i="2"/>
  <c r="W190" i="2"/>
  <c r="W122" i="2"/>
  <c r="Y122" i="2" s="1"/>
  <c r="X122" i="2"/>
  <c r="W119" i="2"/>
  <c r="X119" i="2"/>
  <c r="W920" i="2"/>
  <c r="X920" i="2"/>
  <c r="Z329" i="2"/>
  <c r="AC454" i="2"/>
  <c r="E453" i="1" s="1"/>
  <c r="J53" i="2"/>
  <c r="K53" i="2" s="1"/>
  <c r="K72" i="2"/>
  <c r="S864" i="2"/>
  <c r="T864" i="2" s="1"/>
  <c r="U864" i="2" s="1"/>
  <c r="J784" i="2"/>
  <c r="K784" i="2" s="1"/>
  <c r="W990" i="2"/>
  <c r="X990" i="2"/>
  <c r="X194" i="2"/>
  <c r="W194" i="2"/>
  <c r="W925" i="2"/>
  <c r="X925" i="2"/>
  <c r="W120" i="2"/>
  <c r="X120" i="2"/>
  <c r="W858" i="2"/>
  <c r="X858" i="2"/>
  <c r="W726" i="2"/>
  <c r="X726" i="2"/>
  <c r="Y726" i="2" s="1"/>
  <c r="W723" i="2"/>
  <c r="X723" i="2"/>
  <c r="W854" i="2"/>
  <c r="X854" i="2"/>
  <c r="W634" i="2"/>
  <c r="X634" i="2"/>
  <c r="X714" i="2"/>
  <c r="W714" i="2"/>
  <c r="W766" i="2"/>
  <c r="X766" i="2"/>
  <c r="W794" i="2"/>
  <c r="X794" i="2"/>
  <c r="W704" i="2"/>
  <c r="X704" i="2"/>
  <c r="X751" i="2"/>
  <c r="W751" i="2"/>
  <c r="W918" i="2"/>
  <c r="X918" i="2"/>
  <c r="W609" i="2"/>
  <c r="X609" i="2"/>
  <c r="W643" i="2"/>
  <c r="X643" i="2"/>
  <c r="W744" i="2"/>
  <c r="X744" i="2"/>
  <c r="W849" i="2"/>
  <c r="X849" i="2"/>
  <c r="X950" i="2"/>
  <c r="W950" i="2"/>
  <c r="W710" i="2"/>
  <c r="X710" i="2"/>
  <c r="X567" i="2"/>
  <c r="W567" i="2"/>
  <c r="X247" i="2"/>
  <c r="W247" i="2"/>
  <c r="X410" i="2"/>
  <c r="W410" i="2"/>
  <c r="W512" i="2"/>
  <c r="X512" i="2"/>
  <c r="W472" i="2"/>
  <c r="X472" i="2"/>
  <c r="X487" i="2"/>
  <c r="W487" i="2"/>
  <c r="W460" i="2"/>
  <c r="X460" i="2"/>
  <c r="X572" i="2"/>
  <c r="W572" i="2"/>
  <c r="W275" i="2"/>
  <c r="X275" i="2"/>
  <c r="X290" i="2"/>
  <c r="W290" i="2"/>
  <c r="W424" i="2"/>
  <c r="X424" i="2"/>
  <c r="W627" i="2"/>
  <c r="X627" i="2"/>
  <c r="X363" i="2"/>
  <c r="W363" i="2"/>
  <c r="W503" i="2"/>
  <c r="X503" i="2"/>
  <c r="X670" i="2"/>
  <c r="W670" i="2"/>
  <c r="W403" i="2"/>
  <c r="X403" i="2"/>
  <c r="W457" i="2"/>
  <c r="X457" i="2"/>
  <c r="W475" i="2"/>
  <c r="X475" i="2"/>
  <c r="X259" i="2"/>
  <c r="W259" i="2"/>
  <c r="W129" i="2"/>
  <c r="X129" i="2"/>
  <c r="W146" i="2"/>
  <c r="X146" i="2"/>
  <c r="W173" i="2"/>
  <c r="X173" i="2"/>
  <c r="X204" i="2"/>
  <c r="W204" i="2"/>
  <c r="W979" i="2"/>
  <c r="X979" i="2"/>
  <c r="W193" i="2"/>
  <c r="X193" i="2"/>
  <c r="X138" i="2"/>
  <c r="W138" i="2"/>
  <c r="K62" i="2"/>
  <c r="S38" i="2"/>
  <c r="T38" i="2" s="1"/>
  <c r="U38" i="2" s="1"/>
  <c r="S419" i="2"/>
  <c r="N395" i="2"/>
  <c r="K676" i="2"/>
  <c r="J277" i="2"/>
  <c r="K277" i="2" s="1"/>
  <c r="J806" i="2"/>
  <c r="K806" i="2" s="1"/>
  <c r="L806" i="2" s="1"/>
  <c r="M806" i="2" s="1"/>
  <c r="X996" i="2"/>
  <c r="W996" i="2"/>
  <c r="W31" i="2"/>
  <c r="X31" i="2"/>
  <c r="W1000" i="2"/>
  <c r="X1000" i="2"/>
  <c r="X934" i="2"/>
  <c r="W934" i="2"/>
  <c r="W126" i="2"/>
  <c r="X126" i="2"/>
  <c r="X961" i="2"/>
  <c r="W961" i="2"/>
  <c r="X160" i="2"/>
  <c r="W160" i="2"/>
  <c r="X851" i="2"/>
  <c r="W851" i="2"/>
  <c r="X597" i="2"/>
  <c r="W597" i="2"/>
  <c r="X721" i="2"/>
  <c r="W721" i="2"/>
  <c r="W845" i="2"/>
  <c r="X845" i="2"/>
  <c r="W607" i="2"/>
  <c r="X607" i="2"/>
  <c r="W784" i="2"/>
  <c r="X784" i="2"/>
  <c r="W919" i="2"/>
  <c r="X919" i="2"/>
  <c r="W758" i="2"/>
  <c r="X758" i="2"/>
  <c r="X749" i="2"/>
  <c r="W749" i="2"/>
  <c r="X698" i="2"/>
  <c r="W698" i="2"/>
  <c r="W915" i="2"/>
  <c r="X915" i="2"/>
  <c r="X591" i="2"/>
  <c r="W591" i="2"/>
  <c r="W533" i="2"/>
  <c r="X533" i="2"/>
  <c r="W724" i="2"/>
  <c r="X724" i="2"/>
  <c r="W674" i="2"/>
  <c r="X674" i="2"/>
  <c r="X562" i="2"/>
  <c r="W562" i="2"/>
  <c r="X243" i="2"/>
  <c r="W243" i="2"/>
  <c r="W406" i="2"/>
  <c r="X406" i="2"/>
  <c r="W469" i="2"/>
  <c r="X469" i="2"/>
  <c r="X466" i="2"/>
  <c r="W466" i="2"/>
  <c r="X448" i="2"/>
  <c r="W448" i="2"/>
  <c r="W239" i="2"/>
  <c r="X239" i="2"/>
  <c r="W265" i="2"/>
  <c r="Y265" i="2" s="1"/>
  <c r="X265" i="2"/>
  <c r="W580" i="2"/>
  <c r="X580" i="2"/>
  <c r="W667" i="2"/>
  <c r="X667" i="2"/>
  <c r="W397" i="2"/>
  <c r="X397" i="2"/>
  <c r="W445" i="2"/>
  <c r="X445" i="2"/>
  <c r="W245" i="2"/>
  <c r="X245" i="2"/>
  <c r="X287" i="2"/>
  <c r="W287" i="2"/>
  <c r="W136" i="2"/>
  <c r="X136" i="2"/>
  <c r="W876" i="2"/>
  <c r="X876" i="2"/>
  <c r="X176" i="2"/>
  <c r="W176" i="2"/>
  <c r="W68" i="2"/>
  <c r="X68" i="2"/>
  <c r="X986" i="2"/>
  <c r="W986" i="2"/>
  <c r="W96" i="2"/>
  <c r="X96" i="2"/>
  <c r="W135" i="2"/>
  <c r="X135" i="2"/>
  <c r="R380" i="2"/>
  <c r="S380" i="2"/>
  <c r="L594" i="2"/>
  <c r="M594" i="2" s="1"/>
  <c r="N594" i="2"/>
  <c r="J585" i="2"/>
  <c r="K585" i="2" s="1"/>
  <c r="L146" i="2"/>
  <c r="M146" i="2" s="1"/>
  <c r="N146" i="2"/>
  <c r="Z235" i="2"/>
  <c r="L352" i="2"/>
  <c r="M352" i="2" s="1"/>
  <c r="N352" i="2"/>
  <c r="O281" i="2"/>
  <c r="N281" i="2"/>
  <c r="Q281" i="2"/>
  <c r="R281" i="2" s="1"/>
  <c r="J294" i="2"/>
  <c r="K294" i="2" s="1"/>
  <c r="L50" i="2"/>
  <c r="M50" i="2" s="1"/>
  <c r="P50" i="2" s="1"/>
  <c r="AC50" i="2" s="1"/>
  <c r="E49" i="1" s="1"/>
  <c r="N50" i="2"/>
  <c r="O283" i="2"/>
  <c r="Q283" i="2"/>
  <c r="R283" i="2" s="1"/>
  <c r="Z457" i="2"/>
  <c r="J869" i="2"/>
  <c r="K869" i="2" s="1"/>
  <c r="O181" i="2"/>
  <c r="Q181" i="2"/>
  <c r="R181" i="2" s="1"/>
  <c r="Z743" i="2"/>
  <c r="O995" i="2"/>
  <c r="Q995" i="2"/>
  <c r="R995" i="2" s="1"/>
  <c r="J692" i="2"/>
  <c r="R388" i="2"/>
  <c r="S388" i="2"/>
  <c r="N440" i="2"/>
  <c r="L440" i="2"/>
  <c r="M440" i="2" s="1"/>
  <c r="Z868" i="2"/>
  <c r="L23" i="2"/>
  <c r="M23" i="2" s="1"/>
  <c r="P23" i="2" s="1"/>
  <c r="N23" i="2"/>
  <c r="Z584" i="2"/>
  <c r="J950" i="2"/>
  <c r="K950" i="2" s="1"/>
  <c r="O599" i="2"/>
  <c r="Q599" i="2"/>
  <c r="R599" i="2" s="1"/>
  <c r="Q171" i="2"/>
  <c r="R171" i="2" s="1"/>
  <c r="O171" i="2"/>
  <c r="J95" i="2"/>
  <c r="K95" i="2" s="1"/>
  <c r="N95" i="2" s="1"/>
  <c r="Z730" i="2"/>
  <c r="N530" i="2"/>
  <c r="L530" i="2"/>
  <c r="M530" i="2" s="1"/>
  <c r="R884" i="2"/>
  <c r="S884" i="2"/>
  <c r="N114" i="2"/>
  <c r="L114" i="2"/>
  <c r="M114" i="2" s="1"/>
  <c r="P114" i="2" s="1"/>
  <c r="AC114" i="2" s="1"/>
  <c r="E113" i="1" s="1"/>
  <c r="Z435" i="2"/>
  <c r="Z724" i="2"/>
  <c r="S331" i="2"/>
  <c r="R331" i="2"/>
  <c r="R798" i="2"/>
  <c r="S798" i="2"/>
  <c r="J102" i="2"/>
  <c r="K102" i="2" s="1"/>
  <c r="Z18" i="2"/>
  <c r="R136" i="2"/>
  <c r="S136" i="2"/>
  <c r="Z344" i="2"/>
  <c r="Z412" i="2"/>
  <c r="N350" i="2"/>
  <c r="O350" i="2"/>
  <c r="Q350" i="2"/>
  <c r="N471" i="2"/>
  <c r="L471" i="2"/>
  <c r="M471" i="2" s="1"/>
  <c r="P471" i="2" s="1"/>
  <c r="AC471" i="2" s="1"/>
  <c r="E470" i="1" s="1"/>
  <c r="O602" i="2"/>
  <c r="Q602" i="2"/>
  <c r="R602" i="2" s="1"/>
  <c r="J760" i="2"/>
  <c r="K760" i="2" s="1"/>
  <c r="J986" i="2"/>
  <c r="K986" i="2" s="1"/>
  <c r="R352" i="2"/>
  <c r="S352" i="2"/>
  <c r="Z856" i="2"/>
  <c r="L817" i="2"/>
  <c r="M817" i="2" s="1"/>
  <c r="P817" i="2" s="1"/>
  <c r="AC817" i="2" s="1"/>
  <c r="E816" i="1" s="1"/>
  <c r="N817" i="2"/>
  <c r="Q588" i="2"/>
  <c r="R588" i="2" s="1"/>
  <c r="O588" i="2"/>
  <c r="Q580" i="2"/>
  <c r="R580" i="2" s="1"/>
  <c r="O580" i="2"/>
  <c r="L780" i="2"/>
  <c r="M780" i="2" s="1"/>
  <c r="N780" i="2"/>
  <c r="O862" i="2"/>
  <c r="Q862" i="2"/>
  <c r="R862" i="2" s="1"/>
  <c r="Z359" i="2"/>
  <c r="Z923" i="2"/>
  <c r="Z777" i="2"/>
  <c r="L275" i="2"/>
  <c r="M275" i="2" s="1"/>
  <c r="N275" i="2"/>
  <c r="R769" i="2"/>
  <c r="S769" i="2"/>
  <c r="T769" i="2" s="1"/>
  <c r="U769" i="2" s="1"/>
  <c r="J839" i="2"/>
  <c r="K839" i="2" s="1"/>
  <c r="L839" i="2" s="1"/>
  <c r="M839" i="2" s="1"/>
  <c r="Z96" i="2"/>
  <c r="R411" i="2"/>
  <c r="S411" i="2"/>
  <c r="Z388" i="2"/>
  <c r="R351" i="2"/>
  <c r="S351" i="2"/>
  <c r="R578" i="2"/>
  <c r="S578" i="2"/>
  <c r="T578" i="2" s="1"/>
  <c r="U578" i="2" s="1"/>
  <c r="Z757" i="2"/>
  <c r="O693" i="2"/>
  <c r="Q693" i="2"/>
  <c r="J634" i="2"/>
  <c r="K634" i="2" s="1"/>
  <c r="L308" i="2"/>
  <c r="M308" i="2" s="1"/>
  <c r="N308" i="2"/>
  <c r="R376" i="2"/>
  <c r="S376" i="2"/>
  <c r="T376" i="2" s="1"/>
  <c r="U376" i="2" s="1"/>
  <c r="N265" i="2"/>
  <c r="L265" i="2"/>
  <c r="M265" i="2" s="1"/>
  <c r="P265" i="2" s="1"/>
  <c r="J578" i="2"/>
  <c r="K578" i="2" s="1"/>
  <c r="L578" i="2" s="1"/>
  <c r="M578" i="2" s="1"/>
  <c r="S28" i="2"/>
  <c r="T28" i="2" s="1"/>
  <c r="U28" i="2" s="1"/>
  <c r="S139" i="2"/>
  <c r="S137" i="2"/>
  <c r="T137" i="2" s="1"/>
  <c r="U137" i="2" s="1"/>
  <c r="S238" i="2"/>
  <c r="S275" i="2"/>
  <c r="S307" i="2"/>
  <c r="T307" i="2" s="1"/>
  <c r="U307" i="2" s="1"/>
  <c r="L393" i="2"/>
  <c r="M393" i="2" s="1"/>
  <c r="P393" i="2" s="1"/>
  <c r="S403" i="2"/>
  <c r="S440" i="2"/>
  <c r="S650" i="2"/>
  <c r="T650" i="2" s="1"/>
  <c r="U650" i="2" s="1"/>
  <c r="S667" i="2"/>
  <c r="T667" i="2" s="1"/>
  <c r="U667" i="2" s="1"/>
  <c r="L824" i="2"/>
  <c r="M824" i="2" s="1"/>
  <c r="S961" i="2"/>
  <c r="T961" i="2" s="1"/>
  <c r="U961" i="2" s="1"/>
  <c r="Z76" i="2"/>
  <c r="J494" i="2"/>
  <c r="K494" i="2" s="1"/>
  <c r="N494" i="2" s="1"/>
  <c r="S537" i="2"/>
  <c r="T537" i="2" s="1"/>
  <c r="Z213" i="2"/>
  <c r="J773" i="2"/>
  <c r="K773" i="2" s="1"/>
  <c r="J220" i="2"/>
  <c r="K220" i="2" s="1"/>
  <c r="N220" i="2" s="1"/>
  <c r="N226" i="2"/>
  <c r="S366" i="2"/>
  <c r="Y472" i="2"/>
  <c r="S665" i="2"/>
  <c r="T665" i="2" s="1"/>
  <c r="U665" i="2" s="1"/>
  <c r="Y665" i="2" s="1"/>
  <c r="Z733" i="2"/>
  <c r="S780" i="2"/>
  <c r="K791" i="2"/>
  <c r="Z292" i="2"/>
  <c r="S971" i="2"/>
  <c r="T971" i="2" s="1"/>
  <c r="U971" i="2" s="1"/>
  <c r="Y971" i="2" s="1"/>
  <c r="S187" i="2"/>
  <c r="J422" i="2"/>
  <c r="J632" i="2"/>
  <c r="K632" i="2" s="1"/>
  <c r="J715" i="2"/>
  <c r="K715" i="2" s="1"/>
  <c r="L715" i="2" s="1"/>
  <c r="M715" i="2" s="1"/>
  <c r="J129" i="2"/>
  <c r="O691" i="2"/>
  <c r="Q691" i="2"/>
  <c r="J947" i="2"/>
  <c r="K947" i="2" s="1"/>
  <c r="J260" i="2"/>
  <c r="K260" i="2" s="1"/>
  <c r="S211" i="2"/>
  <c r="T211" i="2" s="1"/>
  <c r="U211" i="2" s="1"/>
  <c r="K314" i="2"/>
  <c r="S400" i="2"/>
  <c r="K519" i="2"/>
  <c r="S625" i="2"/>
  <c r="T625" i="2" s="1"/>
  <c r="U625" i="2" s="1"/>
  <c r="N602" i="2"/>
  <c r="O668" i="2"/>
  <c r="Q668" i="2"/>
  <c r="O777" i="2"/>
  <c r="AC777" i="2" s="1"/>
  <c r="E776" i="1" s="1"/>
  <c r="Q777" i="2"/>
  <c r="Z178" i="2"/>
  <c r="S711" i="2"/>
  <c r="T711" i="2" s="1"/>
  <c r="U711" i="2" s="1"/>
  <c r="L992" i="2"/>
  <c r="M992" i="2" s="1"/>
  <c r="P992" i="2" s="1"/>
  <c r="AC992" i="2" s="1"/>
  <c r="E991" i="1" s="1"/>
  <c r="Z572" i="2"/>
  <c r="O530" i="2"/>
  <c r="Q530" i="2"/>
  <c r="R530" i="2" s="1"/>
  <c r="S336" i="2"/>
  <c r="T336" i="2" s="1"/>
  <c r="U336" i="2" s="1"/>
  <c r="J288" i="2"/>
  <c r="K288" i="2" s="1"/>
  <c r="L288" i="2" s="1"/>
  <c r="M288" i="2" s="1"/>
  <c r="K101" i="2"/>
  <c r="S237" i="2"/>
  <c r="T237" i="2" s="1"/>
  <c r="U237" i="2" s="1"/>
  <c r="S306" i="2"/>
  <c r="T306" i="2" s="1"/>
  <c r="U306" i="2" s="1"/>
  <c r="N415" i="2"/>
  <c r="S477" i="2"/>
  <c r="N467" i="2"/>
  <c r="S484" i="2"/>
  <c r="T484" i="2" s="1"/>
  <c r="U484" i="2" s="1"/>
  <c r="S478" i="2"/>
  <c r="S752" i="2"/>
  <c r="T752" i="2" s="1"/>
  <c r="U752" i="2" s="1"/>
  <c r="Z899" i="2"/>
  <c r="Z885" i="2"/>
  <c r="Z299" i="2"/>
  <c r="K304" i="2"/>
  <c r="K157" i="2"/>
  <c r="J258" i="2"/>
  <c r="K258" i="2" s="1"/>
  <c r="J449" i="2"/>
  <c r="K449" i="2" s="1"/>
  <c r="N449" i="2" s="1"/>
  <c r="J405" i="2"/>
  <c r="K405" i="2" s="1"/>
  <c r="L405" i="2" s="1"/>
  <c r="M405" i="2" s="1"/>
  <c r="P405" i="2" s="1"/>
  <c r="AC405" i="2" s="1"/>
  <c r="E404" i="1" s="1"/>
  <c r="O250" i="2"/>
  <c r="Q250" i="2"/>
  <c r="J871" i="2"/>
  <c r="K871" i="2" s="1"/>
  <c r="K653" i="2"/>
  <c r="N653" i="2" s="1"/>
  <c r="O111" i="2"/>
  <c r="Q111" i="2"/>
  <c r="J79" i="2"/>
  <c r="K79" i="2" s="1"/>
  <c r="Z93" i="2"/>
  <c r="S371" i="2"/>
  <c r="Y413" i="2"/>
  <c r="S439" i="2"/>
  <c r="T439" i="2" s="1"/>
  <c r="U439" i="2" s="1"/>
  <c r="Y479" i="2"/>
  <c r="T482" i="2"/>
  <c r="U482" i="2" s="1"/>
  <c r="L556" i="2"/>
  <c r="M556" i="2" s="1"/>
  <c r="S821" i="2"/>
  <c r="Y974" i="2"/>
  <c r="K64" i="2"/>
  <c r="J84" i="2"/>
  <c r="K84" i="2" s="1"/>
  <c r="L281" i="2"/>
  <c r="M281" i="2" s="1"/>
  <c r="P281" i="2" s="1"/>
  <c r="S794" i="2"/>
  <c r="O379" i="2"/>
  <c r="Q379" i="2"/>
  <c r="J343" i="2"/>
  <c r="K343" i="2" s="1"/>
  <c r="S305" i="2"/>
  <c r="Q634" i="2"/>
  <c r="R634" i="2" s="1"/>
  <c r="O634" i="2"/>
  <c r="J834" i="2"/>
  <c r="K834" i="2" s="1"/>
  <c r="L834" i="2" s="1"/>
  <c r="M834" i="2" s="1"/>
  <c r="S302" i="2"/>
  <c r="J913" i="2"/>
  <c r="K913" i="2" s="1"/>
  <c r="Z194" i="2"/>
  <c r="T241" i="2"/>
  <c r="U241" i="2" s="1"/>
  <c r="Y490" i="2"/>
  <c r="S716" i="2"/>
  <c r="S788" i="2"/>
  <c r="T788" i="2" s="1"/>
  <c r="U788" i="2" s="1"/>
  <c r="Y788" i="2" s="1"/>
  <c r="AD788" i="2" s="1"/>
  <c r="F787" i="1" s="1"/>
  <c r="S783" i="2"/>
  <c r="T783" i="2" s="1"/>
  <c r="U783" i="2" s="1"/>
  <c r="J347" i="2"/>
  <c r="K347" i="2" s="1"/>
  <c r="J507" i="2"/>
  <c r="K507" i="2" s="1"/>
  <c r="J736" i="2"/>
  <c r="K736" i="2" s="1"/>
  <c r="J213" i="2"/>
  <c r="K213" i="2" s="1"/>
  <c r="O147" i="2"/>
  <c r="Q147" i="2"/>
  <c r="R147" i="2" s="1"/>
  <c r="J516" i="2"/>
  <c r="K516" i="2" s="1"/>
  <c r="Z947" i="2"/>
  <c r="N831" i="2"/>
  <c r="AC160" i="2"/>
  <c r="E159" i="1" s="1"/>
  <c r="Y126" i="2"/>
  <c r="AD126" i="2" s="1"/>
  <c r="Z121" i="2"/>
  <c r="N243" i="2"/>
  <c r="S301" i="2"/>
  <c r="S322" i="2"/>
  <c r="S367" i="2"/>
  <c r="T367" i="2" s="1"/>
  <c r="U367" i="2" s="1"/>
  <c r="K422" i="2"/>
  <c r="S473" i="2"/>
  <c r="T473" i="2" s="1"/>
  <c r="U473" i="2" s="1"/>
  <c r="Z547" i="2"/>
  <c r="K836" i="2"/>
  <c r="N836" i="2" s="1"/>
  <c r="S858" i="2"/>
  <c r="T858" i="2" s="1"/>
  <c r="U858" i="2" s="1"/>
  <c r="K898" i="2"/>
  <c r="Z929" i="2"/>
  <c r="S39" i="2"/>
  <c r="Z390" i="2"/>
  <c r="N476" i="2"/>
  <c r="O226" i="2"/>
  <c r="Q226" i="2"/>
  <c r="O319" i="2"/>
  <c r="Q319" i="2"/>
  <c r="R292" i="2"/>
  <c r="S292" i="2"/>
  <c r="T292" i="2" s="1"/>
  <c r="U292" i="2" s="1"/>
  <c r="Q385" i="2"/>
  <c r="O385" i="2"/>
  <c r="K247" i="2"/>
  <c r="Q635" i="2"/>
  <c r="O635" i="2"/>
  <c r="Z798" i="2"/>
  <c r="J328" i="2"/>
  <c r="K328" i="2" s="1"/>
  <c r="J122" i="2"/>
  <c r="K122" i="2" s="1"/>
  <c r="Z880" i="2"/>
  <c r="O225" i="2"/>
  <c r="S225" i="2"/>
  <c r="Q225" i="2"/>
  <c r="R225" i="2" s="1"/>
  <c r="J775" i="2"/>
  <c r="K775" i="2" s="1"/>
  <c r="L775" i="2" s="1"/>
  <c r="M775" i="2" s="1"/>
  <c r="Z8" i="2"/>
  <c r="S228" i="2"/>
  <c r="S340" i="2"/>
  <c r="T340" i="2" s="1"/>
  <c r="U340" i="2" s="1"/>
  <c r="S461" i="2"/>
  <c r="S608" i="2"/>
  <c r="K709" i="2"/>
  <c r="L709" i="2" s="1"/>
  <c r="M709" i="2" s="1"/>
  <c r="S713" i="2"/>
  <c r="L100" i="2"/>
  <c r="M100" i="2" s="1"/>
  <c r="P100" i="2" s="1"/>
  <c r="L350" i="2"/>
  <c r="M350" i="2" s="1"/>
  <c r="P350" i="2" s="1"/>
  <c r="Z153" i="2"/>
  <c r="J227" i="2"/>
  <c r="K227" i="2" s="1"/>
  <c r="Z965" i="2"/>
  <c r="J78" i="2"/>
  <c r="K78" i="2" s="1"/>
  <c r="N78" i="2" s="1"/>
  <c r="K205" i="2"/>
  <c r="S334" i="2"/>
  <c r="T334" i="2" s="1"/>
  <c r="U334" i="2" s="1"/>
  <c r="K692" i="2"/>
  <c r="O234" i="2"/>
  <c r="Q234" i="2"/>
  <c r="J362" i="2"/>
  <c r="K362" i="2" s="1"/>
  <c r="J355" i="2"/>
  <c r="K355" i="2" s="1"/>
  <c r="J907" i="2"/>
  <c r="K907" i="2" s="1"/>
  <c r="N907" i="2" s="1"/>
  <c r="O157" i="2"/>
  <c r="Q157" i="2"/>
  <c r="S293" i="2"/>
  <c r="T293" i="2" s="1"/>
  <c r="K397" i="2"/>
  <c r="N397" i="2" s="1"/>
  <c r="Y730" i="2"/>
  <c r="Z835" i="2"/>
  <c r="Y876" i="2"/>
  <c r="K228" i="2"/>
  <c r="J774" i="2"/>
  <c r="K774" i="2" s="1"/>
  <c r="K917" i="2"/>
  <c r="O632" i="2"/>
  <c r="Q632" i="2"/>
  <c r="R632" i="2" s="1"/>
  <c r="Z14" i="2"/>
  <c r="Y177" i="2"/>
  <c r="N234" i="2"/>
  <c r="S258" i="2"/>
  <c r="T258" i="2" s="1"/>
  <c r="U258" i="2" s="1"/>
  <c r="S271" i="2"/>
  <c r="T271" i="2" s="1"/>
  <c r="U271" i="2" s="1"/>
  <c r="Z302" i="2"/>
  <c r="S329" i="2"/>
  <c r="T329" i="2" s="1"/>
  <c r="U329" i="2" s="1"/>
  <c r="N367" i="2"/>
  <c r="AC508" i="2"/>
  <c r="E507" i="1" s="1"/>
  <c r="S732" i="2"/>
  <c r="T732" i="2" s="1"/>
  <c r="U732" i="2" s="1"/>
  <c r="S81" i="2"/>
  <c r="T81" i="2" s="1"/>
  <c r="U81" i="2" s="1"/>
  <c r="Q326" i="2"/>
  <c r="O326" i="2"/>
  <c r="AC326" i="2" s="1"/>
  <c r="E325" i="1" s="1"/>
  <c r="J614" i="2"/>
  <c r="K614" i="2" s="1"/>
  <c r="Z716" i="2"/>
  <c r="S33" i="2"/>
  <c r="T33" i="2" s="1"/>
  <c r="U33" i="2" s="1"/>
  <c r="Z246" i="2"/>
  <c r="S328" i="2"/>
  <c r="T328" i="2" s="1"/>
  <c r="U328" i="2" s="1"/>
  <c r="S393" i="2"/>
  <c r="T393" i="2" s="1"/>
  <c r="U393" i="2" s="1"/>
  <c r="S438" i="2"/>
  <c r="T438" i="2" s="1"/>
  <c r="U438" i="2" s="1"/>
  <c r="S528" i="2"/>
  <c r="T528" i="2" s="1"/>
  <c r="U528" i="2" s="1"/>
  <c r="S669" i="2"/>
  <c r="T669" i="2" s="1"/>
  <c r="U669" i="2" s="1"/>
  <c r="S989" i="2"/>
  <c r="T989" i="2" s="1"/>
  <c r="U989" i="2" s="1"/>
  <c r="Q57" i="2"/>
  <c r="S23" i="2"/>
  <c r="T23" i="2" s="1"/>
  <c r="U23" i="2" s="1"/>
  <c r="Z604" i="2"/>
  <c r="O267" i="2"/>
  <c r="AC267" i="2" s="1"/>
  <c r="E266" i="1" s="1"/>
  <c r="Q267" i="2"/>
  <c r="J552" i="2"/>
  <c r="K552" i="2" s="1"/>
  <c r="N552" i="2" s="1"/>
  <c r="O522" i="2"/>
  <c r="Q522" i="2"/>
  <c r="J635" i="2"/>
  <c r="K635" i="2" s="1"/>
  <c r="J856" i="2"/>
  <c r="K856" i="2" s="1"/>
  <c r="J742" i="2"/>
  <c r="K742" i="2" s="1"/>
  <c r="S799" i="2"/>
  <c r="T799" i="2" s="1"/>
  <c r="K129" i="2"/>
  <c r="Y807" i="2"/>
  <c r="K965" i="2"/>
  <c r="N965" i="2" s="1"/>
  <c r="Y985" i="2"/>
  <c r="N255" i="2"/>
  <c r="Z654" i="2"/>
  <c r="O290" i="2"/>
  <c r="Q290" i="2"/>
  <c r="J793" i="2"/>
  <c r="K793" i="2" s="1"/>
  <c r="Q717" i="2"/>
  <c r="O717" i="2"/>
  <c r="J796" i="2"/>
  <c r="K796" i="2" s="1"/>
  <c r="J177" i="2"/>
  <c r="K177" i="2" s="1"/>
  <c r="L167" i="2"/>
  <c r="M167" i="2" s="1"/>
  <c r="N167" i="2"/>
  <c r="L400" i="2"/>
  <c r="M400" i="2" s="1"/>
  <c r="N400" i="2"/>
  <c r="L252" i="2"/>
  <c r="M252" i="2" s="1"/>
  <c r="P252" i="2" s="1"/>
  <c r="AC252" i="2" s="1"/>
  <c r="E251" i="1" s="1"/>
  <c r="N252" i="2"/>
  <c r="N228" i="2"/>
  <c r="L228" i="2"/>
  <c r="M228" i="2" s="1"/>
  <c r="Z131" i="2"/>
  <c r="Z245" i="2"/>
  <c r="Y429" i="2"/>
  <c r="S456" i="2"/>
  <c r="T456" i="2" s="1"/>
  <c r="U456" i="2" s="1"/>
  <c r="Z593" i="2"/>
  <c r="R645" i="2"/>
  <c r="S645" i="2"/>
  <c r="L905" i="2"/>
  <c r="M905" i="2" s="1"/>
  <c r="N905" i="2"/>
  <c r="Z251" i="2"/>
  <c r="N470" i="2"/>
  <c r="L470" i="2"/>
  <c r="M470" i="2" s="1"/>
  <c r="P470" i="2" s="1"/>
  <c r="J894" i="2"/>
  <c r="K894" i="2" s="1"/>
  <c r="Z149" i="2"/>
  <c r="Y205" i="2"/>
  <c r="Z345" i="2"/>
  <c r="Z458" i="2"/>
  <c r="Z474" i="2"/>
  <c r="Z546" i="2"/>
  <c r="N609" i="2"/>
  <c r="R630" i="2"/>
  <c r="S630" i="2"/>
  <c r="R937" i="2"/>
  <c r="S937" i="2"/>
  <c r="T937" i="2" s="1"/>
  <c r="U937" i="2" s="1"/>
  <c r="L719" i="2"/>
  <c r="M719" i="2" s="1"/>
  <c r="N719" i="2"/>
  <c r="J949" i="2"/>
  <c r="K949" i="2" s="1"/>
  <c r="L971" i="2"/>
  <c r="M971" i="2" s="1"/>
  <c r="N971" i="2"/>
  <c r="S199" i="2"/>
  <c r="S282" i="2"/>
  <c r="T282" i="2" s="1"/>
  <c r="U282" i="2" s="1"/>
  <c r="Z504" i="2"/>
  <c r="Z526" i="2"/>
  <c r="Z520" i="2"/>
  <c r="Z641" i="2"/>
  <c r="Z688" i="2"/>
  <c r="J679" i="2"/>
  <c r="K679" i="2" s="1"/>
  <c r="L679" i="2" s="1"/>
  <c r="M679" i="2" s="1"/>
  <c r="L705" i="2"/>
  <c r="M705" i="2" s="1"/>
  <c r="N705" i="2"/>
  <c r="O893" i="2"/>
  <c r="Q893" i="2"/>
  <c r="R893" i="2" s="1"/>
  <c r="L848" i="2"/>
  <c r="M848" i="2" s="1"/>
  <c r="N848" i="2"/>
  <c r="S118" i="2"/>
  <c r="S167" i="2"/>
  <c r="T167" i="2" s="1"/>
  <c r="U167" i="2" s="1"/>
  <c r="S215" i="2"/>
  <c r="S185" i="2"/>
  <c r="T185" i="2" s="1"/>
  <c r="U185" i="2" s="1"/>
  <c r="T301" i="2"/>
  <c r="U301" i="2" s="1"/>
  <c r="L484" i="2"/>
  <c r="M484" i="2" s="1"/>
  <c r="Z536" i="2"/>
  <c r="S599" i="2"/>
  <c r="S687" i="2"/>
  <c r="T687" i="2" s="1"/>
  <c r="U687" i="2" s="1"/>
  <c r="R743" i="2"/>
  <c r="S743" i="2"/>
  <c r="T821" i="2"/>
  <c r="U821" i="2" s="1"/>
  <c r="J293" i="2"/>
  <c r="K293" i="2" s="1"/>
  <c r="L293" i="2" s="1"/>
  <c r="M293" i="2" s="1"/>
  <c r="J626" i="2"/>
  <c r="K626" i="2" s="1"/>
  <c r="Z767" i="2"/>
  <c r="S142" i="2"/>
  <c r="T142" i="2" s="1"/>
  <c r="U142" i="2" s="1"/>
  <c r="Z472" i="2"/>
  <c r="Z475" i="2"/>
  <c r="Z518" i="2"/>
  <c r="O457" i="2"/>
  <c r="L457" i="2"/>
  <c r="M457" i="2" s="1"/>
  <c r="P457" i="2" s="1"/>
  <c r="N457" i="2"/>
  <c r="Z579" i="2"/>
  <c r="S120" i="2"/>
  <c r="T120" i="2" s="1"/>
  <c r="U120" i="2" s="1"/>
  <c r="Z155" i="2"/>
  <c r="T166" i="2"/>
  <c r="S212" i="2"/>
  <c r="T212" i="2" s="1"/>
  <c r="U212" i="2" s="1"/>
  <c r="S295" i="2"/>
  <c r="S323" i="2"/>
  <c r="T323" i="2" s="1"/>
  <c r="U323" i="2" s="1"/>
  <c r="Y381" i="2"/>
  <c r="K446" i="2"/>
  <c r="S470" i="2"/>
  <c r="T470" i="2" s="1"/>
  <c r="U470" i="2" s="1"/>
  <c r="Z510" i="2"/>
  <c r="S503" i="2"/>
  <c r="T503" i="2" s="1"/>
  <c r="U503" i="2" s="1"/>
  <c r="S569" i="2"/>
  <c r="T569" i="2" s="1"/>
  <c r="U569" i="2" s="1"/>
  <c r="Z535" i="2"/>
  <c r="S590" i="2"/>
  <c r="N974" i="2"/>
  <c r="Z854" i="2"/>
  <c r="L225" i="2"/>
  <c r="M225" i="2" s="1"/>
  <c r="N225" i="2"/>
  <c r="N212" i="2"/>
  <c r="L212" i="2"/>
  <c r="M212" i="2" s="1"/>
  <c r="N124" i="2"/>
  <c r="Y329" i="2"/>
  <c r="Z362" i="2"/>
  <c r="Z430" i="2"/>
  <c r="N118" i="2"/>
  <c r="S182" i="2"/>
  <c r="T182" i="2" s="1"/>
  <c r="U182" i="2" s="1"/>
  <c r="S214" i="2"/>
  <c r="T214" i="2" s="1"/>
  <c r="U214" i="2" s="1"/>
  <c r="Y255" i="2"/>
  <c r="S294" i="2"/>
  <c r="S289" i="2"/>
  <c r="S426" i="2"/>
  <c r="S467" i="2"/>
  <c r="Z485" i="2"/>
  <c r="Z507" i="2"/>
  <c r="Z570" i="2"/>
  <c r="S559" i="2"/>
  <c r="T559" i="2" s="1"/>
  <c r="U559" i="2" s="1"/>
  <c r="S585" i="2"/>
  <c r="T585" i="2" s="1"/>
  <c r="U585" i="2" s="1"/>
  <c r="Z625" i="2"/>
  <c r="Z661" i="2"/>
  <c r="T808" i="2"/>
  <c r="U808" i="2" s="1"/>
  <c r="Z897" i="2"/>
  <c r="Z363" i="2"/>
  <c r="O832" i="2"/>
  <c r="Q832" i="2"/>
  <c r="O849" i="2"/>
  <c r="Q849" i="2"/>
  <c r="R849" i="2" s="1"/>
  <c r="L849" i="2"/>
  <c r="M849" i="2" s="1"/>
  <c r="S312" i="2"/>
  <c r="T312" i="2" s="1"/>
  <c r="U312" i="2" s="1"/>
  <c r="K392" i="2"/>
  <c r="L392" i="2" s="1"/>
  <c r="M392" i="2" s="1"/>
  <c r="Z698" i="2"/>
  <c r="Z759" i="2"/>
  <c r="O696" i="2"/>
  <c r="Q696" i="2"/>
  <c r="R696" i="2" s="1"/>
  <c r="L821" i="2"/>
  <c r="M821" i="2" s="1"/>
  <c r="P821" i="2" s="1"/>
  <c r="N821" i="2"/>
  <c r="S130" i="2"/>
  <c r="T130" i="2" s="1"/>
  <c r="U130" i="2" s="1"/>
  <c r="Z185" i="2"/>
  <c r="S392" i="2"/>
  <c r="S485" i="2"/>
  <c r="R587" i="2"/>
  <c r="S587" i="2"/>
  <c r="Z565" i="2"/>
  <c r="Z815" i="2"/>
  <c r="Z684" i="2"/>
  <c r="S612" i="2"/>
  <c r="T612" i="2" s="1"/>
  <c r="U612" i="2" s="1"/>
  <c r="J883" i="2"/>
  <c r="K883" i="2" s="1"/>
  <c r="R896" i="2"/>
  <c r="S896" i="2"/>
  <c r="Y272" i="2"/>
  <c r="AC346" i="2"/>
  <c r="E345" i="1" s="1"/>
  <c r="Z338" i="2"/>
  <c r="Z354" i="2"/>
  <c r="Z417" i="2"/>
  <c r="Z678" i="2"/>
  <c r="Z869" i="2"/>
  <c r="L979" i="2"/>
  <c r="M979" i="2" s="1"/>
  <c r="N979" i="2"/>
  <c r="O427" i="2"/>
  <c r="Q427" i="2"/>
  <c r="Z134" i="2"/>
  <c r="Z125" i="2"/>
  <c r="Z266" i="2"/>
  <c r="Z272" i="2"/>
  <c r="N278" i="2"/>
  <c r="N312" i="2"/>
  <c r="S300" i="2"/>
  <c r="T300" i="2" s="1"/>
  <c r="U300" i="2" s="1"/>
  <c r="S409" i="2"/>
  <c r="Z646" i="2"/>
  <c r="T605" i="2"/>
  <c r="U605" i="2" s="1"/>
  <c r="N647" i="2"/>
  <c r="L647" i="2"/>
  <c r="M647" i="2" s="1"/>
  <c r="Z752" i="2"/>
  <c r="O132" i="2"/>
  <c r="Q132" i="2"/>
  <c r="R132" i="2" s="1"/>
  <c r="S143" i="2"/>
  <c r="T143" i="2" s="1"/>
  <c r="U143" i="2" s="1"/>
  <c r="Y498" i="2"/>
  <c r="L586" i="2"/>
  <c r="M586" i="2" s="1"/>
  <c r="P586" i="2" s="1"/>
  <c r="AC586" i="2" s="1"/>
  <c r="E585" i="1" s="1"/>
  <c r="Z700" i="2"/>
  <c r="J536" i="2"/>
  <c r="K536" i="2" s="1"/>
  <c r="T627" i="2"/>
  <c r="U627" i="2" s="1"/>
  <c r="J933" i="2"/>
  <c r="K933" i="2" s="1"/>
  <c r="Z173" i="2"/>
  <c r="Y204" i="2"/>
  <c r="K222" i="2"/>
  <c r="L222" i="2" s="1"/>
  <c r="M222" i="2" s="1"/>
  <c r="S170" i="2"/>
  <c r="Z241" i="2"/>
  <c r="K262" i="2"/>
  <c r="L262" i="2" s="1"/>
  <c r="M262" i="2" s="1"/>
  <c r="P262" i="2" s="1"/>
  <c r="AC262" i="2" s="1"/>
  <c r="E261" i="1" s="1"/>
  <c r="S407" i="2"/>
  <c r="T407" i="2" s="1"/>
  <c r="U407" i="2" s="1"/>
  <c r="Y456" i="2"/>
  <c r="S494" i="2"/>
  <c r="T494" i="2" s="1"/>
  <c r="U494" i="2" s="1"/>
  <c r="Z516" i="2"/>
  <c r="L602" i="2"/>
  <c r="M602" i="2" s="1"/>
  <c r="L617" i="2"/>
  <c r="M617" i="2" s="1"/>
  <c r="P617" i="2" s="1"/>
  <c r="N617" i="2"/>
  <c r="Z873" i="2"/>
  <c r="S222" i="2"/>
  <c r="T222" i="2" s="1"/>
  <c r="U222" i="2" s="1"/>
  <c r="Y328" i="2"/>
  <c r="K334" i="2"/>
  <c r="Y416" i="2"/>
  <c r="S397" i="2"/>
  <c r="S493" i="2"/>
  <c r="R548" i="2"/>
  <c r="S548" i="2"/>
  <c r="N599" i="2"/>
  <c r="L599" i="2"/>
  <c r="M599" i="2" s="1"/>
  <c r="T976" i="2"/>
  <c r="U976" i="2" s="1"/>
  <c r="Z715" i="2"/>
  <c r="S785" i="2"/>
  <c r="S816" i="2"/>
  <c r="Y818" i="2"/>
  <c r="S872" i="2"/>
  <c r="S861" i="2"/>
  <c r="S941" i="2"/>
  <c r="S993" i="2"/>
  <c r="T993" i="2" s="1"/>
  <c r="U993" i="2" s="1"/>
  <c r="K229" i="2"/>
  <c r="S281" i="2"/>
  <c r="Q310" i="2"/>
  <c r="R310" i="2" s="1"/>
  <c r="O310" i="2"/>
  <c r="Z470" i="2"/>
  <c r="S395" i="2"/>
  <c r="J595" i="2"/>
  <c r="S623" i="2"/>
  <c r="R623" i="2"/>
  <c r="Z821" i="2"/>
  <c r="K564" i="2"/>
  <c r="S610" i="2"/>
  <c r="Z804" i="2"/>
  <c r="K772" i="2"/>
  <c r="J785" i="2"/>
  <c r="K785" i="2" s="1"/>
  <c r="N785" i="2" s="1"/>
  <c r="J978" i="2"/>
  <c r="K978" i="2" s="1"/>
  <c r="Z145" i="2"/>
  <c r="S831" i="2"/>
  <c r="T831" i="2" s="1"/>
  <c r="U831" i="2" s="1"/>
  <c r="N729" i="2"/>
  <c r="L729" i="2"/>
  <c r="M729" i="2" s="1"/>
  <c r="P729" i="2" s="1"/>
  <c r="J877" i="2"/>
  <c r="K877" i="2" s="1"/>
  <c r="L877" i="2" s="1"/>
  <c r="M877" i="2" s="1"/>
  <c r="J147" i="2"/>
  <c r="K147" i="2" s="1"/>
  <c r="K180" i="2"/>
  <c r="K687" i="2"/>
  <c r="N920" i="2"/>
  <c r="S915" i="2"/>
  <c r="T915" i="2" s="1"/>
  <c r="U915" i="2" s="1"/>
  <c r="L336" i="2"/>
  <c r="M336" i="2" s="1"/>
  <c r="N336" i="2"/>
  <c r="J430" i="2"/>
  <c r="K430" i="2" s="1"/>
  <c r="Q598" i="2"/>
  <c r="O598" i="2"/>
  <c r="J427" i="2"/>
  <c r="K427" i="2" s="1"/>
  <c r="Z610" i="2"/>
  <c r="O469" i="2"/>
  <c r="Q469" i="2"/>
  <c r="J759" i="2"/>
  <c r="K759" i="2" s="1"/>
  <c r="S750" i="2"/>
  <c r="R750" i="2"/>
  <c r="J615" i="2"/>
  <c r="K615" i="2" s="1"/>
  <c r="J753" i="2"/>
  <c r="K753" i="2" s="1"/>
  <c r="O892" i="2"/>
  <c r="Q892" i="2"/>
  <c r="R892" i="2" s="1"/>
  <c r="J984" i="2"/>
  <c r="K984" i="2" s="1"/>
  <c r="O847" i="2"/>
  <c r="Q847" i="2"/>
  <c r="R847" i="2" s="1"/>
  <c r="N834" i="2"/>
  <c r="Z905" i="2"/>
  <c r="S992" i="2"/>
  <c r="T992" i="2" s="1"/>
  <c r="U992" i="2" s="1"/>
  <c r="K282" i="2"/>
  <c r="J478" i="2"/>
  <c r="K478" i="2" s="1"/>
  <c r="S384" i="2"/>
  <c r="R384" i="2"/>
  <c r="J372" i="2"/>
  <c r="K372" i="2" s="1"/>
  <c r="J363" i="2"/>
  <c r="K363" i="2" s="1"/>
  <c r="O476" i="2"/>
  <c r="Q476" i="2"/>
  <c r="J504" i="2"/>
  <c r="K504" i="2" s="1"/>
  <c r="O642" i="2"/>
  <c r="Q642" i="2"/>
  <c r="R642" i="2" s="1"/>
  <c r="J588" i="2"/>
  <c r="K588" i="2" s="1"/>
  <c r="J658" i="2"/>
  <c r="K658" i="2" s="1"/>
  <c r="Q771" i="2"/>
  <c r="R771" i="2" s="1"/>
  <c r="J718" i="2"/>
  <c r="K718" i="2" s="1"/>
  <c r="L704" i="2"/>
  <c r="M704" i="2" s="1"/>
  <c r="P704" i="2" s="1"/>
  <c r="Z665" i="2"/>
  <c r="O804" i="2"/>
  <c r="Q804" i="2"/>
  <c r="R804" i="2" s="1"/>
  <c r="K725" i="2"/>
  <c r="Z374" i="2"/>
  <c r="J912" i="2"/>
  <c r="K912" i="2" s="1"/>
  <c r="N912" i="2" s="1"/>
  <c r="N849" i="2"/>
  <c r="Z826" i="2"/>
  <c r="L782" i="2"/>
  <c r="M782" i="2" s="1"/>
  <c r="P782" i="2" s="1"/>
  <c r="O782" i="2"/>
  <c r="Q782" i="2"/>
  <c r="R782" i="2" s="1"/>
  <c r="N968" i="2"/>
  <c r="J980" i="2"/>
  <c r="K980" i="2" s="1"/>
  <c r="S802" i="2"/>
  <c r="T802" i="2" s="1"/>
  <c r="U802" i="2" s="1"/>
  <c r="J254" i="2"/>
  <c r="K254" i="2" s="1"/>
  <c r="O390" i="2"/>
  <c r="Q390" i="2"/>
  <c r="R390" i="2" s="1"/>
  <c r="Z379" i="2"/>
  <c r="Z316" i="2"/>
  <c r="N374" i="2"/>
  <c r="O374" i="2"/>
  <c r="Q374" i="2"/>
  <c r="J455" i="2"/>
  <c r="K455" i="2" s="1"/>
  <c r="J631" i="2"/>
  <c r="K631" i="2" s="1"/>
  <c r="O402" i="2"/>
  <c r="Q402" i="2"/>
  <c r="R402" i="2" s="1"/>
  <c r="J645" i="2"/>
  <c r="K645" i="2" s="1"/>
  <c r="Z742" i="2"/>
  <c r="S846" i="2"/>
  <c r="T846" i="2" s="1"/>
  <c r="U846" i="2" s="1"/>
  <c r="J854" i="2"/>
  <c r="K854" i="2" s="1"/>
  <c r="J988" i="2"/>
  <c r="K988" i="2" s="1"/>
  <c r="Z769" i="2"/>
  <c r="J881" i="2"/>
  <c r="K881" i="2" s="1"/>
  <c r="J172" i="2"/>
  <c r="K172" i="2" s="1"/>
  <c r="Q146" i="2"/>
  <c r="R146" i="2" s="1"/>
  <c r="Z221" i="2"/>
  <c r="J261" i="2"/>
  <c r="K261" i="2" s="1"/>
  <c r="Z255" i="2"/>
  <c r="J310" i="2"/>
  <c r="K310" i="2" s="1"/>
  <c r="J408" i="2"/>
  <c r="K408" i="2" s="1"/>
  <c r="J517" i="2"/>
  <c r="K517" i="2" s="1"/>
  <c r="O594" i="2"/>
  <c r="Q594" i="2"/>
  <c r="Q653" i="2"/>
  <c r="R653" i="2" s="1"/>
  <c r="J628" i="2"/>
  <c r="K628" i="2" s="1"/>
  <c r="N628" i="2" s="1"/>
  <c r="O721" i="2"/>
  <c r="Q721" i="2"/>
  <c r="J816" i="2"/>
  <c r="K816" i="2" s="1"/>
  <c r="O659" i="2"/>
  <c r="Q659" i="2"/>
  <c r="R659" i="2" s="1"/>
  <c r="J680" i="2"/>
  <c r="K680" i="2" s="1"/>
  <c r="K893" i="2"/>
  <c r="N893" i="2" s="1"/>
  <c r="O865" i="2"/>
  <c r="Q865" i="2"/>
  <c r="Z123" i="2"/>
  <c r="J158" i="2"/>
  <c r="K158" i="2" s="1"/>
  <c r="J703" i="2"/>
  <c r="O163" i="2"/>
  <c r="Q163" i="2"/>
  <c r="R163" i="2" s="1"/>
  <c r="Z762" i="2"/>
  <c r="Z740" i="2"/>
  <c r="K781" i="2"/>
  <c r="L781" i="2" s="1"/>
  <c r="M781" i="2" s="1"/>
  <c r="P268" i="2"/>
  <c r="AD268" i="2" s="1"/>
  <c r="F267" i="1" s="1"/>
  <c r="AC268" i="2"/>
  <c r="E267" i="1" s="1"/>
  <c r="O333" i="2"/>
  <c r="Q333" i="2"/>
  <c r="J237" i="2"/>
  <c r="K237" i="2" s="1"/>
  <c r="J341" i="2"/>
  <c r="K341" i="2" s="1"/>
  <c r="K595" i="2"/>
  <c r="Z704" i="2"/>
  <c r="J650" i="2"/>
  <c r="K650" i="2" s="1"/>
  <c r="Z677" i="2"/>
  <c r="O964" i="2"/>
  <c r="Q964" i="2"/>
  <c r="J672" i="2"/>
  <c r="O848" i="2"/>
  <c r="Q848" i="2"/>
  <c r="R848" i="2" s="1"/>
  <c r="L135" i="2"/>
  <c r="M135" i="2" s="1"/>
  <c r="P135" i="2" s="1"/>
  <c r="AC135" i="2" s="1"/>
  <c r="E134" i="1" s="1"/>
  <c r="N135" i="2"/>
  <c r="O151" i="2"/>
  <c r="Q151" i="2"/>
  <c r="K703" i="2"/>
  <c r="S839" i="2"/>
  <c r="T839" i="2" s="1"/>
  <c r="U839" i="2" s="1"/>
  <c r="S840" i="2"/>
  <c r="T840" i="2" s="1"/>
  <c r="U840" i="2" s="1"/>
  <c r="S918" i="2"/>
  <c r="S932" i="2"/>
  <c r="Z377" i="2"/>
  <c r="S533" i="2"/>
  <c r="T545" i="2"/>
  <c r="S588" i="2"/>
  <c r="Q674" i="2"/>
  <c r="O674" i="2"/>
  <c r="O722" i="2"/>
  <c r="Q722" i="2"/>
  <c r="J741" i="2"/>
  <c r="K741" i="2" s="1"/>
  <c r="S718" i="2"/>
  <c r="T718" i="2" s="1"/>
  <c r="U718" i="2" s="1"/>
  <c r="O933" i="2"/>
  <c r="Q933" i="2"/>
  <c r="R933" i="2" s="1"/>
  <c r="J123" i="2"/>
  <c r="K123" i="2" s="1"/>
  <c r="J875" i="2"/>
  <c r="K875" i="2" s="1"/>
  <c r="K672" i="2"/>
  <c r="Z782" i="2"/>
  <c r="Z887" i="2"/>
  <c r="J193" i="2"/>
  <c r="K193" i="2" s="1"/>
  <c r="L907" i="2"/>
  <c r="M907" i="2" s="1"/>
  <c r="P907" i="2" s="1"/>
  <c r="O907" i="2"/>
  <c r="Q907" i="2"/>
  <c r="O923" i="2"/>
  <c r="Q923" i="2"/>
  <c r="R923" i="2" s="1"/>
  <c r="L148" i="2"/>
  <c r="M148" i="2" s="1"/>
  <c r="O148" i="2"/>
  <c r="Q148" i="2"/>
  <c r="R148" i="2" s="1"/>
  <c r="Z210" i="2"/>
  <c r="O158" i="2"/>
  <c r="Q158" i="2"/>
  <c r="R158" i="2" s="1"/>
  <c r="R179" i="2"/>
  <c r="S179" i="2"/>
  <c r="Z738" i="2"/>
  <c r="Y846" i="2"/>
  <c r="AD846" i="2" s="1"/>
  <c r="Q297" i="2"/>
  <c r="R297" i="2" s="1"/>
  <c r="S308" i="2"/>
  <c r="T308" i="2" s="1"/>
  <c r="U308" i="2" s="1"/>
  <c r="J321" i="2"/>
  <c r="K321" i="2" s="1"/>
  <c r="L321" i="2" s="1"/>
  <c r="M321" i="2" s="1"/>
  <c r="J385" i="2"/>
  <c r="K385" i="2" s="1"/>
  <c r="S260" i="2"/>
  <c r="J313" i="2"/>
  <c r="K313" i="2" s="1"/>
  <c r="K486" i="2"/>
  <c r="J580" i="2"/>
  <c r="K580" i="2" s="1"/>
  <c r="L580" i="2" s="1"/>
  <c r="M580" i="2" s="1"/>
  <c r="P580" i="2" s="1"/>
  <c r="O501" i="2"/>
  <c r="Q501" i="2"/>
  <c r="R501" i="2" s="1"/>
  <c r="L411" i="2"/>
  <c r="M411" i="2" s="1"/>
  <c r="N411" i="2"/>
  <c r="J613" i="2"/>
  <c r="K613" i="2" s="1"/>
  <c r="J493" i="2"/>
  <c r="K493" i="2" s="1"/>
  <c r="N673" i="2"/>
  <c r="Q673" i="2"/>
  <c r="L673" i="2"/>
  <c r="M673" i="2" s="1"/>
  <c r="O673" i="2"/>
  <c r="O339" i="2"/>
  <c r="Q339" i="2"/>
  <c r="R339" i="2" s="1"/>
  <c r="J547" i="2"/>
  <c r="K547" i="2" s="1"/>
  <c r="J591" i="2"/>
  <c r="K591" i="2" s="1"/>
  <c r="J518" i="2"/>
  <c r="K518" i="2" s="1"/>
  <c r="O766" i="2"/>
  <c r="Q766" i="2"/>
  <c r="S685" i="2"/>
  <c r="R685" i="2"/>
  <c r="O664" i="2"/>
  <c r="Q664" i="2"/>
  <c r="R664" i="2" s="1"/>
  <c r="J970" i="2"/>
  <c r="K970" i="2" s="1"/>
  <c r="J865" i="2"/>
  <c r="K865" i="2" s="1"/>
  <c r="L865" i="2" s="1"/>
  <c r="M865" i="2" s="1"/>
  <c r="J885" i="2"/>
  <c r="K885" i="2" s="1"/>
  <c r="L885" i="2" s="1"/>
  <c r="M885" i="2" s="1"/>
  <c r="O984" i="2"/>
  <c r="Q984" i="2"/>
  <c r="R984" i="2" s="1"/>
  <c r="J973" i="2"/>
  <c r="K973" i="2" s="1"/>
  <c r="J130" i="2"/>
  <c r="K130" i="2" s="1"/>
  <c r="R169" i="2"/>
  <c r="S169" i="2"/>
  <c r="Z163" i="2"/>
  <c r="Z200" i="2"/>
  <c r="O251" i="2"/>
  <c r="Q251" i="2"/>
  <c r="R251" i="2" s="1"/>
  <c r="J329" i="2"/>
  <c r="K329" i="2" s="1"/>
  <c r="J399" i="2"/>
  <c r="K399" i="2" s="1"/>
  <c r="J406" i="2"/>
  <c r="K406" i="2" s="1"/>
  <c r="J386" i="2"/>
  <c r="K386" i="2" s="1"/>
  <c r="L389" i="2"/>
  <c r="M389" i="2" s="1"/>
  <c r="P389" i="2" s="1"/>
  <c r="N389" i="2"/>
  <c r="O389" i="2"/>
  <c r="Q389" i="2"/>
  <c r="R389" i="2" s="1"/>
  <c r="J572" i="2"/>
  <c r="K572" i="2" s="1"/>
  <c r="J574" i="2"/>
  <c r="K574" i="2" s="1"/>
  <c r="J674" i="2"/>
  <c r="K674" i="2" s="1"/>
  <c r="O462" i="2"/>
  <c r="Q462" i="2"/>
  <c r="R462" i="2" s="1"/>
  <c r="L785" i="2"/>
  <c r="M785" i="2" s="1"/>
  <c r="P785" i="2" s="1"/>
  <c r="O704" i="2"/>
  <c r="Q704" i="2"/>
  <c r="J460" i="2"/>
  <c r="K460" i="2" s="1"/>
  <c r="J769" i="2"/>
  <c r="K769" i="2" s="1"/>
  <c r="J565" i="2"/>
  <c r="K565" i="2" s="1"/>
  <c r="L565" i="2" s="1"/>
  <c r="M565" i="2" s="1"/>
  <c r="Q866" i="2"/>
  <c r="O866" i="2"/>
  <c r="O887" i="2"/>
  <c r="Q887" i="2"/>
  <c r="O987" i="2"/>
  <c r="Q987" i="2"/>
  <c r="O874" i="2"/>
  <c r="Q874" i="2"/>
  <c r="J882" i="2"/>
  <c r="K882" i="2" s="1"/>
  <c r="L882" i="2" s="1"/>
  <c r="M882" i="2" s="1"/>
  <c r="J995" i="2"/>
  <c r="K995" i="2" s="1"/>
  <c r="L995" i="2" s="1"/>
  <c r="M995" i="2" s="1"/>
  <c r="J851" i="2"/>
  <c r="K851" i="2" s="1"/>
  <c r="J159" i="2"/>
  <c r="K159" i="2" s="1"/>
  <c r="K867" i="2"/>
  <c r="J153" i="2"/>
  <c r="K153" i="2" s="1"/>
  <c r="L153" i="2" s="1"/>
  <c r="M153" i="2" s="1"/>
  <c r="Z780" i="2"/>
  <c r="L936" i="2"/>
  <c r="M936" i="2" s="1"/>
  <c r="P936" i="2" s="1"/>
  <c r="S654" i="2"/>
  <c r="T654" i="2" s="1"/>
  <c r="U654" i="2" s="1"/>
  <c r="S810" i="2"/>
  <c r="T810" i="2" s="1"/>
  <c r="U810" i="2" s="1"/>
  <c r="J286" i="2"/>
  <c r="K286" i="2" s="1"/>
  <c r="J249" i="2"/>
  <c r="K249" i="2" s="1"/>
  <c r="L249" i="2" s="1"/>
  <c r="M249" i="2" s="1"/>
  <c r="J402" i="2"/>
  <c r="K402" i="2" s="1"/>
  <c r="L402" i="2" s="1"/>
  <c r="M402" i="2" s="1"/>
  <c r="O408" i="2"/>
  <c r="Q408" i="2"/>
  <c r="Z573" i="2"/>
  <c r="N316" i="2"/>
  <c r="Q728" i="2"/>
  <c r="O728" i="2"/>
  <c r="J665" i="2"/>
  <c r="K665" i="2" s="1"/>
  <c r="J671" i="2"/>
  <c r="K671" i="2" s="1"/>
  <c r="J697" i="2"/>
  <c r="K697" i="2" s="1"/>
  <c r="J790" i="2"/>
  <c r="Z866" i="2"/>
  <c r="Q123" i="2"/>
  <c r="O123" i="2"/>
  <c r="O890" i="2"/>
  <c r="Q890" i="2"/>
  <c r="O178" i="2"/>
  <c r="Q178" i="2"/>
  <c r="R178" i="2" s="1"/>
  <c r="S178" i="2"/>
  <c r="Y686" i="2"/>
  <c r="Z727" i="2"/>
  <c r="S829" i="2"/>
  <c r="S812" i="2"/>
  <c r="T812" i="2" s="1"/>
  <c r="U812" i="2" s="1"/>
  <c r="Z239" i="2"/>
  <c r="Z320" i="2"/>
  <c r="T369" i="2"/>
  <c r="U369" i="2" s="1"/>
  <c r="J339" i="2"/>
  <c r="K339" i="2" s="1"/>
  <c r="L452" i="2"/>
  <c r="M452" i="2" s="1"/>
  <c r="P452" i="2" s="1"/>
  <c r="O591" i="2"/>
  <c r="Q591" i="2"/>
  <c r="R591" i="2" s="1"/>
  <c r="S583" i="2"/>
  <c r="Z630" i="2"/>
  <c r="Z710" i="2"/>
  <c r="O719" i="2"/>
  <c r="Q719" i="2"/>
  <c r="R719" i="2" s="1"/>
  <c r="L653" i="2"/>
  <c r="M653" i="2" s="1"/>
  <c r="P653" i="2" s="1"/>
  <c r="Z702" i="2"/>
  <c r="Z778" i="2"/>
  <c r="J570" i="2"/>
  <c r="K570" i="2" s="1"/>
  <c r="Z960" i="2"/>
  <c r="O658" i="2"/>
  <c r="Q658" i="2"/>
  <c r="S965" i="2"/>
  <c r="T965" i="2" s="1"/>
  <c r="U965" i="2" s="1"/>
  <c r="J163" i="2"/>
  <c r="K163" i="2" s="1"/>
  <c r="N163" i="2" s="1"/>
  <c r="S682" i="2"/>
  <c r="AC785" i="2"/>
  <c r="E784" i="1" s="1"/>
  <c r="Y752" i="2"/>
  <c r="J292" i="2"/>
  <c r="K292" i="2" s="1"/>
  <c r="O315" i="2"/>
  <c r="Q315" i="2"/>
  <c r="N580" i="2"/>
  <c r="O499" i="2"/>
  <c r="Q499" i="2"/>
  <c r="J511" i="2"/>
  <c r="K511" i="2" s="1"/>
  <c r="O566" i="2"/>
  <c r="Q566" i="2"/>
  <c r="R566" i="2" s="1"/>
  <c r="O631" i="2"/>
  <c r="Q631" i="2"/>
  <c r="R631" i="2" s="1"/>
  <c r="Q399" i="2"/>
  <c r="O399" i="2"/>
  <c r="S628" i="2"/>
  <c r="R628" i="2"/>
  <c r="S756" i="2"/>
  <c r="R756" i="2"/>
  <c r="J140" i="2"/>
  <c r="K140" i="2" s="1"/>
  <c r="K887" i="2"/>
  <c r="J906" i="2"/>
  <c r="K906" i="2" s="1"/>
  <c r="L906" i="2" s="1"/>
  <c r="M906" i="2" s="1"/>
  <c r="J763" i="2"/>
  <c r="K763" i="2" s="1"/>
  <c r="J890" i="2"/>
  <c r="K890" i="2" s="1"/>
  <c r="J696" i="2"/>
  <c r="K696" i="2" s="1"/>
  <c r="Q925" i="2"/>
  <c r="R925" i="2" s="1"/>
  <c r="J990" i="2"/>
  <c r="K990" i="2" s="1"/>
  <c r="T953" i="2"/>
  <c r="U953" i="2" s="1"/>
  <c r="J179" i="2"/>
  <c r="K179" i="2" s="1"/>
  <c r="Y842" i="2"/>
  <c r="S860" i="2"/>
  <c r="S957" i="2"/>
  <c r="O332" i="2"/>
  <c r="Q332" i="2"/>
  <c r="L322" i="2"/>
  <c r="M322" i="2" s="1"/>
  <c r="O322" i="2"/>
  <c r="Z333" i="2"/>
  <c r="J598" i="2"/>
  <c r="K598" i="2" s="1"/>
  <c r="L598" i="2" s="1"/>
  <c r="M598" i="2" s="1"/>
  <c r="J611" i="2"/>
  <c r="K611" i="2" s="1"/>
  <c r="K315" i="2"/>
  <c r="J568" i="2"/>
  <c r="K568" i="2" s="1"/>
  <c r="Z648" i="2"/>
  <c r="L723" i="2"/>
  <c r="M723" i="2" s="1"/>
  <c r="O723" i="2"/>
  <c r="Q723" i="2"/>
  <c r="R723" i="2" s="1"/>
  <c r="O647" i="2"/>
  <c r="Q647" i="2"/>
  <c r="K853" i="2"/>
  <c r="J891" i="2"/>
  <c r="K891" i="2" s="1"/>
  <c r="O775" i="2"/>
  <c r="Q775" i="2"/>
  <c r="R775" i="2" s="1"/>
  <c r="J833" i="2"/>
  <c r="K833" i="2" s="1"/>
  <c r="J994" i="2"/>
  <c r="K994" i="2" s="1"/>
  <c r="N148" i="2"/>
  <c r="N758" i="2"/>
  <c r="S999" i="2"/>
  <c r="T999" i="2" s="1"/>
  <c r="U999" i="2" s="1"/>
  <c r="Q313" i="2"/>
  <c r="O313" i="2"/>
  <c r="Q355" i="2"/>
  <c r="O355" i="2"/>
  <c r="L584" i="2"/>
  <c r="M584" i="2" s="1"/>
  <c r="N584" i="2"/>
  <c r="O584" i="2"/>
  <c r="Q584" i="2"/>
  <c r="N405" i="2"/>
  <c r="J623" i="2"/>
  <c r="K623" i="2" s="1"/>
  <c r="O321" i="2"/>
  <c r="Q321" i="2"/>
  <c r="R321" i="2" s="1"/>
  <c r="Q571" i="2"/>
  <c r="R571" i="2" s="1"/>
  <c r="O571" i="2"/>
  <c r="J636" i="2"/>
  <c r="K636" i="2" s="1"/>
  <c r="Z723" i="2"/>
  <c r="O747" i="2"/>
  <c r="Q747" i="2"/>
  <c r="J707" i="2"/>
  <c r="K707" i="2" s="1"/>
  <c r="O706" i="2"/>
  <c r="Q706" i="2"/>
  <c r="L912" i="2"/>
  <c r="M912" i="2" s="1"/>
  <c r="P912" i="2" s="1"/>
  <c r="O912" i="2"/>
  <c r="Q912" i="2"/>
  <c r="J908" i="2"/>
  <c r="K908" i="2" s="1"/>
  <c r="J145" i="2"/>
  <c r="K145" i="2" s="1"/>
  <c r="N175" i="2"/>
  <c r="J187" i="2"/>
  <c r="K187" i="2" s="1"/>
  <c r="O129" i="2"/>
  <c r="Q129" i="2"/>
  <c r="Z652" i="2"/>
  <c r="S763" i="2"/>
  <c r="T763" i="2" s="1"/>
  <c r="U763" i="2" s="1"/>
  <c r="K790" i="2"/>
  <c r="N790" i="2" s="1"/>
  <c r="Z876" i="2"/>
  <c r="T259" i="2"/>
  <c r="J344" i="2"/>
  <c r="K344" i="2" s="1"/>
  <c r="O269" i="2"/>
  <c r="Q269" i="2"/>
  <c r="R269" i="2" s="1"/>
  <c r="J459" i="2"/>
  <c r="K459" i="2" s="1"/>
  <c r="J610" i="2"/>
  <c r="K610" i="2" s="1"/>
  <c r="Q626" i="2"/>
  <c r="O626" i="2"/>
  <c r="J541" i="2"/>
  <c r="K541" i="2" s="1"/>
  <c r="O604" i="2"/>
  <c r="Q604" i="2"/>
  <c r="J637" i="2"/>
  <c r="K637" i="2" s="1"/>
  <c r="N776" i="2"/>
  <c r="Z712" i="2"/>
  <c r="J721" i="2"/>
  <c r="K721" i="2" s="1"/>
  <c r="J720" i="2"/>
  <c r="K720" i="2" s="1"/>
  <c r="K892" i="2"/>
  <c r="K829" i="2"/>
  <c r="Z132" i="2"/>
  <c r="N901" i="2"/>
  <c r="O901" i="2"/>
  <c r="Q901" i="2"/>
  <c r="R901" i="2" s="1"/>
  <c r="J200" i="2"/>
  <c r="K200" i="2" s="1"/>
  <c r="Q724" i="2"/>
  <c r="R724" i="2" s="1"/>
  <c r="L85" i="2"/>
  <c r="M85" i="2" s="1"/>
  <c r="N85" i="2"/>
  <c r="J86" i="2"/>
  <c r="K86" i="2" s="1"/>
  <c r="J91" i="2"/>
  <c r="K91" i="2" s="1"/>
  <c r="N91" i="2" s="1"/>
  <c r="J105" i="2"/>
  <c r="K105" i="2" s="1"/>
  <c r="L51" i="2"/>
  <c r="M51" i="2" s="1"/>
  <c r="P51" i="2" s="1"/>
  <c r="S84" i="2"/>
  <c r="T84" i="2" s="1"/>
  <c r="U84" i="2" s="1"/>
  <c r="K37" i="2"/>
  <c r="L37" i="2" s="1"/>
  <c r="M37" i="2" s="1"/>
  <c r="Z50" i="2"/>
  <c r="S77" i="2"/>
  <c r="T77" i="2" s="1"/>
  <c r="U77" i="2" s="1"/>
  <c r="Q101" i="2"/>
  <c r="R101" i="2" s="1"/>
  <c r="S51" i="2"/>
  <c r="T51" i="2" s="1"/>
  <c r="U51" i="2" s="1"/>
  <c r="Z40" i="2"/>
  <c r="S25" i="2"/>
  <c r="O20" i="2"/>
  <c r="Q20" i="2"/>
  <c r="T11" i="2"/>
  <c r="U11" i="2" s="1"/>
  <c r="O101" i="2"/>
  <c r="Z61" i="2"/>
  <c r="Z47" i="2"/>
  <c r="Z94" i="2"/>
  <c r="S99" i="2"/>
  <c r="T99" i="2" s="1"/>
  <c r="U99" i="2" s="1"/>
  <c r="K12" i="2"/>
  <c r="L12" i="2" s="1"/>
  <c r="M12" i="2" s="1"/>
  <c r="P12" i="2" s="1"/>
  <c r="S91" i="2"/>
  <c r="T91" i="2" s="1"/>
  <c r="U91" i="2" s="1"/>
  <c r="S19" i="2"/>
  <c r="T19" i="2" s="1"/>
  <c r="U19" i="2" s="1"/>
  <c r="L71" i="2"/>
  <c r="M71" i="2" s="1"/>
  <c r="P71" i="2" s="1"/>
  <c r="AC71" i="2" s="1"/>
  <c r="E70" i="1" s="1"/>
  <c r="L116" i="2"/>
  <c r="M116" i="2" s="1"/>
  <c r="P116" i="2" s="1"/>
  <c r="AC116" i="2" s="1"/>
  <c r="E115" i="1" s="1"/>
  <c r="Q112" i="2"/>
  <c r="R112" i="2" s="1"/>
  <c r="L56" i="2"/>
  <c r="M56" i="2" s="1"/>
  <c r="N56" i="2"/>
  <c r="L52" i="2"/>
  <c r="M52" i="2" s="1"/>
  <c r="P52" i="2" s="1"/>
  <c r="N52" i="2"/>
  <c r="L69" i="2"/>
  <c r="M69" i="2" s="1"/>
  <c r="N69" i="2"/>
  <c r="L111" i="2"/>
  <c r="M111" i="2" s="1"/>
  <c r="P111" i="2" s="1"/>
  <c r="AC111" i="2" s="1"/>
  <c r="E110" i="1" s="1"/>
  <c r="N111" i="2"/>
  <c r="L88" i="2"/>
  <c r="M88" i="2" s="1"/>
  <c r="P88" i="2" s="1"/>
  <c r="N88" i="2"/>
  <c r="L5" i="2"/>
  <c r="M5" i="2" s="1"/>
  <c r="P5" i="2" s="1"/>
  <c r="N5" i="2"/>
  <c r="L7" i="2"/>
  <c r="M7" i="2" s="1"/>
  <c r="N7" i="2"/>
  <c r="J39" i="2"/>
  <c r="K39" i="2" s="1"/>
  <c r="J82" i="2"/>
  <c r="K82" i="2" s="1"/>
  <c r="N82" i="2" s="1"/>
  <c r="S35" i="2"/>
  <c r="T35" i="2" s="1"/>
  <c r="U35" i="2" s="1"/>
  <c r="Y38" i="2"/>
  <c r="S70" i="2"/>
  <c r="S108" i="2"/>
  <c r="T108" i="2" s="1"/>
  <c r="U108" i="2" s="1"/>
  <c r="J109" i="2"/>
  <c r="K109" i="2" s="1"/>
  <c r="O95" i="2"/>
  <c r="Q95" i="2"/>
  <c r="J76" i="2"/>
  <c r="K76" i="2" s="1"/>
  <c r="S116" i="2"/>
  <c r="J15" i="2"/>
  <c r="K15" i="2" s="1"/>
  <c r="Y27" i="2"/>
  <c r="S37" i="2"/>
  <c r="Z44" i="2"/>
  <c r="Z65" i="2"/>
  <c r="J106" i="2"/>
  <c r="K106" i="2" s="1"/>
  <c r="Z111" i="2"/>
  <c r="Q67" i="2"/>
  <c r="R67" i="2" s="1"/>
  <c r="J81" i="2"/>
  <c r="K81" i="2" s="1"/>
  <c r="Y84" i="2"/>
  <c r="L75" i="2"/>
  <c r="M75" i="2" s="1"/>
  <c r="Z38" i="2"/>
  <c r="Z70" i="2"/>
  <c r="Q52" i="2"/>
  <c r="R52" i="2" s="1"/>
  <c r="O52" i="2"/>
  <c r="R75" i="2"/>
  <c r="S75" i="2"/>
  <c r="Z81" i="2"/>
  <c r="S88" i="2"/>
  <c r="T88" i="2" s="1"/>
  <c r="U88" i="2" s="1"/>
  <c r="N71" i="2"/>
  <c r="Y76" i="2"/>
  <c r="O63" i="2"/>
  <c r="N100" i="2"/>
  <c r="O100" i="2"/>
  <c r="Q100" i="2"/>
  <c r="R100" i="2" s="1"/>
  <c r="J8" i="2"/>
  <c r="K8" i="2" s="1"/>
  <c r="K70" i="2"/>
  <c r="K117" i="2"/>
  <c r="L117" i="2" s="1"/>
  <c r="M117" i="2" s="1"/>
  <c r="N6" i="2"/>
  <c r="S15" i="2"/>
  <c r="N63" i="2"/>
  <c r="Q63" i="2"/>
  <c r="R63" i="2" s="1"/>
  <c r="Y41" i="2"/>
  <c r="S43" i="2"/>
  <c r="T43" i="2" s="1"/>
  <c r="U43" i="2" s="1"/>
  <c r="J40" i="2"/>
  <c r="K40" i="2" s="1"/>
  <c r="S66" i="2"/>
  <c r="T66" i="2" s="1"/>
  <c r="J14" i="2"/>
  <c r="K14" i="2" s="1"/>
  <c r="Y23" i="2"/>
  <c r="K9" i="2"/>
  <c r="N9" i="2" s="1"/>
  <c r="Y96" i="2"/>
  <c r="J66" i="2"/>
  <c r="K66" i="2" s="1"/>
  <c r="Q110" i="2"/>
  <c r="O110" i="2"/>
  <c r="Q12" i="2"/>
  <c r="O12" i="2"/>
  <c r="L35" i="2"/>
  <c r="M35" i="2" s="1"/>
  <c r="P35" i="2" s="1"/>
  <c r="AC35" i="2" s="1"/>
  <c r="E34" i="1" s="1"/>
  <c r="S42" i="2"/>
  <c r="S73" i="2"/>
  <c r="T73" i="2" s="1"/>
  <c r="U73" i="2" s="1"/>
  <c r="S21" i="2"/>
  <c r="Z53" i="2"/>
  <c r="S89" i="2"/>
  <c r="T89" i="2" s="1"/>
  <c r="U89" i="2" s="1"/>
  <c r="Z67" i="2"/>
  <c r="J74" i="2"/>
  <c r="K74" i="2" s="1"/>
  <c r="L95" i="2"/>
  <c r="M95" i="2" s="1"/>
  <c r="L461" i="2"/>
  <c r="M461" i="2" s="1"/>
  <c r="N461" i="2"/>
  <c r="P354" i="2"/>
  <c r="AC354" i="2" s="1"/>
  <c r="E353" i="1" s="1"/>
  <c r="P243" i="2"/>
  <c r="AC243" i="2" s="1"/>
  <c r="E242" i="1" s="1"/>
  <c r="P263" i="2"/>
  <c r="AC263" i="2" s="1"/>
  <c r="E262" i="1" s="1"/>
  <c r="P300" i="2"/>
  <c r="AC300" i="2" s="1"/>
  <c r="E299" i="1" s="1"/>
  <c r="N272" i="2"/>
  <c r="L272" i="2"/>
  <c r="M272" i="2" s="1"/>
  <c r="L256" i="2"/>
  <c r="M256" i="2" s="1"/>
  <c r="N256" i="2"/>
  <c r="L333" i="2"/>
  <c r="M333" i="2" s="1"/>
  <c r="N333" i="2"/>
  <c r="L323" i="2"/>
  <c r="M323" i="2" s="1"/>
  <c r="N323" i="2"/>
  <c r="L287" i="2"/>
  <c r="M287" i="2" s="1"/>
  <c r="N287" i="2"/>
  <c r="U318" i="2"/>
  <c r="Y318" i="2" s="1"/>
  <c r="P410" i="2"/>
  <c r="AC410" i="2" s="1"/>
  <c r="E409" i="1" s="1"/>
  <c r="P367" i="2"/>
  <c r="AC367" i="2" s="1"/>
  <c r="E366" i="1" s="1"/>
  <c r="Q227" i="2"/>
  <c r="L227" i="2"/>
  <c r="M227" i="2" s="1"/>
  <c r="N227" i="2"/>
  <c r="O227" i="2"/>
  <c r="Y248" i="2"/>
  <c r="J251" i="2"/>
  <c r="Q246" i="2"/>
  <c r="R246" i="2" s="1"/>
  <c r="O246" i="2"/>
  <c r="O240" i="2"/>
  <c r="L240" i="2"/>
  <c r="M240" i="2" s="1"/>
  <c r="N240" i="2"/>
  <c r="Q240" i="2"/>
  <c r="R240" i="2" s="1"/>
  <c r="P275" i="2"/>
  <c r="AC275" i="2" s="1"/>
  <c r="E274" i="1" s="1"/>
  <c r="L309" i="2"/>
  <c r="M309" i="2" s="1"/>
  <c r="N309" i="2"/>
  <c r="O309" i="2"/>
  <c r="Q309" i="2"/>
  <c r="R309" i="2" s="1"/>
  <c r="Y308" i="2"/>
  <c r="Z296" i="2"/>
  <c r="Z357" i="2"/>
  <c r="P340" i="2"/>
  <c r="AC340" i="2" s="1"/>
  <c r="E339" i="1" s="1"/>
  <c r="R354" i="2"/>
  <c r="S354" i="2"/>
  <c r="L357" i="2"/>
  <c r="M357" i="2" s="1"/>
  <c r="Z429" i="2"/>
  <c r="J381" i="2"/>
  <c r="K381" i="2" s="1"/>
  <c r="T440" i="2"/>
  <c r="U440" i="2" s="1"/>
  <c r="N456" i="2"/>
  <c r="L499" i="2"/>
  <c r="M499" i="2" s="1"/>
  <c r="N499" i="2"/>
  <c r="N500" i="2"/>
  <c r="L500" i="2"/>
  <c r="M500" i="2" s="1"/>
  <c r="R592" i="2"/>
  <c r="S592" i="2"/>
  <c r="L542" i="2"/>
  <c r="M542" i="2" s="1"/>
  <c r="N542" i="2"/>
  <c r="L807" i="2"/>
  <c r="M807" i="2" s="1"/>
  <c r="N807" i="2"/>
  <c r="K251" i="2"/>
  <c r="T294" i="2"/>
  <c r="U294" i="2" s="1"/>
  <c r="Y294" i="2" s="1"/>
  <c r="P250" i="2"/>
  <c r="Q286" i="2"/>
  <c r="R286" i="2" s="1"/>
  <c r="L286" i="2"/>
  <c r="M286" i="2" s="1"/>
  <c r="N286" i="2"/>
  <c r="O286" i="2"/>
  <c r="Z304" i="2"/>
  <c r="P308" i="2"/>
  <c r="AC308" i="2" s="1"/>
  <c r="E307" i="1" s="1"/>
  <c r="S364" i="2"/>
  <c r="L330" i="2"/>
  <c r="M330" i="2" s="1"/>
  <c r="N330" i="2"/>
  <c r="O330" i="2"/>
  <c r="Q330" i="2"/>
  <c r="R330" i="2" s="1"/>
  <c r="S330" i="2"/>
  <c r="T330" i="2" s="1"/>
  <c r="U330" i="2" s="1"/>
  <c r="Y306" i="2"/>
  <c r="L303" i="2"/>
  <c r="M303" i="2" s="1"/>
  <c r="O303" i="2"/>
  <c r="N303" i="2"/>
  <c r="Q303" i="2"/>
  <c r="R303" i="2" s="1"/>
  <c r="L369" i="2"/>
  <c r="M369" i="2" s="1"/>
  <c r="N369" i="2"/>
  <c r="L368" i="2"/>
  <c r="M368" i="2" s="1"/>
  <c r="N368" i="2"/>
  <c r="P360" i="2"/>
  <c r="AC360" i="2" s="1"/>
  <c r="E359" i="1" s="1"/>
  <c r="Z394" i="2"/>
  <c r="J401" i="2"/>
  <c r="K401" i="2" s="1"/>
  <c r="L448" i="2"/>
  <c r="M448" i="2" s="1"/>
  <c r="N448" i="2"/>
  <c r="O448" i="2"/>
  <c r="Q448" i="2"/>
  <c r="R448" i="2" s="1"/>
  <c r="T426" i="2"/>
  <c r="U426" i="2" s="1"/>
  <c r="R513" i="2"/>
  <c r="S513" i="2"/>
  <c r="Z466" i="2"/>
  <c r="T520" i="2"/>
  <c r="L509" i="2"/>
  <c r="M509" i="2" s="1"/>
  <c r="N509" i="2"/>
  <c r="J654" i="2"/>
  <c r="K654" i="2" s="1"/>
  <c r="R703" i="2"/>
  <c r="S703" i="2"/>
  <c r="R757" i="2"/>
  <c r="S757" i="2"/>
  <c r="U870" i="2"/>
  <c r="Y870" i="2" s="1"/>
  <c r="P226" i="2"/>
  <c r="AC226" i="2" s="1"/>
  <c r="E225" i="1" s="1"/>
  <c r="J238" i="2"/>
  <c r="K238" i="2" s="1"/>
  <c r="L248" i="2"/>
  <c r="M248" i="2" s="1"/>
  <c r="N248" i="2"/>
  <c r="N235" i="2"/>
  <c r="L235" i="2"/>
  <c r="M235" i="2" s="1"/>
  <c r="O235" i="2"/>
  <c r="Q235" i="2"/>
  <c r="R235" i="2" s="1"/>
  <c r="Q273" i="2"/>
  <c r="R273" i="2" s="1"/>
  <c r="N273" i="2"/>
  <c r="O273" i="2"/>
  <c r="L273" i="2"/>
  <c r="M273" i="2" s="1"/>
  <c r="J318" i="2"/>
  <c r="K318" i="2" s="1"/>
  <c r="O304" i="2"/>
  <c r="L304" i="2"/>
  <c r="M304" i="2" s="1"/>
  <c r="Q304" i="2"/>
  <c r="R304" i="2" s="1"/>
  <c r="N304" i="2"/>
  <c r="J284" i="2"/>
  <c r="K284" i="2" s="1"/>
  <c r="J279" i="2"/>
  <c r="K279" i="2" s="1"/>
  <c r="J337" i="2"/>
  <c r="K337" i="2" s="1"/>
  <c r="L337" i="2" s="1"/>
  <c r="M337" i="2" s="1"/>
  <c r="P374" i="2"/>
  <c r="J384" i="2"/>
  <c r="K384" i="2" s="1"/>
  <c r="T392" i="2"/>
  <c r="U392" i="2" s="1"/>
  <c r="O394" i="2"/>
  <c r="Q394" i="2"/>
  <c r="J375" i="2"/>
  <c r="K375" i="2" s="1"/>
  <c r="J451" i="2"/>
  <c r="K451" i="2" s="1"/>
  <c r="AC407" i="2"/>
  <c r="E406" i="1" s="1"/>
  <c r="P407" i="2"/>
  <c r="N410" i="2"/>
  <c r="T461" i="2"/>
  <c r="T443" i="2"/>
  <c r="U443" i="2" s="1"/>
  <c r="S437" i="2"/>
  <c r="Z491" i="2"/>
  <c r="R725" i="2"/>
  <c r="S725" i="2"/>
  <c r="P253" i="2"/>
  <c r="AC253" i="2" s="1"/>
  <c r="E252" i="1" s="1"/>
  <c r="J485" i="2"/>
  <c r="K485" i="2" s="1"/>
  <c r="Q541" i="2"/>
  <c r="R541" i="2" s="1"/>
  <c r="O541" i="2"/>
  <c r="P239" i="2"/>
  <c r="AC239" i="2" s="1"/>
  <c r="E238" i="1" s="1"/>
  <c r="J232" i="2"/>
  <c r="K232" i="2" s="1"/>
  <c r="N249" i="2"/>
  <c r="O249" i="2"/>
  <c r="Q249" i="2"/>
  <c r="R249" i="2" s="1"/>
  <c r="Z257" i="2"/>
  <c r="Z276" i="2"/>
  <c r="T270" i="2"/>
  <c r="U270" i="2" s="1"/>
  <c r="Y270" i="2"/>
  <c r="J276" i="2"/>
  <c r="K276" i="2" s="1"/>
  <c r="Y252" i="2"/>
  <c r="J311" i="2"/>
  <c r="K311" i="2" s="1"/>
  <c r="L311" i="2" s="1"/>
  <c r="M311" i="2" s="1"/>
  <c r="L319" i="2"/>
  <c r="M319" i="2" s="1"/>
  <c r="N319" i="2"/>
  <c r="L298" i="2"/>
  <c r="M298" i="2" s="1"/>
  <c r="Q298" i="2"/>
  <c r="R298" i="2" s="1"/>
  <c r="N298" i="2"/>
  <c r="O298" i="2"/>
  <c r="Y312" i="2"/>
  <c r="S279" i="2"/>
  <c r="J345" i="2"/>
  <c r="K345" i="2" s="1"/>
  <c r="J324" i="2"/>
  <c r="K324" i="2" s="1"/>
  <c r="L324" i="2" s="1"/>
  <c r="M324" i="2" s="1"/>
  <c r="T386" i="2"/>
  <c r="U386" i="2" s="1"/>
  <c r="Y376" i="2"/>
  <c r="AD376" i="2" s="1"/>
  <c r="F375" i="1" s="1"/>
  <c r="R356" i="2"/>
  <c r="S356" i="2"/>
  <c r="J387" i="2"/>
  <c r="K387" i="2" s="1"/>
  <c r="R449" i="2"/>
  <c r="S449" i="2"/>
  <c r="S445" i="2"/>
  <c r="T471" i="2"/>
  <c r="U471" i="2" s="1"/>
  <c r="L504" i="2"/>
  <c r="M504" i="2" s="1"/>
  <c r="O504" i="2"/>
  <c r="N504" i="2"/>
  <c r="Q504" i="2"/>
  <c r="R504" i="2" s="1"/>
  <c r="P514" i="2"/>
  <c r="AC514" i="2" s="1"/>
  <c r="E513" i="1" s="1"/>
  <c r="P561" i="2"/>
  <c r="AC561" i="2" s="1"/>
  <c r="E560" i="1" s="1"/>
  <c r="Z609" i="2"/>
  <c r="P609" i="2"/>
  <c r="L701" i="2"/>
  <c r="M701" i="2" s="1"/>
  <c r="N701" i="2"/>
  <c r="O701" i="2"/>
  <c r="Q701" i="2"/>
  <c r="R701" i="2" s="1"/>
  <c r="J302" i="2"/>
  <c r="K302" i="2" s="1"/>
  <c r="L241" i="2"/>
  <c r="M241" i="2" s="1"/>
  <c r="N241" i="2"/>
  <c r="S236" i="2"/>
  <c r="S253" i="2"/>
  <c r="P259" i="2"/>
  <c r="AC259" i="2" s="1"/>
  <c r="E258" i="1" s="1"/>
  <c r="T256" i="2"/>
  <c r="U256" i="2" s="1"/>
  <c r="N263" i="2"/>
  <c r="S277" i="2"/>
  <c r="Y327" i="2"/>
  <c r="AD327" i="2" s="1"/>
  <c r="Z264" i="2"/>
  <c r="Y334" i="2"/>
  <c r="P376" i="2"/>
  <c r="AC376" i="2" s="1"/>
  <c r="E375" i="1" s="1"/>
  <c r="R362" i="2"/>
  <c r="S362" i="2"/>
  <c r="J383" i="2"/>
  <c r="K383" i="2" s="1"/>
  <c r="Z407" i="2"/>
  <c r="J429" i="2"/>
  <c r="K429" i="2" s="1"/>
  <c r="R452" i="2"/>
  <c r="S452" i="2"/>
  <c r="L426" i="2"/>
  <c r="M426" i="2" s="1"/>
  <c r="P440" i="2"/>
  <c r="L625" i="2"/>
  <c r="M625" i="2" s="1"/>
  <c r="N625" i="2"/>
  <c r="J771" i="2"/>
  <c r="K771" i="2" s="1"/>
  <c r="P781" i="2"/>
  <c r="AC781" i="2" s="1"/>
  <c r="E780" i="1" s="1"/>
  <c r="R347" i="2"/>
  <c r="S347" i="2"/>
  <c r="R230" i="2"/>
  <c r="S230" i="2"/>
  <c r="J233" i="2"/>
  <c r="K233" i="2" s="1"/>
  <c r="L233" i="2" s="1"/>
  <c r="M233" i="2" s="1"/>
  <c r="Y241" i="2"/>
  <c r="J274" i="2"/>
  <c r="K274" i="2" s="1"/>
  <c r="S263" i="2"/>
  <c r="Z295" i="2"/>
  <c r="P295" i="2"/>
  <c r="AC295" i="2" s="1"/>
  <c r="E294" i="1" s="1"/>
  <c r="Y300" i="2"/>
  <c r="Z311" i="2"/>
  <c r="Y363" i="2"/>
  <c r="S387" i="2"/>
  <c r="R365" i="2"/>
  <c r="S365" i="2"/>
  <c r="T400" i="2"/>
  <c r="U400" i="2" s="1"/>
  <c r="Y431" i="2"/>
  <c r="P537" i="2"/>
  <c r="AC537" i="2" s="1"/>
  <c r="E536" i="1" s="1"/>
  <c r="R579" i="2"/>
  <c r="S579" i="2"/>
  <c r="T599" i="2"/>
  <c r="U599" i="2" s="1"/>
  <c r="N710" i="2"/>
  <c r="L710" i="2"/>
  <c r="M710" i="2" s="1"/>
  <c r="J244" i="2"/>
  <c r="K244" i="2" s="1"/>
  <c r="Q325" i="2"/>
  <c r="R325" i="2" s="1"/>
  <c r="O325" i="2"/>
  <c r="L342" i="2"/>
  <c r="M342" i="2" s="1"/>
  <c r="N342" i="2"/>
  <c r="O342" i="2"/>
  <c r="Q342" i="2"/>
  <c r="R342" i="2" s="1"/>
  <c r="T418" i="2"/>
  <c r="N236" i="2"/>
  <c r="S232" i="2"/>
  <c r="L269" i="2"/>
  <c r="M269" i="2" s="1"/>
  <c r="S231" i="2"/>
  <c r="Z275" i="2"/>
  <c r="L257" i="2"/>
  <c r="M257" i="2" s="1"/>
  <c r="N257" i="2"/>
  <c r="S257" i="2"/>
  <c r="Z285" i="2"/>
  <c r="S296" i="2"/>
  <c r="P312" i="2"/>
  <c r="AD312" i="2" s="1"/>
  <c r="F311" i="1" s="1"/>
  <c r="K296" i="2"/>
  <c r="K338" i="2"/>
  <c r="T396" i="2"/>
  <c r="U396" i="2" s="1"/>
  <c r="J379" i="2"/>
  <c r="K379" i="2" s="1"/>
  <c r="S382" i="2"/>
  <c r="Y424" i="2"/>
  <c r="Z398" i="2"/>
  <c r="Z469" i="2"/>
  <c r="R444" i="2"/>
  <c r="S444" i="2"/>
  <c r="Z459" i="2"/>
  <c r="R702" i="2"/>
  <c r="S702" i="2"/>
  <c r="N726" i="2"/>
  <c r="L726" i="2"/>
  <c r="M726" i="2" s="1"/>
  <c r="T275" i="2"/>
  <c r="U275" i="2" s="1"/>
  <c r="J297" i="2"/>
  <c r="K297" i="2" s="1"/>
  <c r="J290" i="2"/>
  <c r="K290" i="2" s="1"/>
  <c r="O264" i="2"/>
  <c r="Q264" i="2"/>
  <c r="R264" i="2" s="1"/>
  <c r="S264" i="2"/>
  <c r="T264" i="2" s="1"/>
  <c r="U264" i="2" s="1"/>
  <c r="L264" i="2"/>
  <c r="M264" i="2" s="1"/>
  <c r="N264" i="2"/>
  <c r="L306" i="2"/>
  <c r="M306" i="2" s="1"/>
  <c r="N306" i="2"/>
  <c r="O383" i="2"/>
  <c r="Q383" i="2"/>
  <c r="R383" i="2" s="1"/>
  <c r="R357" i="2"/>
  <c r="S357" i="2"/>
  <c r="Y367" i="2"/>
  <c r="N391" i="2"/>
  <c r="L391" i="2"/>
  <c r="M391" i="2" s="1"/>
  <c r="J331" i="2"/>
  <c r="P380" i="2"/>
  <c r="AC380" i="2" s="1"/>
  <c r="E379" i="1" s="1"/>
  <c r="L398" i="2"/>
  <c r="M398" i="2" s="1"/>
  <c r="N398" i="2"/>
  <c r="O398" i="2"/>
  <c r="Q398" i="2"/>
  <c r="L422" i="2"/>
  <c r="M422" i="2" s="1"/>
  <c r="N422" i="2"/>
  <c r="J409" i="2"/>
  <c r="K409" i="2" s="1"/>
  <c r="J464" i="2"/>
  <c r="K464" i="2" s="1"/>
  <c r="J433" i="2"/>
  <c r="T419" i="2"/>
  <c r="U419" i="2" s="1"/>
  <c r="Y615" i="2"/>
  <c r="J648" i="2"/>
  <c r="K648" i="2" s="1"/>
  <c r="T228" i="2"/>
  <c r="Z269" i="2"/>
  <c r="P266" i="2"/>
  <c r="S316" i="2"/>
  <c r="P270" i="2"/>
  <c r="O335" i="2"/>
  <c r="Q335" i="2"/>
  <c r="R335" i="2" s="1"/>
  <c r="S335" i="2"/>
  <c r="T335" i="2" s="1"/>
  <c r="U335" i="2" s="1"/>
  <c r="P299" i="2"/>
  <c r="AC299" i="2" s="1"/>
  <c r="L370" i="2"/>
  <c r="M370" i="2" s="1"/>
  <c r="N370" i="2"/>
  <c r="O370" i="2"/>
  <c r="Q370" i="2"/>
  <c r="R370" i="2" s="1"/>
  <c r="N380" i="2"/>
  <c r="AC359" i="2"/>
  <c r="L423" i="2"/>
  <c r="M423" i="2" s="1"/>
  <c r="Q423" i="2"/>
  <c r="R423" i="2" s="1"/>
  <c r="N423" i="2"/>
  <c r="O423" i="2"/>
  <c r="N420" i="2"/>
  <c r="O420" i="2"/>
  <c r="Q420" i="2"/>
  <c r="R420" i="2" s="1"/>
  <c r="L420" i="2"/>
  <c r="M420" i="2" s="1"/>
  <c r="L460" i="2"/>
  <c r="M460" i="2" s="1"/>
  <c r="N460" i="2"/>
  <c r="O460" i="2"/>
  <c r="Q460" i="2"/>
  <c r="S457" i="2"/>
  <c r="R487" i="2"/>
  <c r="S487" i="2"/>
  <c r="L472" i="2"/>
  <c r="M472" i="2" s="1"/>
  <c r="N472" i="2"/>
  <c r="Z587" i="2"/>
  <c r="L569" i="2"/>
  <c r="M569" i="2" s="1"/>
  <c r="N569" i="2"/>
  <c r="J641" i="2"/>
  <c r="Z236" i="2"/>
  <c r="L314" i="2"/>
  <c r="M314" i="2" s="1"/>
  <c r="N314" i="2"/>
  <c r="Q314" i="2"/>
  <c r="R314" i="2" s="1"/>
  <c r="O314" i="2"/>
  <c r="R239" i="2"/>
  <c r="S239" i="2"/>
  <c r="T229" i="2"/>
  <c r="U229" i="2" s="1"/>
  <c r="R242" i="2"/>
  <c r="S242" i="2"/>
  <c r="K246" i="2"/>
  <c r="N246" i="2" s="1"/>
  <c r="Q233" i="2"/>
  <c r="R233" i="2" s="1"/>
  <c r="O233" i="2"/>
  <c r="Z280" i="2"/>
  <c r="S244" i="2"/>
  <c r="P278" i="2"/>
  <c r="AC278" i="2" s="1"/>
  <c r="E277" i="1" s="1"/>
  <c r="O276" i="2"/>
  <c r="Q276" i="2"/>
  <c r="R276" i="2" s="1"/>
  <c r="L276" i="2"/>
  <c r="M276" i="2" s="1"/>
  <c r="N276" i="2"/>
  <c r="S317" i="2"/>
  <c r="AC281" i="2"/>
  <c r="Z335" i="2"/>
  <c r="R360" i="2"/>
  <c r="S360" i="2"/>
  <c r="S343" i="2"/>
  <c r="L404" i="2"/>
  <c r="M404" i="2" s="1"/>
  <c r="O404" i="2"/>
  <c r="N404" i="2"/>
  <c r="Q404" i="2"/>
  <c r="R404" i="2" s="1"/>
  <c r="P400" i="2"/>
  <c r="AC400" i="2" s="1"/>
  <c r="S421" i="2"/>
  <c r="S415" i="2"/>
  <c r="J463" i="2"/>
  <c r="K463" i="2" s="1"/>
  <c r="L501" i="2"/>
  <c r="M501" i="2" s="1"/>
  <c r="N501" i="2"/>
  <c r="J466" i="2"/>
  <c r="K466" i="2" s="1"/>
  <c r="N466" i="2" s="1"/>
  <c r="T493" i="2"/>
  <c r="U493" i="2" s="1"/>
  <c r="O507" i="2"/>
  <c r="Q507" i="2"/>
  <c r="R507" i="2" s="1"/>
  <c r="R574" i="2"/>
  <c r="S574" i="2"/>
  <c r="Q746" i="2"/>
  <c r="O746" i="2"/>
  <c r="L712" i="2"/>
  <c r="M712" i="2" s="1"/>
  <c r="N712" i="2"/>
  <c r="P352" i="2"/>
  <c r="AC352" i="2" s="1"/>
  <c r="E351" i="1" s="1"/>
  <c r="Z438" i="2"/>
  <c r="Z228" i="2"/>
  <c r="P228" i="2"/>
  <c r="AC228" i="2" s="1"/>
  <c r="E227" i="1" s="1"/>
  <c r="L280" i="2"/>
  <c r="M280" i="2" s="1"/>
  <c r="N280" i="2"/>
  <c r="O280" i="2"/>
  <c r="Q280" i="2"/>
  <c r="R280" i="2" s="1"/>
  <c r="S280" i="2"/>
  <c r="T280" i="2" s="1"/>
  <c r="U280" i="2" s="1"/>
  <c r="L289" i="2"/>
  <c r="M289" i="2" s="1"/>
  <c r="P351" i="2"/>
  <c r="L341" i="2"/>
  <c r="M341" i="2" s="1"/>
  <c r="N341" i="2"/>
  <c r="O341" i="2"/>
  <c r="Q341" i="2"/>
  <c r="R341" i="2" s="1"/>
  <c r="L361" i="2"/>
  <c r="M361" i="2" s="1"/>
  <c r="N361" i="2"/>
  <c r="T380" i="2"/>
  <c r="U380" i="2" s="1"/>
  <c r="J403" i="2"/>
  <c r="K403" i="2" s="1"/>
  <c r="P392" i="2"/>
  <c r="AC392" i="2" s="1"/>
  <c r="E391" i="1" s="1"/>
  <c r="J413" i="2"/>
  <c r="K413" i="2" s="1"/>
  <c r="O441" i="2"/>
  <c r="Q441" i="2"/>
  <c r="R441" i="2" s="1"/>
  <c r="S451" i="2"/>
  <c r="L419" i="2"/>
  <c r="M419" i="2" s="1"/>
  <c r="R506" i="2"/>
  <c r="S506" i="2"/>
  <c r="AC470" i="2"/>
  <c r="E469" i="1" s="1"/>
  <c r="T477" i="2"/>
  <c r="U477" i="2" s="1"/>
  <c r="R495" i="2"/>
  <c r="S495" i="2"/>
  <c r="T572" i="2"/>
  <c r="U572" i="2" s="1"/>
  <c r="O715" i="2"/>
  <c r="Q715" i="2"/>
  <c r="R715" i="2" s="1"/>
  <c r="R710" i="2"/>
  <c r="S710" i="2"/>
  <c r="J418" i="2"/>
  <c r="K418" i="2" s="1"/>
  <c r="N450" i="2"/>
  <c r="L450" i="2"/>
  <c r="M450" i="2" s="1"/>
  <c r="O450" i="2"/>
  <c r="Q450" i="2"/>
  <c r="R450" i="2" s="1"/>
  <c r="S450" i="2"/>
  <c r="T450" i="2" s="1"/>
  <c r="U450" i="2" s="1"/>
  <c r="Q458" i="2"/>
  <c r="R458" i="2" s="1"/>
  <c r="O458" i="2"/>
  <c r="J231" i="2"/>
  <c r="K231" i="2" s="1"/>
  <c r="S287" i="2"/>
  <c r="J271" i="2"/>
  <c r="K271" i="2" s="1"/>
  <c r="J325" i="2"/>
  <c r="K325" i="2" s="1"/>
  <c r="L325" i="2" s="1"/>
  <c r="M325" i="2" s="1"/>
  <c r="N300" i="2"/>
  <c r="AD300" i="2" s="1"/>
  <c r="F299" i="1" s="1"/>
  <c r="Z284" i="2"/>
  <c r="S285" i="2"/>
  <c r="O324" i="2"/>
  <c r="Q324" i="2"/>
  <c r="L307" i="2"/>
  <c r="M307" i="2" s="1"/>
  <c r="R350" i="2"/>
  <c r="S350" i="2"/>
  <c r="Q311" i="2"/>
  <c r="R311" i="2" s="1"/>
  <c r="O311" i="2"/>
  <c r="N378" i="2"/>
  <c r="L378" i="2"/>
  <c r="M378" i="2" s="1"/>
  <c r="O378" i="2"/>
  <c r="Q378" i="2"/>
  <c r="R378" i="2" s="1"/>
  <c r="J366" i="2"/>
  <c r="K366" i="2" s="1"/>
  <c r="Z337" i="2"/>
  <c r="L373" i="2"/>
  <c r="M373" i="2" s="1"/>
  <c r="O373" i="2"/>
  <c r="N373" i="2"/>
  <c r="Q373" i="2"/>
  <c r="R373" i="2" s="1"/>
  <c r="T375" i="2"/>
  <c r="U375" i="2" s="1"/>
  <c r="J353" i="2"/>
  <c r="K353" i="2" s="1"/>
  <c r="R412" i="2"/>
  <c r="S412" i="2"/>
  <c r="Z436" i="2"/>
  <c r="L435" i="2"/>
  <c r="M435" i="2" s="1"/>
  <c r="N435" i="2"/>
  <c r="R547" i="2"/>
  <c r="S547" i="2"/>
  <c r="R638" i="2"/>
  <c r="S638" i="2"/>
  <c r="Q622" i="2"/>
  <c r="R622" i="2" s="1"/>
  <c r="O622" i="2"/>
  <c r="R646" i="2"/>
  <c r="S646" i="2"/>
  <c r="L713" i="2"/>
  <c r="M713" i="2" s="1"/>
  <c r="N713" i="2"/>
  <c r="P236" i="2"/>
  <c r="AC236" i="2" s="1"/>
  <c r="E235" i="1" s="1"/>
  <c r="Y243" i="2"/>
  <c r="AD243" i="2" s="1"/>
  <c r="F242" i="1" s="1"/>
  <c r="L261" i="2"/>
  <c r="M261" i="2" s="1"/>
  <c r="N261" i="2"/>
  <c r="O261" i="2"/>
  <c r="Q261" i="2"/>
  <c r="R261" i="2" s="1"/>
  <c r="O284" i="2"/>
  <c r="Q284" i="2"/>
  <c r="R284" i="2" s="1"/>
  <c r="T322" i="2"/>
  <c r="U322" i="2" s="1"/>
  <c r="P356" i="2"/>
  <c r="AC356" i="2" s="1"/>
  <c r="E355" i="1" s="1"/>
  <c r="J364" i="2"/>
  <c r="K364" i="2" s="1"/>
  <c r="T366" i="2"/>
  <c r="U366" i="2" s="1"/>
  <c r="J335" i="2"/>
  <c r="K335" i="2" s="1"/>
  <c r="L377" i="2"/>
  <c r="M377" i="2" s="1"/>
  <c r="N377" i="2"/>
  <c r="Z370" i="2"/>
  <c r="P415" i="2"/>
  <c r="AC415" i="2" s="1"/>
  <c r="E414" i="1" s="1"/>
  <c r="P390" i="2"/>
  <c r="AC390" i="2" s="1"/>
  <c r="E389" i="1" s="1"/>
  <c r="Z432" i="2"/>
  <c r="T435" i="2"/>
  <c r="U435" i="2" s="1"/>
  <c r="P456" i="2"/>
  <c r="AC456" i="2"/>
  <c r="E455" i="1" s="1"/>
  <c r="J447" i="2"/>
  <c r="T467" i="2"/>
  <c r="U467" i="2" s="1"/>
  <c r="L479" i="2"/>
  <c r="M479" i="2" s="1"/>
  <c r="N479" i="2"/>
  <c r="L522" i="2"/>
  <c r="M522" i="2" s="1"/>
  <c r="J555" i="2"/>
  <c r="K555" i="2" s="1"/>
  <c r="T485" i="2"/>
  <c r="U485" i="2" s="1"/>
  <c r="T682" i="2"/>
  <c r="U682" i="2" s="1"/>
  <c r="S684" i="2"/>
  <c r="L682" i="2"/>
  <c r="M682" i="2" s="1"/>
  <c r="N682" i="2"/>
  <c r="T795" i="2"/>
  <c r="U795" i="2" s="1"/>
  <c r="J283" i="2"/>
  <c r="K283" i="2" s="1"/>
  <c r="J230" i="2"/>
  <c r="S247" i="2"/>
  <c r="P234" i="2"/>
  <c r="J291" i="2"/>
  <c r="L245" i="2"/>
  <c r="M245" i="2" s="1"/>
  <c r="Q245" i="2"/>
  <c r="R245" i="2" s="1"/>
  <c r="N245" i="2"/>
  <c r="O245" i="2"/>
  <c r="Z308" i="2"/>
  <c r="P285" i="2"/>
  <c r="O345" i="2"/>
  <c r="Q345" i="2"/>
  <c r="R345" i="2" s="1"/>
  <c r="Z351" i="2"/>
  <c r="L358" i="2"/>
  <c r="M358" i="2" s="1"/>
  <c r="N358" i="2"/>
  <c r="O358" i="2"/>
  <c r="Q358" i="2"/>
  <c r="R358" i="2" s="1"/>
  <c r="S346" i="2"/>
  <c r="Y340" i="2"/>
  <c r="AD340" i="2" s="1"/>
  <c r="O337" i="2"/>
  <c r="Q337" i="2"/>
  <c r="R337" i="2" s="1"/>
  <c r="T352" i="2"/>
  <c r="U352" i="2" s="1"/>
  <c r="L437" i="2"/>
  <c r="M437" i="2" s="1"/>
  <c r="N437" i="2"/>
  <c r="P476" i="2"/>
  <c r="L438" i="2"/>
  <c r="M438" i="2" s="1"/>
  <c r="Z479" i="2"/>
  <c r="Q660" i="2"/>
  <c r="R660" i="2" s="1"/>
  <c r="O660" i="2"/>
  <c r="Q784" i="2"/>
  <c r="R784" i="2" s="1"/>
  <c r="L784" i="2"/>
  <c r="M784" i="2" s="1"/>
  <c r="N784" i="2"/>
  <c r="O784" i="2"/>
  <c r="Z820" i="2"/>
  <c r="K230" i="2"/>
  <c r="N250" i="2"/>
  <c r="N259" i="2"/>
  <c r="N253" i="2"/>
  <c r="K291" i="2"/>
  <c r="N291" i="2" s="1"/>
  <c r="R278" i="2"/>
  <c r="S278" i="2"/>
  <c r="Q288" i="2"/>
  <c r="R288" i="2" s="1"/>
  <c r="O288" i="2"/>
  <c r="O291" i="2"/>
  <c r="Q291" i="2"/>
  <c r="R291" i="2" s="1"/>
  <c r="Z314" i="2"/>
  <c r="S274" i="2"/>
  <c r="Z325" i="2"/>
  <c r="Z341" i="2"/>
  <c r="S349" i="2"/>
  <c r="T361" i="2"/>
  <c r="U361" i="2" s="1"/>
  <c r="N392" i="2"/>
  <c r="Y377" i="2"/>
  <c r="L396" i="2"/>
  <c r="M396" i="2" s="1"/>
  <c r="N396" i="2"/>
  <c r="O353" i="2"/>
  <c r="Q353" i="2"/>
  <c r="R353" i="2" s="1"/>
  <c r="L417" i="2"/>
  <c r="M417" i="2" s="1"/>
  <c r="N417" i="2"/>
  <c r="O417" i="2"/>
  <c r="Q417" i="2"/>
  <c r="R417" i="2" s="1"/>
  <c r="S417" i="2"/>
  <c r="T417" i="2" s="1"/>
  <c r="U417" i="2" s="1"/>
  <c r="J382" i="2"/>
  <c r="K382" i="2" s="1"/>
  <c r="O442" i="2"/>
  <c r="Q442" i="2"/>
  <c r="R442" i="2" s="1"/>
  <c r="L442" i="2"/>
  <c r="M442" i="2" s="1"/>
  <c r="N442" i="2"/>
  <c r="S410" i="2"/>
  <c r="P482" i="2"/>
  <c r="R422" i="2"/>
  <c r="S422" i="2"/>
  <c r="R483" i="2"/>
  <c r="S483" i="2"/>
  <c r="Z464" i="2"/>
  <c r="J489" i="2"/>
  <c r="K489" i="2" s="1"/>
  <c r="N489" i="2" s="1"/>
  <c r="L475" i="2"/>
  <c r="M475" i="2" s="1"/>
  <c r="O475" i="2"/>
  <c r="Q475" i="2"/>
  <c r="R475" i="2" s="1"/>
  <c r="N475" i="2"/>
  <c r="Q534" i="2"/>
  <c r="R534" i="2" s="1"/>
  <c r="O534" i="2"/>
  <c r="J520" i="2"/>
  <c r="K520" i="2" s="1"/>
  <c r="L488" i="2"/>
  <c r="M488" i="2" s="1"/>
  <c r="N488" i="2"/>
  <c r="U537" i="2"/>
  <c r="Y537" i="2" s="1"/>
  <c r="L560" i="2"/>
  <c r="M560" i="2" s="1"/>
  <c r="N560" i="2"/>
  <c r="O560" i="2"/>
  <c r="Q560" i="2"/>
  <c r="R560" i="2" s="1"/>
  <c r="N613" i="2"/>
  <c r="L613" i="2"/>
  <c r="M613" i="2" s="1"/>
  <c r="O613" i="2"/>
  <c r="Q613" i="2"/>
  <c r="R613" i="2" s="1"/>
  <c r="Z772" i="2"/>
  <c r="L525" i="2"/>
  <c r="M525" i="2" s="1"/>
  <c r="N525" i="2"/>
  <c r="O525" i="2"/>
  <c r="Q525" i="2"/>
  <c r="R525" i="2" s="1"/>
  <c r="N526" i="2"/>
  <c r="L526" i="2"/>
  <c r="M526" i="2" s="1"/>
  <c r="O526" i="2"/>
  <c r="Q526" i="2"/>
  <c r="R526" i="2" s="1"/>
  <c r="J505" i="2"/>
  <c r="K505" i="2" s="1"/>
  <c r="S515" i="2"/>
  <c r="J548" i="2"/>
  <c r="K548" i="2" s="1"/>
  <c r="O553" i="2"/>
  <c r="Q553" i="2"/>
  <c r="R553" i="2" s="1"/>
  <c r="J534" i="2"/>
  <c r="K534" i="2" s="1"/>
  <c r="L534" i="2" s="1"/>
  <c r="M534" i="2" s="1"/>
  <c r="Z561" i="2"/>
  <c r="R544" i="2"/>
  <c r="S544" i="2"/>
  <c r="O535" i="2"/>
  <c r="Q535" i="2"/>
  <c r="R535" i="2" s="1"/>
  <c r="O641" i="2"/>
  <c r="Q641" i="2"/>
  <c r="R641" i="2" s="1"/>
  <c r="S641" i="2"/>
  <c r="O565" i="2"/>
  <c r="Q565" i="2"/>
  <c r="R565" i="2" s="1"/>
  <c r="S649" i="2"/>
  <c r="K641" i="2"/>
  <c r="L641" i="2" s="1"/>
  <c r="M641" i="2" s="1"/>
  <c r="L716" i="2"/>
  <c r="M716" i="2" s="1"/>
  <c r="N716" i="2"/>
  <c r="P780" i="2"/>
  <c r="AC780" i="2" s="1"/>
  <c r="Y778" i="2"/>
  <c r="P758" i="2"/>
  <c r="AC758" i="2" s="1"/>
  <c r="N781" i="2"/>
  <c r="Z803" i="2"/>
  <c r="P839" i="2"/>
  <c r="AC839" i="2" s="1"/>
  <c r="E838" i="1" s="1"/>
  <c r="Q914" i="2"/>
  <c r="R914" i="2" s="1"/>
  <c r="O914" i="2"/>
  <c r="L950" i="2"/>
  <c r="M950" i="2" s="1"/>
  <c r="N950" i="2"/>
  <c r="O950" i="2"/>
  <c r="Q950" i="2"/>
  <c r="R950" i="2" s="1"/>
  <c r="N963" i="2"/>
  <c r="L963" i="2"/>
  <c r="M963" i="2" s="1"/>
  <c r="R929" i="2"/>
  <c r="S929" i="2"/>
  <c r="P428" i="2"/>
  <c r="AC428" i="2" s="1"/>
  <c r="E427" i="1" s="1"/>
  <c r="P484" i="2"/>
  <c r="AC484" i="2"/>
  <c r="E483" i="1" s="1"/>
  <c r="J510" i="2"/>
  <c r="K510" i="2" s="1"/>
  <c r="O524" i="2"/>
  <c r="Q524" i="2"/>
  <c r="R524" i="2" s="1"/>
  <c r="L567" i="2"/>
  <c r="M567" i="2" s="1"/>
  <c r="N567" i="2"/>
  <c r="Z554" i="2"/>
  <c r="L593" i="2"/>
  <c r="M593" i="2" s="1"/>
  <c r="N593" i="2"/>
  <c r="O593" i="2"/>
  <c r="Q593" i="2"/>
  <c r="R593" i="2" s="1"/>
  <c r="J627" i="2"/>
  <c r="K627" i="2" s="1"/>
  <c r="T595" i="2"/>
  <c r="U595" i="2" s="1"/>
  <c r="J624" i="2"/>
  <c r="Z685" i="2"/>
  <c r="J706" i="2"/>
  <c r="K706" i="2" s="1"/>
  <c r="R727" i="2"/>
  <c r="S727" i="2"/>
  <c r="J734" i="2"/>
  <c r="K734" i="2" s="1"/>
  <c r="L749" i="2"/>
  <c r="M749" i="2" s="1"/>
  <c r="N749" i="2"/>
  <c r="O749" i="2"/>
  <c r="Q749" i="2"/>
  <c r="R749" i="2" s="1"/>
  <c r="J789" i="2"/>
  <c r="K789" i="2" s="1"/>
  <c r="Z841" i="2"/>
  <c r="P834" i="2"/>
  <c r="AC834" i="2" s="1"/>
  <c r="E833" i="1" s="1"/>
  <c r="P932" i="2"/>
  <c r="AC932" i="2" s="1"/>
  <c r="E931" i="1" s="1"/>
  <c r="J878" i="2"/>
  <c r="K878" i="2" s="1"/>
  <c r="L878" i="2" s="1"/>
  <c r="M878" i="2" s="1"/>
  <c r="J993" i="2"/>
  <c r="K993" i="2" s="1"/>
  <c r="L459" i="2"/>
  <c r="M459" i="2" s="1"/>
  <c r="Q459" i="2"/>
  <c r="R459" i="2" s="1"/>
  <c r="N459" i="2"/>
  <c r="O459" i="2"/>
  <c r="K447" i="2"/>
  <c r="L447" i="2" s="1"/>
  <c r="M447" i="2" s="1"/>
  <c r="J469" i="2"/>
  <c r="K469" i="2" s="1"/>
  <c r="Y470" i="2"/>
  <c r="AD470" i="2" s="1"/>
  <c r="F469" i="1" s="1"/>
  <c r="S430" i="2"/>
  <c r="AC457" i="2"/>
  <c r="E456" i="1" s="1"/>
  <c r="L538" i="2"/>
  <c r="M538" i="2" s="1"/>
  <c r="N538" i="2"/>
  <c r="O538" i="2"/>
  <c r="Q538" i="2"/>
  <c r="R538" i="2" s="1"/>
  <c r="P530" i="2"/>
  <c r="S480" i="2"/>
  <c r="Q510" i="2"/>
  <c r="R510" i="2" s="1"/>
  <c r="O510" i="2"/>
  <c r="O582" i="2"/>
  <c r="Q582" i="2"/>
  <c r="R582" i="2" s="1"/>
  <c r="R556" i="2"/>
  <c r="S556" i="2"/>
  <c r="N554" i="2"/>
  <c r="O554" i="2"/>
  <c r="Q554" i="2"/>
  <c r="R554" i="2" s="1"/>
  <c r="S554" i="2"/>
  <c r="T554" i="2" s="1"/>
  <c r="U554" i="2" s="1"/>
  <c r="L554" i="2"/>
  <c r="M554" i="2" s="1"/>
  <c r="Z606" i="2"/>
  <c r="T637" i="2"/>
  <c r="U637" i="2" s="1"/>
  <c r="S586" i="2"/>
  <c r="O616" i="2"/>
  <c r="Q616" i="2"/>
  <c r="R616" i="2" s="1"/>
  <c r="P571" i="2"/>
  <c r="J576" i="2"/>
  <c r="K576" i="2" s="1"/>
  <c r="L628" i="2"/>
  <c r="M628" i="2" s="1"/>
  <c r="P594" i="2"/>
  <c r="T567" i="2"/>
  <c r="U567" i="2" s="1"/>
  <c r="K624" i="2"/>
  <c r="N624" i="2" s="1"/>
  <c r="R677" i="2"/>
  <c r="S677" i="2"/>
  <c r="L686" i="2"/>
  <c r="M686" i="2" s="1"/>
  <c r="N686" i="2"/>
  <c r="Y662" i="2"/>
  <c r="J693" i="2"/>
  <c r="K693" i="2" s="1"/>
  <c r="P659" i="2"/>
  <c r="AC659" i="2" s="1"/>
  <c r="E658" i="1" s="1"/>
  <c r="N695" i="2"/>
  <c r="O695" i="2"/>
  <c r="L695" i="2"/>
  <c r="M695" i="2" s="1"/>
  <c r="Q695" i="2"/>
  <c r="R695" i="2" s="1"/>
  <c r="P747" i="2"/>
  <c r="L741" i="2"/>
  <c r="M741" i="2" s="1"/>
  <c r="N741" i="2"/>
  <c r="O741" i="2"/>
  <c r="Q741" i="2"/>
  <c r="R741" i="2" s="1"/>
  <c r="Y776" i="2"/>
  <c r="N707" i="2"/>
  <c r="O707" i="2"/>
  <c r="L707" i="2"/>
  <c r="M707" i="2" s="1"/>
  <c r="Q707" i="2"/>
  <c r="R707" i="2" s="1"/>
  <c r="J795" i="2"/>
  <c r="K795" i="2" s="1"/>
  <c r="O790" i="2"/>
  <c r="Q790" i="2"/>
  <c r="R790" i="2" s="1"/>
  <c r="L790" i="2"/>
  <c r="M790" i="2" s="1"/>
  <c r="L727" i="2"/>
  <c r="M727" i="2" s="1"/>
  <c r="Z842" i="2"/>
  <c r="Y810" i="2"/>
  <c r="J822" i="2"/>
  <c r="N894" i="2"/>
  <c r="L894" i="2"/>
  <c r="M894" i="2" s="1"/>
  <c r="J929" i="2"/>
  <c r="T957" i="2"/>
  <c r="U957" i="2" s="1"/>
  <c r="N941" i="2"/>
  <c r="L941" i="2"/>
  <c r="M941" i="2" s="1"/>
  <c r="N486" i="2"/>
  <c r="L486" i="2"/>
  <c r="M486" i="2" s="1"/>
  <c r="O486" i="2"/>
  <c r="Q486" i="2"/>
  <c r="R486" i="2" s="1"/>
  <c r="J498" i="2"/>
  <c r="K498" i="2" s="1"/>
  <c r="L481" i="2"/>
  <c r="M481" i="2" s="1"/>
  <c r="O481" i="2"/>
  <c r="N481" i="2"/>
  <c r="Q481" i="2"/>
  <c r="R481" i="2" s="1"/>
  <c r="S481" i="2"/>
  <c r="T481" i="2" s="1"/>
  <c r="U481" i="2" s="1"/>
  <c r="J539" i="2"/>
  <c r="K539" i="2" s="1"/>
  <c r="J528" i="2"/>
  <c r="K528" i="2" s="1"/>
  <c r="J549" i="2"/>
  <c r="K549" i="2" s="1"/>
  <c r="J563" i="2"/>
  <c r="K563" i="2" s="1"/>
  <c r="T577" i="2"/>
  <c r="U577" i="2" s="1"/>
  <c r="P556" i="2"/>
  <c r="AC556" i="2" s="1"/>
  <c r="E555" i="1" s="1"/>
  <c r="Q573" i="2"/>
  <c r="R573" i="2" s="1"/>
  <c r="L573" i="2"/>
  <c r="M573" i="2" s="1"/>
  <c r="N573" i="2"/>
  <c r="O573" i="2"/>
  <c r="N589" i="2"/>
  <c r="O589" i="2"/>
  <c r="Q589" i="2"/>
  <c r="R589" i="2" s="1"/>
  <c r="L589" i="2"/>
  <c r="M589" i="2" s="1"/>
  <c r="O531" i="2"/>
  <c r="L531" i="2"/>
  <c r="M531" i="2" s="1"/>
  <c r="N531" i="2"/>
  <c r="Q531" i="2"/>
  <c r="R531" i="2" s="1"/>
  <c r="T608" i="2"/>
  <c r="U608" i="2" s="1"/>
  <c r="Z645" i="2"/>
  <c r="J616" i="2"/>
  <c r="K616" i="2" s="1"/>
  <c r="L597" i="2"/>
  <c r="M597" i="2" s="1"/>
  <c r="N597" i="2"/>
  <c r="O597" i="2"/>
  <c r="Q597" i="2"/>
  <c r="R597" i="2" s="1"/>
  <c r="S597" i="2"/>
  <c r="T597" i="2" s="1"/>
  <c r="U597" i="2" s="1"/>
  <c r="T611" i="2"/>
  <c r="U611" i="2" s="1"/>
  <c r="P599" i="2"/>
  <c r="AC599" i="2" s="1"/>
  <c r="E598" i="1" s="1"/>
  <c r="J638" i="2"/>
  <c r="K638" i="2" s="1"/>
  <c r="Y650" i="2"/>
  <c r="L657" i="2"/>
  <c r="M657" i="2" s="1"/>
  <c r="L687" i="2"/>
  <c r="M687" i="2" s="1"/>
  <c r="N687" i="2"/>
  <c r="R694" i="2"/>
  <c r="S694" i="2"/>
  <c r="Q751" i="2"/>
  <c r="O751" i="2"/>
  <c r="J786" i="2"/>
  <c r="T780" i="2"/>
  <c r="U780" i="2" s="1"/>
  <c r="Z707" i="2"/>
  <c r="J752" i="2"/>
  <c r="K752" i="2" s="1"/>
  <c r="J823" i="2"/>
  <c r="K823" i="2" s="1"/>
  <c r="P831" i="2"/>
  <c r="AC831" i="2"/>
  <c r="E830" i="1" s="1"/>
  <c r="L967" i="2"/>
  <c r="M967" i="2" s="1"/>
  <c r="N967" i="2"/>
  <c r="O967" i="2"/>
  <c r="Q967" i="2"/>
  <c r="R967" i="2" s="1"/>
  <c r="N434" i="2"/>
  <c r="O434" i="2"/>
  <c r="Q434" i="2"/>
  <c r="R434" i="2" s="1"/>
  <c r="L434" i="2"/>
  <c r="M434" i="2" s="1"/>
  <c r="Y438" i="2"/>
  <c r="Z489" i="2"/>
  <c r="J503" i="2"/>
  <c r="K503" i="2" s="1"/>
  <c r="S453" i="2"/>
  <c r="Z539" i="2"/>
  <c r="Z523" i="2"/>
  <c r="L529" i="2"/>
  <c r="M529" i="2" s="1"/>
  <c r="Y555" i="2"/>
  <c r="J592" i="2"/>
  <c r="K592" i="2" s="1"/>
  <c r="Z531" i="2"/>
  <c r="Z628" i="2"/>
  <c r="J600" i="2"/>
  <c r="K600" i="2" s="1"/>
  <c r="J655" i="2"/>
  <c r="K655" i="2" s="1"/>
  <c r="L663" i="2"/>
  <c r="M663" i="2" s="1"/>
  <c r="Q663" i="2"/>
  <c r="R663" i="2" s="1"/>
  <c r="N663" i="2"/>
  <c r="O663" i="2"/>
  <c r="J652" i="2"/>
  <c r="K652" i="2" s="1"/>
  <c r="Z699" i="2"/>
  <c r="J732" i="2"/>
  <c r="K732" i="2" s="1"/>
  <c r="S712" i="2"/>
  <c r="R698" i="2"/>
  <c r="S698" i="2"/>
  <c r="J754" i="2"/>
  <c r="K754" i="2" s="1"/>
  <c r="Y666" i="2"/>
  <c r="O679" i="2"/>
  <c r="Q679" i="2"/>
  <c r="R679" i="2" s="1"/>
  <c r="P709" i="2"/>
  <c r="AC709" i="2" s="1"/>
  <c r="E708" i="1" s="1"/>
  <c r="J730" i="2"/>
  <c r="K730" i="2" s="1"/>
  <c r="L745" i="2"/>
  <c r="M745" i="2" s="1"/>
  <c r="N745" i="2"/>
  <c r="O745" i="2"/>
  <c r="Q745" i="2"/>
  <c r="R745" i="2" s="1"/>
  <c r="R779" i="2"/>
  <c r="S779" i="2"/>
  <c r="O764" i="2"/>
  <c r="L764" i="2"/>
  <c r="M764" i="2" s="1"/>
  <c r="N764" i="2"/>
  <c r="Q764" i="2"/>
  <c r="R764" i="2" s="1"/>
  <c r="S764" i="2"/>
  <c r="T764" i="2" s="1"/>
  <c r="U764" i="2" s="1"/>
  <c r="L753" i="2"/>
  <c r="M753" i="2" s="1"/>
  <c r="N753" i="2"/>
  <c r="O753" i="2"/>
  <c r="Q753" i="2"/>
  <c r="R753" i="2" s="1"/>
  <c r="J805" i="2"/>
  <c r="K805" i="2" s="1"/>
  <c r="Z789" i="2"/>
  <c r="R772" i="2"/>
  <c r="S772" i="2"/>
  <c r="L778" i="2"/>
  <c r="M778" i="2" s="1"/>
  <c r="Z926" i="2"/>
  <c r="L348" i="2"/>
  <c r="M348" i="2" s="1"/>
  <c r="N348" i="2"/>
  <c r="O348" i="2"/>
  <c r="Q348" i="2"/>
  <c r="R348" i="2" s="1"/>
  <c r="K331" i="2"/>
  <c r="P412" i="2"/>
  <c r="AC412" i="2" s="1"/>
  <c r="E411" i="1" s="1"/>
  <c r="R433" i="2"/>
  <c r="S433" i="2"/>
  <c r="J388" i="2"/>
  <c r="K388" i="2" s="1"/>
  <c r="T405" i="2"/>
  <c r="U405" i="2" s="1"/>
  <c r="J425" i="2"/>
  <c r="K425" i="2" s="1"/>
  <c r="P424" i="2"/>
  <c r="AD424" i="2" s="1"/>
  <c r="F423" i="1" s="1"/>
  <c r="N406" i="2"/>
  <c r="O406" i="2"/>
  <c r="Q406" i="2"/>
  <c r="R406" i="2" s="1"/>
  <c r="L406" i="2"/>
  <c r="M406" i="2" s="1"/>
  <c r="K433" i="2"/>
  <c r="L494" i="2"/>
  <c r="M494" i="2" s="1"/>
  <c r="Y473" i="2"/>
  <c r="O489" i="2"/>
  <c r="L489" i="2"/>
  <c r="M489" i="2" s="1"/>
  <c r="Q489" i="2"/>
  <c r="R489" i="2" s="1"/>
  <c r="Z503" i="2"/>
  <c r="J496" i="2"/>
  <c r="K496" i="2" s="1"/>
  <c r="J483" i="2"/>
  <c r="K483" i="2" s="1"/>
  <c r="J540" i="2"/>
  <c r="K540" i="2" s="1"/>
  <c r="Y529" i="2"/>
  <c r="S514" i="2"/>
  <c r="Z532" i="2"/>
  <c r="P545" i="2"/>
  <c r="AC545" i="2" s="1"/>
  <c r="J532" i="2"/>
  <c r="K532" i="2" s="1"/>
  <c r="L543" i="2"/>
  <c r="M543" i="2" s="1"/>
  <c r="N543" i="2"/>
  <c r="O543" i="2"/>
  <c r="Q543" i="2"/>
  <c r="R543" i="2" s="1"/>
  <c r="L579" i="2"/>
  <c r="M579" i="2" s="1"/>
  <c r="N579" i="2"/>
  <c r="P577" i="2"/>
  <c r="AC577" i="2" s="1"/>
  <c r="E576" i="1" s="1"/>
  <c r="L620" i="2"/>
  <c r="M620" i="2" s="1"/>
  <c r="N620" i="2"/>
  <c r="J590" i="2"/>
  <c r="K590" i="2" s="1"/>
  <c r="J596" i="2"/>
  <c r="K596" i="2" s="1"/>
  <c r="T618" i="2"/>
  <c r="U618" i="2" s="1"/>
  <c r="Z638" i="2"/>
  <c r="R655" i="2"/>
  <c r="S655" i="2"/>
  <c r="K677" i="2"/>
  <c r="L699" i="2"/>
  <c r="M699" i="2" s="1"/>
  <c r="N699" i="2"/>
  <c r="O699" i="2"/>
  <c r="Q699" i="2"/>
  <c r="R699" i="2" s="1"/>
  <c r="S699" i="2"/>
  <c r="O733" i="2"/>
  <c r="Q733" i="2"/>
  <c r="R733" i="2" s="1"/>
  <c r="S733" i="2"/>
  <c r="T733" i="2" s="1"/>
  <c r="U733" i="2" s="1"/>
  <c r="L685" i="2"/>
  <c r="M685" i="2" s="1"/>
  <c r="N685" i="2"/>
  <c r="J711" i="2"/>
  <c r="K711" i="2" s="1"/>
  <c r="R734" i="2"/>
  <c r="S734" i="2"/>
  <c r="S744" i="2"/>
  <c r="R814" i="2"/>
  <c r="S814" i="2"/>
  <c r="Y689" i="2"/>
  <c r="L798" i="2"/>
  <c r="M798" i="2" s="1"/>
  <c r="N798" i="2"/>
  <c r="R805" i="2"/>
  <c r="S805" i="2"/>
  <c r="P961" i="2"/>
  <c r="AC961" i="2" s="1"/>
  <c r="E960" i="1" s="1"/>
  <c r="P995" i="2"/>
  <c r="AC995" i="2" s="1"/>
  <c r="E994" i="1" s="1"/>
  <c r="L492" i="2"/>
  <c r="M492" i="2" s="1"/>
  <c r="N492" i="2"/>
  <c r="O492" i="2"/>
  <c r="Q492" i="2"/>
  <c r="R492" i="2" s="1"/>
  <c r="O532" i="2"/>
  <c r="Q532" i="2"/>
  <c r="R532" i="2" s="1"/>
  <c r="R542" i="2"/>
  <c r="S542" i="2"/>
  <c r="Z540" i="2"/>
  <c r="S523" i="2"/>
  <c r="T511" i="2"/>
  <c r="L603" i="2"/>
  <c r="M603" i="2" s="1"/>
  <c r="N603" i="2"/>
  <c r="O603" i="2"/>
  <c r="Q603" i="2"/>
  <c r="R603" i="2" s="1"/>
  <c r="S603" i="2"/>
  <c r="T603" i="2" s="1"/>
  <c r="U603" i="2" s="1"/>
  <c r="J667" i="2"/>
  <c r="K667" i="2" s="1"/>
  <c r="J664" i="2"/>
  <c r="K664" i="2" s="1"/>
  <c r="Z691" i="2"/>
  <c r="P630" i="2"/>
  <c r="O683" i="2"/>
  <c r="Q683" i="2"/>
  <c r="R683" i="2" s="1"/>
  <c r="T678" i="2"/>
  <c r="U678" i="2" s="1"/>
  <c r="Y667" i="2"/>
  <c r="S688" i="2"/>
  <c r="Z760" i="2"/>
  <c r="J743" i="2"/>
  <c r="K743" i="2" s="1"/>
  <c r="J728" i="2"/>
  <c r="K728" i="2" s="1"/>
  <c r="R693" i="2"/>
  <c r="S693" i="2"/>
  <c r="J783" i="2"/>
  <c r="K783" i="2" s="1"/>
  <c r="S760" i="2"/>
  <c r="L735" i="2"/>
  <c r="M735" i="2" s="1"/>
  <c r="N735" i="2"/>
  <c r="O735" i="2"/>
  <c r="Q735" i="2"/>
  <c r="R735" i="2" s="1"/>
  <c r="L668" i="2"/>
  <c r="M668" i="2" s="1"/>
  <c r="N668" i="2"/>
  <c r="Z793" i="2"/>
  <c r="L820" i="2"/>
  <c r="M820" i="2" s="1"/>
  <c r="N820" i="2"/>
  <c r="J812" i="2"/>
  <c r="Q806" i="2"/>
  <c r="R806" i="2" s="1"/>
  <c r="O806" i="2"/>
  <c r="N925" i="2"/>
  <c r="L925" i="2"/>
  <c r="M925" i="2" s="1"/>
  <c r="L516" i="2"/>
  <c r="M516" i="2" s="1"/>
  <c r="N516" i="2"/>
  <c r="O516" i="2"/>
  <c r="Q516" i="2"/>
  <c r="R516" i="2" s="1"/>
  <c r="P578" i="2"/>
  <c r="AC578" i="2" s="1"/>
  <c r="E577" i="1" s="1"/>
  <c r="J582" i="2"/>
  <c r="K582" i="2" s="1"/>
  <c r="J587" i="2"/>
  <c r="K587" i="2" s="1"/>
  <c r="Z651" i="2"/>
  <c r="L692" i="2"/>
  <c r="M692" i="2" s="1"/>
  <c r="N692" i="2"/>
  <c r="Q652" i="2"/>
  <c r="R652" i="2" s="1"/>
  <c r="O652" i="2"/>
  <c r="O640" i="2"/>
  <c r="L640" i="2"/>
  <c r="M640" i="2" s="1"/>
  <c r="N640" i="2"/>
  <c r="Q640" i="2"/>
  <c r="R640" i="2" s="1"/>
  <c r="Q700" i="2"/>
  <c r="R700" i="2" s="1"/>
  <c r="L700" i="2"/>
  <c r="M700" i="2" s="1"/>
  <c r="N700" i="2"/>
  <c r="O700" i="2"/>
  <c r="P717" i="2"/>
  <c r="AC717" i="2" s="1"/>
  <c r="E716" i="1" s="1"/>
  <c r="P744" i="2"/>
  <c r="AC744" i="2" s="1"/>
  <c r="E743" i="1" s="1"/>
  <c r="Z754" i="2"/>
  <c r="T785" i="2"/>
  <c r="U785" i="2" s="1"/>
  <c r="Y785" i="2"/>
  <c r="L787" i="2"/>
  <c r="M787" i="2" s="1"/>
  <c r="N787" i="2"/>
  <c r="O787" i="2"/>
  <c r="Q787" i="2"/>
  <c r="R787" i="2" s="1"/>
  <c r="O877" i="2"/>
  <c r="Q877" i="2"/>
  <c r="R877" i="2" s="1"/>
  <c r="R797" i="2"/>
  <c r="S797" i="2"/>
  <c r="R947" i="2"/>
  <c r="S947" i="2"/>
  <c r="L951" i="2"/>
  <c r="M951" i="2" s="1"/>
  <c r="N951" i="2"/>
  <c r="J394" i="2"/>
  <c r="K394" i="2" s="1"/>
  <c r="O401" i="2"/>
  <c r="Q401" i="2"/>
  <c r="R401" i="2" s="1"/>
  <c r="P462" i="2"/>
  <c r="J439" i="2"/>
  <c r="K439" i="2" s="1"/>
  <c r="L464" i="2"/>
  <c r="M464" i="2" s="1"/>
  <c r="N464" i="2"/>
  <c r="Q464" i="2"/>
  <c r="R464" i="2" s="1"/>
  <c r="O464" i="2"/>
  <c r="L551" i="2"/>
  <c r="M551" i="2" s="1"/>
  <c r="N551" i="2"/>
  <c r="O551" i="2"/>
  <c r="Q551" i="2"/>
  <c r="R551" i="2" s="1"/>
  <c r="J513" i="2"/>
  <c r="K513" i="2" s="1"/>
  <c r="P490" i="2"/>
  <c r="AC490" i="2" s="1"/>
  <c r="E489" i="1" s="1"/>
  <c r="N514" i="2"/>
  <c r="R549" i="2"/>
  <c r="S549" i="2"/>
  <c r="Z550" i="2"/>
  <c r="R576" i="2"/>
  <c r="S576" i="2"/>
  <c r="R606" i="2"/>
  <c r="S606" i="2"/>
  <c r="Y636" i="2"/>
  <c r="S570" i="2"/>
  <c r="P566" i="2"/>
  <c r="AC566" i="2" s="1"/>
  <c r="J553" i="2"/>
  <c r="K553" i="2" s="1"/>
  <c r="L553" i="2" s="1"/>
  <c r="M553" i="2" s="1"/>
  <c r="O600" i="2"/>
  <c r="Q600" i="2"/>
  <c r="R600" i="2" s="1"/>
  <c r="J612" i="2"/>
  <c r="K612" i="2" s="1"/>
  <c r="L651" i="2"/>
  <c r="M651" i="2" s="1"/>
  <c r="N651" i="2"/>
  <c r="O651" i="2"/>
  <c r="Q651" i="2"/>
  <c r="R651" i="2" s="1"/>
  <c r="P666" i="2"/>
  <c r="AC666" i="2" s="1"/>
  <c r="J669" i="2"/>
  <c r="K669" i="2" s="1"/>
  <c r="J662" i="2"/>
  <c r="K662" i="2" s="1"/>
  <c r="L681" i="2"/>
  <c r="M681" i="2" s="1"/>
  <c r="N681" i="2"/>
  <c r="J733" i="2"/>
  <c r="K733" i="2" s="1"/>
  <c r="L733" i="2" s="1"/>
  <c r="M733" i="2" s="1"/>
  <c r="Y654" i="2"/>
  <c r="Y692" i="2"/>
  <c r="Y720" i="2"/>
  <c r="J678" i="2"/>
  <c r="K678" i="2" s="1"/>
  <c r="O748" i="2"/>
  <c r="Q748" i="2"/>
  <c r="R748" i="2" s="1"/>
  <c r="J690" i="2"/>
  <c r="K690" i="2" s="1"/>
  <c r="N744" i="2"/>
  <c r="Y758" i="2"/>
  <c r="S709" i="2"/>
  <c r="Y763" i="2"/>
  <c r="O796" i="2"/>
  <c r="Q796" i="2"/>
  <c r="R796" i="2" s="1"/>
  <c r="S768" i="2"/>
  <c r="J739" i="2"/>
  <c r="K739" i="2" s="1"/>
  <c r="Q835" i="2"/>
  <c r="R835" i="2" s="1"/>
  <c r="O835" i="2"/>
  <c r="O885" i="2"/>
  <c r="Q885" i="2"/>
  <c r="R885" i="2" s="1"/>
  <c r="J939" i="2"/>
  <c r="K939" i="2" s="1"/>
  <c r="P979" i="2"/>
  <c r="AC979" i="2" s="1"/>
  <c r="E978" i="1" s="1"/>
  <c r="L536" i="2"/>
  <c r="M536" i="2" s="1"/>
  <c r="N536" i="2"/>
  <c r="O536" i="2"/>
  <c r="Q536" i="2"/>
  <c r="R536" i="2" s="1"/>
  <c r="P495" i="2"/>
  <c r="AC495" i="2" s="1"/>
  <c r="E494" i="1" s="1"/>
  <c r="J546" i="2"/>
  <c r="K546" i="2" s="1"/>
  <c r="L557" i="2"/>
  <c r="M557" i="2" s="1"/>
  <c r="O557" i="2"/>
  <c r="N557" i="2"/>
  <c r="Q557" i="2"/>
  <c r="R557" i="2" s="1"/>
  <c r="N550" i="2"/>
  <c r="L550" i="2"/>
  <c r="M550" i="2" s="1"/>
  <c r="O550" i="2"/>
  <c r="Q550" i="2"/>
  <c r="R550" i="2" s="1"/>
  <c r="T601" i="2"/>
  <c r="L619" i="2"/>
  <c r="M619" i="2" s="1"/>
  <c r="N619" i="2"/>
  <c r="O619" i="2"/>
  <c r="Q619" i="2"/>
  <c r="R619" i="2" s="1"/>
  <c r="T643" i="2"/>
  <c r="U643" i="2" s="1"/>
  <c r="J649" i="2"/>
  <c r="K649" i="2" s="1"/>
  <c r="L670" i="2"/>
  <c r="M670" i="2" s="1"/>
  <c r="N670" i="2"/>
  <c r="O670" i="2"/>
  <c r="Q670" i="2"/>
  <c r="R670" i="2" s="1"/>
  <c r="Z667" i="2"/>
  <c r="P642" i="2"/>
  <c r="AC642" i="2" s="1"/>
  <c r="J639" i="2"/>
  <c r="K639" i="2" s="1"/>
  <c r="J694" i="2"/>
  <c r="K694" i="2" s="1"/>
  <c r="J722" i="2"/>
  <c r="K722" i="2" s="1"/>
  <c r="P688" i="2"/>
  <c r="J751" i="2"/>
  <c r="K751" i="2" s="1"/>
  <c r="N751" i="2" s="1"/>
  <c r="J755" i="2"/>
  <c r="K755" i="2" s="1"/>
  <c r="P719" i="2"/>
  <c r="AC719" i="2" s="1"/>
  <c r="E718" i="1" s="1"/>
  <c r="Z788" i="2"/>
  <c r="J748" i="2"/>
  <c r="K748" i="2" s="1"/>
  <c r="L748" i="2" s="1"/>
  <c r="M748" i="2" s="1"/>
  <c r="P731" i="2"/>
  <c r="AC731" i="2" s="1"/>
  <c r="E730" i="1" s="1"/>
  <c r="U799" i="2"/>
  <c r="Y799" i="2" s="1"/>
  <c r="AD799" i="2" s="1"/>
  <c r="T829" i="2"/>
  <c r="U829" i="2" s="1"/>
  <c r="T816" i="2"/>
  <c r="U816" i="2" s="1"/>
  <c r="P899" i="2"/>
  <c r="AC899" i="2" s="1"/>
  <c r="E898" i="1" s="1"/>
  <c r="S966" i="2"/>
  <c r="AC864" i="2"/>
  <c r="L987" i="2"/>
  <c r="M987" i="2" s="1"/>
  <c r="N987" i="2"/>
  <c r="J445" i="2"/>
  <c r="K445" i="2" s="1"/>
  <c r="J431" i="2"/>
  <c r="K431" i="2" s="1"/>
  <c r="J441" i="2"/>
  <c r="K441" i="2" s="1"/>
  <c r="L441" i="2" s="1"/>
  <c r="M441" i="2" s="1"/>
  <c r="O466" i="2"/>
  <c r="Q466" i="2"/>
  <c r="R466" i="2" s="1"/>
  <c r="J523" i="2"/>
  <c r="K523" i="2" s="1"/>
  <c r="S500" i="2"/>
  <c r="Y503" i="2"/>
  <c r="S488" i="2"/>
  <c r="P558" i="2"/>
  <c r="J544" i="2"/>
  <c r="K544" i="2" s="1"/>
  <c r="P527" i="2"/>
  <c r="L575" i="2"/>
  <c r="M575" i="2" s="1"/>
  <c r="N575" i="2"/>
  <c r="O575" i="2"/>
  <c r="Q575" i="2"/>
  <c r="R575" i="2" s="1"/>
  <c r="O644" i="2"/>
  <c r="Q644" i="2"/>
  <c r="R644" i="2" s="1"/>
  <c r="L644" i="2"/>
  <c r="M644" i="2" s="1"/>
  <c r="N644" i="2"/>
  <c r="O708" i="2"/>
  <c r="Q708" i="2"/>
  <c r="R708" i="2" s="1"/>
  <c r="J660" i="2"/>
  <c r="T729" i="2"/>
  <c r="S661" i="2"/>
  <c r="S680" i="2"/>
  <c r="J756" i="2"/>
  <c r="K756" i="2" s="1"/>
  <c r="N757" i="2"/>
  <c r="L757" i="2"/>
  <c r="M757" i="2" s="1"/>
  <c r="J762" i="2"/>
  <c r="J768" i="2"/>
  <c r="K768" i="2" s="1"/>
  <c r="J779" i="2"/>
  <c r="K779" i="2" s="1"/>
  <c r="N832" i="2"/>
  <c r="L832" i="2"/>
  <c r="M832" i="2" s="1"/>
  <c r="T917" i="2"/>
  <c r="U917" i="2" s="1"/>
  <c r="P915" i="2"/>
  <c r="AC915" i="2" s="1"/>
  <c r="E914" i="1" s="1"/>
  <c r="T939" i="2"/>
  <c r="U939" i="2" s="1"/>
  <c r="P971" i="2"/>
  <c r="AC971" i="2" s="1"/>
  <c r="E970" i="1" s="1"/>
  <c r="N468" i="2"/>
  <c r="O468" i="2"/>
  <c r="Q468" i="2"/>
  <c r="R468" i="2" s="1"/>
  <c r="L468" i="2"/>
  <c r="M468" i="2" s="1"/>
  <c r="U496" i="2"/>
  <c r="Y496" i="2"/>
  <c r="J477" i="2"/>
  <c r="K477" i="2" s="1"/>
  <c r="J524" i="2"/>
  <c r="K524" i="2" s="1"/>
  <c r="N524" i="2" s="1"/>
  <c r="J474" i="2"/>
  <c r="K474" i="2" s="1"/>
  <c r="P497" i="2"/>
  <c r="AC497" i="2" s="1"/>
  <c r="E496" i="1" s="1"/>
  <c r="P502" i="2"/>
  <c r="J515" i="2"/>
  <c r="K515" i="2" s="1"/>
  <c r="R563" i="2"/>
  <c r="S563" i="2"/>
  <c r="L585" i="2"/>
  <c r="M585" i="2" s="1"/>
  <c r="N585" i="2"/>
  <c r="P533" i="2"/>
  <c r="J606" i="2"/>
  <c r="K606" i="2" s="1"/>
  <c r="N561" i="2"/>
  <c r="O675" i="2"/>
  <c r="Q675" i="2"/>
  <c r="R675" i="2" s="1"/>
  <c r="N675" i="2"/>
  <c r="L675" i="2"/>
  <c r="M675" i="2" s="1"/>
  <c r="K660" i="2"/>
  <c r="L660" i="2" s="1"/>
  <c r="M660" i="2" s="1"/>
  <c r="Y648" i="2"/>
  <c r="L691" i="2"/>
  <c r="M691" i="2" s="1"/>
  <c r="N691" i="2"/>
  <c r="N709" i="2"/>
  <c r="P824" i="2"/>
  <c r="AC824" i="2" s="1"/>
  <c r="E823" i="1" s="1"/>
  <c r="R910" i="2"/>
  <c r="S910" i="2"/>
  <c r="Z980" i="2"/>
  <c r="O447" i="2"/>
  <c r="Q447" i="2"/>
  <c r="R447" i="2" s="1"/>
  <c r="J444" i="2"/>
  <c r="S474" i="2"/>
  <c r="R465" i="2"/>
  <c r="S465" i="2"/>
  <c r="T508" i="2"/>
  <c r="U508" i="2" s="1"/>
  <c r="L512" i="2"/>
  <c r="M512" i="2" s="1"/>
  <c r="N512" i="2"/>
  <c r="J506" i="2"/>
  <c r="K506" i="2" s="1"/>
  <c r="O521" i="2"/>
  <c r="Q521" i="2"/>
  <c r="R521" i="2" s="1"/>
  <c r="L521" i="2"/>
  <c r="M521" i="2" s="1"/>
  <c r="N521" i="2"/>
  <c r="N578" i="2"/>
  <c r="S527" i="2"/>
  <c r="S546" i="2"/>
  <c r="P602" i="2"/>
  <c r="O624" i="2"/>
  <c r="Q624" i="2"/>
  <c r="R624" i="2" s="1"/>
  <c r="L624" i="2"/>
  <c r="M624" i="2" s="1"/>
  <c r="L604" i="2"/>
  <c r="M604" i="2" s="1"/>
  <c r="N604" i="2"/>
  <c r="L629" i="2"/>
  <c r="M629" i="2" s="1"/>
  <c r="N629" i="2"/>
  <c r="O629" i="2"/>
  <c r="Q629" i="2"/>
  <c r="R629" i="2" s="1"/>
  <c r="J622" i="2"/>
  <c r="K622" i="2" s="1"/>
  <c r="N622" i="2" s="1"/>
  <c r="O656" i="2"/>
  <c r="L656" i="2"/>
  <c r="M656" i="2" s="1"/>
  <c r="N656" i="2"/>
  <c r="Q656" i="2"/>
  <c r="R656" i="2" s="1"/>
  <c r="Z669" i="2"/>
  <c r="J646" i="2"/>
  <c r="K646" i="2" s="1"/>
  <c r="Z675" i="2"/>
  <c r="L661" i="2"/>
  <c r="M661" i="2" s="1"/>
  <c r="J737" i="2"/>
  <c r="K737" i="2" s="1"/>
  <c r="L740" i="2"/>
  <c r="M740" i="2" s="1"/>
  <c r="N740" i="2"/>
  <c r="O740" i="2"/>
  <c r="Q740" i="2"/>
  <c r="T830" i="2"/>
  <c r="N839" i="2"/>
  <c r="N881" i="2"/>
  <c r="L881" i="2"/>
  <c r="M881" i="2" s="1"/>
  <c r="Q372" i="2"/>
  <c r="R372" i="2" s="1"/>
  <c r="L372" i="2"/>
  <c r="M372" i="2" s="1"/>
  <c r="O372" i="2"/>
  <c r="N372" i="2"/>
  <c r="R425" i="2"/>
  <c r="S425" i="2"/>
  <c r="L414" i="2"/>
  <c r="M414" i="2" s="1"/>
  <c r="N414" i="2"/>
  <c r="O414" i="2"/>
  <c r="Q414" i="2"/>
  <c r="R414" i="2" s="1"/>
  <c r="Z453" i="2"/>
  <c r="K444" i="2"/>
  <c r="J487" i="2"/>
  <c r="K487" i="2" s="1"/>
  <c r="Z498" i="2"/>
  <c r="P467" i="2"/>
  <c r="AC467" i="2" s="1"/>
  <c r="E466" i="1" s="1"/>
  <c r="J480" i="2"/>
  <c r="K480" i="2" s="1"/>
  <c r="Y509" i="2"/>
  <c r="Q518" i="2"/>
  <c r="R518" i="2" s="1"/>
  <c r="O518" i="2"/>
  <c r="S497" i="2"/>
  <c r="S580" i="2"/>
  <c r="S596" i="2"/>
  <c r="Y620" i="2"/>
  <c r="J608" i="2"/>
  <c r="K608" i="2" s="1"/>
  <c r="S672" i="2"/>
  <c r="S676" i="2"/>
  <c r="Y671" i="2"/>
  <c r="T607" i="2"/>
  <c r="Z657" i="2"/>
  <c r="J643" i="2"/>
  <c r="K643" i="2" s="1"/>
  <c r="J714" i="2"/>
  <c r="K714" i="2" s="1"/>
  <c r="L714" i="2" s="1"/>
  <c r="M714" i="2" s="1"/>
  <c r="T697" i="2"/>
  <c r="U697" i="2" s="1"/>
  <c r="S639" i="2"/>
  <c r="Y711" i="2"/>
  <c r="J702" i="2"/>
  <c r="K702" i="2" s="1"/>
  <c r="Y669" i="2"/>
  <c r="L724" i="2"/>
  <c r="M724" i="2" s="1"/>
  <c r="Q770" i="2"/>
  <c r="R770" i="2" s="1"/>
  <c r="L770" i="2"/>
  <c r="M770" i="2" s="1"/>
  <c r="N770" i="2"/>
  <c r="O770" i="2"/>
  <c r="Z794" i="2"/>
  <c r="Y718" i="2"/>
  <c r="T742" i="2"/>
  <c r="U742" i="2" s="1"/>
  <c r="J838" i="2"/>
  <c r="K838" i="2" s="1"/>
  <c r="N811" i="2"/>
  <c r="O811" i="2"/>
  <c r="L811" i="2"/>
  <c r="M811" i="2" s="1"/>
  <c r="Q811" i="2"/>
  <c r="R811" i="2" s="1"/>
  <c r="Z413" i="2"/>
  <c r="J416" i="2"/>
  <c r="K416" i="2" s="1"/>
  <c r="R455" i="2"/>
  <c r="S455" i="2"/>
  <c r="L432" i="2"/>
  <c r="M432" i="2" s="1"/>
  <c r="Q432" i="2"/>
  <c r="R432" i="2" s="1"/>
  <c r="N432" i="2"/>
  <c r="O432" i="2"/>
  <c r="N436" i="2"/>
  <c r="O436" i="2"/>
  <c r="Q436" i="2"/>
  <c r="R436" i="2" s="1"/>
  <c r="L436" i="2"/>
  <c r="M436" i="2" s="1"/>
  <c r="J453" i="2"/>
  <c r="K453" i="2" s="1"/>
  <c r="J465" i="2"/>
  <c r="K465" i="2" s="1"/>
  <c r="T505" i="2"/>
  <c r="U505" i="2" s="1"/>
  <c r="Y505" i="2"/>
  <c r="S428" i="2"/>
  <c r="T512" i="2"/>
  <c r="U512" i="2" s="1"/>
  <c r="Y512" i="2"/>
  <c r="N491" i="2"/>
  <c r="Q491" i="2"/>
  <c r="R491" i="2" s="1"/>
  <c r="L491" i="2"/>
  <c r="M491" i="2" s="1"/>
  <c r="O491" i="2"/>
  <c r="S519" i="2"/>
  <c r="Q552" i="2"/>
  <c r="R552" i="2" s="1"/>
  <c r="L552" i="2"/>
  <c r="M552" i="2" s="1"/>
  <c r="O552" i="2"/>
  <c r="S568" i="2"/>
  <c r="L601" i="2"/>
  <c r="M601" i="2" s="1"/>
  <c r="N601" i="2"/>
  <c r="P607" i="2"/>
  <c r="O581" i="2"/>
  <c r="L581" i="2"/>
  <c r="M581" i="2" s="1"/>
  <c r="N581" i="2"/>
  <c r="Q581" i="2"/>
  <c r="R581" i="2" s="1"/>
  <c r="Q614" i="2"/>
  <c r="R614" i="2" s="1"/>
  <c r="L614" i="2"/>
  <c r="M614" i="2" s="1"/>
  <c r="N614" i="2"/>
  <c r="O614" i="2"/>
  <c r="Z613" i="2"/>
  <c r="S617" i="2"/>
  <c r="S561" i="2"/>
  <c r="N621" i="2"/>
  <c r="O621" i="2"/>
  <c r="L621" i="2"/>
  <c r="M621" i="2" s="1"/>
  <c r="Q621" i="2"/>
  <c r="R621" i="2" s="1"/>
  <c r="O690" i="2"/>
  <c r="Q690" i="2"/>
  <c r="R690" i="2" s="1"/>
  <c r="S657" i="2"/>
  <c r="T681" i="2"/>
  <c r="U681" i="2" s="1"/>
  <c r="N642" i="2"/>
  <c r="Q714" i="2"/>
  <c r="R714" i="2" s="1"/>
  <c r="N714" i="2"/>
  <c r="O714" i="2"/>
  <c r="K683" i="2"/>
  <c r="L683" i="2" s="1"/>
  <c r="M683" i="2" s="1"/>
  <c r="L736" i="2"/>
  <c r="M736" i="2" s="1"/>
  <c r="N736" i="2"/>
  <c r="O736" i="2"/>
  <c r="Q736" i="2"/>
  <c r="R736" i="2" s="1"/>
  <c r="J689" i="2"/>
  <c r="K689" i="2" s="1"/>
  <c r="L794" i="2"/>
  <c r="M794" i="2" s="1"/>
  <c r="N794" i="2"/>
  <c r="Z770" i="2"/>
  <c r="N731" i="2"/>
  <c r="R853" i="2"/>
  <c r="S853" i="2"/>
  <c r="L861" i="2"/>
  <c r="M861" i="2" s="1"/>
  <c r="N861" i="2"/>
  <c r="T886" i="2"/>
  <c r="U886" i="2" s="1"/>
  <c r="T958" i="2"/>
  <c r="U958" i="2" s="1"/>
  <c r="T932" i="2"/>
  <c r="U932" i="2" s="1"/>
  <c r="Q759" i="2"/>
  <c r="R759" i="2" s="1"/>
  <c r="O759" i="2"/>
  <c r="J825" i="2"/>
  <c r="K825" i="2" s="1"/>
  <c r="N825" i="2" s="1"/>
  <c r="T904" i="2"/>
  <c r="U904" i="2" s="1"/>
  <c r="J876" i="2"/>
  <c r="K876" i="2" s="1"/>
  <c r="N870" i="2"/>
  <c r="L870" i="2"/>
  <c r="M870" i="2" s="1"/>
  <c r="N855" i="2"/>
  <c r="L942" i="2"/>
  <c r="M942" i="2" s="1"/>
  <c r="N942" i="2"/>
  <c r="O942" i="2"/>
  <c r="Q942" i="2"/>
  <c r="R942" i="2" s="1"/>
  <c r="T954" i="2"/>
  <c r="U954" i="2" s="1"/>
  <c r="Z974" i="2"/>
  <c r="N982" i="2"/>
  <c r="O982" i="2"/>
  <c r="Q982" i="2"/>
  <c r="R982" i="2" s="1"/>
  <c r="L982" i="2"/>
  <c r="M982" i="2" s="1"/>
  <c r="S982" i="2"/>
  <c r="O970" i="2"/>
  <c r="Q970" i="2"/>
  <c r="R970" i="2" s="1"/>
  <c r="S991" i="2"/>
  <c r="O827" i="2"/>
  <c r="Q827" i="2"/>
  <c r="R827" i="2" s="1"/>
  <c r="O843" i="2"/>
  <c r="Q843" i="2"/>
  <c r="R843" i="2" s="1"/>
  <c r="L815" i="2"/>
  <c r="M815" i="2" s="1"/>
  <c r="N815" i="2"/>
  <c r="O815" i="2"/>
  <c r="Q815" i="2"/>
  <c r="R815" i="2" s="1"/>
  <c r="S836" i="2"/>
  <c r="T792" i="2"/>
  <c r="U792" i="2" s="1"/>
  <c r="Y792" i="2"/>
  <c r="T880" i="2"/>
  <c r="U880" i="2" s="1"/>
  <c r="O943" i="2"/>
  <c r="Q943" i="2"/>
  <c r="T969" i="2"/>
  <c r="U969" i="2" s="1"/>
  <c r="L926" i="2"/>
  <c r="M926" i="2" s="1"/>
  <c r="N926" i="2"/>
  <c r="O926" i="2"/>
  <c r="Q926" i="2"/>
  <c r="J904" i="2"/>
  <c r="K904" i="2" s="1"/>
  <c r="J981" i="2"/>
  <c r="K981" i="2" s="1"/>
  <c r="L836" i="2"/>
  <c r="M836" i="2" s="1"/>
  <c r="L918" i="2"/>
  <c r="M918" i="2" s="1"/>
  <c r="L980" i="2"/>
  <c r="M980" i="2" s="1"/>
  <c r="N980" i="2"/>
  <c r="Q980" i="2"/>
  <c r="R980" i="2" s="1"/>
  <c r="O980" i="2"/>
  <c r="S979" i="2"/>
  <c r="J991" i="2"/>
  <c r="N738" i="2"/>
  <c r="O738" i="2"/>
  <c r="Q738" i="2"/>
  <c r="R738" i="2" s="1"/>
  <c r="L738" i="2"/>
  <c r="M738" i="2" s="1"/>
  <c r="J873" i="2"/>
  <c r="K873" i="2" s="1"/>
  <c r="J844" i="2"/>
  <c r="K844" i="2" s="1"/>
  <c r="L844" i="2" s="1"/>
  <c r="M844" i="2" s="1"/>
  <c r="O878" i="2"/>
  <c r="Q878" i="2"/>
  <c r="R878" i="2" s="1"/>
  <c r="R894" i="2"/>
  <c r="S894" i="2"/>
  <c r="N909" i="2"/>
  <c r="O909" i="2"/>
  <c r="Q909" i="2"/>
  <c r="R909" i="2" s="1"/>
  <c r="L909" i="2"/>
  <c r="M909" i="2" s="1"/>
  <c r="J972" i="2"/>
  <c r="K972" i="2" s="1"/>
  <c r="N932" i="2"/>
  <c r="J977" i="2"/>
  <c r="K977" i="2" s="1"/>
  <c r="Y924" i="2"/>
  <c r="K991" i="2"/>
  <c r="J956" i="2"/>
  <c r="Y812" i="2"/>
  <c r="P804" i="2"/>
  <c r="N875" i="2"/>
  <c r="O875" i="2"/>
  <c r="Q875" i="2"/>
  <c r="R875" i="2" s="1"/>
  <c r="L875" i="2"/>
  <c r="M875" i="2" s="1"/>
  <c r="S828" i="2"/>
  <c r="O863" i="2"/>
  <c r="Q863" i="2"/>
  <c r="R863" i="2" s="1"/>
  <c r="J858" i="2"/>
  <c r="K858" i="2" s="1"/>
  <c r="J842" i="2"/>
  <c r="K842" i="2" s="1"/>
  <c r="O838" i="2"/>
  <c r="Q838" i="2"/>
  <c r="R838" i="2" s="1"/>
  <c r="L888" i="2"/>
  <c r="M888" i="2" s="1"/>
  <c r="Z957" i="2"/>
  <c r="J997" i="2"/>
  <c r="K997" i="2" s="1"/>
  <c r="L997" i="2" s="1"/>
  <c r="M997" i="2" s="1"/>
  <c r="J910" i="2"/>
  <c r="K910" i="2" s="1"/>
  <c r="Q919" i="2"/>
  <c r="O919" i="2"/>
  <c r="S963" i="2"/>
  <c r="Z938" i="2"/>
  <c r="P957" i="2"/>
  <c r="AC957" i="2" s="1"/>
  <c r="E956" i="1" s="1"/>
  <c r="K956" i="2"/>
  <c r="Y999" i="2"/>
  <c r="P750" i="2"/>
  <c r="S731" i="2"/>
  <c r="N765" i="2"/>
  <c r="O765" i="2"/>
  <c r="Q765" i="2"/>
  <c r="R765" i="2" s="1"/>
  <c r="L765" i="2"/>
  <c r="M765" i="2" s="1"/>
  <c r="S754" i="2"/>
  <c r="J797" i="2"/>
  <c r="K797" i="2" s="1"/>
  <c r="J810" i="2"/>
  <c r="K810" i="2" s="1"/>
  <c r="J827" i="2"/>
  <c r="K827" i="2" s="1"/>
  <c r="R857" i="2"/>
  <c r="S857" i="2"/>
  <c r="J767" i="2"/>
  <c r="K767" i="2" s="1"/>
  <c r="L767" i="2" s="1"/>
  <c r="M767" i="2" s="1"/>
  <c r="S841" i="2"/>
  <c r="J792" i="2"/>
  <c r="K792" i="2" s="1"/>
  <c r="J808" i="2"/>
  <c r="K808" i="2" s="1"/>
  <c r="AD776" i="2"/>
  <c r="P855" i="2"/>
  <c r="AC855" i="2" s="1"/>
  <c r="E854" i="1" s="1"/>
  <c r="S833" i="2"/>
  <c r="AC920" i="2"/>
  <c r="E919" i="1" s="1"/>
  <c r="P920" i="2"/>
  <c r="Z932" i="2"/>
  <c r="Z922" i="2"/>
  <c r="J919" i="2"/>
  <c r="K919" i="2" s="1"/>
  <c r="P923" i="2"/>
  <c r="AC923" i="2"/>
  <c r="Z998" i="2"/>
  <c r="S983" i="2"/>
  <c r="Z990" i="2"/>
  <c r="J989" i="2"/>
  <c r="K989" i="2" s="1"/>
  <c r="S977" i="2"/>
  <c r="J999" i="2"/>
  <c r="K999" i="2" s="1"/>
  <c r="Q767" i="2"/>
  <c r="R767" i="2" s="1"/>
  <c r="O767" i="2"/>
  <c r="J802" i="2"/>
  <c r="K802" i="2" s="1"/>
  <c r="L837" i="2"/>
  <c r="M837" i="2" s="1"/>
  <c r="N837" i="2"/>
  <c r="O837" i="2"/>
  <c r="Q837" i="2"/>
  <c r="Y834" i="2"/>
  <c r="J828" i="2"/>
  <c r="K828" i="2" s="1"/>
  <c r="N883" i="2"/>
  <c r="O883" i="2"/>
  <c r="Q883" i="2"/>
  <c r="R883" i="2" s="1"/>
  <c r="L883" i="2"/>
  <c r="M883" i="2" s="1"/>
  <c r="Q908" i="2"/>
  <c r="R908" i="2" s="1"/>
  <c r="O908" i="2"/>
  <c r="N908" i="2"/>
  <c r="L908" i="2"/>
  <c r="M908" i="2" s="1"/>
  <c r="Q922" i="2"/>
  <c r="R922" i="2" s="1"/>
  <c r="O922" i="2"/>
  <c r="Z958" i="2"/>
  <c r="O931" i="2"/>
  <c r="Q931" i="2"/>
  <c r="R931" i="2" s="1"/>
  <c r="S931" i="2"/>
  <c r="T931" i="2" s="1"/>
  <c r="U931" i="2" s="1"/>
  <c r="L931" i="2"/>
  <c r="M931" i="2" s="1"/>
  <c r="N931" i="2"/>
  <c r="N915" i="2"/>
  <c r="J975" i="2"/>
  <c r="K975" i="2" s="1"/>
  <c r="Y948" i="2"/>
  <c r="AD948" i="2" s="1"/>
  <c r="O973" i="2"/>
  <c r="Q973" i="2"/>
  <c r="R973" i="2" s="1"/>
  <c r="R817" i="2"/>
  <c r="S817" i="2"/>
  <c r="L879" i="2"/>
  <c r="M879" i="2" s="1"/>
  <c r="N879" i="2"/>
  <c r="O879" i="2"/>
  <c r="Q879" i="2"/>
  <c r="R879" i="2" s="1"/>
  <c r="Z860" i="2"/>
  <c r="S882" i="2"/>
  <c r="S898" i="2"/>
  <c r="K872" i="2"/>
  <c r="S881" i="2"/>
  <c r="P905" i="2"/>
  <c r="AC905" i="2" s="1"/>
  <c r="E904" i="1" s="1"/>
  <c r="J841" i="2"/>
  <c r="K841" i="2" s="1"/>
  <c r="N928" i="2"/>
  <c r="O928" i="2"/>
  <c r="Q928" i="2"/>
  <c r="R928" i="2" s="1"/>
  <c r="L928" i="2"/>
  <c r="M928" i="2" s="1"/>
  <c r="R936" i="2"/>
  <c r="S936" i="2"/>
  <c r="P924" i="2"/>
  <c r="AC924" i="2" s="1"/>
  <c r="E923" i="1" s="1"/>
  <c r="T960" i="2"/>
  <c r="U960" i="2" s="1"/>
  <c r="P874" i="2"/>
  <c r="J953" i="2"/>
  <c r="K953" i="2" s="1"/>
  <c r="P927" i="2"/>
  <c r="AC927" i="2" s="1"/>
  <c r="E926" i="1" s="1"/>
  <c r="J966" i="2"/>
  <c r="K966" i="2" s="1"/>
  <c r="Y992" i="2"/>
  <c r="P976" i="2"/>
  <c r="AC976" i="2" s="1"/>
  <c r="E975" i="1" s="1"/>
  <c r="Y994" i="2"/>
  <c r="N996" i="2"/>
  <c r="Q996" i="2"/>
  <c r="O996" i="2"/>
  <c r="L996" i="2"/>
  <c r="M996" i="2" s="1"/>
  <c r="P974" i="2"/>
  <c r="P901" i="2"/>
  <c r="O845" i="2"/>
  <c r="Q845" i="2"/>
  <c r="R845" i="2" s="1"/>
  <c r="J897" i="2"/>
  <c r="K897" i="2" s="1"/>
  <c r="L773" i="2"/>
  <c r="M773" i="2" s="1"/>
  <c r="N773" i="2"/>
  <c r="O773" i="2"/>
  <c r="Q773" i="2"/>
  <c r="R773" i="2" s="1"/>
  <c r="N944" i="2"/>
  <c r="L944" i="2"/>
  <c r="M944" i="2" s="1"/>
  <c r="O944" i="2"/>
  <c r="Q944" i="2"/>
  <c r="R944" i="2" s="1"/>
  <c r="S944" i="2"/>
  <c r="L911" i="2"/>
  <c r="M911" i="2" s="1"/>
  <c r="N911" i="2"/>
  <c r="O911" i="2"/>
  <c r="Q911" i="2"/>
  <c r="R911" i="2" s="1"/>
  <c r="Z878" i="2"/>
  <c r="J937" i="2"/>
  <c r="K937" i="2" s="1"/>
  <c r="O906" i="2"/>
  <c r="Q906" i="2"/>
  <c r="T930" i="2"/>
  <c r="U930" i="2" s="1"/>
  <c r="Z999" i="2"/>
  <c r="J684" i="2"/>
  <c r="K684" i="2" s="1"/>
  <c r="N761" i="2"/>
  <c r="O761" i="2"/>
  <c r="Q761" i="2"/>
  <c r="R761" i="2" s="1"/>
  <c r="L761" i="2"/>
  <c r="M761" i="2" s="1"/>
  <c r="T789" i="2"/>
  <c r="R801" i="2"/>
  <c r="S801" i="2"/>
  <c r="K762" i="2"/>
  <c r="R762" i="2"/>
  <c r="S762" i="2"/>
  <c r="P705" i="2"/>
  <c r="J746" i="2"/>
  <c r="K746" i="2" s="1"/>
  <c r="S820" i="2"/>
  <c r="S854" i="2"/>
  <c r="K822" i="2"/>
  <c r="Q850" i="2"/>
  <c r="R850" i="2" s="1"/>
  <c r="L850" i="2"/>
  <c r="M850" i="2" s="1"/>
  <c r="N850" i="2"/>
  <c r="O850" i="2"/>
  <c r="O844" i="2"/>
  <c r="Q844" i="2"/>
  <c r="R844" i="2" s="1"/>
  <c r="S844" i="2"/>
  <c r="T844" i="2" s="1"/>
  <c r="U844" i="2" s="1"/>
  <c r="J916" i="2"/>
  <c r="K916" i="2" s="1"/>
  <c r="N916" i="2" s="1"/>
  <c r="Z889" i="2"/>
  <c r="L869" i="2"/>
  <c r="M869" i="2" s="1"/>
  <c r="Q869" i="2"/>
  <c r="R869" i="2" s="1"/>
  <c r="N869" i="2"/>
  <c r="O869" i="2"/>
  <c r="J814" i="2"/>
  <c r="K814" i="2" s="1"/>
  <c r="N882" i="2"/>
  <c r="J868" i="2"/>
  <c r="K868" i="2" s="1"/>
  <c r="L868" i="2" s="1"/>
  <c r="M868" i="2" s="1"/>
  <c r="J964" i="2"/>
  <c r="S867" i="2"/>
  <c r="S949" i="2"/>
  <c r="T968" i="2"/>
  <c r="Z983" i="2"/>
  <c r="T978" i="2"/>
  <c r="U978" i="2" s="1"/>
  <c r="Q997" i="2"/>
  <c r="R997" i="2" s="1"/>
  <c r="O997" i="2"/>
  <c r="S972" i="2"/>
  <c r="P940" i="2"/>
  <c r="AC940" i="2" s="1"/>
  <c r="E939" i="1" s="1"/>
  <c r="S956" i="2"/>
  <c r="J962" i="2"/>
  <c r="K962" i="2" s="1"/>
  <c r="N962" i="2" s="1"/>
  <c r="P857" i="2"/>
  <c r="AC857" i="2" s="1"/>
  <c r="E856" i="1" s="1"/>
  <c r="N793" i="2"/>
  <c r="L793" i="2"/>
  <c r="M793" i="2" s="1"/>
  <c r="O793" i="2"/>
  <c r="Q793" i="2"/>
  <c r="R793" i="2" s="1"/>
  <c r="AD785" i="2"/>
  <c r="F784" i="1" s="1"/>
  <c r="Y826" i="2"/>
  <c r="R822" i="2"/>
  <c r="S822" i="2"/>
  <c r="L803" i="2"/>
  <c r="M803" i="2" s="1"/>
  <c r="N803" i="2"/>
  <c r="O803" i="2"/>
  <c r="Q803" i="2"/>
  <c r="R803" i="2" s="1"/>
  <c r="L809" i="2"/>
  <c r="M809" i="2" s="1"/>
  <c r="N809" i="2"/>
  <c r="Q809" i="2"/>
  <c r="R809" i="2" s="1"/>
  <c r="O809" i="2"/>
  <c r="L889" i="2"/>
  <c r="M889" i="2" s="1"/>
  <c r="N889" i="2"/>
  <c r="O889" i="2"/>
  <c r="Q889" i="2"/>
  <c r="J845" i="2"/>
  <c r="K845" i="2" s="1"/>
  <c r="J896" i="2"/>
  <c r="K896" i="2" s="1"/>
  <c r="Z837" i="2"/>
  <c r="R920" i="2"/>
  <c r="S920" i="2"/>
  <c r="J945" i="2"/>
  <c r="K945" i="2" s="1"/>
  <c r="L945" i="2" s="1"/>
  <c r="M945" i="2" s="1"/>
  <c r="Z963" i="2"/>
  <c r="Z969" i="2"/>
  <c r="Z975" i="2"/>
  <c r="J985" i="2"/>
  <c r="K985" i="2" s="1"/>
  <c r="L990" i="2"/>
  <c r="M990" i="2" s="1"/>
  <c r="N990" i="2"/>
  <c r="O990" i="2"/>
  <c r="Q990" i="2"/>
  <c r="R990" i="2" s="1"/>
  <c r="S981" i="2"/>
  <c r="Z935" i="2"/>
  <c r="L946" i="2"/>
  <c r="M946" i="2" s="1"/>
  <c r="N946" i="2"/>
  <c r="O946" i="2"/>
  <c r="Q946" i="2"/>
  <c r="R946" i="2" s="1"/>
  <c r="S855" i="2"/>
  <c r="T774" i="2"/>
  <c r="J818" i="2"/>
  <c r="K818" i="2" s="1"/>
  <c r="S824" i="2"/>
  <c r="J922" i="2"/>
  <c r="K922" i="2" s="1"/>
  <c r="L922" i="2" s="1"/>
  <c r="M922" i="2" s="1"/>
  <c r="S859" i="2"/>
  <c r="S871" i="2"/>
  <c r="J862" i="2"/>
  <c r="K862" i="2" s="1"/>
  <c r="J895" i="2"/>
  <c r="K895" i="2" s="1"/>
  <c r="S856" i="2"/>
  <c r="P930" i="2"/>
  <c r="K964" i="2"/>
  <c r="L880" i="2"/>
  <c r="M880" i="2" s="1"/>
  <c r="N880" i="2"/>
  <c r="Z981" i="2"/>
  <c r="L938" i="2"/>
  <c r="M938" i="2" s="1"/>
  <c r="Q938" i="2"/>
  <c r="N938" i="2"/>
  <c r="O938" i="2"/>
  <c r="J959" i="2"/>
  <c r="K959" i="2" s="1"/>
  <c r="S913" i="2"/>
  <c r="J983" i="2"/>
  <c r="K983" i="2" s="1"/>
  <c r="S940" i="2"/>
  <c r="Q945" i="2"/>
  <c r="R945" i="2" s="1"/>
  <c r="O945" i="2"/>
  <c r="N961" i="2"/>
  <c r="P952" i="2"/>
  <c r="Z988" i="2"/>
  <c r="J847" i="2"/>
  <c r="K847" i="2" s="1"/>
  <c r="J826" i="2"/>
  <c r="K826" i="2" s="1"/>
  <c r="K812" i="2"/>
  <c r="J830" i="2"/>
  <c r="K830" i="2" s="1"/>
  <c r="N766" i="2"/>
  <c r="L766" i="2"/>
  <c r="M766" i="2" s="1"/>
  <c r="P849" i="2"/>
  <c r="AC849" i="2" s="1"/>
  <c r="Y839" i="2"/>
  <c r="L866" i="2"/>
  <c r="M866" i="2" s="1"/>
  <c r="N866" i="2"/>
  <c r="P848" i="2"/>
  <c r="AC848" i="2" s="1"/>
  <c r="E847" i="1" s="1"/>
  <c r="J958" i="2"/>
  <c r="K958" i="2" s="1"/>
  <c r="J914" i="2"/>
  <c r="K914" i="2" s="1"/>
  <c r="S927" i="2"/>
  <c r="Q916" i="2"/>
  <c r="R916" i="2" s="1"/>
  <c r="O916" i="2"/>
  <c r="L873" i="2"/>
  <c r="M873" i="2" s="1"/>
  <c r="N873" i="2"/>
  <c r="O873" i="2"/>
  <c r="Q873" i="2"/>
  <c r="R873" i="2" s="1"/>
  <c r="J1000" i="2"/>
  <c r="K1000" i="2" s="1"/>
  <c r="Q988" i="2"/>
  <c r="N988" i="2"/>
  <c r="L988" i="2"/>
  <c r="M988" i="2" s="1"/>
  <c r="O988" i="2"/>
  <c r="Z934" i="2"/>
  <c r="R739" i="2"/>
  <c r="S739" i="2"/>
  <c r="S781" i="2"/>
  <c r="S851" i="2"/>
  <c r="L819" i="2"/>
  <c r="M819" i="2" s="1"/>
  <c r="O819" i="2"/>
  <c r="N819" i="2"/>
  <c r="Q819" i="2"/>
  <c r="R819" i="2" s="1"/>
  <c r="Q825" i="2"/>
  <c r="R825" i="2" s="1"/>
  <c r="O825" i="2"/>
  <c r="Q852" i="2"/>
  <c r="R852" i="2" s="1"/>
  <c r="N852" i="2"/>
  <c r="O852" i="2"/>
  <c r="L852" i="2"/>
  <c r="M852" i="2" s="1"/>
  <c r="T902" i="2"/>
  <c r="U902" i="2" s="1"/>
  <c r="Y902" i="2"/>
  <c r="N903" i="2"/>
  <c r="O903" i="2"/>
  <c r="Q903" i="2"/>
  <c r="L903" i="2"/>
  <c r="M903" i="2" s="1"/>
  <c r="P882" i="2"/>
  <c r="AC882" i="2" s="1"/>
  <c r="E881" i="1" s="1"/>
  <c r="K929" i="2"/>
  <c r="Y961" i="2"/>
  <c r="S952" i="2"/>
  <c r="J943" i="2"/>
  <c r="K943" i="2" s="1"/>
  <c r="P813" i="2"/>
  <c r="Q868" i="2"/>
  <c r="R868" i="2" s="1"/>
  <c r="O868" i="2"/>
  <c r="N868" i="2"/>
  <c r="L859" i="2"/>
  <c r="M859" i="2" s="1"/>
  <c r="J863" i="2"/>
  <c r="K863" i="2" s="1"/>
  <c r="L863" i="2" s="1"/>
  <c r="M863" i="2" s="1"/>
  <c r="J902" i="2"/>
  <c r="K902" i="2" s="1"/>
  <c r="J843" i="2"/>
  <c r="K843" i="2" s="1"/>
  <c r="P960" i="2"/>
  <c r="O962" i="2"/>
  <c r="Q962" i="2"/>
  <c r="Q900" i="2"/>
  <c r="R900" i="2" s="1"/>
  <c r="L900" i="2"/>
  <c r="M900" i="2" s="1"/>
  <c r="N900" i="2"/>
  <c r="O900" i="2"/>
  <c r="S893" i="2"/>
  <c r="S897" i="2"/>
  <c r="P954" i="2"/>
  <c r="AC954" i="2" s="1"/>
  <c r="E953" i="1" s="1"/>
  <c r="L955" i="2"/>
  <c r="M955" i="2" s="1"/>
  <c r="N955" i="2"/>
  <c r="O955" i="2"/>
  <c r="Q955" i="2"/>
  <c r="R955" i="2" s="1"/>
  <c r="J969" i="2"/>
  <c r="K969" i="2" s="1"/>
  <c r="Q934" i="2"/>
  <c r="R934" i="2" s="1"/>
  <c r="L934" i="2"/>
  <c r="M934" i="2" s="1"/>
  <c r="N934" i="2"/>
  <c r="O934" i="2"/>
  <c r="O986" i="2"/>
  <c r="Q986" i="2"/>
  <c r="R986" i="2" s="1"/>
  <c r="Y993" i="2"/>
  <c r="S995" i="2"/>
  <c r="N899" i="2"/>
  <c r="R1000" i="2"/>
  <c r="S1000" i="2"/>
  <c r="R755" i="2"/>
  <c r="S755" i="2"/>
  <c r="J708" i="2"/>
  <c r="K708" i="2" s="1"/>
  <c r="T737" i="2"/>
  <c r="U737" i="2" s="1"/>
  <c r="L800" i="2"/>
  <c r="M800" i="2" s="1"/>
  <c r="N800" i="2"/>
  <c r="Q800" i="2"/>
  <c r="R800" i="2" s="1"/>
  <c r="O800" i="2"/>
  <c r="Z768" i="2"/>
  <c r="K786" i="2"/>
  <c r="L823" i="2"/>
  <c r="M823" i="2" s="1"/>
  <c r="N823" i="2"/>
  <c r="O823" i="2"/>
  <c r="Q823" i="2"/>
  <c r="R823" i="2" s="1"/>
  <c r="J840" i="2"/>
  <c r="K840" i="2" s="1"/>
  <c r="S786" i="2"/>
  <c r="J886" i="2"/>
  <c r="K886" i="2" s="1"/>
  <c r="Z927" i="2"/>
  <c r="S905" i="2"/>
  <c r="J860" i="2"/>
  <c r="K860" i="2" s="1"/>
  <c r="S891" i="2"/>
  <c r="N927" i="2"/>
  <c r="S895" i="2"/>
  <c r="L921" i="2"/>
  <c r="M921" i="2" s="1"/>
  <c r="N921" i="2"/>
  <c r="O921" i="2"/>
  <c r="Q921" i="2"/>
  <c r="R921" i="2" s="1"/>
  <c r="T959" i="2"/>
  <c r="U959" i="2" s="1"/>
  <c r="L935" i="2"/>
  <c r="M935" i="2" s="1"/>
  <c r="N935" i="2"/>
  <c r="O935" i="2"/>
  <c r="Q935" i="2"/>
  <c r="R935" i="2" s="1"/>
  <c r="N998" i="2"/>
  <c r="O998" i="2"/>
  <c r="Q998" i="2"/>
  <c r="R998" i="2" s="1"/>
  <c r="L998" i="2"/>
  <c r="M998" i="2" s="1"/>
  <c r="N995" i="2"/>
  <c r="P117" i="2"/>
  <c r="AC117" i="2" s="1"/>
  <c r="E116" i="1" s="1"/>
  <c r="P37" i="2"/>
  <c r="AC37" i="2" s="1"/>
  <c r="E36" i="1" s="1"/>
  <c r="P170" i="2"/>
  <c r="AC170" i="2" s="1"/>
  <c r="P153" i="2"/>
  <c r="AC153" i="2" s="1"/>
  <c r="E152" i="1" s="1"/>
  <c r="P92" i="2"/>
  <c r="AC92" i="2" s="1"/>
  <c r="E91" i="1" s="1"/>
  <c r="L68" i="2"/>
  <c r="M68" i="2" s="1"/>
  <c r="N68" i="2"/>
  <c r="U176" i="2"/>
  <c r="Y176" i="2" s="1"/>
  <c r="P155" i="2"/>
  <c r="AC155" i="2" s="1"/>
  <c r="E154" i="1" s="1"/>
  <c r="P38" i="2"/>
  <c r="AC38" i="2" s="1"/>
  <c r="E37" i="1" s="1"/>
  <c r="N110" i="2"/>
  <c r="L110" i="2"/>
  <c r="M110" i="2" s="1"/>
  <c r="P56" i="2"/>
  <c r="AC56" i="2" s="1"/>
  <c r="E55" i="1" s="1"/>
  <c r="P134" i="2"/>
  <c r="AC134" i="2" s="1"/>
  <c r="E133" i="1" s="1"/>
  <c r="P98" i="2"/>
  <c r="AC98" i="2" s="1"/>
  <c r="E97" i="1" s="1"/>
  <c r="L137" i="2"/>
  <c r="M137" i="2" s="1"/>
  <c r="N137" i="2"/>
  <c r="N185" i="2"/>
  <c r="L185" i="2"/>
  <c r="M185" i="2" s="1"/>
  <c r="L44" i="2"/>
  <c r="M44" i="2" s="1"/>
  <c r="N44" i="2"/>
  <c r="O44" i="2"/>
  <c r="Q44" i="2"/>
  <c r="R44" i="2" s="1"/>
  <c r="J45" i="2"/>
  <c r="K45" i="2" s="1"/>
  <c r="T160" i="2"/>
  <c r="U160" i="2" s="1"/>
  <c r="O94" i="2"/>
  <c r="Q94" i="2"/>
  <c r="R94" i="2" s="1"/>
  <c r="P167" i="2"/>
  <c r="AC167" i="2" s="1"/>
  <c r="Q201" i="2"/>
  <c r="R201" i="2" s="1"/>
  <c r="O201" i="2"/>
  <c r="J47" i="2"/>
  <c r="K47" i="2" s="1"/>
  <c r="Z46" i="2"/>
  <c r="Y108" i="2"/>
  <c r="S97" i="2"/>
  <c r="S107" i="2"/>
  <c r="J108" i="2"/>
  <c r="K108" i="2" s="1"/>
  <c r="O90" i="2"/>
  <c r="Q90" i="2"/>
  <c r="R90" i="2" s="1"/>
  <c r="T183" i="2"/>
  <c r="U183" i="2" s="1"/>
  <c r="O174" i="2"/>
  <c r="Q174" i="2"/>
  <c r="R174" i="2" s="1"/>
  <c r="N155" i="2"/>
  <c r="N117" i="2"/>
  <c r="P151" i="2"/>
  <c r="AC151" i="2" s="1"/>
  <c r="E150" i="1" s="1"/>
  <c r="P197" i="2"/>
  <c r="O186" i="2"/>
  <c r="Q186" i="2"/>
  <c r="R186" i="2" s="1"/>
  <c r="J186" i="2"/>
  <c r="K186" i="2" s="1"/>
  <c r="L186" i="2" s="1"/>
  <c r="M186" i="2" s="1"/>
  <c r="J202" i="2"/>
  <c r="K202" i="2" s="1"/>
  <c r="O218" i="2"/>
  <c r="Q218" i="2"/>
  <c r="R218" i="2" s="1"/>
  <c r="Z207" i="2"/>
  <c r="T164" i="2"/>
  <c r="U164" i="2" s="1"/>
  <c r="J206" i="2"/>
  <c r="K206" i="2" s="1"/>
  <c r="O65" i="2"/>
  <c r="N65" i="2"/>
  <c r="Q65" i="2"/>
  <c r="R65" i="2" s="1"/>
  <c r="L65" i="2"/>
  <c r="M65" i="2" s="1"/>
  <c r="L144" i="2"/>
  <c r="M144" i="2" s="1"/>
  <c r="O144" i="2"/>
  <c r="N144" i="2"/>
  <c r="Q144" i="2"/>
  <c r="R144" i="2" s="1"/>
  <c r="Q159" i="2"/>
  <c r="R159" i="2" s="1"/>
  <c r="O159" i="2"/>
  <c r="Z150" i="2"/>
  <c r="L207" i="2"/>
  <c r="M207" i="2" s="1"/>
  <c r="O207" i="2"/>
  <c r="N207" i="2"/>
  <c r="Q207" i="2"/>
  <c r="R207" i="2" s="1"/>
  <c r="N37" i="2"/>
  <c r="J41" i="2"/>
  <c r="K41" i="2" s="1"/>
  <c r="R72" i="2"/>
  <c r="S72" i="2"/>
  <c r="L105" i="2"/>
  <c r="M105" i="2" s="1"/>
  <c r="N105" i="2"/>
  <c r="O105" i="2"/>
  <c r="Q105" i="2"/>
  <c r="R105" i="2" s="1"/>
  <c r="O93" i="2"/>
  <c r="Q93" i="2"/>
  <c r="R93" i="2" s="1"/>
  <c r="P83" i="2"/>
  <c r="AD83" i="2" s="1"/>
  <c r="F82" i="1" s="1"/>
  <c r="J115" i="2"/>
  <c r="K115" i="2" s="1"/>
  <c r="P124" i="2"/>
  <c r="AC124" i="2" s="1"/>
  <c r="J141" i="2"/>
  <c r="K141" i="2" s="1"/>
  <c r="Z174" i="2"/>
  <c r="P146" i="2"/>
  <c r="AC146" i="2" s="1"/>
  <c r="O223" i="2"/>
  <c r="Q223" i="2"/>
  <c r="R223" i="2" s="1"/>
  <c r="P215" i="2"/>
  <c r="AC215" i="2" s="1"/>
  <c r="E214" i="1" s="1"/>
  <c r="J209" i="2"/>
  <c r="K209" i="2" s="1"/>
  <c r="L209" i="2" s="1"/>
  <c r="M209" i="2" s="1"/>
  <c r="N170" i="2"/>
  <c r="L64" i="2"/>
  <c r="M64" i="2" s="1"/>
  <c r="N64" i="2"/>
  <c r="O64" i="2"/>
  <c r="Q64" i="2"/>
  <c r="R64" i="2" s="1"/>
  <c r="O47" i="2"/>
  <c r="Q47" i="2"/>
  <c r="R47" i="2" s="1"/>
  <c r="L73" i="2"/>
  <c r="M73" i="2" s="1"/>
  <c r="N73" i="2"/>
  <c r="O49" i="2"/>
  <c r="L49" i="2"/>
  <c r="M49" i="2" s="1"/>
  <c r="N49" i="2"/>
  <c r="Q49" i="2"/>
  <c r="R49" i="2" s="1"/>
  <c r="T37" i="2"/>
  <c r="U37" i="2" s="1"/>
  <c r="Y37" i="2" s="1"/>
  <c r="Y109" i="2"/>
  <c r="Y115" i="2"/>
  <c r="Y88" i="2"/>
  <c r="L99" i="2"/>
  <c r="M99" i="2" s="1"/>
  <c r="Z162" i="2"/>
  <c r="R155" i="2"/>
  <c r="S155" i="2"/>
  <c r="J156" i="2"/>
  <c r="K156" i="2" s="1"/>
  <c r="L156" i="2" s="1"/>
  <c r="M156" i="2" s="1"/>
  <c r="Z202" i="2"/>
  <c r="S194" i="2"/>
  <c r="Z212" i="2"/>
  <c r="P222" i="2"/>
  <c r="AC222" i="2" s="1"/>
  <c r="T136" i="2"/>
  <c r="U136" i="2" s="1"/>
  <c r="O46" i="2"/>
  <c r="Q46" i="2"/>
  <c r="R46" i="2" s="1"/>
  <c r="N62" i="2"/>
  <c r="O62" i="2"/>
  <c r="Q62" i="2"/>
  <c r="R62" i="2" s="1"/>
  <c r="L62" i="2"/>
  <c r="M62" i="2" s="1"/>
  <c r="Z48" i="2"/>
  <c r="O60" i="2"/>
  <c r="Q60" i="2"/>
  <c r="R60" i="2" s="1"/>
  <c r="O78" i="2"/>
  <c r="Q78" i="2"/>
  <c r="R78" i="2" s="1"/>
  <c r="J107" i="2"/>
  <c r="K107" i="2" s="1"/>
  <c r="J94" i="2"/>
  <c r="K94" i="2" s="1"/>
  <c r="O127" i="2"/>
  <c r="Q127" i="2"/>
  <c r="R127" i="2" s="1"/>
  <c r="J67" i="2"/>
  <c r="K67" i="2" s="1"/>
  <c r="P131" i="2"/>
  <c r="S104" i="2"/>
  <c r="P85" i="2"/>
  <c r="J121" i="2"/>
  <c r="K121" i="2" s="1"/>
  <c r="L121" i="2" s="1"/>
  <c r="M121" i="2" s="1"/>
  <c r="L164" i="2"/>
  <c r="M164" i="2" s="1"/>
  <c r="N164" i="2"/>
  <c r="Q162" i="2"/>
  <c r="R162" i="2" s="1"/>
  <c r="O162" i="2"/>
  <c r="R175" i="2"/>
  <c r="S175" i="2"/>
  <c r="S213" i="2"/>
  <c r="Z199" i="2"/>
  <c r="O209" i="2"/>
  <c r="Q209" i="2"/>
  <c r="R209" i="2" s="1"/>
  <c r="N188" i="2"/>
  <c r="L188" i="2"/>
  <c r="M188" i="2" s="1"/>
  <c r="L79" i="2"/>
  <c r="M79" i="2" s="1"/>
  <c r="O79" i="2"/>
  <c r="Q79" i="2"/>
  <c r="R79" i="2" s="1"/>
  <c r="N79" i="2"/>
  <c r="P69" i="2"/>
  <c r="AC69" i="2" s="1"/>
  <c r="E68" i="1" s="1"/>
  <c r="O80" i="2"/>
  <c r="Q80" i="2"/>
  <c r="R80" i="2" s="1"/>
  <c r="J80" i="2"/>
  <c r="K80" i="2" s="1"/>
  <c r="L80" i="2" s="1"/>
  <c r="M80" i="2" s="1"/>
  <c r="T118" i="2"/>
  <c r="U118" i="2" s="1"/>
  <c r="P119" i="2"/>
  <c r="AC119" i="2" s="1"/>
  <c r="E118" i="1" s="1"/>
  <c r="Y131" i="2"/>
  <c r="N139" i="2"/>
  <c r="L139" i="2"/>
  <c r="M139" i="2" s="1"/>
  <c r="L161" i="2"/>
  <c r="M161" i="2" s="1"/>
  <c r="Z188" i="2"/>
  <c r="Z156" i="2"/>
  <c r="R195" i="2"/>
  <c r="S195" i="2"/>
  <c r="R190" i="2"/>
  <c r="S190" i="2"/>
  <c r="J192" i="2"/>
  <c r="K192" i="2" s="1"/>
  <c r="S210" i="2"/>
  <c r="L224" i="2"/>
  <c r="M224" i="2" s="1"/>
  <c r="N224" i="2"/>
  <c r="O224" i="2"/>
  <c r="Q224" i="2"/>
  <c r="R224" i="2" s="1"/>
  <c r="O208" i="2"/>
  <c r="Q208" i="2"/>
  <c r="R208" i="2" s="1"/>
  <c r="Z215" i="2"/>
  <c r="J125" i="2"/>
  <c r="O61" i="2"/>
  <c r="Q61" i="2"/>
  <c r="R61" i="2" s="1"/>
  <c r="Q48" i="2"/>
  <c r="R48" i="2" s="1"/>
  <c r="O48" i="2"/>
  <c r="T70" i="2"/>
  <c r="U70" i="2" s="1"/>
  <c r="L112" i="2"/>
  <c r="M112" i="2" s="1"/>
  <c r="N112" i="2"/>
  <c r="Z82" i="2"/>
  <c r="R119" i="2"/>
  <c r="S119" i="2"/>
  <c r="J168" i="2"/>
  <c r="K168" i="2" s="1"/>
  <c r="J127" i="2"/>
  <c r="K127" i="2" s="1"/>
  <c r="N127" i="2" s="1"/>
  <c r="Q156" i="2"/>
  <c r="R156" i="2" s="1"/>
  <c r="O156" i="2"/>
  <c r="Z191" i="2"/>
  <c r="Z214" i="2"/>
  <c r="R216" i="2"/>
  <c r="S216" i="2"/>
  <c r="J208" i="2"/>
  <c r="K208" i="2" s="1"/>
  <c r="Y212" i="2"/>
  <c r="K210" i="2"/>
  <c r="K125" i="2"/>
  <c r="L125" i="2" s="1"/>
  <c r="M125" i="2" s="1"/>
  <c r="Z41" i="2"/>
  <c r="J46" i="2"/>
  <c r="K46" i="2" s="1"/>
  <c r="N46" i="2" s="1"/>
  <c r="O87" i="2"/>
  <c r="Q87" i="2"/>
  <c r="R87" i="2" s="1"/>
  <c r="L87" i="2"/>
  <c r="M87" i="2" s="1"/>
  <c r="N87" i="2"/>
  <c r="S50" i="2"/>
  <c r="Z104" i="2"/>
  <c r="Z78" i="2"/>
  <c r="J97" i="2"/>
  <c r="K97" i="2" s="1"/>
  <c r="J90" i="2"/>
  <c r="K90" i="2" s="1"/>
  <c r="L90" i="2" s="1"/>
  <c r="M90" i="2" s="1"/>
  <c r="O82" i="2"/>
  <c r="Q82" i="2"/>
  <c r="R82" i="2" s="1"/>
  <c r="S92" i="2"/>
  <c r="L169" i="2"/>
  <c r="M169" i="2" s="1"/>
  <c r="N169" i="2"/>
  <c r="L178" i="2"/>
  <c r="M178" i="2" s="1"/>
  <c r="N178" i="2"/>
  <c r="J162" i="2"/>
  <c r="K162" i="2" s="1"/>
  <c r="L162" i="2" s="1"/>
  <c r="M162" i="2" s="1"/>
  <c r="O149" i="2"/>
  <c r="Q149" i="2"/>
  <c r="R149" i="2" s="1"/>
  <c r="N149" i="2"/>
  <c r="L149" i="2"/>
  <c r="M149" i="2" s="1"/>
  <c r="Y137" i="2"/>
  <c r="P132" i="2"/>
  <c r="J184" i="2"/>
  <c r="K184" i="2" s="1"/>
  <c r="N195" i="2"/>
  <c r="N153" i="2"/>
  <c r="S133" i="2"/>
  <c r="O192" i="2"/>
  <c r="Q192" i="2"/>
  <c r="R192" i="2" s="1"/>
  <c r="J194" i="2"/>
  <c r="K194" i="2" s="1"/>
  <c r="Z196" i="2"/>
  <c r="Z189" i="2"/>
  <c r="N222" i="2"/>
  <c r="P204" i="2"/>
  <c r="Q102" i="2"/>
  <c r="R102" i="2" s="1"/>
  <c r="L102" i="2"/>
  <c r="M102" i="2" s="1"/>
  <c r="N102" i="2"/>
  <c r="O102" i="2"/>
  <c r="N166" i="2"/>
  <c r="O165" i="2"/>
  <c r="Q165" i="2"/>
  <c r="R165" i="2" s="1"/>
  <c r="S165" i="2"/>
  <c r="T165" i="2" s="1"/>
  <c r="U165" i="2" s="1"/>
  <c r="N165" i="2"/>
  <c r="L165" i="2"/>
  <c r="M165" i="2" s="1"/>
  <c r="P195" i="2"/>
  <c r="AC195" i="2" s="1"/>
  <c r="E194" i="1" s="1"/>
  <c r="AC175" i="2"/>
  <c r="E174" i="1" s="1"/>
  <c r="O189" i="2"/>
  <c r="Q189" i="2"/>
  <c r="R189" i="2" s="1"/>
  <c r="L189" i="2"/>
  <c r="M189" i="2" s="1"/>
  <c r="N189" i="2"/>
  <c r="J211" i="2"/>
  <c r="K211" i="2" s="1"/>
  <c r="R184" i="2"/>
  <c r="S184" i="2"/>
  <c r="J191" i="2"/>
  <c r="K191" i="2" s="1"/>
  <c r="Z186" i="2"/>
  <c r="J43" i="2"/>
  <c r="K43" i="2" s="1"/>
  <c r="O54" i="2"/>
  <c r="L54" i="2"/>
  <c r="M54" i="2" s="1"/>
  <c r="N54" i="2"/>
  <c r="Q54" i="2"/>
  <c r="R54" i="2" s="1"/>
  <c r="T114" i="2"/>
  <c r="U114" i="2" s="1"/>
  <c r="P63" i="2"/>
  <c r="J133" i="2"/>
  <c r="K133" i="2" s="1"/>
  <c r="Z147" i="2"/>
  <c r="Z128" i="2"/>
  <c r="J120" i="2"/>
  <c r="K120" i="2" s="1"/>
  <c r="P183" i="2"/>
  <c r="AC183" i="2" s="1"/>
  <c r="E182" i="1" s="1"/>
  <c r="S153" i="2"/>
  <c r="L176" i="2"/>
  <c r="M176" i="2" s="1"/>
  <c r="N176" i="2"/>
  <c r="P216" i="2"/>
  <c r="AC216" i="2" s="1"/>
  <c r="E215" i="1" s="1"/>
  <c r="Z217" i="2"/>
  <c r="P152" i="2"/>
  <c r="J59" i="2"/>
  <c r="K59" i="2" s="1"/>
  <c r="N59" i="2" s="1"/>
  <c r="L58" i="2"/>
  <c r="M58" i="2" s="1"/>
  <c r="N38" i="2"/>
  <c r="Z91" i="2"/>
  <c r="Z83" i="2"/>
  <c r="P118" i="2"/>
  <c r="AC118" i="2" s="1"/>
  <c r="E117" i="1" s="1"/>
  <c r="N92" i="2"/>
  <c r="L128" i="2"/>
  <c r="M128" i="2" s="1"/>
  <c r="O128" i="2"/>
  <c r="N128" i="2"/>
  <c r="Q128" i="2"/>
  <c r="R128" i="2" s="1"/>
  <c r="Y113" i="2"/>
  <c r="S86" i="2"/>
  <c r="O154" i="2"/>
  <c r="Q154" i="2"/>
  <c r="R154" i="2" s="1"/>
  <c r="L154" i="2"/>
  <c r="M154" i="2" s="1"/>
  <c r="N154" i="2"/>
  <c r="K198" i="2"/>
  <c r="L198" i="2" s="1"/>
  <c r="M198" i="2" s="1"/>
  <c r="P199" i="2"/>
  <c r="Z219" i="2"/>
  <c r="N214" i="2"/>
  <c r="Q217" i="2"/>
  <c r="R217" i="2" s="1"/>
  <c r="L217" i="2"/>
  <c r="M217" i="2" s="1"/>
  <c r="N217" i="2"/>
  <c r="O217" i="2"/>
  <c r="T68" i="2"/>
  <c r="U68" i="2" s="1"/>
  <c r="Z59" i="2"/>
  <c r="J57" i="2"/>
  <c r="K57" i="2" s="1"/>
  <c r="Y91" i="2"/>
  <c r="L129" i="2"/>
  <c r="M129" i="2" s="1"/>
  <c r="N129" i="2"/>
  <c r="R98" i="2"/>
  <c r="S98" i="2"/>
  <c r="Y145" i="2"/>
  <c r="Y134" i="2"/>
  <c r="O141" i="2"/>
  <c r="Q141" i="2"/>
  <c r="R141" i="2" s="1"/>
  <c r="L181" i="2"/>
  <c r="M181" i="2" s="1"/>
  <c r="O173" i="2"/>
  <c r="Q173" i="2"/>
  <c r="R173" i="2" s="1"/>
  <c r="L173" i="2"/>
  <c r="M173" i="2" s="1"/>
  <c r="N173" i="2"/>
  <c r="Y142" i="2"/>
  <c r="AD142" i="2" s="1"/>
  <c r="O198" i="2"/>
  <c r="Q198" i="2"/>
  <c r="R198" i="2" s="1"/>
  <c r="S198" i="2"/>
  <c r="T198" i="2" s="1"/>
  <c r="U198" i="2" s="1"/>
  <c r="Q220" i="2"/>
  <c r="R220" i="2" s="1"/>
  <c r="O220" i="2"/>
  <c r="L219" i="2"/>
  <c r="M219" i="2" s="1"/>
  <c r="N219" i="2"/>
  <c r="O219" i="2"/>
  <c r="Q219" i="2"/>
  <c r="R219" i="2" s="1"/>
  <c r="P214" i="2"/>
  <c r="AC214" i="2" s="1"/>
  <c r="E213" i="1" s="1"/>
  <c r="R55" i="2"/>
  <c r="S55" i="2"/>
  <c r="J61" i="2"/>
  <c r="K61" i="2" s="1"/>
  <c r="N61" i="2" s="1"/>
  <c r="S45" i="2"/>
  <c r="J60" i="2"/>
  <c r="K60" i="2" s="1"/>
  <c r="N60" i="2" s="1"/>
  <c r="Z110" i="2"/>
  <c r="N98" i="2"/>
  <c r="Y124" i="2"/>
  <c r="O121" i="2"/>
  <c r="Q121" i="2"/>
  <c r="R121" i="2" s="1"/>
  <c r="O125" i="2"/>
  <c r="Q125" i="2"/>
  <c r="R125" i="2" s="1"/>
  <c r="Z168" i="2"/>
  <c r="O172" i="2"/>
  <c r="Q172" i="2"/>
  <c r="R172" i="2" s="1"/>
  <c r="J190" i="2"/>
  <c r="K190" i="2" s="1"/>
  <c r="S202" i="2"/>
  <c r="Z181" i="2"/>
  <c r="Q36" i="2"/>
  <c r="R36" i="2" s="1"/>
  <c r="N36" i="2"/>
  <c r="O36" i="2"/>
  <c r="L36" i="2"/>
  <c r="M36" i="2" s="1"/>
  <c r="Q59" i="2"/>
  <c r="R59" i="2" s="1"/>
  <c r="O59" i="2"/>
  <c r="O53" i="2"/>
  <c r="Q53" i="2"/>
  <c r="R53" i="2" s="1"/>
  <c r="Z58" i="2"/>
  <c r="Q40" i="2"/>
  <c r="R40" i="2" s="1"/>
  <c r="O40" i="2"/>
  <c r="J77" i="2"/>
  <c r="K77" i="2" s="1"/>
  <c r="J96" i="2"/>
  <c r="K96" i="2" s="1"/>
  <c r="T58" i="2"/>
  <c r="S71" i="2"/>
  <c r="S56" i="2"/>
  <c r="J55" i="2"/>
  <c r="K55" i="2" s="1"/>
  <c r="J104" i="2"/>
  <c r="K104" i="2" s="1"/>
  <c r="N103" i="2"/>
  <c r="O103" i="2"/>
  <c r="L103" i="2"/>
  <c r="M103" i="2" s="1"/>
  <c r="Q103" i="2"/>
  <c r="R103" i="2" s="1"/>
  <c r="Y120" i="2"/>
  <c r="Y135" i="2"/>
  <c r="Q138" i="2"/>
  <c r="R138" i="2" s="1"/>
  <c r="N138" i="2"/>
  <c r="L138" i="2"/>
  <c r="M138" i="2" s="1"/>
  <c r="O138" i="2"/>
  <c r="N134" i="2"/>
  <c r="L123" i="2"/>
  <c r="M123" i="2" s="1"/>
  <c r="N123" i="2"/>
  <c r="O168" i="2"/>
  <c r="Q168" i="2"/>
  <c r="R168" i="2" s="1"/>
  <c r="O150" i="2"/>
  <c r="Q150" i="2"/>
  <c r="R150" i="2" s="1"/>
  <c r="J174" i="2"/>
  <c r="K174" i="2" s="1"/>
  <c r="L174" i="2" s="1"/>
  <c r="M174" i="2" s="1"/>
  <c r="J196" i="2"/>
  <c r="K196" i="2" s="1"/>
  <c r="Y196" i="2"/>
  <c r="P166" i="2"/>
  <c r="AC166" i="2"/>
  <c r="E165" i="1" s="1"/>
  <c r="P182" i="2"/>
  <c r="J223" i="2"/>
  <c r="K223" i="2" s="1"/>
  <c r="L223" i="2" s="1"/>
  <c r="M223" i="2" s="1"/>
  <c r="Y74" i="2"/>
  <c r="J48" i="2"/>
  <c r="K48" i="2" s="1"/>
  <c r="Y43" i="2"/>
  <c r="J150" i="2"/>
  <c r="K150" i="2" s="1"/>
  <c r="S117" i="2"/>
  <c r="R180" i="2"/>
  <c r="S180" i="2"/>
  <c r="J201" i="2"/>
  <c r="K201" i="2" s="1"/>
  <c r="L201" i="2" s="1"/>
  <c r="M201" i="2" s="1"/>
  <c r="Y197" i="2"/>
  <c r="N203" i="2"/>
  <c r="Q203" i="2"/>
  <c r="R203" i="2" s="1"/>
  <c r="L203" i="2"/>
  <c r="M203" i="2" s="1"/>
  <c r="O203" i="2"/>
  <c r="Y191" i="2"/>
  <c r="K171" i="2"/>
  <c r="L221" i="2"/>
  <c r="M221" i="2" s="1"/>
  <c r="J218" i="2"/>
  <c r="K218" i="2" s="1"/>
  <c r="L218" i="2" s="1"/>
  <c r="M218" i="2" s="1"/>
  <c r="Q22" i="2"/>
  <c r="R22" i="2" s="1"/>
  <c r="O22" i="2"/>
  <c r="J29" i="2"/>
  <c r="K29" i="2" s="1"/>
  <c r="O29" i="2"/>
  <c r="Q29" i="2"/>
  <c r="R29" i="2" s="1"/>
  <c r="P31" i="2"/>
  <c r="AC31" i="2" s="1"/>
  <c r="E30" i="1" s="1"/>
  <c r="J25" i="2"/>
  <c r="K25" i="2" s="1"/>
  <c r="J13" i="2"/>
  <c r="K13" i="2" s="1"/>
  <c r="J27" i="2"/>
  <c r="K27" i="2" s="1"/>
  <c r="Q24" i="2"/>
  <c r="R24" i="2" s="1"/>
  <c r="O24" i="2"/>
  <c r="Q32" i="2"/>
  <c r="R32" i="2" s="1"/>
  <c r="O32" i="2"/>
  <c r="L26" i="2"/>
  <c r="M26" i="2" s="1"/>
  <c r="N26" i="2"/>
  <c r="O26" i="2"/>
  <c r="Q26" i="2"/>
  <c r="R26" i="2" s="1"/>
  <c r="O13" i="2"/>
  <c r="Q13" i="2"/>
  <c r="R13" i="2" s="1"/>
  <c r="R18" i="2"/>
  <c r="S18" i="2"/>
  <c r="J16" i="2"/>
  <c r="K16" i="2" s="1"/>
  <c r="L16" i="2" s="1"/>
  <c r="M16" i="2" s="1"/>
  <c r="L20" i="2"/>
  <c r="M20" i="2" s="1"/>
  <c r="N20" i="2"/>
  <c r="L21" i="2"/>
  <c r="M21" i="2" s="1"/>
  <c r="N21" i="2"/>
  <c r="L10" i="2"/>
  <c r="M10" i="2" s="1"/>
  <c r="N10" i="2"/>
  <c r="O10" i="2"/>
  <c r="Q10" i="2"/>
  <c r="R10" i="2" s="1"/>
  <c r="T21" i="2"/>
  <c r="U21" i="2" s="1"/>
  <c r="J32" i="2"/>
  <c r="K32" i="2" s="1"/>
  <c r="L32" i="2" s="1"/>
  <c r="M32" i="2" s="1"/>
  <c r="J17" i="2"/>
  <c r="K17" i="2" s="1"/>
  <c r="J19" i="2"/>
  <c r="K19" i="2" s="1"/>
  <c r="Y31" i="2"/>
  <c r="Z17" i="2"/>
  <c r="J22" i="2"/>
  <c r="K22" i="2" s="1"/>
  <c r="Y33" i="2"/>
  <c r="P7" i="2"/>
  <c r="AC7" i="2" s="1"/>
  <c r="S9" i="2"/>
  <c r="N18" i="2"/>
  <c r="O16" i="2"/>
  <c r="Q16" i="2"/>
  <c r="R16" i="2" s="1"/>
  <c r="N34" i="2"/>
  <c r="O34" i="2"/>
  <c r="L34" i="2"/>
  <c r="M34" i="2" s="1"/>
  <c r="Q34" i="2"/>
  <c r="R34" i="2" s="1"/>
  <c r="N31" i="2"/>
  <c r="L30" i="2"/>
  <c r="M30" i="2" s="1"/>
  <c r="Q30" i="2"/>
  <c r="R30" i="2" s="1"/>
  <c r="N30" i="2"/>
  <c r="O30" i="2"/>
  <c r="Z30" i="2"/>
  <c r="L14" i="2"/>
  <c r="M14" i="2" s="1"/>
  <c r="N14" i="2"/>
  <c r="O14" i="2"/>
  <c r="Q14" i="2"/>
  <c r="R14" i="2" s="1"/>
  <c r="P18" i="2"/>
  <c r="AC18" i="2" s="1"/>
  <c r="E17" i="1" s="1"/>
  <c r="K33" i="2"/>
  <c r="Z25" i="2"/>
  <c r="Q8" i="2"/>
  <c r="R8" i="2" s="1"/>
  <c r="O8" i="2"/>
  <c r="J11" i="2"/>
  <c r="K11" i="2" s="1"/>
  <c r="J24" i="2"/>
  <c r="K24" i="2" s="1"/>
  <c r="N24" i="2" s="1"/>
  <c r="S5" i="2"/>
  <c r="T5" i="2" s="1"/>
  <c r="U5" i="2" s="1"/>
  <c r="P6" i="2"/>
  <c r="AC6" i="2" s="1"/>
  <c r="E5" i="1" s="1"/>
  <c r="X6" i="2"/>
  <c r="W6" i="2"/>
  <c r="Y6" i="2" s="1"/>
  <c r="L42" i="2" l="1"/>
  <c r="M42" i="2" s="1"/>
  <c r="P42" i="2" s="1"/>
  <c r="L78" i="2"/>
  <c r="M78" i="2" s="1"/>
  <c r="AD23" i="2"/>
  <c r="F22" i="1" s="1"/>
  <c r="N93" i="2"/>
  <c r="S106" i="2"/>
  <c r="S22" i="2"/>
  <c r="T22" i="2" s="1"/>
  <c r="U22" i="2" s="1"/>
  <c r="Y22" i="2" s="1"/>
  <c r="L458" i="2"/>
  <c r="M458" i="2" s="1"/>
  <c r="N458" i="2"/>
  <c r="L618" i="2"/>
  <c r="M618" i="2" s="1"/>
  <c r="N618" i="2"/>
  <c r="Y783" i="2"/>
  <c r="L82" i="2"/>
  <c r="M82" i="2" s="1"/>
  <c r="S759" i="2"/>
  <c r="T759" i="2" s="1"/>
  <c r="U759" i="2" s="1"/>
  <c r="AC424" i="2"/>
  <c r="E423" i="1" s="1"/>
  <c r="S146" i="2"/>
  <c r="Y605" i="2"/>
  <c r="S632" i="2"/>
  <c r="T632" i="2" s="1"/>
  <c r="U632" i="2" s="1"/>
  <c r="N698" i="2"/>
  <c r="L698" i="2"/>
  <c r="M698" i="2" s="1"/>
  <c r="P698" i="2" s="1"/>
  <c r="AD204" i="2"/>
  <c r="F203" i="1" s="1"/>
  <c r="L466" i="2"/>
  <c r="M466" i="2" s="1"/>
  <c r="P466" i="2" s="1"/>
  <c r="AC466" i="2" s="1"/>
  <c r="E465" i="1" s="1"/>
  <c r="Y528" i="2"/>
  <c r="N293" i="2"/>
  <c r="S181" i="2"/>
  <c r="T181" i="2" s="1"/>
  <c r="U181" i="2" s="1"/>
  <c r="N885" i="2"/>
  <c r="N806" i="2"/>
  <c r="N288" i="2"/>
  <c r="Y214" i="2"/>
  <c r="AC821" i="2"/>
  <c r="S946" i="2"/>
  <c r="AC270" i="2"/>
  <c r="S147" i="2"/>
  <c r="N877" i="2"/>
  <c r="P647" i="2"/>
  <c r="AC647" i="2" s="1"/>
  <c r="E646" i="1" s="1"/>
  <c r="N337" i="2"/>
  <c r="Y307" i="2"/>
  <c r="N775" i="2"/>
  <c r="Y182" i="2"/>
  <c r="L825" i="2"/>
  <c r="M825" i="2" s="1"/>
  <c r="L916" i="2"/>
  <c r="M916" i="2" s="1"/>
  <c r="N945" i="2"/>
  <c r="Y643" i="2"/>
  <c r="N535" i="2"/>
  <c r="N233" i="2"/>
  <c r="AD367" i="2"/>
  <c r="F366" i="1" s="1"/>
  <c r="Y808" i="2"/>
  <c r="S138" i="2"/>
  <c r="T138" i="2" s="1"/>
  <c r="U138" i="2" s="1"/>
  <c r="N679" i="2"/>
  <c r="S701" i="2"/>
  <c r="T701" i="2" s="1"/>
  <c r="U701" i="2" s="1"/>
  <c r="Y482" i="2"/>
  <c r="AD482" i="2" s="1"/>
  <c r="AC948" i="2"/>
  <c r="E947" i="1" s="1"/>
  <c r="Y484" i="2"/>
  <c r="AD484" i="2" s="1"/>
  <c r="F483" i="1" s="1"/>
  <c r="Y625" i="2"/>
  <c r="N835" i="2"/>
  <c r="AC747" i="2"/>
  <c r="E746" i="1" s="1"/>
  <c r="Y336" i="2"/>
  <c r="N113" i="2"/>
  <c r="AD113" i="2" s="1"/>
  <c r="F112" i="1" s="1"/>
  <c r="S862" i="2"/>
  <c r="Y975" i="2"/>
  <c r="Y732" i="2"/>
  <c r="Y407" i="2"/>
  <c r="N324" i="2"/>
  <c r="Y989" i="2"/>
  <c r="Y359" i="2"/>
  <c r="AD359" i="2" s="1"/>
  <c r="F358" i="1" s="1"/>
  <c r="AC250" i="2"/>
  <c r="E249" i="1" s="1"/>
  <c r="Y237" i="2"/>
  <c r="AC365" i="2"/>
  <c r="E364" i="1" s="1"/>
  <c r="N198" i="2"/>
  <c r="N565" i="2"/>
  <c r="L605" i="2"/>
  <c r="M605" i="2" s="1"/>
  <c r="N605" i="2"/>
  <c r="N162" i="2"/>
  <c r="S998" i="2"/>
  <c r="T998" i="2" s="1"/>
  <c r="U998" i="2" s="1"/>
  <c r="L397" i="2"/>
  <c r="M397" i="2" s="1"/>
  <c r="Y439" i="2"/>
  <c r="Y258" i="2"/>
  <c r="S634" i="2"/>
  <c r="Y275" i="2"/>
  <c r="AD275" i="2" s="1"/>
  <c r="F274" i="1" s="1"/>
  <c r="Y769" i="2"/>
  <c r="L633" i="2"/>
  <c r="M633" i="2" s="1"/>
  <c r="P633" i="2" s="1"/>
  <c r="AD633" i="2" s="1"/>
  <c r="F632" i="1" s="1"/>
  <c r="N633" i="2"/>
  <c r="Y915" i="2"/>
  <c r="S967" i="2"/>
  <c r="T967" i="2" s="1"/>
  <c r="U967" i="2" s="1"/>
  <c r="Y435" i="2"/>
  <c r="S933" i="2"/>
  <c r="S653" i="2"/>
  <c r="AD255" i="2"/>
  <c r="S558" i="2"/>
  <c r="L371" i="2"/>
  <c r="M371" i="2" s="1"/>
  <c r="P371" i="2" s="1"/>
  <c r="AC371" i="2" s="1"/>
  <c r="E370" i="1" s="1"/>
  <c r="N371" i="2"/>
  <c r="N28" i="2"/>
  <c r="L28" i="2"/>
  <c r="M28" i="2" s="1"/>
  <c r="P28" i="2" s="1"/>
  <c r="AC28" i="2" s="1"/>
  <c r="E27" i="1" s="1"/>
  <c r="AC63" i="2"/>
  <c r="E62" i="1" s="1"/>
  <c r="Y81" i="2"/>
  <c r="S63" i="2"/>
  <c r="Y51" i="2"/>
  <c r="AD51" i="2" s="1"/>
  <c r="S69" i="2"/>
  <c r="T69" i="2" s="1"/>
  <c r="U69" i="2" s="1"/>
  <c r="L89" i="2"/>
  <c r="M89" i="2" s="1"/>
  <c r="P89" i="2" s="1"/>
  <c r="AC89" i="2" s="1"/>
  <c r="E88" i="1" s="1"/>
  <c r="N89" i="2"/>
  <c r="Y89" i="2"/>
  <c r="AC5" i="2"/>
  <c r="E4" i="1" s="1"/>
  <c r="S5" i="1" s="1"/>
  <c r="Y19" i="2"/>
  <c r="Y35" i="2"/>
  <c r="AD35" i="2" s="1"/>
  <c r="I30" i="1"/>
  <c r="M30" i="1" s="1"/>
  <c r="N973" i="2"/>
  <c r="L973" i="2"/>
  <c r="M973" i="2" s="1"/>
  <c r="L518" i="2"/>
  <c r="M518" i="2" s="1"/>
  <c r="N518" i="2"/>
  <c r="L53" i="2"/>
  <c r="M53" i="2" s="1"/>
  <c r="N53" i="2"/>
  <c r="F845" i="1"/>
  <c r="L332" i="2"/>
  <c r="M332" i="2" s="1"/>
  <c r="P332" i="2" s="1"/>
  <c r="N332" i="2"/>
  <c r="T564" i="2"/>
  <c r="U564" i="2" s="1"/>
  <c r="Y564" i="2"/>
  <c r="S168" i="2"/>
  <c r="T168" i="2" s="1"/>
  <c r="U168" i="2" s="1"/>
  <c r="AD152" i="2"/>
  <c r="F151" i="1" s="1"/>
  <c r="Y211" i="2"/>
  <c r="N447" i="2"/>
  <c r="Y939" i="2"/>
  <c r="S724" i="2"/>
  <c r="N321" i="2"/>
  <c r="Y821" i="2"/>
  <c r="AD821" i="2" s="1"/>
  <c r="F820" i="1" s="1"/>
  <c r="Y193" i="2"/>
  <c r="Y344" i="2"/>
  <c r="S510" i="2"/>
  <c r="S804" i="2"/>
  <c r="T804" i="2" s="1"/>
  <c r="U804" i="2" s="1"/>
  <c r="Y804" i="2" s="1"/>
  <c r="S172" i="2"/>
  <c r="S761" i="2"/>
  <c r="AC482" i="2"/>
  <c r="S276" i="2"/>
  <c r="T276" i="2" s="1"/>
  <c r="U276" i="2" s="1"/>
  <c r="S566" i="2"/>
  <c r="T896" i="2"/>
  <c r="U896" i="2" s="1"/>
  <c r="N277" i="2"/>
  <c r="L277" i="2"/>
  <c r="M277" i="2" s="1"/>
  <c r="P277" i="2" s="1"/>
  <c r="AC277" i="2" s="1"/>
  <c r="E276" i="1" s="1"/>
  <c r="AC473" i="2"/>
  <c r="E472" i="1" s="1"/>
  <c r="Y282" i="2"/>
  <c r="AD758" i="2"/>
  <c r="F757" i="1" s="1"/>
  <c r="T454" i="2"/>
  <c r="U454" i="2" s="1"/>
  <c r="Y454" i="2" s="1"/>
  <c r="AD454" i="2" s="1"/>
  <c r="T562" i="2"/>
  <c r="U562" i="2" s="1"/>
  <c r="Y562" i="2"/>
  <c r="AD562" i="2" s="1"/>
  <c r="L220" i="2"/>
  <c r="M220" i="2" s="1"/>
  <c r="R539" i="2"/>
  <c r="S539" i="2"/>
  <c r="Y517" i="2"/>
  <c r="AD971" i="2"/>
  <c r="F970" i="1" s="1"/>
  <c r="Y99" i="2"/>
  <c r="S101" i="2"/>
  <c r="T101" i="2" s="1"/>
  <c r="U101" i="2" s="1"/>
  <c r="Y266" i="2"/>
  <c r="S873" i="2"/>
  <c r="T873" i="2" s="1"/>
  <c r="U873" i="2" s="1"/>
  <c r="S970" i="2"/>
  <c r="T970" i="2" s="1"/>
  <c r="U970" i="2" s="1"/>
  <c r="S550" i="2"/>
  <c r="T550" i="2" s="1"/>
  <c r="U550" i="2" s="1"/>
  <c r="S600" i="2"/>
  <c r="T600" i="2" s="1"/>
  <c r="U600" i="2" s="1"/>
  <c r="S489" i="2"/>
  <c r="Y352" i="2"/>
  <c r="L91" i="2"/>
  <c r="M91" i="2" s="1"/>
  <c r="P91" i="2" s="1"/>
  <c r="AD91" i="2" s="1"/>
  <c r="F90" i="1" s="1"/>
  <c r="S771" i="2"/>
  <c r="T771" i="2" s="1"/>
  <c r="U771" i="2" s="1"/>
  <c r="T384" i="2"/>
  <c r="U384" i="2" s="1"/>
  <c r="AD265" i="2"/>
  <c r="F264" i="1" s="1"/>
  <c r="N676" i="2"/>
  <c r="L676" i="2"/>
  <c r="M676" i="2" s="1"/>
  <c r="P676" i="2" s="1"/>
  <c r="Y320" i="2"/>
  <c r="S928" i="2"/>
  <c r="AC912" i="2"/>
  <c r="AC602" i="2"/>
  <c r="E601" i="1" s="1"/>
  <c r="Y28" i="2"/>
  <c r="AC113" i="2"/>
  <c r="E112" i="1" s="1"/>
  <c r="I112" i="1" s="1"/>
  <c r="M112" i="1" s="1"/>
  <c r="S466" i="2"/>
  <c r="T466" i="2" s="1"/>
  <c r="U466" i="2" s="1"/>
  <c r="Y816" i="2"/>
  <c r="S298" i="2"/>
  <c r="T298" i="2" s="1"/>
  <c r="U298" i="2" s="1"/>
  <c r="AC332" i="2"/>
  <c r="E331" i="1" s="1"/>
  <c r="I331" i="1" s="1"/>
  <c r="M331" i="1" s="1"/>
  <c r="T179" i="2"/>
  <c r="T388" i="2"/>
  <c r="L320" i="2"/>
  <c r="M320" i="2" s="1"/>
  <c r="N320" i="2"/>
  <c r="Y85" i="2"/>
  <c r="AD85" i="2" s="1"/>
  <c r="N174" i="2"/>
  <c r="AD992" i="2"/>
  <c r="F991" i="1" s="1"/>
  <c r="S675" i="2"/>
  <c r="Y612" i="2"/>
  <c r="Y899" i="2"/>
  <c r="AD899" i="2" s="1"/>
  <c r="Y864" i="2"/>
  <c r="AD864" i="2" s="1"/>
  <c r="F863" i="1" s="1"/>
  <c r="S224" i="2"/>
  <c r="T224" i="2" s="1"/>
  <c r="U224" i="2" s="1"/>
  <c r="S945" i="2"/>
  <c r="T945" i="2" s="1"/>
  <c r="U945" i="2" s="1"/>
  <c r="S441" i="2"/>
  <c r="T441" i="2" s="1"/>
  <c r="U441" i="2" s="1"/>
  <c r="AD834" i="2"/>
  <c r="F833" i="1" s="1"/>
  <c r="Y609" i="2"/>
  <c r="Y254" i="2"/>
  <c r="Y7" i="2"/>
  <c r="AD7" i="2" s="1"/>
  <c r="F6" i="1" s="1"/>
  <c r="Y161" i="2"/>
  <c r="AD266" i="2"/>
  <c r="F265" i="1" s="1"/>
  <c r="AC52" i="2"/>
  <c r="E51" i="1" s="1"/>
  <c r="I51" i="1" s="1"/>
  <c r="M51" i="1" s="1"/>
  <c r="T200" i="2"/>
  <c r="U200" i="2" s="1"/>
  <c r="S803" i="2"/>
  <c r="T803" i="2" s="1"/>
  <c r="U803" i="2" s="1"/>
  <c r="Y930" i="2"/>
  <c r="S883" i="2"/>
  <c r="S406" i="2"/>
  <c r="T406" i="2" s="1"/>
  <c r="U406" i="2" s="1"/>
  <c r="S593" i="2"/>
  <c r="T593" i="2" s="1"/>
  <c r="U593" i="2" s="1"/>
  <c r="Y477" i="2"/>
  <c r="AC350" i="2"/>
  <c r="E349" i="1" s="1"/>
  <c r="N72" i="2"/>
  <c r="L72" i="2"/>
  <c r="M72" i="2" s="1"/>
  <c r="P72" i="2" s="1"/>
  <c r="L986" i="2"/>
  <c r="M986" i="2" s="1"/>
  <c r="N986" i="2"/>
  <c r="L345" i="2"/>
  <c r="M345" i="2" s="1"/>
  <c r="N345" i="2"/>
  <c r="L507" i="2"/>
  <c r="M507" i="2" s="1"/>
  <c r="P507" i="2" s="1"/>
  <c r="AC507" i="2" s="1"/>
  <c r="E506" i="1" s="1"/>
  <c r="I506" i="1" s="1"/>
  <c r="M506" i="1" s="1"/>
  <c r="N507" i="2"/>
  <c r="L871" i="2"/>
  <c r="M871" i="2" s="1"/>
  <c r="P871" i="2" s="1"/>
  <c r="AC871" i="2" s="1"/>
  <c r="E870" i="1" s="1"/>
  <c r="N871" i="2"/>
  <c r="L347" i="2"/>
  <c r="M347" i="2" s="1"/>
  <c r="P347" i="2" s="1"/>
  <c r="AC347" i="2" s="1"/>
  <c r="E346" i="1" s="1"/>
  <c r="N347" i="2"/>
  <c r="L632" i="2"/>
  <c r="M632" i="2" s="1"/>
  <c r="P632" i="2" s="1"/>
  <c r="AC632" i="2" s="1"/>
  <c r="E631" i="1" s="1"/>
  <c r="N632" i="2"/>
  <c r="N796" i="2"/>
  <c r="L796" i="2"/>
  <c r="M796" i="2" s="1"/>
  <c r="N8" i="2"/>
  <c r="L8" i="2"/>
  <c r="M8" i="2" s="1"/>
  <c r="P8" i="2" s="1"/>
  <c r="AC8" i="2" s="1"/>
  <c r="S127" i="2"/>
  <c r="S218" i="2"/>
  <c r="T218" i="2" s="1"/>
  <c r="U218" i="2" s="1"/>
  <c r="S670" i="2"/>
  <c r="T670" i="2" s="1"/>
  <c r="U670" i="2" s="1"/>
  <c r="Y406" i="2"/>
  <c r="Y400" i="2"/>
  <c r="AD400" i="2" s="1"/>
  <c r="F399" i="1" s="1"/>
  <c r="S782" i="2"/>
  <c r="Y301" i="2"/>
  <c r="AD301" i="2" s="1"/>
  <c r="R267" i="2"/>
  <c r="S267" i="2"/>
  <c r="L917" i="2"/>
  <c r="M917" i="2" s="1"/>
  <c r="P917" i="2" s="1"/>
  <c r="AC917" i="2" s="1"/>
  <c r="E916" i="1" s="1"/>
  <c r="I916" i="1" s="1"/>
  <c r="M916" i="1" s="1"/>
  <c r="N917" i="2"/>
  <c r="R157" i="2"/>
  <c r="S157" i="2"/>
  <c r="T302" i="2"/>
  <c r="U302" i="2" s="1"/>
  <c r="Y302" i="2"/>
  <c r="AC152" i="2"/>
  <c r="AD666" i="2"/>
  <c r="F665" i="1" s="1"/>
  <c r="R385" i="2"/>
  <c r="S385" i="2"/>
  <c r="N519" i="2"/>
  <c r="L519" i="2"/>
  <c r="M519" i="2" s="1"/>
  <c r="P519" i="2" s="1"/>
  <c r="AC519" i="2" s="1"/>
  <c r="E518" i="1" s="1"/>
  <c r="N760" i="2"/>
  <c r="L760" i="2"/>
  <c r="M760" i="2" s="1"/>
  <c r="L247" i="2"/>
  <c r="M247" i="2" s="1"/>
  <c r="P247" i="2" s="1"/>
  <c r="AC247" i="2" s="1"/>
  <c r="E246" i="1" s="1"/>
  <c r="N247" i="2"/>
  <c r="N913" i="2"/>
  <c r="L913" i="2"/>
  <c r="M913" i="2" s="1"/>
  <c r="P913" i="2" s="1"/>
  <c r="AC913" i="2" s="1"/>
  <c r="E912" i="1" s="1"/>
  <c r="S111" i="2"/>
  <c r="R111" i="2"/>
  <c r="Y143" i="2"/>
  <c r="AD143" i="2" s="1"/>
  <c r="R717" i="2"/>
  <c r="S717" i="2"/>
  <c r="L774" i="2"/>
  <c r="M774" i="2" s="1"/>
  <c r="P774" i="2" s="1"/>
  <c r="AC774" i="2" s="1"/>
  <c r="E773" i="1" s="1"/>
  <c r="N774" i="2"/>
  <c r="S141" i="2"/>
  <c r="T141" i="2" s="1"/>
  <c r="U141" i="2" s="1"/>
  <c r="S144" i="2"/>
  <c r="T144" i="2" s="1"/>
  <c r="U144" i="2" s="1"/>
  <c r="S700" i="2"/>
  <c r="AD299" i="2"/>
  <c r="F298" i="1" s="1"/>
  <c r="Y419" i="2"/>
  <c r="Y256" i="2"/>
  <c r="S148" i="2"/>
  <c r="S659" i="2"/>
  <c r="S847" i="2"/>
  <c r="T847" i="2" s="1"/>
  <c r="U847" i="2" s="1"/>
  <c r="T548" i="2"/>
  <c r="U548" i="2" s="1"/>
  <c r="L205" i="2"/>
  <c r="M205" i="2" s="1"/>
  <c r="P205" i="2" s="1"/>
  <c r="AC205" i="2" s="1"/>
  <c r="E204" i="1" s="1"/>
  <c r="N205" i="2"/>
  <c r="T713" i="2"/>
  <c r="U713" i="2" s="1"/>
  <c r="T634" i="2"/>
  <c r="U634" i="2" s="1"/>
  <c r="S543" i="2"/>
  <c r="T543" i="2" s="1"/>
  <c r="U543" i="2" s="1"/>
  <c r="N311" i="2"/>
  <c r="L742" i="2"/>
  <c r="M742" i="2" s="1"/>
  <c r="P742" i="2" s="1"/>
  <c r="N742" i="2"/>
  <c r="T225" i="2"/>
  <c r="U225" i="2" s="1"/>
  <c r="S319" i="2"/>
  <c r="R319" i="2"/>
  <c r="T716" i="2"/>
  <c r="U716" i="2" s="1"/>
  <c r="T187" i="2"/>
  <c r="U187" i="2" s="1"/>
  <c r="Y187" i="2"/>
  <c r="T238" i="2"/>
  <c r="U238" i="2" s="1"/>
  <c r="Y238" i="2"/>
  <c r="N260" i="2"/>
  <c r="L260" i="2"/>
  <c r="M260" i="2" s="1"/>
  <c r="P260" i="2" s="1"/>
  <c r="S201" i="2"/>
  <c r="T201" i="2" s="1"/>
  <c r="U201" i="2" s="1"/>
  <c r="S868" i="2"/>
  <c r="T868" i="2" s="1"/>
  <c r="U868" i="2" s="1"/>
  <c r="L965" i="2"/>
  <c r="M965" i="2" s="1"/>
  <c r="S878" i="2"/>
  <c r="AD473" i="2"/>
  <c r="F472" i="1" s="1"/>
  <c r="Y917" i="2"/>
  <c r="S486" i="2"/>
  <c r="T486" i="2" s="1"/>
  <c r="U486" i="2" s="1"/>
  <c r="N715" i="2"/>
  <c r="S571" i="2"/>
  <c r="T571" i="2" s="1"/>
  <c r="U571" i="2" s="1"/>
  <c r="Y896" i="2"/>
  <c r="S297" i="2"/>
  <c r="T297" i="2" s="1"/>
  <c r="U297" i="2" s="1"/>
  <c r="Y297" i="2" s="1"/>
  <c r="S923" i="2"/>
  <c r="T923" i="2" s="1"/>
  <c r="U923" i="2" s="1"/>
  <c r="Y923" i="2" s="1"/>
  <c r="AD923" i="2" s="1"/>
  <c r="F922" i="1" s="1"/>
  <c r="R290" i="2"/>
  <c r="S290" i="2"/>
  <c r="N355" i="2"/>
  <c r="L355" i="2"/>
  <c r="M355" i="2" s="1"/>
  <c r="P355" i="2" s="1"/>
  <c r="S250" i="2"/>
  <c r="R250" i="2"/>
  <c r="L101" i="2"/>
  <c r="M101" i="2" s="1"/>
  <c r="P101" i="2" s="1"/>
  <c r="N101" i="2"/>
  <c r="N125" i="2"/>
  <c r="Y803" i="2"/>
  <c r="S869" i="2"/>
  <c r="T869" i="2" s="1"/>
  <c r="U869" i="2" s="1"/>
  <c r="N878" i="2"/>
  <c r="S980" i="2"/>
  <c r="T980" i="2" s="1"/>
  <c r="U980" i="2" s="1"/>
  <c r="Y742" i="2"/>
  <c r="S434" i="2"/>
  <c r="T434" i="2" s="1"/>
  <c r="U434" i="2" s="1"/>
  <c r="S589" i="2"/>
  <c r="T589" i="2" s="1"/>
  <c r="U589" i="2" s="1"/>
  <c r="S288" i="2"/>
  <c r="T288" i="2" s="1"/>
  <c r="U288" i="2" s="1"/>
  <c r="S245" i="2"/>
  <c r="S303" i="2"/>
  <c r="T303" i="2" s="1"/>
  <c r="U303" i="2" s="1"/>
  <c r="S389" i="2"/>
  <c r="N856" i="2"/>
  <c r="L856" i="2"/>
  <c r="M856" i="2" s="1"/>
  <c r="P856" i="2" s="1"/>
  <c r="AC856" i="2" s="1"/>
  <c r="E855" i="1" s="1"/>
  <c r="R226" i="2"/>
  <c r="S226" i="2"/>
  <c r="Y632" i="2"/>
  <c r="T305" i="2"/>
  <c r="U305" i="2" s="1"/>
  <c r="T351" i="2"/>
  <c r="S602" i="2"/>
  <c r="T403" i="2"/>
  <c r="U403" i="2" s="1"/>
  <c r="F125" i="1"/>
  <c r="L362" i="2"/>
  <c r="M362" i="2" s="1"/>
  <c r="P362" i="2" s="1"/>
  <c r="AC362" i="2" s="1"/>
  <c r="E361" i="1" s="1"/>
  <c r="N362" i="2"/>
  <c r="T147" i="2"/>
  <c r="U147" i="2" s="1"/>
  <c r="Y147" i="2" s="1"/>
  <c r="L343" i="2"/>
  <c r="M343" i="2" s="1"/>
  <c r="P343" i="2" s="1"/>
  <c r="AC343" i="2" s="1"/>
  <c r="E342" i="1" s="1"/>
  <c r="N343" i="2"/>
  <c r="N947" i="2"/>
  <c r="L947" i="2"/>
  <c r="M947" i="2" s="1"/>
  <c r="P947" i="2" s="1"/>
  <c r="AC947" i="2" s="1"/>
  <c r="E946" i="1" s="1"/>
  <c r="T139" i="2"/>
  <c r="U139" i="2" s="1"/>
  <c r="Y139" i="2" s="1"/>
  <c r="L294" i="2"/>
  <c r="M294" i="2" s="1"/>
  <c r="N294" i="2"/>
  <c r="AC85" i="2"/>
  <c r="E84" i="1" s="1"/>
  <c r="I84" i="1" s="1"/>
  <c r="M84" i="1" s="1"/>
  <c r="S916" i="2"/>
  <c r="T916" i="2" s="1"/>
  <c r="U916" i="2" s="1"/>
  <c r="S850" i="2"/>
  <c r="Y681" i="2"/>
  <c r="S640" i="2"/>
  <c r="T640" i="2" s="1"/>
  <c r="U640" i="2" s="1"/>
  <c r="S541" i="2"/>
  <c r="T541" i="2" s="1"/>
  <c r="U541" i="2" s="1"/>
  <c r="T75" i="2"/>
  <c r="U75" i="2" s="1"/>
  <c r="Y75" i="2" s="1"/>
  <c r="R57" i="2"/>
  <c r="S57" i="2"/>
  <c r="N122" i="2"/>
  <c r="L122" i="2"/>
  <c r="M122" i="2" s="1"/>
  <c r="P122" i="2" s="1"/>
  <c r="AC122" i="2" s="1"/>
  <c r="S777" i="2"/>
  <c r="R777" i="2"/>
  <c r="N121" i="2"/>
  <c r="Y937" i="2"/>
  <c r="AC12" i="2"/>
  <c r="E11" i="1" s="1"/>
  <c r="I11" i="1" s="1"/>
  <c r="M11" i="1" s="1"/>
  <c r="N635" i="2"/>
  <c r="L635" i="2"/>
  <c r="M635" i="2" s="1"/>
  <c r="R326" i="2"/>
  <c r="S326" i="2"/>
  <c r="R234" i="2"/>
  <c r="S234" i="2"/>
  <c r="N328" i="2"/>
  <c r="L328" i="2"/>
  <c r="M328" i="2" s="1"/>
  <c r="R379" i="2"/>
  <c r="S379" i="2"/>
  <c r="T371" i="2"/>
  <c r="U371" i="2" s="1"/>
  <c r="S530" i="2"/>
  <c r="N84" i="2"/>
  <c r="L84" i="2"/>
  <c r="M84" i="2" s="1"/>
  <c r="P84" i="2" s="1"/>
  <c r="I55" i="1"/>
  <c r="M55" i="1" s="1"/>
  <c r="S538" i="2"/>
  <c r="T538" i="2" s="1"/>
  <c r="U538" i="2" s="1"/>
  <c r="R522" i="2"/>
  <c r="S522" i="2"/>
  <c r="T39" i="2"/>
  <c r="U39" i="2" s="1"/>
  <c r="N213" i="2"/>
  <c r="L213" i="2"/>
  <c r="M213" i="2" s="1"/>
  <c r="Y292" i="2"/>
  <c r="R668" i="2"/>
  <c r="S668" i="2"/>
  <c r="S691" i="2"/>
  <c r="R691" i="2"/>
  <c r="N16" i="2"/>
  <c r="L59" i="2"/>
  <c r="M59" i="2" s="1"/>
  <c r="AD124" i="2"/>
  <c r="F123" i="1" s="1"/>
  <c r="S87" i="2"/>
  <c r="T87" i="2" s="1"/>
  <c r="U87" i="2" s="1"/>
  <c r="Y931" i="2"/>
  <c r="S909" i="2"/>
  <c r="Y697" i="2"/>
  <c r="S651" i="2"/>
  <c r="T651" i="2" s="1"/>
  <c r="U651" i="2" s="1"/>
  <c r="Y780" i="2"/>
  <c r="AD780" i="2" s="1"/>
  <c r="F779" i="1" s="1"/>
  <c r="S582" i="2"/>
  <c r="S309" i="2"/>
  <c r="Y976" i="2"/>
  <c r="AD976" i="2" s="1"/>
  <c r="T478" i="2"/>
  <c r="U478" i="2" s="1"/>
  <c r="N791" i="2"/>
  <c r="L791" i="2"/>
  <c r="M791" i="2" s="1"/>
  <c r="P791" i="2" s="1"/>
  <c r="AD791" i="2" s="1"/>
  <c r="F790" i="1" s="1"/>
  <c r="T411" i="2"/>
  <c r="U411" i="2" s="1"/>
  <c r="T798" i="2"/>
  <c r="U798" i="2" s="1"/>
  <c r="T884" i="2"/>
  <c r="U884" i="2" s="1"/>
  <c r="S321" i="2"/>
  <c r="T794" i="2"/>
  <c r="U794" i="2" s="1"/>
  <c r="L258" i="2"/>
  <c r="M258" i="2" s="1"/>
  <c r="N258" i="2"/>
  <c r="S162" i="2"/>
  <c r="T162" i="2" s="1"/>
  <c r="U162" i="2" s="1"/>
  <c r="AC51" i="2"/>
  <c r="S800" i="2"/>
  <c r="T800" i="2" s="1"/>
  <c r="U800" i="2" s="1"/>
  <c r="Y945" i="2"/>
  <c r="Y229" i="2"/>
  <c r="N177" i="2"/>
  <c r="L177" i="2"/>
  <c r="M177" i="2" s="1"/>
  <c r="L449" i="2"/>
  <c r="M449" i="2" s="1"/>
  <c r="L634" i="2"/>
  <c r="M634" i="2" s="1"/>
  <c r="P634" i="2" s="1"/>
  <c r="AC634" i="2" s="1"/>
  <c r="E633" i="1" s="1"/>
  <c r="N634" i="2"/>
  <c r="S8" i="2"/>
  <c r="T8" i="2" s="1"/>
  <c r="U8" i="2" s="1"/>
  <c r="S44" i="2"/>
  <c r="T44" i="2" s="1"/>
  <c r="U44" i="2" s="1"/>
  <c r="Y737" i="2"/>
  <c r="Y978" i="2"/>
  <c r="S644" i="2"/>
  <c r="T644" i="2" s="1"/>
  <c r="U644" i="2" s="1"/>
  <c r="S835" i="2"/>
  <c r="T835" i="2" s="1"/>
  <c r="U835" i="2" s="1"/>
  <c r="Y608" i="2"/>
  <c r="S269" i="2"/>
  <c r="Y858" i="2"/>
  <c r="T685" i="2"/>
  <c r="U685" i="2" s="1"/>
  <c r="Y627" i="2"/>
  <c r="Y167" i="2"/>
  <c r="AD167" i="2" s="1"/>
  <c r="S635" i="2"/>
  <c r="R635" i="2"/>
  <c r="L898" i="2"/>
  <c r="M898" i="2" s="1"/>
  <c r="P898" i="2" s="1"/>
  <c r="N898" i="2"/>
  <c r="L157" i="2"/>
  <c r="M157" i="2" s="1"/>
  <c r="P157" i="2" s="1"/>
  <c r="N157" i="2"/>
  <c r="T331" i="2"/>
  <c r="U331" i="2" s="1"/>
  <c r="S171" i="2"/>
  <c r="S283" i="2"/>
  <c r="F339" i="1"/>
  <c r="L615" i="2"/>
  <c r="M615" i="2" s="1"/>
  <c r="P615" i="2" s="1"/>
  <c r="AC615" i="2" s="1"/>
  <c r="N615" i="2"/>
  <c r="P598" i="2"/>
  <c r="AC598" i="2" s="1"/>
  <c r="E597" i="1" s="1"/>
  <c r="I597" i="1" s="1"/>
  <c r="M597" i="1" s="1"/>
  <c r="P402" i="2"/>
  <c r="AC402" i="2" s="1"/>
  <c r="E401" i="1" s="1"/>
  <c r="I401" i="1" s="1"/>
  <c r="M401" i="1" s="1"/>
  <c r="N141" i="2"/>
  <c r="L141" i="2"/>
  <c r="M141" i="2" s="1"/>
  <c r="P141" i="2" s="1"/>
  <c r="AC141" i="2" s="1"/>
  <c r="E140" i="1" s="1"/>
  <c r="I140" i="1" s="1"/>
  <c r="M140" i="1" s="1"/>
  <c r="E123" i="1"/>
  <c r="L159" i="2"/>
  <c r="M159" i="2" s="1"/>
  <c r="N159" i="2"/>
  <c r="L363" i="2"/>
  <c r="M363" i="2" s="1"/>
  <c r="P363" i="2" s="1"/>
  <c r="N363" i="2"/>
  <c r="L399" i="2"/>
  <c r="M399" i="2" s="1"/>
  <c r="N399" i="2"/>
  <c r="L541" i="2"/>
  <c r="M541" i="2" s="1"/>
  <c r="N541" i="2"/>
  <c r="N851" i="2"/>
  <c r="L851" i="2"/>
  <c r="M851" i="2" s="1"/>
  <c r="P851" i="2" s="1"/>
  <c r="AC851" i="2" s="1"/>
  <c r="E850" i="1" s="1"/>
  <c r="L759" i="2"/>
  <c r="M759" i="2" s="1"/>
  <c r="P759" i="2" s="1"/>
  <c r="AD759" i="2" s="1"/>
  <c r="F758" i="1" s="1"/>
  <c r="N759" i="2"/>
  <c r="L353" i="2"/>
  <c r="M353" i="2" s="1"/>
  <c r="N353" i="2"/>
  <c r="L511" i="2"/>
  <c r="M511" i="2" s="1"/>
  <c r="N511" i="2"/>
  <c r="L665" i="2"/>
  <c r="M665" i="2" s="1"/>
  <c r="P665" i="2" s="1"/>
  <c r="AD665" i="2" s="1"/>
  <c r="F664" i="1" s="1"/>
  <c r="N665" i="2"/>
  <c r="N172" i="2"/>
  <c r="L172" i="2"/>
  <c r="M172" i="2" s="1"/>
  <c r="N510" i="2"/>
  <c r="L510" i="2"/>
  <c r="M510" i="2" s="1"/>
  <c r="L845" i="2"/>
  <c r="M845" i="2" s="1"/>
  <c r="N845" i="2"/>
  <c r="L720" i="2"/>
  <c r="M720" i="2" s="1"/>
  <c r="N720" i="2"/>
  <c r="L158" i="2"/>
  <c r="M158" i="2" s="1"/>
  <c r="P158" i="2" s="1"/>
  <c r="AC158" i="2" s="1"/>
  <c r="E157" i="1" s="1"/>
  <c r="I157" i="1" s="1"/>
  <c r="M157" i="1" s="1"/>
  <c r="N158" i="2"/>
  <c r="N310" i="2"/>
  <c r="L310" i="2"/>
  <c r="M310" i="2" s="1"/>
  <c r="L147" i="2"/>
  <c r="M147" i="2" s="1"/>
  <c r="P147" i="2" s="1"/>
  <c r="AC147" i="2" s="1"/>
  <c r="E146" i="1" s="1"/>
  <c r="I146" i="1" s="1"/>
  <c r="M146" i="1" s="1"/>
  <c r="N147" i="2"/>
  <c r="L721" i="2"/>
  <c r="M721" i="2" s="1"/>
  <c r="P721" i="2" s="1"/>
  <c r="AC721" i="2" s="1"/>
  <c r="E720" i="1" s="1"/>
  <c r="N721" i="2"/>
  <c r="L696" i="2"/>
  <c r="M696" i="2" s="1"/>
  <c r="P696" i="2" s="1"/>
  <c r="AC696" i="2" s="1"/>
  <c r="E695" i="1" s="1"/>
  <c r="I695" i="1" s="1"/>
  <c r="M695" i="1" s="1"/>
  <c r="N696" i="2"/>
  <c r="E145" i="1"/>
  <c r="L568" i="2"/>
  <c r="M568" i="2" s="1"/>
  <c r="N568" i="2"/>
  <c r="L547" i="2"/>
  <c r="M547" i="2" s="1"/>
  <c r="P547" i="2" s="1"/>
  <c r="AC547" i="2" s="1"/>
  <c r="E546" i="1" s="1"/>
  <c r="N547" i="2"/>
  <c r="E665" i="1"/>
  <c r="N970" i="2"/>
  <c r="L970" i="2"/>
  <c r="M970" i="2" s="1"/>
  <c r="P970" i="2" s="1"/>
  <c r="L933" i="2"/>
  <c r="M933" i="2" s="1"/>
  <c r="N933" i="2"/>
  <c r="E641" i="1"/>
  <c r="L386" i="2"/>
  <c r="M386" i="2" s="1"/>
  <c r="N386" i="2"/>
  <c r="L427" i="2"/>
  <c r="M427" i="2" s="1"/>
  <c r="P427" i="2" s="1"/>
  <c r="AC427" i="2" s="1"/>
  <c r="E426" i="1" s="1"/>
  <c r="N427" i="2"/>
  <c r="F141" i="1"/>
  <c r="AC389" i="2"/>
  <c r="S355" i="2"/>
  <c r="R355" i="2"/>
  <c r="Y953" i="2"/>
  <c r="N292" i="2"/>
  <c r="L292" i="2"/>
  <c r="M292" i="2" s="1"/>
  <c r="T169" i="2"/>
  <c r="U169" i="2" s="1"/>
  <c r="Y169" i="2"/>
  <c r="S501" i="2"/>
  <c r="R674" i="2"/>
  <c r="S674" i="2"/>
  <c r="L237" i="2"/>
  <c r="M237" i="2" s="1"/>
  <c r="P237" i="2" s="1"/>
  <c r="AC237" i="2" s="1"/>
  <c r="N237" i="2"/>
  <c r="L658" i="2"/>
  <c r="M658" i="2" s="1"/>
  <c r="N658" i="2"/>
  <c r="Y384" i="2"/>
  <c r="T289" i="2"/>
  <c r="U289" i="2" s="1"/>
  <c r="AC452" i="2"/>
  <c r="E451" i="1" s="1"/>
  <c r="L671" i="2"/>
  <c r="M671" i="2" s="1"/>
  <c r="P671" i="2" s="1"/>
  <c r="N671" i="2"/>
  <c r="L816" i="2"/>
  <c r="M816" i="2" s="1"/>
  <c r="P816" i="2" s="1"/>
  <c r="AC816" i="2" s="1"/>
  <c r="E815" i="1" s="1"/>
  <c r="N816" i="2"/>
  <c r="AD816" i="2" s="1"/>
  <c r="L645" i="2"/>
  <c r="M645" i="2" s="1"/>
  <c r="N645" i="2"/>
  <c r="S150" i="2"/>
  <c r="S208" i="2"/>
  <c r="T208" i="2" s="1"/>
  <c r="U208" i="2" s="1"/>
  <c r="Y183" i="2"/>
  <c r="AD183" i="2" s="1"/>
  <c r="Y998" i="2"/>
  <c r="Y959" i="2"/>
  <c r="S911" i="2"/>
  <c r="T911" i="2" s="1"/>
  <c r="U911" i="2" s="1"/>
  <c r="Y880" i="2"/>
  <c r="AC533" i="2"/>
  <c r="S557" i="2"/>
  <c r="T557" i="2" s="1"/>
  <c r="U557" i="2" s="1"/>
  <c r="AC462" i="2"/>
  <c r="E461" i="1" s="1"/>
  <c r="S877" i="2"/>
  <c r="S475" i="2"/>
  <c r="Y417" i="2"/>
  <c r="Y288" i="2"/>
  <c r="S341" i="2"/>
  <c r="T341" i="2" s="1"/>
  <c r="U341" i="2" s="1"/>
  <c r="Y280" i="2"/>
  <c r="Y599" i="2"/>
  <c r="AD599" i="2" s="1"/>
  <c r="Y471" i="2"/>
  <c r="AD471" i="2" s="1"/>
  <c r="S273" i="2"/>
  <c r="T273" i="2" s="1"/>
  <c r="U273" i="2" s="1"/>
  <c r="S912" i="2"/>
  <c r="R912" i="2"/>
  <c r="S723" i="2"/>
  <c r="S332" i="2"/>
  <c r="R332" i="2"/>
  <c r="N887" i="2"/>
  <c r="L887" i="2"/>
  <c r="M887" i="2" s="1"/>
  <c r="P887" i="2" s="1"/>
  <c r="S631" i="2"/>
  <c r="S462" i="2"/>
  <c r="P148" i="2"/>
  <c r="AC148" i="2" s="1"/>
  <c r="T588" i="2"/>
  <c r="U588" i="2" s="1"/>
  <c r="N595" i="2"/>
  <c r="L595" i="2"/>
  <c r="M595" i="2" s="1"/>
  <c r="S721" i="2"/>
  <c r="R721" i="2"/>
  <c r="L588" i="2"/>
  <c r="M588" i="2" s="1"/>
  <c r="P588" i="2" s="1"/>
  <c r="AC588" i="2" s="1"/>
  <c r="E587" i="1" s="1"/>
  <c r="N588" i="2"/>
  <c r="N478" i="2"/>
  <c r="L478" i="2"/>
  <c r="M478" i="2" s="1"/>
  <c r="T215" i="2"/>
  <c r="U215" i="2" s="1"/>
  <c r="E544" i="1"/>
  <c r="E820" i="1"/>
  <c r="S986" i="2"/>
  <c r="T986" i="2" s="1"/>
  <c r="U986" i="2" s="1"/>
  <c r="E922" i="1"/>
  <c r="L610" i="2"/>
  <c r="M610" i="2" s="1"/>
  <c r="N610" i="2"/>
  <c r="L833" i="2"/>
  <c r="M833" i="2" s="1"/>
  <c r="N833" i="2"/>
  <c r="L140" i="2"/>
  <c r="M140" i="2" s="1"/>
  <c r="P140" i="2" s="1"/>
  <c r="N140" i="2"/>
  <c r="T566" i="2"/>
  <c r="U566" i="2" s="1"/>
  <c r="L130" i="2"/>
  <c r="M130" i="2" s="1"/>
  <c r="N130" i="2"/>
  <c r="T918" i="2"/>
  <c r="U918" i="2" s="1"/>
  <c r="R469" i="2"/>
  <c r="S469" i="2"/>
  <c r="L430" i="2"/>
  <c r="M430" i="2" s="1"/>
  <c r="P430" i="2" s="1"/>
  <c r="AC430" i="2" s="1"/>
  <c r="E429" i="1" s="1"/>
  <c r="N430" i="2"/>
  <c r="Y222" i="2"/>
  <c r="AD222" i="2" s="1"/>
  <c r="T587" i="2"/>
  <c r="U587" i="2" s="1"/>
  <c r="E481" i="1"/>
  <c r="Y164" i="2"/>
  <c r="S186" i="2"/>
  <c r="F947" i="1"/>
  <c r="Y886" i="2"/>
  <c r="Y600" i="2"/>
  <c r="S745" i="2"/>
  <c r="T745" i="2" s="1"/>
  <c r="U745" i="2" s="1"/>
  <c r="S442" i="2"/>
  <c r="T442" i="2" s="1"/>
  <c r="U442" i="2" s="1"/>
  <c r="E280" i="1"/>
  <c r="Y443" i="2"/>
  <c r="AD443" i="2" s="1"/>
  <c r="Y392" i="2"/>
  <c r="Y559" i="2"/>
  <c r="AD559" i="2" s="1"/>
  <c r="S901" i="2"/>
  <c r="N763" i="2"/>
  <c r="L763" i="2"/>
  <c r="M763" i="2" s="1"/>
  <c r="S925" i="2"/>
  <c r="T925" i="2" s="1"/>
  <c r="U925" i="2" s="1"/>
  <c r="R728" i="2"/>
  <c r="S728" i="2"/>
  <c r="S339" i="2"/>
  <c r="S848" i="2"/>
  <c r="S642" i="2"/>
  <c r="T281" i="2"/>
  <c r="U281" i="2" s="1"/>
  <c r="S427" i="2"/>
  <c r="R427" i="2"/>
  <c r="N446" i="2"/>
  <c r="L446" i="2"/>
  <c r="M446" i="2" s="1"/>
  <c r="P446" i="2" s="1"/>
  <c r="AC446" i="2" s="1"/>
  <c r="R626" i="2"/>
  <c r="S626" i="2"/>
  <c r="T750" i="2"/>
  <c r="U750" i="2" s="1"/>
  <c r="S773" i="2"/>
  <c r="Y687" i="2"/>
  <c r="S370" i="2"/>
  <c r="T370" i="2" s="1"/>
  <c r="U370" i="2" s="1"/>
  <c r="R129" i="2"/>
  <c r="S129" i="2"/>
  <c r="P723" i="2"/>
  <c r="T583" i="2"/>
  <c r="U583" i="2" s="1"/>
  <c r="R890" i="2"/>
  <c r="S890" i="2"/>
  <c r="N769" i="2"/>
  <c r="L769" i="2"/>
  <c r="M769" i="2" s="1"/>
  <c r="L674" i="2"/>
  <c r="M674" i="2" s="1"/>
  <c r="P674" i="2" s="1"/>
  <c r="AC674" i="2" s="1"/>
  <c r="E673" i="1" s="1"/>
  <c r="N674" i="2"/>
  <c r="L282" i="2"/>
  <c r="M282" i="2" s="1"/>
  <c r="N282" i="2"/>
  <c r="L984" i="2"/>
  <c r="M984" i="2" s="1"/>
  <c r="N984" i="2"/>
  <c r="T170" i="2"/>
  <c r="U170" i="2" s="1"/>
  <c r="Y170" i="2"/>
  <c r="T409" i="2"/>
  <c r="U409" i="2" s="1"/>
  <c r="AD135" i="2"/>
  <c r="S154" i="2"/>
  <c r="N186" i="2"/>
  <c r="S879" i="2"/>
  <c r="S827" i="2"/>
  <c r="S491" i="2"/>
  <c r="S414" i="2"/>
  <c r="Y508" i="2"/>
  <c r="AD508" i="2" s="1"/>
  <c r="S885" i="2"/>
  <c r="T885" i="2" s="1"/>
  <c r="U885" i="2" s="1"/>
  <c r="Y678" i="2"/>
  <c r="Y567" i="2"/>
  <c r="Y682" i="2"/>
  <c r="Y426" i="2"/>
  <c r="Y440" i="2"/>
  <c r="AD440" i="2" s="1"/>
  <c r="F439" i="1" s="1"/>
  <c r="R706" i="2"/>
  <c r="S706" i="2"/>
  <c r="R313" i="2"/>
  <c r="S313" i="2"/>
  <c r="S775" i="2"/>
  <c r="S591" i="2"/>
  <c r="S664" i="2"/>
  <c r="R907" i="2"/>
  <c r="S907" i="2"/>
  <c r="S865" i="2"/>
  <c r="R865" i="2"/>
  <c r="N402" i="2"/>
  <c r="N725" i="2"/>
  <c r="L725" i="2"/>
  <c r="M725" i="2" s="1"/>
  <c r="P725" i="2" s="1"/>
  <c r="S892" i="2"/>
  <c r="F775" i="1"/>
  <c r="P322" i="2"/>
  <c r="AC322" i="2"/>
  <c r="E321" i="1" s="1"/>
  <c r="F326" i="1"/>
  <c r="L187" i="2"/>
  <c r="M187" i="2" s="1"/>
  <c r="P187" i="2" s="1"/>
  <c r="N187" i="2"/>
  <c r="L574" i="2"/>
  <c r="M574" i="2" s="1"/>
  <c r="N574" i="2"/>
  <c r="L313" i="2"/>
  <c r="M313" i="2" s="1"/>
  <c r="N313" i="2"/>
  <c r="T653" i="2"/>
  <c r="U653" i="2" s="1"/>
  <c r="L978" i="2"/>
  <c r="M978" i="2" s="1"/>
  <c r="P978" i="2" s="1"/>
  <c r="N978" i="2"/>
  <c r="T623" i="2"/>
  <c r="U623" i="2" s="1"/>
  <c r="T199" i="2"/>
  <c r="U199" i="2" s="1"/>
  <c r="T178" i="2"/>
  <c r="U178" i="2" s="1"/>
  <c r="Y178" i="2" s="1"/>
  <c r="S934" i="2"/>
  <c r="T934" i="2" s="1"/>
  <c r="U934" i="2" s="1"/>
  <c r="S852" i="2"/>
  <c r="S809" i="2"/>
  <c r="Y844" i="2"/>
  <c r="Y840" i="2"/>
  <c r="N922" i="2"/>
  <c r="Y802" i="2"/>
  <c r="S690" i="2"/>
  <c r="T690" i="2" s="1"/>
  <c r="U690" i="2" s="1"/>
  <c r="E863" i="1"/>
  <c r="S806" i="2"/>
  <c r="T806" i="2" s="1"/>
  <c r="U806" i="2" s="1"/>
  <c r="S663" i="2"/>
  <c r="S950" i="2"/>
  <c r="E298" i="1"/>
  <c r="Y386" i="2"/>
  <c r="AD407" i="2"/>
  <c r="Y262" i="2"/>
  <c r="L637" i="2"/>
  <c r="M637" i="2" s="1"/>
  <c r="P637" i="2" s="1"/>
  <c r="AC637" i="2" s="1"/>
  <c r="E636" i="1" s="1"/>
  <c r="N637" i="2"/>
  <c r="T756" i="2"/>
  <c r="U756" i="2" s="1"/>
  <c r="R123" i="2"/>
  <c r="S123" i="2"/>
  <c r="R874" i="2"/>
  <c r="S874" i="2"/>
  <c r="Y685" i="2"/>
  <c r="P673" i="2"/>
  <c r="AC907" i="2"/>
  <c r="E906" i="1" s="1"/>
  <c r="U545" i="2"/>
  <c r="Y545" i="2" s="1"/>
  <c r="AD545" i="2" s="1"/>
  <c r="R964" i="2"/>
  <c r="S964" i="2"/>
  <c r="S163" i="2"/>
  <c r="N865" i="2"/>
  <c r="S402" i="2"/>
  <c r="S132" i="2"/>
  <c r="S696" i="2"/>
  <c r="P212" i="2"/>
  <c r="AC212" i="2" s="1"/>
  <c r="E211" i="1" s="1"/>
  <c r="I211" i="1" s="1"/>
  <c r="M211" i="1" s="1"/>
  <c r="T295" i="2"/>
  <c r="U295" i="2" s="1"/>
  <c r="Y295" i="2"/>
  <c r="AD295" i="2" s="1"/>
  <c r="T630" i="2"/>
  <c r="U630" i="2" s="1"/>
  <c r="E911" i="1"/>
  <c r="I911" i="1" s="1"/>
  <c r="M911" i="1" s="1"/>
  <c r="E565" i="1"/>
  <c r="AC617" i="2"/>
  <c r="E616" i="1" s="1"/>
  <c r="N262" i="2"/>
  <c r="T269" i="2"/>
  <c r="U269" i="2" s="1"/>
  <c r="N623" i="2"/>
  <c r="L623" i="2"/>
  <c r="M623" i="2" s="1"/>
  <c r="P775" i="2"/>
  <c r="AC775" i="2" s="1"/>
  <c r="E774" i="1" s="1"/>
  <c r="I774" i="1" s="1"/>
  <c r="M774" i="1" s="1"/>
  <c r="L315" i="2"/>
  <c r="M315" i="2" s="1"/>
  <c r="N315" i="2"/>
  <c r="L570" i="2"/>
  <c r="M570" i="2" s="1"/>
  <c r="N570" i="2"/>
  <c r="L329" i="2"/>
  <c r="M329" i="2" s="1"/>
  <c r="N329" i="2"/>
  <c r="R673" i="2"/>
  <c r="S673" i="2"/>
  <c r="T260" i="2"/>
  <c r="U260" i="2" s="1"/>
  <c r="N193" i="2"/>
  <c r="L193" i="2"/>
  <c r="M193" i="2" s="1"/>
  <c r="P193" i="2" s="1"/>
  <c r="AC193" i="2" s="1"/>
  <c r="T533" i="2"/>
  <c r="U533" i="2" s="1"/>
  <c r="AC653" i="2"/>
  <c r="E652" i="1" s="1"/>
  <c r="I652" i="1" s="1"/>
  <c r="M652" i="1" s="1"/>
  <c r="S594" i="2"/>
  <c r="R594" i="2"/>
  <c r="AC936" i="2"/>
  <c r="E935" i="1" s="1"/>
  <c r="S476" i="2"/>
  <c r="R476" i="2"/>
  <c r="P336" i="2"/>
  <c r="AD336" i="2" s="1"/>
  <c r="L626" i="2"/>
  <c r="M626" i="2" s="1"/>
  <c r="N626" i="2"/>
  <c r="L994" i="2"/>
  <c r="M994" i="2" s="1"/>
  <c r="N994" i="2"/>
  <c r="E169" i="1"/>
  <c r="S220" i="2"/>
  <c r="T220" i="2" s="1"/>
  <c r="U220" i="2" s="1"/>
  <c r="Y218" i="2"/>
  <c r="S793" i="2"/>
  <c r="N997" i="2"/>
  <c r="S845" i="2"/>
  <c r="S765" i="2"/>
  <c r="T765" i="2" s="1"/>
  <c r="U765" i="2" s="1"/>
  <c r="S738" i="2"/>
  <c r="T738" i="2" s="1"/>
  <c r="S624" i="2"/>
  <c r="T624" i="2" s="1"/>
  <c r="U624" i="2" s="1"/>
  <c r="S531" i="2"/>
  <c r="T531" i="2" s="1"/>
  <c r="U531" i="2" s="1"/>
  <c r="E757" i="1"/>
  <c r="S353" i="2"/>
  <c r="Y375" i="2"/>
  <c r="AC312" i="2"/>
  <c r="E311" i="1" s="1"/>
  <c r="AD270" i="2"/>
  <c r="F269" i="1" s="1"/>
  <c r="L829" i="2"/>
  <c r="M829" i="2" s="1"/>
  <c r="N829" i="2"/>
  <c r="R604" i="2"/>
  <c r="S604" i="2"/>
  <c r="L344" i="2"/>
  <c r="M344" i="2" s="1"/>
  <c r="P344" i="2" s="1"/>
  <c r="N344" i="2"/>
  <c r="R747" i="2"/>
  <c r="S747" i="2"/>
  <c r="N891" i="2"/>
  <c r="L891" i="2"/>
  <c r="M891" i="2" s="1"/>
  <c r="P891" i="2" s="1"/>
  <c r="T860" i="2"/>
  <c r="U860" i="2" s="1"/>
  <c r="Y860" i="2"/>
  <c r="R408" i="2"/>
  <c r="S408" i="2"/>
  <c r="R987" i="2"/>
  <c r="S987" i="2"/>
  <c r="R704" i="2"/>
  <c r="S704" i="2"/>
  <c r="S766" i="2"/>
  <c r="R766" i="2"/>
  <c r="L385" i="2"/>
  <c r="M385" i="2" s="1"/>
  <c r="N385" i="2"/>
  <c r="L631" i="2"/>
  <c r="M631" i="2" s="1"/>
  <c r="N631" i="2"/>
  <c r="N772" i="2"/>
  <c r="L772" i="2"/>
  <c r="M772" i="2" s="1"/>
  <c r="L229" i="2"/>
  <c r="M229" i="2" s="1"/>
  <c r="N229" i="2"/>
  <c r="U166" i="2"/>
  <c r="Y166" i="2" s="1"/>
  <c r="AD166" i="2" s="1"/>
  <c r="F798" i="1"/>
  <c r="L672" i="2"/>
  <c r="M672" i="2" s="1"/>
  <c r="N672" i="2"/>
  <c r="F142" i="1"/>
  <c r="AD131" i="2"/>
  <c r="E221" i="1"/>
  <c r="S921" i="2"/>
  <c r="E848" i="1"/>
  <c r="I848" i="1" s="1"/>
  <c r="M848" i="1" s="1"/>
  <c r="Y571" i="2"/>
  <c r="AD392" i="2"/>
  <c r="F391" i="1" s="1"/>
  <c r="F300" i="1"/>
  <c r="S246" i="2"/>
  <c r="T246" i="2" s="1"/>
  <c r="U246" i="2" s="1"/>
  <c r="L145" i="2"/>
  <c r="M145" i="2" s="1"/>
  <c r="N145" i="2"/>
  <c r="L611" i="2"/>
  <c r="M611" i="2" s="1"/>
  <c r="P611" i="2" s="1"/>
  <c r="N611" i="2"/>
  <c r="T628" i="2"/>
  <c r="U628" i="2" s="1"/>
  <c r="R499" i="2"/>
  <c r="S499" i="2"/>
  <c r="N572" i="2"/>
  <c r="L572" i="2"/>
  <c r="M572" i="2" s="1"/>
  <c r="P572" i="2" s="1"/>
  <c r="AC572" i="2" s="1"/>
  <c r="E571" i="1" s="1"/>
  <c r="S251" i="2"/>
  <c r="N493" i="2"/>
  <c r="L493" i="2"/>
  <c r="M493" i="2" s="1"/>
  <c r="S158" i="2"/>
  <c r="L703" i="2"/>
  <c r="M703" i="2" s="1"/>
  <c r="N703" i="2"/>
  <c r="R333" i="2"/>
  <c r="S333" i="2"/>
  <c r="L163" i="2"/>
  <c r="M163" i="2" s="1"/>
  <c r="P163" i="2" s="1"/>
  <c r="L854" i="2"/>
  <c r="M854" i="2" s="1"/>
  <c r="N854" i="2"/>
  <c r="AC704" i="2"/>
  <c r="E703" i="1" s="1"/>
  <c r="N180" i="2"/>
  <c r="L180" i="2"/>
  <c r="M180" i="2" s="1"/>
  <c r="P180" i="2" s="1"/>
  <c r="AC180" i="2" s="1"/>
  <c r="E179" i="1" s="1"/>
  <c r="T397" i="2"/>
  <c r="U397" i="2" s="1"/>
  <c r="Y397" i="2"/>
  <c r="Y369" i="2"/>
  <c r="P225" i="2"/>
  <c r="AC225" i="2" s="1"/>
  <c r="L893" i="2"/>
  <c r="M893" i="2" s="1"/>
  <c r="L200" i="2"/>
  <c r="M200" i="2" s="1"/>
  <c r="P200" i="2" s="1"/>
  <c r="AC200" i="2" s="1"/>
  <c r="N200" i="2"/>
  <c r="Y181" i="2"/>
  <c r="N156" i="2"/>
  <c r="AC131" i="2"/>
  <c r="E130" i="1" s="1"/>
  <c r="I130" i="1" s="1"/>
  <c r="M130" i="1" s="1"/>
  <c r="Y160" i="2"/>
  <c r="AD160" i="2" s="1"/>
  <c r="S990" i="2"/>
  <c r="Y970" i="2"/>
  <c r="S614" i="2"/>
  <c r="T614" i="2" s="1"/>
  <c r="U614" i="2" s="1"/>
  <c r="Y603" i="2"/>
  <c r="S613" i="2"/>
  <c r="Y361" i="2"/>
  <c r="Y366" i="2"/>
  <c r="S311" i="2"/>
  <c r="S715" i="2"/>
  <c r="T715" i="2" s="1"/>
  <c r="U715" i="2" s="1"/>
  <c r="AC265" i="2"/>
  <c r="E264" i="1" s="1"/>
  <c r="S383" i="2"/>
  <c r="T383" i="2" s="1"/>
  <c r="U383" i="2" s="1"/>
  <c r="L892" i="2"/>
  <c r="M892" i="2" s="1"/>
  <c r="N892" i="2"/>
  <c r="U259" i="2"/>
  <c r="Y259" i="2" s="1"/>
  <c r="R584" i="2"/>
  <c r="S584" i="2"/>
  <c r="L853" i="2"/>
  <c r="M853" i="2" s="1"/>
  <c r="P853" i="2" s="1"/>
  <c r="AC853" i="2" s="1"/>
  <c r="E852" i="1" s="1"/>
  <c r="I852" i="1" s="1"/>
  <c r="M852" i="1" s="1"/>
  <c r="N853" i="2"/>
  <c r="S719" i="2"/>
  <c r="T719" i="2" s="1"/>
  <c r="U719" i="2" s="1"/>
  <c r="Y719" i="2" s="1"/>
  <c r="AD719" i="2" s="1"/>
  <c r="F718" i="1" s="1"/>
  <c r="L339" i="2"/>
  <c r="M339" i="2" s="1"/>
  <c r="P339" i="2" s="1"/>
  <c r="AC339" i="2" s="1"/>
  <c r="E338" i="1" s="1"/>
  <c r="N339" i="2"/>
  <c r="R887" i="2"/>
  <c r="S887" i="2"/>
  <c r="T389" i="2"/>
  <c r="U389" i="2" s="1"/>
  <c r="S984" i="2"/>
  <c r="R151" i="2"/>
  <c r="S151" i="2"/>
  <c r="L680" i="2"/>
  <c r="M680" i="2" s="1"/>
  <c r="N680" i="2"/>
  <c r="L517" i="2"/>
  <c r="M517" i="2" s="1"/>
  <c r="P517" i="2" s="1"/>
  <c r="AC517" i="2" s="1"/>
  <c r="N517" i="2"/>
  <c r="N455" i="2"/>
  <c r="L455" i="2"/>
  <c r="M455" i="2" s="1"/>
  <c r="P455" i="2" s="1"/>
  <c r="AC455" i="2" s="1"/>
  <c r="E454" i="1" s="1"/>
  <c r="I454" i="1" s="1"/>
  <c r="M454" i="1" s="1"/>
  <c r="S390" i="2"/>
  <c r="AC782" i="2"/>
  <c r="N598" i="2"/>
  <c r="T610" i="2"/>
  <c r="U610" i="2" s="1"/>
  <c r="T395" i="2"/>
  <c r="U395" i="2" s="1"/>
  <c r="Y831" i="2"/>
  <c r="AD831" i="2" s="1"/>
  <c r="S849" i="2"/>
  <c r="T590" i="2"/>
  <c r="U590" i="2" s="1"/>
  <c r="Y590" i="2"/>
  <c r="Y130" i="2"/>
  <c r="S997" i="2"/>
  <c r="T997" i="2" s="1"/>
  <c r="U997" i="2" s="1"/>
  <c r="N906" i="2"/>
  <c r="Y569" i="2"/>
  <c r="E399" i="1"/>
  <c r="I399" i="1" s="1"/>
  <c r="M399" i="1" s="1"/>
  <c r="E358" i="1"/>
  <c r="Y298" i="2"/>
  <c r="T724" i="2"/>
  <c r="U724" i="2" s="1"/>
  <c r="S647" i="2"/>
  <c r="R647" i="2"/>
  <c r="L890" i="2"/>
  <c r="M890" i="2" s="1"/>
  <c r="N890" i="2"/>
  <c r="L697" i="2"/>
  <c r="M697" i="2" s="1"/>
  <c r="N697" i="2"/>
  <c r="N591" i="2"/>
  <c r="L591" i="2"/>
  <c r="M591" i="2" s="1"/>
  <c r="P321" i="2"/>
  <c r="AC321" i="2" s="1"/>
  <c r="E320" i="1" s="1"/>
  <c r="I320" i="1" s="1"/>
  <c r="M320" i="1" s="1"/>
  <c r="R722" i="2"/>
  <c r="S722" i="2"/>
  <c r="AC729" i="2"/>
  <c r="E728" i="1" s="1"/>
  <c r="I728" i="1" s="1"/>
  <c r="M728" i="1" s="1"/>
  <c r="L718" i="2"/>
  <c r="M718" i="2" s="1"/>
  <c r="N718" i="2"/>
  <c r="T941" i="2"/>
  <c r="U941" i="2" s="1"/>
  <c r="AC580" i="2"/>
  <c r="E579" i="1" s="1"/>
  <c r="E269" i="1"/>
  <c r="P411" i="2"/>
  <c r="AD212" i="2"/>
  <c r="AD170" i="2"/>
  <c r="F169" i="1" s="1"/>
  <c r="AC750" i="2"/>
  <c r="Y759" i="2"/>
  <c r="F561" i="1"/>
  <c r="Y670" i="2"/>
  <c r="Y335" i="2"/>
  <c r="R315" i="2"/>
  <c r="S315" i="2"/>
  <c r="R658" i="2"/>
  <c r="S658" i="2"/>
  <c r="N867" i="2"/>
  <c r="L867" i="2"/>
  <c r="M867" i="2" s="1"/>
  <c r="L254" i="2"/>
  <c r="M254" i="2" s="1"/>
  <c r="P254" i="2" s="1"/>
  <c r="AC254" i="2" s="1"/>
  <c r="E253" i="1" s="1"/>
  <c r="N254" i="2"/>
  <c r="AD254" i="2" s="1"/>
  <c r="R598" i="2"/>
  <c r="S598" i="2"/>
  <c r="T861" i="2"/>
  <c r="U861" i="2" s="1"/>
  <c r="Y185" i="2"/>
  <c r="S832" i="2"/>
  <c r="R832" i="2"/>
  <c r="T743" i="2"/>
  <c r="U743" i="2" s="1"/>
  <c r="N949" i="2"/>
  <c r="L949" i="2"/>
  <c r="M949" i="2" s="1"/>
  <c r="P949" i="2" s="1"/>
  <c r="AC949" i="2" s="1"/>
  <c r="E948" i="1" s="1"/>
  <c r="I948" i="1" s="1"/>
  <c r="M948" i="1" s="1"/>
  <c r="E166" i="1"/>
  <c r="AD182" i="2"/>
  <c r="F181" i="1" s="1"/>
  <c r="Y198" i="2"/>
  <c r="S823" i="2"/>
  <c r="T823" i="2" s="1"/>
  <c r="U823" i="2" s="1"/>
  <c r="S825" i="2"/>
  <c r="Y869" i="2"/>
  <c r="S767" i="2"/>
  <c r="T767" i="2" s="1"/>
  <c r="U767" i="2" s="1"/>
  <c r="S736" i="2"/>
  <c r="T736" i="2" s="1"/>
  <c r="U736" i="2" s="1"/>
  <c r="Y640" i="2"/>
  <c r="Y764" i="2"/>
  <c r="S707" i="2"/>
  <c r="T707" i="2" s="1"/>
  <c r="U707" i="2" s="1"/>
  <c r="AC530" i="2"/>
  <c r="E779" i="1"/>
  <c r="I779" i="1" s="1"/>
  <c r="M779" i="1" s="1"/>
  <c r="S534" i="2"/>
  <c r="L291" i="2"/>
  <c r="M291" i="2" s="1"/>
  <c r="S373" i="2"/>
  <c r="T373" i="2" s="1"/>
  <c r="U373" i="2" s="1"/>
  <c r="AC260" i="2"/>
  <c r="E259" i="1" s="1"/>
  <c r="S504" i="2"/>
  <c r="AD308" i="2"/>
  <c r="F307" i="1" s="1"/>
  <c r="L636" i="2"/>
  <c r="M636" i="2" s="1"/>
  <c r="P636" i="2" s="1"/>
  <c r="AC636" i="2" s="1"/>
  <c r="N636" i="2"/>
  <c r="P584" i="2"/>
  <c r="AC584" i="2" s="1"/>
  <c r="E583" i="1" s="1"/>
  <c r="I583" i="1" s="1"/>
  <c r="M583" i="1" s="1"/>
  <c r="N179" i="2"/>
  <c r="L179" i="2"/>
  <c r="M179" i="2" s="1"/>
  <c r="P179" i="2" s="1"/>
  <c r="R399" i="2"/>
  <c r="S399" i="2"/>
  <c r="R866" i="2"/>
  <c r="S866" i="2"/>
  <c r="P865" i="2"/>
  <c r="AC865" i="2" s="1"/>
  <c r="E864" i="1" s="1"/>
  <c r="I864" i="1" s="1"/>
  <c r="M864" i="1" s="1"/>
  <c r="N650" i="2"/>
  <c r="L650" i="2"/>
  <c r="M650" i="2" s="1"/>
  <c r="L408" i="2"/>
  <c r="M408" i="2" s="1"/>
  <c r="P408" i="2" s="1"/>
  <c r="AC408" i="2" s="1"/>
  <c r="E407" i="1" s="1"/>
  <c r="N408" i="2"/>
  <c r="S374" i="2"/>
  <c r="R374" i="2"/>
  <c r="Y965" i="2"/>
  <c r="N564" i="2"/>
  <c r="L564" i="2"/>
  <c r="M564" i="2" s="1"/>
  <c r="P564" i="2" s="1"/>
  <c r="AD564" i="2" s="1"/>
  <c r="F563" i="1" s="1"/>
  <c r="S310" i="2"/>
  <c r="T872" i="2"/>
  <c r="U872" i="2" s="1"/>
  <c r="L334" i="2"/>
  <c r="M334" i="2" s="1"/>
  <c r="N334" i="2"/>
  <c r="T645" i="2"/>
  <c r="N29" i="2"/>
  <c r="L29" i="2"/>
  <c r="M29" i="2" s="1"/>
  <c r="P29" i="2" s="1"/>
  <c r="L86" i="2"/>
  <c r="M86" i="2" s="1"/>
  <c r="P86" i="2" s="1"/>
  <c r="AC86" i="2" s="1"/>
  <c r="E85" i="1" s="1"/>
  <c r="I85" i="1" s="1"/>
  <c r="M85" i="1" s="1"/>
  <c r="N86" i="2"/>
  <c r="AC91" i="2"/>
  <c r="E90" i="1" s="1"/>
  <c r="I90" i="1" s="1"/>
  <c r="M90" i="1" s="1"/>
  <c r="AC23" i="2"/>
  <c r="E22" i="1" s="1"/>
  <c r="AC84" i="2"/>
  <c r="E83" i="1" s="1"/>
  <c r="I83" i="1" s="1"/>
  <c r="M83" i="1" s="1"/>
  <c r="S20" i="2"/>
  <c r="R20" i="2"/>
  <c r="N12" i="2"/>
  <c r="S13" i="2"/>
  <c r="S16" i="2"/>
  <c r="T16" i="2" s="1"/>
  <c r="U16" i="2" s="1"/>
  <c r="I27" i="1"/>
  <c r="M27" i="1" s="1"/>
  <c r="S36" i="2"/>
  <c r="T36" i="2" s="1"/>
  <c r="U36" i="2" s="1"/>
  <c r="Y11" i="2"/>
  <c r="S49" i="2"/>
  <c r="T49" i="2" s="1"/>
  <c r="U49" i="2" s="1"/>
  <c r="S105" i="2"/>
  <c r="T105" i="2" s="1"/>
  <c r="U105" i="2" s="1"/>
  <c r="T25" i="2"/>
  <c r="U25" i="2" s="1"/>
  <c r="S26" i="2"/>
  <c r="T26" i="2" s="1"/>
  <c r="U26" i="2" s="1"/>
  <c r="AD89" i="2"/>
  <c r="F88" i="1" s="1"/>
  <c r="I113" i="1"/>
  <c r="M113" i="1" s="1"/>
  <c r="S112" i="2"/>
  <c r="L46" i="2"/>
  <c r="M46" i="2" s="1"/>
  <c r="I49" i="1"/>
  <c r="M49" i="1" s="1"/>
  <c r="AC100" i="2"/>
  <c r="E99" i="1" s="1"/>
  <c r="I99" i="1" s="1"/>
  <c r="M99" i="1" s="1"/>
  <c r="AD88" i="2"/>
  <c r="F87" i="1" s="1"/>
  <c r="I68" i="1"/>
  <c r="M68" i="1" s="1"/>
  <c r="S52" i="2"/>
  <c r="T52" i="2" s="1"/>
  <c r="U52" i="2" s="1"/>
  <c r="S32" i="2"/>
  <c r="T32" i="2" s="1"/>
  <c r="U32" i="2" s="1"/>
  <c r="S53" i="2"/>
  <c r="T53" i="2" s="1"/>
  <c r="U53" i="2" s="1"/>
  <c r="S79" i="2"/>
  <c r="T79" i="2" s="1"/>
  <c r="U79" i="2" s="1"/>
  <c r="U66" i="2"/>
  <c r="Y66" i="2" s="1"/>
  <c r="N39" i="2"/>
  <c r="L39" i="2"/>
  <c r="M39" i="2" s="1"/>
  <c r="N40" i="2"/>
  <c r="L40" i="2"/>
  <c r="M40" i="2" s="1"/>
  <c r="P40" i="2" s="1"/>
  <c r="I36" i="1"/>
  <c r="M36" i="1" s="1"/>
  <c r="L106" i="2"/>
  <c r="M106" i="2" s="1"/>
  <c r="N106" i="2"/>
  <c r="I110" i="1"/>
  <c r="M110" i="1" s="1"/>
  <c r="S103" i="2"/>
  <c r="T103" i="2" s="1"/>
  <c r="U103" i="2" s="1"/>
  <c r="S64" i="2"/>
  <c r="T64" i="2" s="1"/>
  <c r="U64" i="2" s="1"/>
  <c r="R12" i="2"/>
  <c r="S12" i="2"/>
  <c r="P75" i="2"/>
  <c r="AD75" i="2" s="1"/>
  <c r="L24" i="2"/>
  <c r="M24" i="2" s="1"/>
  <c r="N80" i="2"/>
  <c r="I116" i="1"/>
  <c r="M116" i="1" s="1"/>
  <c r="S100" i="2"/>
  <c r="S59" i="2"/>
  <c r="T59" i="2" s="1"/>
  <c r="U59" i="2" s="1"/>
  <c r="R110" i="2"/>
  <c r="S110" i="2"/>
  <c r="I37" i="1"/>
  <c r="M37" i="1" s="1"/>
  <c r="L76" i="2"/>
  <c r="M76" i="2" s="1"/>
  <c r="N76" i="2"/>
  <c r="I70" i="1"/>
  <c r="M70" i="1" s="1"/>
  <c r="S29" i="2"/>
  <c r="T29" i="2" s="1"/>
  <c r="U29" i="2" s="1"/>
  <c r="E6" i="1"/>
  <c r="I6" i="1" s="1"/>
  <c r="M6" i="1" s="1"/>
  <c r="AD38" i="2"/>
  <c r="R95" i="2"/>
  <c r="S95" i="2"/>
  <c r="Y73" i="2"/>
  <c r="L66" i="2"/>
  <c r="M66" i="2" s="1"/>
  <c r="P66" i="2" s="1"/>
  <c r="AC66" i="2" s="1"/>
  <c r="E65" i="1" s="1"/>
  <c r="I65" i="1" s="1"/>
  <c r="M65" i="1" s="1"/>
  <c r="N66" i="2"/>
  <c r="T15" i="2"/>
  <c r="U15" i="2" s="1"/>
  <c r="Y15" i="2" s="1"/>
  <c r="T42" i="2"/>
  <c r="U42" i="2" s="1"/>
  <c r="AC88" i="2"/>
  <c r="E87" i="1" s="1"/>
  <c r="I87" i="1" s="1"/>
  <c r="M87" i="1" s="1"/>
  <c r="L109" i="2"/>
  <c r="M109" i="2" s="1"/>
  <c r="N109" i="2"/>
  <c r="S34" i="2"/>
  <c r="T34" i="2" s="1"/>
  <c r="U34" i="2" s="1"/>
  <c r="S102" i="2"/>
  <c r="T102" i="2" s="1"/>
  <c r="U102" i="2" s="1"/>
  <c r="P95" i="2"/>
  <c r="AC95" i="2" s="1"/>
  <c r="E94" i="1" s="1"/>
  <c r="I94" i="1" s="1"/>
  <c r="M94" i="1" s="1"/>
  <c r="L81" i="2"/>
  <c r="M81" i="2" s="1"/>
  <c r="N81" i="2"/>
  <c r="I204" i="1"/>
  <c r="M204" i="1" s="1"/>
  <c r="I252" i="1"/>
  <c r="M252" i="1" s="1"/>
  <c r="I300" i="1"/>
  <c r="M300" i="1" s="1"/>
  <c r="I316" i="1"/>
  <c r="M316" i="1" s="1"/>
  <c r="I348" i="1"/>
  <c r="M348" i="1" s="1"/>
  <c r="I135" i="1"/>
  <c r="M135" i="1" s="1"/>
  <c r="I215" i="1"/>
  <c r="M215" i="1" s="1"/>
  <c r="I194" i="1"/>
  <c r="M194" i="1" s="1"/>
  <c r="I242" i="1"/>
  <c r="M242" i="1" s="1"/>
  <c r="I258" i="1"/>
  <c r="M258" i="1" s="1"/>
  <c r="I274" i="1"/>
  <c r="M274" i="1" s="1"/>
  <c r="I125" i="1"/>
  <c r="M125" i="1" s="1"/>
  <c r="I141" i="1"/>
  <c r="M141" i="1" s="1"/>
  <c r="I221" i="1"/>
  <c r="M221" i="1" s="1"/>
  <c r="I253" i="1"/>
  <c r="M253" i="1" s="1"/>
  <c r="I269" i="1"/>
  <c r="M269" i="1" s="1"/>
  <c r="I152" i="1"/>
  <c r="M152" i="1" s="1"/>
  <c r="I123" i="1"/>
  <c r="M123" i="1" s="1"/>
  <c r="I133" i="1"/>
  <c r="M133" i="1" s="1"/>
  <c r="I159" i="1"/>
  <c r="M159" i="1" s="1"/>
  <c r="I214" i="1"/>
  <c r="M214" i="1" s="1"/>
  <c r="I254" i="1"/>
  <c r="M254" i="1" s="1"/>
  <c r="I351" i="1"/>
  <c r="M351" i="1" s="1"/>
  <c r="I389" i="1"/>
  <c r="M389" i="1" s="1"/>
  <c r="I453" i="1"/>
  <c r="M453" i="1" s="1"/>
  <c r="I469" i="1"/>
  <c r="M469" i="1" s="1"/>
  <c r="I565" i="1"/>
  <c r="M565" i="1" s="1"/>
  <c r="I150" i="1"/>
  <c r="M150" i="1" s="1"/>
  <c r="I261" i="1"/>
  <c r="M261" i="1" s="1"/>
  <c r="I496" i="1"/>
  <c r="M496" i="1" s="1"/>
  <c r="I544" i="1"/>
  <c r="M544" i="1" s="1"/>
  <c r="I560" i="1"/>
  <c r="M560" i="1" s="1"/>
  <c r="I576" i="1"/>
  <c r="M576" i="1" s="1"/>
  <c r="I169" i="1"/>
  <c r="M169" i="1" s="1"/>
  <c r="I276" i="1"/>
  <c r="M276" i="1" s="1"/>
  <c r="I304" i="1"/>
  <c r="M304" i="1" s="1"/>
  <c r="I346" i="1"/>
  <c r="M346" i="1" s="1"/>
  <c r="I379" i="1"/>
  <c r="M379" i="1" s="1"/>
  <c r="I411" i="1"/>
  <c r="M411" i="1" s="1"/>
  <c r="I427" i="1"/>
  <c r="M427" i="1" s="1"/>
  <c r="I507" i="1"/>
  <c r="M507" i="1" s="1"/>
  <c r="I555" i="1"/>
  <c r="M555" i="1" s="1"/>
  <c r="I571" i="1"/>
  <c r="M571" i="1" s="1"/>
  <c r="I587" i="1"/>
  <c r="M587" i="1" s="1"/>
  <c r="I134" i="1"/>
  <c r="M134" i="1" s="1"/>
  <c r="I406" i="1"/>
  <c r="M406" i="1" s="1"/>
  <c r="I470" i="1"/>
  <c r="M470" i="1" s="1"/>
  <c r="I518" i="1"/>
  <c r="M518" i="1" s="1"/>
  <c r="I582" i="1"/>
  <c r="M582" i="1" s="1"/>
  <c r="I598" i="1"/>
  <c r="M598" i="1" s="1"/>
  <c r="I262" i="1"/>
  <c r="M262" i="1" s="1"/>
  <c r="I298" i="1"/>
  <c r="M298" i="1" s="1"/>
  <c r="I311" i="1"/>
  <c r="M311" i="1" s="1"/>
  <c r="I358" i="1"/>
  <c r="M358" i="1" s="1"/>
  <c r="I481" i="1"/>
  <c r="M481" i="1" s="1"/>
  <c r="I513" i="1"/>
  <c r="M513" i="1" s="1"/>
  <c r="I561" i="1"/>
  <c r="M561" i="1" s="1"/>
  <c r="I577" i="1"/>
  <c r="M577" i="1" s="1"/>
  <c r="I641" i="1"/>
  <c r="M641" i="1" s="1"/>
  <c r="I117" i="1"/>
  <c r="M117" i="1" s="1"/>
  <c r="I179" i="1"/>
  <c r="M179" i="1" s="1"/>
  <c r="I277" i="1"/>
  <c r="M277" i="1" s="1"/>
  <c r="I364" i="1"/>
  <c r="M364" i="1" s="1"/>
  <c r="I264" i="1"/>
  <c r="M264" i="1" s="1"/>
  <c r="I353" i="1"/>
  <c r="M353" i="1" s="1"/>
  <c r="I359" i="1"/>
  <c r="M359" i="1" s="1"/>
  <c r="I375" i="1"/>
  <c r="M375" i="1" s="1"/>
  <c r="I391" i="1"/>
  <c r="M391" i="1" s="1"/>
  <c r="I407" i="1"/>
  <c r="M407" i="1" s="1"/>
  <c r="I423" i="1"/>
  <c r="M423" i="1" s="1"/>
  <c r="I455" i="1"/>
  <c r="M455" i="1" s="1"/>
  <c r="I154" i="1"/>
  <c r="M154" i="1" s="1"/>
  <c r="I225" i="1"/>
  <c r="M225" i="1" s="1"/>
  <c r="I299" i="1"/>
  <c r="M299" i="1" s="1"/>
  <c r="I342" i="1"/>
  <c r="M342" i="1" s="1"/>
  <c r="I370" i="1"/>
  <c r="M370" i="1" s="1"/>
  <c r="I466" i="1"/>
  <c r="M466" i="1" s="1"/>
  <c r="I118" i="1"/>
  <c r="M118" i="1" s="1"/>
  <c r="I145" i="1"/>
  <c r="M145" i="1" s="1"/>
  <c r="I227" i="1"/>
  <c r="M227" i="1" s="1"/>
  <c r="I241" i="1"/>
  <c r="M241" i="1" s="1"/>
  <c r="I429" i="1"/>
  <c r="M429" i="1" s="1"/>
  <c r="I461" i="1"/>
  <c r="M461" i="1" s="1"/>
  <c r="I307" i="1"/>
  <c r="M307" i="1" s="1"/>
  <c r="I325" i="1"/>
  <c r="M325" i="1" s="1"/>
  <c r="I456" i="1"/>
  <c r="M456" i="1" s="1"/>
  <c r="I280" i="1"/>
  <c r="M280" i="1" s="1"/>
  <c r="I349" i="1"/>
  <c r="M349" i="1" s="1"/>
  <c r="I174" i="1"/>
  <c r="M174" i="1" s="1"/>
  <c r="I235" i="1"/>
  <c r="M235" i="1" s="1"/>
  <c r="I259" i="1"/>
  <c r="M259" i="1" s="1"/>
  <c r="I338" i="1"/>
  <c r="M338" i="1" s="1"/>
  <c r="I355" i="1"/>
  <c r="M355" i="1" s="1"/>
  <c r="I366" i="1"/>
  <c r="M366" i="1" s="1"/>
  <c r="I165" i="1"/>
  <c r="M165" i="1" s="1"/>
  <c r="I251" i="1"/>
  <c r="M251" i="1" s="1"/>
  <c r="I266" i="1"/>
  <c r="M266" i="1" s="1"/>
  <c r="I294" i="1"/>
  <c r="M294" i="1" s="1"/>
  <c r="I326" i="1"/>
  <c r="M326" i="1" s="1"/>
  <c r="I213" i="1"/>
  <c r="M213" i="1" s="1"/>
  <c r="I558" i="1"/>
  <c r="M558" i="1" s="1"/>
  <c r="I665" i="1"/>
  <c r="M665" i="1" s="1"/>
  <c r="I673" i="1"/>
  <c r="M673" i="1" s="1"/>
  <c r="I815" i="1"/>
  <c r="M815" i="1" s="1"/>
  <c r="I847" i="1"/>
  <c r="M847" i="1" s="1"/>
  <c r="I863" i="1"/>
  <c r="M863" i="1" s="1"/>
  <c r="I975" i="1"/>
  <c r="M975" i="1" s="1"/>
  <c r="I991" i="1"/>
  <c r="M991" i="1" s="1"/>
  <c r="I142" i="1"/>
  <c r="M142" i="1" s="1"/>
  <c r="I267" i="1"/>
  <c r="M267" i="1" s="1"/>
  <c r="I321" i="1"/>
  <c r="M321" i="1" s="1"/>
  <c r="I361" i="1"/>
  <c r="M361" i="1" s="1"/>
  <c r="I718" i="1"/>
  <c r="M718" i="1" s="1"/>
  <c r="I746" i="1"/>
  <c r="M746" i="1" s="1"/>
  <c r="I906" i="1"/>
  <c r="M906" i="1" s="1"/>
  <c r="I922" i="1"/>
  <c r="M922" i="1" s="1"/>
  <c r="I970" i="1"/>
  <c r="M970" i="1" s="1"/>
  <c r="I757" i="1"/>
  <c r="M757" i="1" s="1"/>
  <c r="I773" i="1"/>
  <c r="M773" i="1" s="1"/>
  <c r="I730" i="1"/>
  <c r="M730" i="1" s="1"/>
  <c r="I784" i="1"/>
  <c r="M784" i="1" s="1"/>
  <c r="I800" i="1"/>
  <c r="M800" i="1" s="1"/>
  <c r="I816" i="1"/>
  <c r="M816" i="1" s="1"/>
  <c r="I912" i="1"/>
  <c r="M912" i="1" s="1"/>
  <c r="I960" i="1"/>
  <c r="M960" i="1" s="1"/>
  <c r="I420" i="1"/>
  <c r="M420" i="1" s="1"/>
  <c r="I923" i="1"/>
  <c r="M923" i="1" s="1"/>
  <c r="I939" i="1"/>
  <c r="M939" i="1" s="1"/>
  <c r="I404" i="1"/>
  <c r="M404" i="1" s="1"/>
  <c r="I451" i="1"/>
  <c r="M451" i="1" s="1"/>
  <c r="I489" i="1"/>
  <c r="M489" i="1" s="1"/>
  <c r="I631" i="1"/>
  <c r="M631" i="1" s="1"/>
  <c r="I708" i="1"/>
  <c r="M708" i="1" s="1"/>
  <c r="I838" i="1"/>
  <c r="M838" i="1" s="1"/>
  <c r="I854" i="1"/>
  <c r="M854" i="1" s="1"/>
  <c r="I870" i="1"/>
  <c r="M870" i="1" s="1"/>
  <c r="I339" i="1"/>
  <c r="M339" i="1" s="1"/>
  <c r="I536" i="1"/>
  <c r="M536" i="1" s="1"/>
  <c r="I720" i="1"/>
  <c r="M720" i="1" s="1"/>
  <c r="I833" i="1"/>
  <c r="M833" i="1" s="1"/>
  <c r="I881" i="1"/>
  <c r="M881" i="1" s="1"/>
  <c r="I166" i="1"/>
  <c r="M166" i="1" s="1"/>
  <c r="I616" i="1"/>
  <c r="M616" i="1" s="1"/>
  <c r="I780" i="1"/>
  <c r="M780" i="1" s="1"/>
  <c r="I546" i="1"/>
  <c r="M546" i="1" s="1"/>
  <c r="I585" i="1"/>
  <c r="M585" i="1" s="1"/>
  <c r="I743" i="1"/>
  <c r="M743" i="1" s="1"/>
  <c r="I775" i="1"/>
  <c r="M775" i="1" s="1"/>
  <c r="I823" i="1"/>
  <c r="M823" i="1" s="1"/>
  <c r="I855" i="1"/>
  <c r="M855" i="1" s="1"/>
  <c r="I238" i="1"/>
  <c r="M238" i="1" s="1"/>
  <c r="I345" i="1"/>
  <c r="M345" i="1" s="1"/>
  <c r="I409" i="1"/>
  <c r="M409" i="1" s="1"/>
  <c r="I601" i="1"/>
  <c r="M601" i="1" s="1"/>
  <c r="I703" i="1"/>
  <c r="M703" i="1" s="1"/>
  <c r="I850" i="1"/>
  <c r="M850" i="1" s="1"/>
  <c r="I182" i="1"/>
  <c r="M182" i="1" s="1"/>
  <c r="I845" i="1"/>
  <c r="M845" i="1" s="1"/>
  <c r="I579" i="1"/>
  <c r="M579" i="1" s="1"/>
  <c r="I633" i="1"/>
  <c r="M633" i="1" s="1"/>
  <c r="I716" i="1"/>
  <c r="M716" i="1" s="1"/>
  <c r="I776" i="1"/>
  <c r="M776" i="1" s="1"/>
  <c r="I426" i="1"/>
  <c r="M426" i="1" s="1"/>
  <c r="I483" i="1"/>
  <c r="M483" i="1" s="1"/>
  <c r="I394" i="1"/>
  <c r="M394" i="1" s="1"/>
  <c r="I414" i="1"/>
  <c r="M414" i="1" s="1"/>
  <c r="I472" i="1"/>
  <c r="M472" i="1" s="1"/>
  <c r="I494" i="1"/>
  <c r="M494" i="1" s="1"/>
  <c r="I798" i="1"/>
  <c r="M798" i="1" s="1"/>
  <c r="I904" i="1"/>
  <c r="M904" i="1" s="1"/>
  <c r="I994" i="1"/>
  <c r="M994" i="1" s="1"/>
  <c r="I787" i="1"/>
  <c r="M787" i="1" s="1"/>
  <c r="I830" i="1"/>
  <c r="M830" i="1" s="1"/>
  <c r="I935" i="1"/>
  <c r="M935" i="1" s="1"/>
  <c r="I978" i="1"/>
  <c r="M978" i="1" s="1"/>
  <c r="I442" i="1"/>
  <c r="M442" i="1" s="1"/>
  <c r="I926" i="1"/>
  <c r="M926" i="1" s="1"/>
  <c r="I658" i="1"/>
  <c r="M658" i="1" s="1"/>
  <c r="I953" i="1"/>
  <c r="M953" i="1" s="1"/>
  <c r="I919" i="1"/>
  <c r="M919" i="1" s="1"/>
  <c r="I946" i="1"/>
  <c r="M946" i="1" s="1"/>
  <c r="I883" i="1"/>
  <c r="M883" i="1" s="1"/>
  <c r="I898" i="1"/>
  <c r="M898" i="1" s="1"/>
  <c r="I4" i="1"/>
  <c r="M4" i="1" s="1"/>
  <c r="I856" i="1"/>
  <c r="M856" i="1" s="1"/>
  <c r="I956" i="1"/>
  <c r="M956" i="1" s="1"/>
  <c r="I315" i="1"/>
  <c r="M315" i="1" s="1"/>
  <c r="I820" i="1"/>
  <c r="M820" i="1" s="1"/>
  <c r="I947" i="1"/>
  <c r="M947" i="1" s="1"/>
  <c r="I931" i="1"/>
  <c r="M931" i="1" s="1"/>
  <c r="I914" i="1"/>
  <c r="M914" i="1" s="1"/>
  <c r="I636" i="1"/>
  <c r="M636" i="1" s="1"/>
  <c r="I967" i="1"/>
  <c r="M967" i="1" s="1"/>
  <c r="I22" i="1"/>
  <c r="M22" i="1" s="1"/>
  <c r="S46" i="2"/>
  <c r="L9" i="2"/>
  <c r="M9" i="2" s="1"/>
  <c r="I62" i="1"/>
  <c r="M62" i="1" s="1"/>
  <c r="I97" i="1"/>
  <c r="M97" i="1" s="1"/>
  <c r="L70" i="2"/>
  <c r="M70" i="2" s="1"/>
  <c r="N70" i="2"/>
  <c r="N15" i="2"/>
  <c r="L15" i="2"/>
  <c r="M15" i="2" s="1"/>
  <c r="I17" i="1"/>
  <c r="M17" i="1" s="1"/>
  <c r="E50" i="1"/>
  <c r="I50" i="1" s="1"/>
  <c r="M50" i="1" s="1"/>
  <c r="S94" i="2"/>
  <c r="I91" i="1"/>
  <c r="M91" i="1" s="1"/>
  <c r="L74" i="2"/>
  <c r="M74" i="2" s="1"/>
  <c r="N74" i="2"/>
  <c r="I34" i="1"/>
  <c r="M34" i="1" s="1"/>
  <c r="S67" i="2"/>
  <c r="N32" i="2"/>
  <c r="F34" i="1"/>
  <c r="S48" i="2"/>
  <c r="T48" i="2" s="1"/>
  <c r="U48" i="2" s="1"/>
  <c r="S47" i="2"/>
  <c r="I115" i="1"/>
  <c r="M115" i="1" s="1"/>
  <c r="T116" i="2"/>
  <c r="U116" i="2" s="1"/>
  <c r="L943" i="2"/>
  <c r="M943" i="2" s="1"/>
  <c r="N943" i="2"/>
  <c r="P844" i="2"/>
  <c r="AC844" i="2" s="1"/>
  <c r="T893" i="2"/>
  <c r="U893" i="2" s="1"/>
  <c r="N914" i="2"/>
  <c r="L914" i="2"/>
  <c r="M914" i="2" s="1"/>
  <c r="L958" i="2"/>
  <c r="M958" i="2" s="1"/>
  <c r="N958" i="2"/>
  <c r="L896" i="2"/>
  <c r="M896" i="2" s="1"/>
  <c r="N896" i="2"/>
  <c r="T793" i="2"/>
  <c r="U793" i="2" s="1"/>
  <c r="N844" i="2"/>
  <c r="L734" i="2"/>
  <c r="M734" i="2" s="1"/>
  <c r="N734" i="2"/>
  <c r="N983" i="2"/>
  <c r="L983" i="2"/>
  <c r="M983" i="2" s="1"/>
  <c r="P575" i="2"/>
  <c r="AC575" i="2" s="1"/>
  <c r="E574" i="1" s="1"/>
  <c r="I574" i="1" s="1"/>
  <c r="M574" i="1" s="1"/>
  <c r="L549" i="2"/>
  <c r="M549" i="2" s="1"/>
  <c r="N549" i="2"/>
  <c r="AD571" i="2"/>
  <c r="F570" i="1" s="1"/>
  <c r="T582" i="2"/>
  <c r="U582" i="2" s="1"/>
  <c r="L469" i="2"/>
  <c r="M469" i="2" s="1"/>
  <c r="N469" i="2"/>
  <c r="L375" i="2"/>
  <c r="M375" i="2" s="1"/>
  <c r="N375" i="2"/>
  <c r="P823" i="2"/>
  <c r="AC823" i="2" s="1"/>
  <c r="E822" i="1" s="1"/>
  <c r="I822" i="1" s="1"/>
  <c r="M822" i="1" s="1"/>
  <c r="S900" i="2"/>
  <c r="AC960" i="2"/>
  <c r="E959" i="1" s="1"/>
  <c r="I959" i="1" s="1"/>
  <c r="M959" i="1" s="1"/>
  <c r="S819" i="2"/>
  <c r="P880" i="2"/>
  <c r="AC880" i="2" s="1"/>
  <c r="E879" i="1" s="1"/>
  <c r="I879" i="1" s="1"/>
  <c r="M879" i="1" s="1"/>
  <c r="L862" i="2"/>
  <c r="M862" i="2" s="1"/>
  <c r="N862" i="2"/>
  <c r="T854" i="2"/>
  <c r="U854" i="2" s="1"/>
  <c r="T801" i="2"/>
  <c r="U801" i="2" s="1"/>
  <c r="L872" i="2"/>
  <c r="M872" i="2" s="1"/>
  <c r="N872" i="2"/>
  <c r="P581" i="2"/>
  <c r="AC581" i="2" s="1"/>
  <c r="E580" i="1" s="1"/>
  <c r="I580" i="1" s="1"/>
  <c r="M580" i="1" s="1"/>
  <c r="T699" i="2"/>
  <c r="U699" i="2" s="1"/>
  <c r="T489" i="2"/>
  <c r="U489" i="2" s="1"/>
  <c r="R227" i="2"/>
  <c r="S227" i="2"/>
  <c r="P809" i="2"/>
  <c r="AC809" i="2" s="1"/>
  <c r="E808" i="1" s="1"/>
  <c r="I808" i="1" s="1"/>
  <c r="M808" i="1" s="1"/>
  <c r="L786" i="2"/>
  <c r="M786" i="2" s="1"/>
  <c r="N786" i="2"/>
  <c r="N969" i="2"/>
  <c r="L969" i="2"/>
  <c r="M969" i="2" s="1"/>
  <c r="P868" i="2"/>
  <c r="AC868" i="2" s="1"/>
  <c r="E867" i="1" s="1"/>
  <c r="I867" i="1" s="1"/>
  <c r="M867" i="1" s="1"/>
  <c r="L964" i="2"/>
  <c r="M964" i="2" s="1"/>
  <c r="N964" i="2"/>
  <c r="T855" i="2"/>
  <c r="U855" i="2" s="1"/>
  <c r="P997" i="2"/>
  <c r="AC997" i="2" s="1"/>
  <c r="E996" i="1" s="1"/>
  <c r="I996" i="1" s="1"/>
  <c r="M996" i="1" s="1"/>
  <c r="AD978" i="2"/>
  <c r="F977" i="1" s="1"/>
  <c r="AC978" i="2"/>
  <c r="L966" i="2"/>
  <c r="M966" i="2" s="1"/>
  <c r="N966" i="2"/>
  <c r="P553" i="2"/>
  <c r="AC553" i="2" s="1"/>
  <c r="E552" i="1" s="1"/>
  <c r="I552" i="1" s="1"/>
  <c r="M552" i="1" s="1"/>
  <c r="U601" i="2"/>
  <c r="Y601" i="2" s="1"/>
  <c r="L394" i="2"/>
  <c r="M394" i="2" s="1"/>
  <c r="N394" i="2"/>
  <c r="L582" i="2"/>
  <c r="M582" i="2" s="1"/>
  <c r="N582" i="2"/>
  <c r="AC676" i="2"/>
  <c r="E675" i="1" s="1"/>
  <c r="I675" i="1" s="1"/>
  <c r="M675" i="1" s="1"/>
  <c r="L383" i="2"/>
  <c r="M383" i="2" s="1"/>
  <c r="N383" i="2"/>
  <c r="P852" i="2"/>
  <c r="AC852" i="2" s="1"/>
  <c r="E851" i="1" s="1"/>
  <c r="I851" i="1" s="1"/>
  <c r="M851" i="1" s="1"/>
  <c r="U774" i="2"/>
  <c r="Y774" i="2" s="1"/>
  <c r="AD774" i="2" s="1"/>
  <c r="Y986" i="2"/>
  <c r="P988" i="2"/>
  <c r="AC952" i="2"/>
  <c r="E951" i="1" s="1"/>
  <c r="I951" i="1" s="1"/>
  <c r="M951" i="1" s="1"/>
  <c r="T913" i="2"/>
  <c r="U913" i="2" s="1"/>
  <c r="AC793" i="2"/>
  <c r="E792" i="1" s="1"/>
  <c r="I792" i="1" s="1"/>
  <c r="M792" i="1" s="1"/>
  <c r="P793" i="2"/>
  <c r="U789" i="2"/>
  <c r="Y789" i="2" s="1"/>
  <c r="N767" i="2"/>
  <c r="P748" i="2"/>
  <c r="AC748" i="2" s="1"/>
  <c r="E747" i="1" s="1"/>
  <c r="I747" i="1" s="1"/>
  <c r="M747" i="1" s="1"/>
  <c r="R919" i="2"/>
  <c r="S919" i="2"/>
  <c r="L779" i="2"/>
  <c r="M779" i="2" s="1"/>
  <c r="N779" i="2"/>
  <c r="P660" i="2"/>
  <c r="AC660" i="2" s="1"/>
  <c r="E659" i="1" s="1"/>
  <c r="I659" i="1" s="1"/>
  <c r="M659" i="1" s="1"/>
  <c r="N546" i="2"/>
  <c r="L546" i="2"/>
  <c r="M546" i="2" s="1"/>
  <c r="L667" i="2"/>
  <c r="M667" i="2" s="1"/>
  <c r="N667" i="2"/>
  <c r="T514" i="2"/>
  <c r="U514" i="2" s="1"/>
  <c r="T586" i="2"/>
  <c r="U586" i="2" s="1"/>
  <c r="P361" i="2"/>
  <c r="AC361" i="2" s="1"/>
  <c r="E360" i="1" s="1"/>
  <c r="I360" i="1" s="1"/>
  <c r="M360" i="1" s="1"/>
  <c r="R398" i="2"/>
  <c r="S398" i="2"/>
  <c r="S935" i="2"/>
  <c r="P900" i="2"/>
  <c r="AC900" i="2" s="1"/>
  <c r="E899" i="1" s="1"/>
  <c r="I899" i="1" s="1"/>
  <c r="M899" i="1" s="1"/>
  <c r="N843" i="2"/>
  <c r="L843" i="2"/>
  <c r="M843" i="2" s="1"/>
  <c r="Y873" i="2"/>
  <c r="AD961" i="2"/>
  <c r="AD930" i="2"/>
  <c r="F929" i="1" s="1"/>
  <c r="AC930" i="2"/>
  <c r="T859" i="2"/>
  <c r="U859" i="2" s="1"/>
  <c r="T946" i="2"/>
  <c r="U946" i="2" s="1"/>
  <c r="T761" i="2"/>
  <c r="U761" i="2" s="1"/>
  <c r="AC974" i="2"/>
  <c r="E973" i="1" s="1"/>
  <c r="I973" i="1" s="1"/>
  <c r="M973" i="1" s="1"/>
  <c r="AD974" i="2"/>
  <c r="F973" i="1" s="1"/>
  <c r="T928" i="2"/>
  <c r="P973" i="2"/>
  <c r="AC973" i="2" s="1"/>
  <c r="E972" i="1" s="1"/>
  <c r="I972" i="1" s="1"/>
  <c r="M972" i="1" s="1"/>
  <c r="T894" i="2"/>
  <c r="U894" i="2" s="1"/>
  <c r="T982" i="2"/>
  <c r="U982" i="2" s="1"/>
  <c r="P733" i="2"/>
  <c r="AC733" i="2" s="1"/>
  <c r="L600" i="2"/>
  <c r="M600" i="2" s="1"/>
  <c r="N600" i="2"/>
  <c r="L616" i="2"/>
  <c r="M616" i="2" s="1"/>
  <c r="N616" i="2"/>
  <c r="P715" i="2"/>
  <c r="AC715" i="2" s="1"/>
  <c r="E714" i="1" s="1"/>
  <c r="I714" i="1" s="1"/>
  <c r="M714" i="1" s="1"/>
  <c r="R903" i="2"/>
  <c r="S903" i="2"/>
  <c r="P836" i="2"/>
  <c r="L886" i="2"/>
  <c r="M886" i="2" s="1"/>
  <c r="N886" i="2"/>
  <c r="S955" i="2"/>
  <c r="P766" i="2"/>
  <c r="AC766" i="2" s="1"/>
  <c r="L959" i="2"/>
  <c r="M959" i="2" s="1"/>
  <c r="N959" i="2"/>
  <c r="P761" i="2"/>
  <c r="AC761" i="2" s="1"/>
  <c r="E760" i="1" s="1"/>
  <c r="I760" i="1" s="1"/>
  <c r="M760" i="1" s="1"/>
  <c r="Y911" i="2"/>
  <c r="P996" i="2"/>
  <c r="AC996" i="2" s="1"/>
  <c r="E995" i="1" s="1"/>
  <c r="I995" i="1" s="1"/>
  <c r="M995" i="1" s="1"/>
  <c r="N827" i="2"/>
  <c r="L827" i="2"/>
  <c r="M827" i="2" s="1"/>
  <c r="L739" i="2"/>
  <c r="M739" i="2" s="1"/>
  <c r="N739" i="2"/>
  <c r="U511" i="2"/>
  <c r="Y511" i="2" s="1"/>
  <c r="L652" i="2"/>
  <c r="M652" i="2" s="1"/>
  <c r="N652" i="2"/>
  <c r="N638" i="2"/>
  <c r="L638" i="2"/>
  <c r="M638" i="2" s="1"/>
  <c r="P534" i="2"/>
  <c r="AC534" i="2" s="1"/>
  <c r="E533" i="1" s="1"/>
  <c r="I533" i="1" s="1"/>
  <c r="M533" i="1" s="1"/>
  <c r="L382" i="2"/>
  <c r="M382" i="2" s="1"/>
  <c r="N382" i="2"/>
  <c r="R460" i="2"/>
  <c r="S460" i="2"/>
  <c r="P298" i="2"/>
  <c r="AC298" i="2" s="1"/>
  <c r="P767" i="2"/>
  <c r="AC767" i="2" s="1"/>
  <c r="E766" i="1" s="1"/>
  <c r="I766" i="1" s="1"/>
  <c r="M766" i="1" s="1"/>
  <c r="L678" i="2"/>
  <c r="M678" i="2" s="1"/>
  <c r="N678" i="2"/>
  <c r="P935" i="2"/>
  <c r="L708" i="2"/>
  <c r="M708" i="2" s="1"/>
  <c r="N708" i="2"/>
  <c r="P825" i="2"/>
  <c r="AC825" i="2" s="1"/>
  <c r="P819" i="2"/>
  <c r="AC819" i="2" s="1"/>
  <c r="E818" i="1" s="1"/>
  <c r="I818" i="1" s="1"/>
  <c r="M818" i="1" s="1"/>
  <c r="R988" i="2"/>
  <c r="S988" i="2"/>
  <c r="T856" i="2"/>
  <c r="U856" i="2" s="1"/>
  <c r="R889" i="2"/>
  <c r="S889" i="2"/>
  <c r="P803" i="2"/>
  <c r="AC803" i="2" s="1"/>
  <c r="N858" i="2"/>
  <c r="L858" i="2"/>
  <c r="M858" i="2" s="1"/>
  <c r="P942" i="2"/>
  <c r="AC942" i="2" s="1"/>
  <c r="E941" i="1" s="1"/>
  <c r="I941" i="1" s="1"/>
  <c r="M941" i="1" s="1"/>
  <c r="P447" i="2"/>
  <c r="AC447" i="2" s="1"/>
  <c r="E446" i="1" s="1"/>
  <c r="I446" i="1" s="1"/>
  <c r="M446" i="1" s="1"/>
  <c r="N544" i="2"/>
  <c r="L544" i="2"/>
  <c r="M544" i="2" s="1"/>
  <c r="T475" i="2"/>
  <c r="U475" i="2" s="1"/>
  <c r="P325" i="2"/>
  <c r="AC325" i="2" s="1"/>
  <c r="E324" i="1" s="1"/>
  <c r="I324" i="1" s="1"/>
  <c r="M324" i="1" s="1"/>
  <c r="AC355" i="2"/>
  <c r="R746" i="2"/>
  <c r="S746" i="2"/>
  <c r="T851" i="2"/>
  <c r="U851" i="2" s="1"/>
  <c r="R996" i="2"/>
  <c r="S996" i="2"/>
  <c r="T883" i="2"/>
  <c r="U883" i="2" s="1"/>
  <c r="N972" i="2"/>
  <c r="L972" i="2"/>
  <c r="M972" i="2" s="1"/>
  <c r="T827" i="2"/>
  <c r="U827" i="2" s="1"/>
  <c r="U830" i="2"/>
  <c r="Y830" i="2" s="1"/>
  <c r="T364" i="2"/>
  <c r="U364" i="2" s="1"/>
  <c r="L902" i="2"/>
  <c r="M902" i="2" s="1"/>
  <c r="N902" i="2"/>
  <c r="P916" i="2"/>
  <c r="AC916" i="2" s="1"/>
  <c r="T920" i="2"/>
  <c r="U920" i="2" s="1"/>
  <c r="Y920" i="2"/>
  <c r="AD920" i="2" s="1"/>
  <c r="F919" i="1" s="1"/>
  <c r="P998" i="2"/>
  <c r="AC998" i="2" s="1"/>
  <c r="E997" i="1" s="1"/>
  <c r="I997" i="1" s="1"/>
  <c r="M997" i="1" s="1"/>
  <c r="L830" i="2"/>
  <c r="M830" i="2" s="1"/>
  <c r="N830" i="2"/>
  <c r="P945" i="2"/>
  <c r="AC945" i="2" s="1"/>
  <c r="P922" i="2"/>
  <c r="AC922" i="2" s="1"/>
  <c r="E921" i="1" s="1"/>
  <c r="I921" i="1" s="1"/>
  <c r="M921" i="1" s="1"/>
  <c r="P946" i="2"/>
  <c r="L953" i="2"/>
  <c r="M953" i="2" s="1"/>
  <c r="N953" i="2"/>
  <c r="N474" i="2"/>
  <c r="L474" i="2"/>
  <c r="M474" i="2" s="1"/>
  <c r="L465" i="2"/>
  <c r="M465" i="2" s="1"/>
  <c r="N465" i="2"/>
  <c r="L388" i="2"/>
  <c r="M388" i="2" s="1"/>
  <c r="N388" i="2"/>
  <c r="T712" i="2"/>
  <c r="U712" i="2" s="1"/>
  <c r="R751" i="2"/>
  <c r="S751" i="2"/>
  <c r="N929" i="2"/>
  <c r="L929" i="2"/>
  <c r="M929" i="2" s="1"/>
  <c r="L822" i="2"/>
  <c r="M822" i="2" s="1"/>
  <c r="N822" i="2"/>
  <c r="U228" i="2"/>
  <c r="Y228" i="2" s="1"/>
  <c r="AD228" i="2" s="1"/>
  <c r="U461" i="2"/>
  <c r="Y461" i="2" s="1"/>
  <c r="P921" i="2"/>
  <c r="AC921" i="2" s="1"/>
  <c r="E920" i="1" s="1"/>
  <c r="I920" i="1" s="1"/>
  <c r="M920" i="1" s="1"/>
  <c r="Y934" i="2"/>
  <c r="P955" i="2"/>
  <c r="AC955" i="2" s="1"/>
  <c r="E954" i="1" s="1"/>
  <c r="I954" i="1" s="1"/>
  <c r="M954" i="1" s="1"/>
  <c r="L897" i="2"/>
  <c r="M897" i="2" s="1"/>
  <c r="N897" i="2"/>
  <c r="R938" i="2"/>
  <c r="S938" i="2"/>
  <c r="P889" i="2"/>
  <c r="AC889" i="2" s="1"/>
  <c r="E888" i="1" s="1"/>
  <c r="I888" i="1" s="1"/>
  <c r="M888" i="1" s="1"/>
  <c r="T822" i="2"/>
  <c r="T956" i="2"/>
  <c r="U956" i="2" s="1"/>
  <c r="U968" i="2"/>
  <c r="Y968" i="2" s="1"/>
  <c r="AD968" i="2" s="1"/>
  <c r="P869" i="2"/>
  <c r="AD869" i="2" s="1"/>
  <c r="F868" i="1" s="1"/>
  <c r="L746" i="2"/>
  <c r="M746" i="2" s="1"/>
  <c r="N746" i="2"/>
  <c r="R906" i="2"/>
  <c r="S906" i="2"/>
  <c r="T845" i="2"/>
  <c r="U845" i="2" s="1"/>
  <c r="N975" i="2"/>
  <c r="L975" i="2"/>
  <c r="M975" i="2" s="1"/>
  <c r="R837" i="2"/>
  <c r="S837" i="2"/>
  <c r="L999" i="2"/>
  <c r="M999" i="2" s="1"/>
  <c r="N999" i="2"/>
  <c r="L810" i="2"/>
  <c r="M810" i="2" s="1"/>
  <c r="N810" i="2"/>
  <c r="R926" i="2"/>
  <c r="S926" i="2"/>
  <c r="P683" i="2"/>
  <c r="AC683" i="2" s="1"/>
  <c r="E682" i="1" s="1"/>
  <c r="I682" i="1" s="1"/>
  <c r="M682" i="1" s="1"/>
  <c r="N480" i="2"/>
  <c r="L480" i="2"/>
  <c r="M480" i="2" s="1"/>
  <c r="L690" i="2"/>
  <c r="M690" i="2" s="1"/>
  <c r="N690" i="2"/>
  <c r="P516" i="2"/>
  <c r="AC516" i="2" s="1"/>
  <c r="E515" i="1" s="1"/>
  <c r="I515" i="1" s="1"/>
  <c r="M515" i="1" s="1"/>
  <c r="T510" i="2"/>
  <c r="U510" i="2" s="1"/>
  <c r="Y510" i="2"/>
  <c r="T950" i="2"/>
  <c r="U950" i="2" s="1"/>
  <c r="T641" i="2"/>
  <c r="U641" i="2" s="1"/>
  <c r="Y641" i="2" s="1"/>
  <c r="U520" i="2"/>
  <c r="Y520" i="2" s="1"/>
  <c r="N762" i="2"/>
  <c r="L762" i="2"/>
  <c r="M762" i="2" s="1"/>
  <c r="L284" i="2"/>
  <c r="M284" i="2" s="1"/>
  <c r="N284" i="2"/>
  <c r="T1000" i="2"/>
  <c r="U1000" i="2" s="1"/>
  <c r="P863" i="2"/>
  <c r="AC863" i="2" s="1"/>
  <c r="E862" i="1" s="1"/>
  <c r="I862" i="1" s="1"/>
  <c r="M862" i="1" s="1"/>
  <c r="T781" i="2"/>
  <c r="U781" i="2" s="1"/>
  <c r="N1000" i="2"/>
  <c r="L1000" i="2"/>
  <c r="M1000" i="2" s="1"/>
  <c r="N812" i="2"/>
  <c r="L812" i="2"/>
  <c r="M812" i="2" s="1"/>
  <c r="P938" i="2"/>
  <c r="AC938" i="2" s="1"/>
  <c r="E937" i="1" s="1"/>
  <c r="I937" i="1" s="1"/>
  <c r="M937" i="1" s="1"/>
  <c r="AC705" i="2"/>
  <c r="AD705" i="2"/>
  <c r="F704" i="1" s="1"/>
  <c r="T944" i="2"/>
  <c r="U944" i="2" s="1"/>
  <c r="N863" i="2"/>
  <c r="P794" i="2"/>
  <c r="AC794" i="2" s="1"/>
  <c r="P770" i="2"/>
  <c r="AC770" i="2" s="1"/>
  <c r="E769" i="1" s="1"/>
  <c r="I769" i="1" s="1"/>
  <c r="M769" i="1" s="1"/>
  <c r="P441" i="2"/>
  <c r="AC441" i="2" s="1"/>
  <c r="R324" i="2"/>
  <c r="S324" i="2"/>
  <c r="R394" i="2"/>
  <c r="S394" i="2"/>
  <c r="L401" i="2"/>
  <c r="M401" i="2" s="1"/>
  <c r="N401" i="2"/>
  <c r="P657" i="2"/>
  <c r="AC657" i="2" s="1"/>
  <c r="E656" i="1" s="1"/>
  <c r="I656" i="1" s="1"/>
  <c r="M656" i="1" s="1"/>
  <c r="AD998" i="2"/>
  <c r="F997" i="1" s="1"/>
  <c r="L840" i="2"/>
  <c r="M840" i="2" s="1"/>
  <c r="N840" i="2"/>
  <c r="P859" i="2"/>
  <c r="AC859" i="2" s="1"/>
  <c r="E858" i="1" s="1"/>
  <c r="I858" i="1" s="1"/>
  <c r="M858" i="1" s="1"/>
  <c r="T739" i="2"/>
  <c r="U739" i="2" s="1"/>
  <c r="T940" i="2"/>
  <c r="U940" i="2" s="1"/>
  <c r="T809" i="2"/>
  <c r="U809" i="2" s="1"/>
  <c r="T867" i="2"/>
  <c r="U867" i="2" s="1"/>
  <c r="N841" i="2"/>
  <c r="L841" i="2"/>
  <c r="M841" i="2" s="1"/>
  <c r="AC558" i="2"/>
  <c r="E557" i="1" s="1"/>
  <c r="I557" i="1" s="1"/>
  <c r="M557" i="1" s="1"/>
  <c r="L431" i="2"/>
  <c r="M431" i="2" s="1"/>
  <c r="N431" i="2"/>
  <c r="L639" i="2"/>
  <c r="M639" i="2" s="1"/>
  <c r="N639" i="2"/>
  <c r="L513" i="2"/>
  <c r="M513" i="2" s="1"/>
  <c r="N513" i="2"/>
  <c r="P641" i="2"/>
  <c r="AC641" i="2" s="1"/>
  <c r="E640" i="1" s="1"/>
  <c r="I640" i="1" s="1"/>
  <c r="M640" i="1" s="1"/>
  <c r="AC363" i="2"/>
  <c r="P370" i="2"/>
  <c r="AC370" i="2" s="1"/>
  <c r="E369" i="1" s="1"/>
  <c r="I369" i="1" s="1"/>
  <c r="M369" i="1" s="1"/>
  <c r="T817" i="2"/>
  <c r="U817" i="2" s="1"/>
  <c r="Y817" i="2"/>
  <c r="AD817" i="2" s="1"/>
  <c r="N503" i="2"/>
  <c r="L503" i="2"/>
  <c r="M503" i="2" s="1"/>
  <c r="L335" i="2"/>
  <c r="M335" i="2" s="1"/>
  <c r="N335" i="2"/>
  <c r="AD813" i="2"/>
  <c r="F812" i="1" s="1"/>
  <c r="AC813" i="2"/>
  <c r="E812" i="1" s="1"/>
  <c r="I812" i="1" s="1"/>
  <c r="M812" i="1" s="1"/>
  <c r="T891" i="2"/>
  <c r="U891" i="2" s="1"/>
  <c r="Y891" i="2"/>
  <c r="T786" i="2"/>
  <c r="U786" i="2" s="1"/>
  <c r="P934" i="2"/>
  <c r="AD934" i="2" s="1"/>
  <c r="F933" i="1" s="1"/>
  <c r="T897" i="2"/>
  <c r="U897" i="2" s="1"/>
  <c r="Y897" i="2"/>
  <c r="R962" i="2"/>
  <c r="S962" i="2"/>
  <c r="N826" i="2"/>
  <c r="L826" i="2"/>
  <c r="M826" i="2" s="1"/>
  <c r="P906" i="2"/>
  <c r="AC906" i="2" s="1"/>
  <c r="E905" i="1" s="1"/>
  <c r="I905" i="1" s="1"/>
  <c r="M905" i="1" s="1"/>
  <c r="AC874" i="2"/>
  <c r="P965" i="2"/>
  <c r="AD965" i="2" s="1"/>
  <c r="F964" i="1" s="1"/>
  <c r="P614" i="2"/>
  <c r="AC614" i="2" s="1"/>
  <c r="L711" i="2"/>
  <c r="M711" i="2" s="1"/>
  <c r="N711" i="2"/>
  <c r="AD609" i="2"/>
  <c r="F608" i="1" s="1"/>
  <c r="AC609" i="2"/>
  <c r="L814" i="2"/>
  <c r="M814" i="2" s="1"/>
  <c r="N814" i="2"/>
  <c r="T909" i="2"/>
  <c r="U909" i="2" s="1"/>
  <c r="U418" i="2"/>
  <c r="Y418" i="2" s="1"/>
  <c r="L860" i="2"/>
  <c r="M860" i="2" s="1"/>
  <c r="N860" i="2"/>
  <c r="P800" i="2"/>
  <c r="AC800" i="2" s="1"/>
  <c r="E799" i="1" s="1"/>
  <c r="I799" i="1" s="1"/>
  <c r="M799" i="1" s="1"/>
  <c r="P903" i="2"/>
  <c r="AC903" i="2" s="1"/>
  <c r="E902" i="1" s="1"/>
  <c r="I902" i="1" s="1"/>
  <c r="M902" i="1" s="1"/>
  <c r="P866" i="2"/>
  <c r="AC866" i="2" s="1"/>
  <c r="N895" i="2"/>
  <c r="L895" i="2"/>
  <c r="M895" i="2" s="1"/>
  <c r="N818" i="2"/>
  <c r="L818" i="2"/>
  <c r="M818" i="2" s="1"/>
  <c r="T850" i="2"/>
  <c r="U850" i="2" s="1"/>
  <c r="N684" i="2"/>
  <c r="L684" i="2"/>
  <c r="M684" i="2" s="1"/>
  <c r="L991" i="2"/>
  <c r="M991" i="2" s="1"/>
  <c r="N991" i="2"/>
  <c r="N876" i="2"/>
  <c r="L876" i="2"/>
  <c r="M876" i="2" s="1"/>
  <c r="P714" i="2"/>
  <c r="AC714" i="2" s="1"/>
  <c r="E713" i="1" s="1"/>
  <c r="I713" i="1" s="1"/>
  <c r="M713" i="1" s="1"/>
  <c r="L838" i="2"/>
  <c r="M838" i="2" s="1"/>
  <c r="N838" i="2"/>
  <c r="U729" i="2"/>
  <c r="Y729" i="2" s="1"/>
  <c r="AD729" i="2" s="1"/>
  <c r="N590" i="2"/>
  <c r="L590" i="2"/>
  <c r="M590" i="2" s="1"/>
  <c r="L331" i="2"/>
  <c r="M331" i="2" s="1"/>
  <c r="N331" i="2"/>
  <c r="L548" i="2"/>
  <c r="M548" i="2" s="1"/>
  <c r="N548" i="2"/>
  <c r="L418" i="2"/>
  <c r="M418" i="2" s="1"/>
  <c r="N418" i="2"/>
  <c r="P391" i="2"/>
  <c r="AC391" i="2" s="1"/>
  <c r="P461" i="2"/>
  <c r="AC461" i="2" s="1"/>
  <c r="E460" i="1" s="1"/>
  <c r="I460" i="1" s="1"/>
  <c r="M460" i="1" s="1"/>
  <c r="L962" i="2"/>
  <c r="M962" i="2" s="1"/>
  <c r="Y868" i="2"/>
  <c r="AC901" i="2"/>
  <c r="E900" i="1" s="1"/>
  <c r="I900" i="1" s="1"/>
  <c r="M900" i="1" s="1"/>
  <c r="AC898" i="2"/>
  <c r="E897" i="1" s="1"/>
  <c r="I897" i="1" s="1"/>
  <c r="M897" i="1" s="1"/>
  <c r="N919" i="2"/>
  <c r="L919" i="2"/>
  <c r="M919" i="2" s="1"/>
  <c r="T841" i="2"/>
  <c r="U841" i="2" s="1"/>
  <c r="P875" i="2"/>
  <c r="AC875" i="2" s="1"/>
  <c r="E874" i="1" s="1"/>
  <c r="I874" i="1" s="1"/>
  <c r="M874" i="1" s="1"/>
  <c r="R943" i="2"/>
  <c r="S943" i="2"/>
  <c r="R740" i="2"/>
  <c r="S740" i="2"/>
  <c r="L532" i="2"/>
  <c r="M532" i="2" s="1"/>
  <c r="N532" i="2"/>
  <c r="L732" i="2"/>
  <c r="M732" i="2" s="1"/>
  <c r="N732" i="2"/>
  <c r="AC234" i="2"/>
  <c r="E233" i="1" s="1"/>
  <c r="I233" i="1" s="1"/>
  <c r="M233" i="1" s="1"/>
  <c r="L231" i="2"/>
  <c r="M231" i="2" s="1"/>
  <c r="N231" i="2"/>
  <c r="U293" i="2"/>
  <c r="Y293" i="2" s="1"/>
  <c r="T936" i="2"/>
  <c r="U936" i="2" s="1"/>
  <c r="T881" i="2"/>
  <c r="U881" i="2" s="1"/>
  <c r="P908" i="2"/>
  <c r="AC908" i="2" s="1"/>
  <c r="E907" i="1" s="1"/>
  <c r="I907" i="1" s="1"/>
  <c r="M907" i="1" s="1"/>
  <c r="L828" i="2"/>
  <c r="M828" i="2" s="1"/>
  <c r="N828" i="2"/>
  <c r="T963" i="2"/>
  <c r="U963" i="2" s="1"/>
  <c r="L842" i="2"/>
  <c r="M842" i="2" s="1"/>
  <c r="N842" i="2"/>
  <c r="N981" i="2"/>
  <c r="L981" i="2"/>
  <c r="M981" i="2" s="1"/>
  <c r="P982" i="2"/>
  <c r="Y954" i="2"/>
  <c r="AD954" i="2" s="1"/>
  <c r="Y904" i="2"/>
  <c r="Y932" i="2"/>
  <c r="AD932" i="2" s="1"/>
  <c r="Y614" i="2"/>
  <c r="P601" i="2"/>
  <c r="AC601" i="2" s="1"/>
  <c r="E600" i="1" s="1"/>
  <c r="I600" i="1" s="1"/>
  <c r="M600" i="1" s="1"/>
  <c r="S518" i="2"/>
  <c r="L737" i="2"/>
  <c r="M737" i="2" s="1"/>
  <c r="N737" i="2"/>
  <c r="Y624" i="2"/>
  <c r="S447" i="2"/>
  <c r="P675" i="2"/>
  <c r="AC675" i="2" s="1"/>
  <c r="E674" i="1" s="1"/>
  <c r="I674" i="1" s="1"/>
  <c r="M674" i="1" s="1"/>
  <c r="T488" i="2"/>
  <c r="U488" i="2" s="1"/>
  <c r="Y488" i="2"/>
  <c r="P536" i="2"/>
  <c r="Y651" i="2"/>
  <c r="S401" i="2"/>
  <c r="T542" i="2"/>
  <c r="U542" i="2" s="1"/>
  <c r="Y618" i="2"/>
  <c r="S348" i="2"/>
  <c r="P778" i="2"/>
  <c r="AD778" i="2" s="1"/>
  <c r="F777" i="1" s="1"/>
  <c r="P764" i="2"/>
  <c r="AC764" i="2" s="1"/>
  <c r="T453" i="2"/>
  <c r="U453" i="2" s="1"/>
  <c r="Y453" i="2"/>
  <c r="L528" i="2"/>
  <c r="M528" i="2" s="1"/>
  <c r="N528" i="2"/>
  <c r="P486" i="2"/>
  <c r="AC486" i="2" s="1"/>
  <c r="E485" i="1" s="1"/>
  <c r="I485" i="1" s="1"/>
  <c r="M485" i="1" s="1"/>
  <c r="S695" i="2"/>
  <c r="N648" i="2"/>
  <c r="L648" i="2"/>
  <c r="M648" i="2" s="1"/>
  <c r="Y637" i="2"/>
  <c r="P538" i="2"/>
  <c r="AC538" i="2" s="1"/>
  <c r="E537" i="1" s="1"/>
  <c r="I537" i="1" s="1"/>
  <c r="M537" i="1" s="1"/>
  <c r="Y593" i="2"/>
  <c r="T515" i="2"/>
  <c r="U515" i="2" s="1"/>
  <c r="S345" i="2"/>
  <c r="L271" i="2"/>
  <c r="M271" i="2" s="1"/>
  <c r="N271" i="2"/>
  <c r="Y585" i="2"/>
  <c r="S507" i="2"/>
  <c r="S404" i="2"/>
  <c r="S423" i="2"/>
  <c r="Y264" i="2"/>
  <c r="Y396" i="2"/>
  <c r="T231" i="2"/>
  <c r="U231" i="2" s="1"/>
  <c r="S342" i="2"/>
  <c r="T365" i="2"/>
  <c r="U365" i="2" s="1"/>
  <c r="T230" i="2"/>
  <c r="U230" i="2" s="1"/>
  <c r="Y230" i="2"/>
  <c r="P303" i="2"/>
  <c r="AC303" i="2" s="1"/>
  <c r="E302" i="1" s="1"/>
  <c r="I302" i="1" s="1"/>
  <c r="M302" i="1" s="1"/>
  <c r="P287" i="2"/>
  <c r="AC287" i="2" s="1"/>
  <c r="E286" i="1" s="1"/>
  <c r="I286" i="1" s="1"/>
  <c r="M286" i="1" s="1"/>
  <c r="T568" i="2"/>
  <c r="U568" i="2" s="1"/>
  <c r="U607" i="2"/>
  <c r="Y607" i="2" s="1"/>
  <c r="AD607" i="2" s="1"/>
  <c r="F606" i="1" s="1"/>
  <c r="P414" i="2"/>
  <c r="L755" i="2"/>
  <c r="M755" i="2" s="1"/>
  <c r="N755" i="2"/>
  <c r="P670" i="2"/>
  <c r="T576" i="2"/>
  <c r="T947" i="2"/>
  <c r="U947" i="2" s="1"/>
  <c r="P877" i="2"/>
  <c r="L805" i="2"/>
  <c r="M805" i="2" s="1"/>
  <c r="N805" i="2"/>
  <c r="P573" i="2"/>
  <c r="P790" i="2"/>
  <c r="AC790" i="2" s="1"/>
  <c r="E789" i="1" s="1"/>
  <c r="I789" i="1" s="1"/>
  <c r="M789" i="1" s="1"/>
  <c r="P510" i="2"/>
  <c r="L706" i="2"/>
  <c r="M706" i="2" s="1"/>
  <c r="N706" i="2"/>
  <c r="T649" i="2"/>
  <c r="U649" i="2" s="1"/>
  <c r="T544" i="2"/>
  <c r="U544" i="2" s="1"/>
  <c r="T247" i="2"/>
  <c r="U247" i="2" s="1"/>
  <c r="P522" i="2"/>
  <c r="L381" i="2"/>
  <c r="M381" i="2" s="1"/>
  <c r="N381" i="2"/>
  <c r="P713" i="2"/>
  <c r="AC713" i="2" s="1"/>
  <c r="E712" i="1" s="1"/>
  <c r="I712" i="1" s="1"/>
  <c r="M712" i="1" s="1"/>
  <c r="T646" i="2"/>
  <c r="U646" i="2" s="1"/>
  <c r="T412" i="2"/>
  <c r="U412" i="2" s="1"/>
  <c r="L463" i="2"/>
  <c r="M463" i="2" s="1"/>
  <c r="N463" i="2"/>
  <c r="T239" i="2"/>
  <c r="U239" i="2" s="1"/>
  <c r="T445" i="2"/>
  <c r="U445" i="2" s="1"/>
  <c r="P293" i="2"/>
  <c r="AC293" i="2"/>
  <c r="E292" i="1" s="1"/>
  <c r="I292" i="1" s="1"/>
  <c r="M292" i="1" s="1"/>
  <c r="P542" i="2"/>
  <c r="T354" i="2"/>
  <c r="U354" i="2" s="1"/>
  <c r="L246" i="2"/>
  <c r="M246" i="2" s="1"/>
  <c r="P878" i="2"/>
  <c r="AC878" i="2" s="1"/>
  <c r="E877" i="1" s="1"/>
  <c r="I877" i="1" s="1"/>
  <c r="M877" i="1" s="1"/>
  <c r="P926" i="2"/>
  <c r="AC926" i="2" s="1"/>
  <c r="E925" i="1" s="1"/>
  <c r="I925" i="1" s="1"/>
  <c r="M925" i="1" s="1"/>
  <c r="L643" i="2"/>
  <c r="M643" i="2" s="1"/>
  <c r="N643" i="2"/>
  <c r="P491" i="2"/>
  <c r="AD839" i="2"/>
  <c r="P740" i="2"/>
  <c r="AC740" i="2" s="1"/>
  <c r="E739" i="1" s="1"/>
  <c r="I739" i="1" s="1"/>
  <c r="M739" i="1" s="1"/>
  <c r="L689" i="2"/>
  <c r="M689" i="2" s="1"/>
  <c r="N689" i="2"/>
  <c r="P521" i="2"/>
  <c r="AC521" i="2" s="1"/>
  <c r="E520" i="1" s="1"/>
  <c r="I520" i="1" s="1"/>
  <c r="M520" i="1" s="1"/>
  <c r="P691" i="2"/>
  <c r="AC691" i="2" s="1"/>
  <c r="E690" i="1" s="1"/>
  <c r="I690" i="1" s="1"/>
  <c r="M690" i="1" s="1"/>
  <c r="T563" i="2"/>
  <c r="U563" i="2" s="1"/>
  <c r="AC527" i="2"/>
  <c r="E526" i="1" s="1"/>
  <c r="I526" i="1" s="1"/>
  <c r="M526" i="1" s="1"/>
  <c r="P668" i="2"/>
  <c r="AC668" i="2" s="1"/>
  <c r="T693" i="2"/>
  <c r="U693" i="2" s="1"/>
  <c r="L664" i="2"/>
  <c r="M664" i="2" s="1"/>
  <c r="N664" i="2"/>
  <c r="L596" i="2"/>
  <c r="M596" i="2" s="1"/>
  <c r="N596" i="2"/>
  <c r="P579" i="2"/>
  <c r="N540" i="2"/>
  <c r="L540" i="2"/>
  <c r="M540" i="2" s="1"/>
  <c r="P494" i="2"/>
  <c r="AC494" i="2" s="1"/>
  <c r="E493" i="1" s="1"/>
  <c r="I493" i="1" s="1"/>
  <c r="M493" i="1" s="1"/>
  <c r="N425" i="2"/>
  <c r="L425" i="2"/>
  <c r="M425" i="2" s="1"/>
  <c r="N576" i="2"/>
  <c r="L576" i="2"/>
  <c r="M576" i="2" s="1"/>
  <c r="P695" i="2"/>
  <c r="AC695" i="2" s="1"/>
  <c r="E694" i="1" s="1"/>
  <c r="I694" i="1" s="1"/>
  <c r="M694" i="1" s="1"/>
  <c r="T727" i="2"/>
  <c r="U727" i="2" s="1"/>
  <c r="N641" i="2"/>
  <c r="P475" i="2"/>
  <c r="AC475" i="2" s="1"/>
  <c r="P353" i="2"/>
  <c r="P784" i="2"/>
  <c r="AC784" i="2" s="1"/>
  <c r="E783" i="1" s="1"/>
  <c r="I783" i="1" s="1"/>
  <c r="M783" i="1" s="1"/>
  <c r="T346" i="2"/>
  <c r="U346" i="2" s="1"/>
  <c r="P324" i="2"/>
  <c r="AC324" i="2" s="1"/>
  <c r="E323" i="1" s="1"/>
  <c r="I323" i="1" s="1"/>
  <c r="M323" i="1" s="1"/>
  <c r="P458" i="2"/>
  <c r="AC458" i="2" s="1"/>
  <c r="E457" i="1" s="1"/>
  <c r="I457" i="1" s="1"/>
  <c r="M457" i="1" s="1"/>
  <c r="P460" i="2"/>
  <c r="AC460" i="2" s="1"/>
  <c r="E459" i="1" s="1"/>
  <c r="I459" i="1" s="1"/>
  <c r="M459" i="1" s="1"/>
  <c r="P423" i="2"/>
  <c r="T357" i="2"/>
  <c r="U357" i="2" s="1"/>
  <c r="P264" i="2"/>
  <c r="AC264" i="2" s="1"/>
  <c r="P726" i="2"/>
  <c r="AC726" i="2" s="1"/>
  <c r="T382" i="2"/>
  <c r="U382" i="2" s="1"/>
  <c r="T362" i="2"/>
  <c r="U362" i="2" s="1"/>
  <c r="T253" i="2"/>
  <c r="U253" i="2" s="1"/>
  <c r="Y701" i="2"/>
  <c r="P504" i="2"/>
  <c r="T356" i="2"/>
  <c r="U356" i="2" s="1"/>
  <c r="T725" i="2"/>
  <c r="U725" i="2" s="1"/>
  <c r="AC374" i="2"/>
  <c r="P248" i="2"/>
  <c r="AC248" i="2" s="1"/>
  <c r="E247" i="1" s="1"/>
  <c r="I247" i="1" s="1"/>
  <c r="M247" i="1" s="1"/>
  <c r="T757" i="2"/>
  <c r="U757" i="2" s="1"/>
  <c r="AD490" i="2"/>
  <c r="T592" i="2"/>
  <c r="U592" i="2" s="1"/>
  <c r="T927" i="2"/>
  <c r="U927" i="2" s="1"/>
  <c r="T871" i="2"/>
  <c r="P990" i="2"/>
  <c r="AC990" i="2" s="1"/>
  <c r="E989" i="1" s="1"/>
  <c r="I989" i="1" s="1"/>
  <c r="M989" i="1" s="1"/>
  <c r="T820" i="2"/>
  <c r="U820" i="2" s="1"/>
  <c r="AD915" i="2"/>
  <c r="S908" i="2"/>
  <c r="N989" i="2"/>
  <c r="L989" i="2"/>
  <c r="M989" i="2" s="1"/>
  <c r="L808" i="2"/>
  <c r="M808" i="2" s="1"/>
  <c r="N808" i="2"/>
  <c r="T731" i="2"/>
  <c r="U731" i="2" s="1"/>
  <c r="S942" i="2"/>
  <c r="Y958" i="2"/>
  <c r="T657" i="2"/>
  <c r="U657" i="2" s="1"/>
  <c r="S432" i="2"/>
  <c r="L646" i="2"/>
  <c r="M646" i="2" s="1"/>
  <c r="N646" i="2"/>
  <c r="L506" i="2"/>
  <c r="M506" i="2" s="1"/>
  <c r="N506" i="2"/>
  <c r="P661" i="2"/>
  <c r="AC661" i="2" s="1"/>
  <c r="E660" i="1" s="1"/>
  <c r="I660" i="1" s="1"/>
  <c r="M660" i="1" s="1"/>
  <c r="P624" i="2"/>
  <c r="S521" i="2"/>
  <c r="L649" i="2"/>
  <c r="M649" i="2" s="1"/>
  <c r="N649" i="2"/>
  <c r="P557" i="2"/>
  <c r="T709" i="2"/>
  <c r="U709" i="2" s="1"/>
  <c r="N748" i="2"/>
  <c r="P681" i="2"/>
  <c r="AC681" i="2" s="1"/>
  <c r="S551" i="2"/>
  <c r="P464" i="2"/>
  <c r="S787" i="2"/>
  <c r="P700" i="2"/>
  <c r="S735" i="2"/>
  <c r="T523" i="2"/>
  <c r="U523" i="2" s="1"/>
  <c r="S532" i="2"/>
  <c r="P685" i="2"/>
  <c r="AC685" i="2" s="1"/>
  <c r="E684" i="1" s="1"/>
  <c r="I684" i="1" s="1"/>
  <c r="M684" i="1" s="1"/>
  <c r="Y543" i="2"/>
  <c r="T779" i="2"/>
  <c r="U779" i="2" s="1"/>
  <c r="Y611" i="2"/>
  <c r="AD611" i="2" s="1"/>
  <c r="F610" i="1" s="1"/>
  <c r="S573" i="2"/>
  <c r="Y486" i="2"/>
  <c r="S790" i="2"/>
  <c r="AC594" i="2"/>
  <c r="P554" i="2"/>
  <c r="AC554" i="2" s="1"/>
  <c r="P459" i="2"/>
  <c r="AC459" i="2" s="1"/>
  <c r="E458" i="1" s="1"/>
  <c r="I458" i="1" s="1"/>
  <c r="M458" i="1" s="1"/>
  <c r="P950" i="2"/>
  <c r="AC950" i="2" s="1"/>
  <c r="E949" i="1" s="1"/>
  <c r="I949" i="1" s="1"/>
  <c r="M949" i="1" s="1"/>
  <c r="P525" i="2"/>
  <c r="AC525" i="2" s="1"/>
  <c r="E524" i="1" s="1"/>
  <c r="I524" i="1" s="1"/>
  <c r="M524" i="1" s="1"/>
  <c r="T274" i="2"/>
  <c r="U274" i="2" s="1"/>
  <c r="P479" i="2"/>
  <c r="AC479" i="2" s="1"/>
  <c r="E478" i="1" s="1"/>
  <c r="I478" i="1" s="1"/>
  <c r="M478" i="1" s="1"/>
  <c r="T316" i="2"/>
  <c r="U316" i="2" s="1"/>
  <c r="P398" i="2"/>
  <c r="AC398" i="2" s="1"/>
  <c r="E397" i="1" s="1"/>
  <c r="I397" i="1" s="1"/>
  <c r="M397" i="1" s="1"/>
  <c r="T296" i="2"/>
  <c r="U296" i="2" s="1"/>
  <c r="AC269" i="2"/>
  <c r="E268" i="1" s="1"/>
  <c r="I268" i="1" s="1"/>
  <c r="M268" i="1" s="1"/>
  <c r="P269" i="2"/>
  <c r="P397" i="2"/>
  <c r="AD397" i="2" s="1"/>
  <c r="F396" i="1" s="1"/>
  <c r="T263" i="2"/>
  <c r="P319" i="2"/>
  <c r="AC319" i="2" s="1"/>
  <c r="E318" i="1" s="1"/>
  <c r="I318" i="1" s="1"/>
  <c r="M318" i="1" s="1"/>
  <c r="Y330" i="2"/>
  <c r="T949" i="2"/>
  <c r="U949" i="2" s="1"/>
  <c r="P928" i="2"/>
  <c r="AC928" i="2" s="1"/>
  <c r="E927" i="1" s="1"/>
  <c r="I927" i="1" s="1"/>
  <c r="M927" i="1" s="1"/>
  <c r="T898" i="2"/>
  <c r="U898" i="2" s="1"/>
  <c r="S973" i="2"/>
  <c r="S863" i="2"/>
  <c r="Y969" i="2"/>
  <c r="S815" i="2"/>
  <c r="T991" i="2"/>
  <c r="U991" i="2" s="1"/>
  <c r="S714" i="2"/>
  <c r="T561" i="2"/>
  <c r="U561" i="2" s="1"/>
  <c r="S581" i="2"/>
  <c r="P724" i="2"/>
  <c r="S656" i="2"/>
  <c r="S708" i="2"/>
  <c r="L592" i="2"/>
  <c r="M592" i="2" s="1"/>
  <c r="N592" i="2"/>
  <c r="T500" i="2"/>
  <c r="U500" i="2" s="1"/>
  <c r="L445" i="2"/>
  <c r="M445" i="2" s="1"/>
  <c r="N445" i="2"/>
  <c r="Y829" i="2"/>
  <c r="S464" i="2"/>
  <c r="S652" i="2"/>
  <c r="P806" i="2"/>
  <c r="S683" i="2"/>
  <c r="N730" i="2"/>
  <c r="L730" i="2"/>
  <c r="M730" i="2" s="1"/>
  <c r="P699" i="2"/>
  <c r="AC699" i="2" s="1"/>
  <c r="E698" i="1" s="1"/>
  <c r="I698" i="1" s="1"/>
  <c r="M698" i="1" s="1"/>
  <c r="Y405" i="2"/>
  <c r="AD405" i="2" s="1"/>
  <c r="P348" i="2"/>
  <c r="AC348" i="2" s="1"/>
  <c r="E347" i="1" s="1"/>
  <c r="I347" i="1" s="1"/>
  <c r="M347" i="1" s="1"/>
  <c r="S679" i="2"/>
  <c r="T694" i="2"/>
  <c r="N539" i="2"/>
  <c r="L539" i="2"/>
  <c r="M539" i="2" s="1"/>
  <c r="S741" i="2"/>
  <c r="P628" i="2"/>
  <c r="Y554" i="2"/>
  <c r="P716" i="2"/>
  <c r="S565" i="2"/>
  <c r="S525" i="2"/>
  <c r="P288" i="2"/>
  <c r="AD259" i="2"/>
  <c r="S784" i="2"/>
  <c r="P437" i="2"/>
  <c r="AC437" i="2" s="1"/>
  <c r="E436" i="1" s="1"/>
  <c r="I436" i="1" s="1"/>
  <c r="M436" i="1" s="1"/>
  <c r="P345" i="2"/>
  <c r="AC345" i="2" s="1"/>
  <c r="E344" i="1" s="1"/>
  <c r="I344" i="1" s="1"/>
  <c r="M344" i="1" s="1"/>
  <c r="L283" i="2"/>
  <c r="M283" i="2" s="1"/>
  <c r="N283" i="2"/>
  <c r="Y467" i="2"/>
  <c r="AD467" i="2" s="1"/>
  <c r="S261" i="2"/>
  <c r="AC393" i="2"/>
  <c r="E392" i="1" s="1"/>
  <c r="I392" i="1" s="1"/>
  <c r="M392" i="1" s="1"/>
  <c r="P311" i="2"/>
  <c r="AC311" i="2" s="1"/>
  <c r="E310" i="1" s="1"/>
  <c r="I310" i="1" s="1"/>
  <c r="M310" i="1" s="1"/>
  <c r="T287" i="2"/>
  <c r="U287" i="2" s="1"/>
  <c r="S458" i="2"/>
  <c r="Y494" i="2"/>
  <c r="Y441" i="2"/>
  <c r="Y341" i="2"/>
  <c r="Y493" i="2"/>
  <c r="P404" i="2"/>
  <c r="AC404" i="2" s="1"/>
  <c r="E403" i="1" s="1"/>
  <c r="I403" i="1" s="1"/>
  <c r="M403" i="1" s="1"/>
  <c r="P233" i="2"/>
  <c r="AC725" i="2"/>
  <c r="E724" i="1" s="1"/>
  <c r="I724" i="1" s="1"/>
  <c r="M724" i="1" s="1"/>
  <c r="P342" i="2"/>
  <c r="AC342" i="2" s="1"/>
  <c r="E341" i="1" s="1"/>
  <c r="I341" i="1" s="1"/>
  <c r="M341" i="1" s="1"/>
  <c r="T347" i="2"/>
  <c r="U347" i="2" s="1"/>
  <c r="P625" i="2"/>
  <c r="AD625" i="2" s="1"/>
  <c r="F624" i="1" s="1"/>
  <c r="AC440" i="2"/>
  <c r="N429" i="2"/>
  <c r="L429" i="2"/>
  <c r="M429" i="2" s="1"/>
  <c r="T277" i="2"/>
  <c r="U277" i="2" s="1"/>
  <c r="T236" i="2"/>
  <c r="U236" i="2" s="1"/>
  <c r="T449" i="2"/>
  <c r="U449" i="2" s="1"/>
  <c r="S304" i="2"/>
  <c r="T513" i="2"/>
  <c r="U513" i="2" s="1"/>
  <c r="P448" i="2"/>
  <c r="AC448" i="2" s="1"/>
  <c r="E447" i="1" s="1"/>
  <c r="I447" i="1" s="1"/>
  <c r="M447" i="1" s="1"/>
  <c r="P500" i="2"/>
  <c r="AC500" i="2" s="1"/>
  <c r="E499" i="1" s="1"/>
  <c r="I499" i="1" s="1"/>
  <c r="M499" i="1" s="1"/>
  <c r="Y246" i="2"/>
  <c r="T882" i="2"/>
  <c r="U882" i="2" s="1"/>
  <c r="P837" i="2"/>
  <c r="AC837" i="2" s="1"/>
  <c r="E836" i="1" s="1"/>
  <c r="I836" i="1" s="1"/>
  <c r="M836" i="1" s="1"/>
  <c r="T983" i="2"/>
  <c r="U983" i="2" s="1"/>
  <c r="P815" i="2"/>
  <c r="AC815" i="2" s="1"/>
  <c r="E814" i="1" s="1"/>
  <c r="I814" i="1" s="1"/>
  <c r="M814" i="1" s="1"/>
  <c r="N993" i="2"/>
  <c r="L993" i="2"/>
  <c r="M993" i="2" s="1"/>
  <c r="P432" i="2"/>
  <c r="AC432" i="2" s="1"/>
  <c r="E431" i="1" s="1"/>
  <c r="I431" i="1" s="1"/>
  <c r="M431" i="1" s="1"/>
  <c r="T676" i="2"/>
  <c r="U676" i="2" s="1"/>
  <c r="L768" i="2"/>
  <c r="M768" i="2" s="1"/>
  <c r="N768" i="2"/>
  <c r="T680" i="2"/>
  <c r="U680" i="2" s="1"/>
  <c r="P644" i="2"/>
  <c r="AC644" i="2" s="1"/>
  <c r="E643" i="1" s="1"/>
  <c r="I643" i="1" s="1"/>
  <c r="M643" i="1" s="1"/>
  <c r="P651" i="2"/>
  <c r="T797" i="2"/>
  <c r="T805" i="2"/>
  <c r="U805" i="2" s="1"/>
  <c r="L483" i="2"/>
  <c r="M483" i="2" s="1"/>
  <c r="N483" i="2"/>
  <c r="L433" i="2"/>
  <c r="M433" i="2" s="1"/>
  <c r="N433" i="2"/>
  <c r="P529" i="2"/>
  <c r="AD529" i="2" s="1"/>
  <c r="F528" i="1" s="1"/>
  <c r="P531" i="2"/>
  <c r="AC531" i="2" s="1"/>
  <c r="E530" i="1" s="1"/>
  <c r="I530" i="1" s="1"/>
  <c r="M530" i="1" s="1"/>
  <c r="P686" i="2"/>
  <c r="AD686" i="2" s="1"/>
  <c r="F685" i="1" s="1"/>
  <c r="T480" i="2"/>
  <c r="U480" i="2" s="1"/>
  <c r="P593" i="2"/>
  <c r="AD593" i="2" s="1"/>
  <c r="F592" i="1" s="1"/>
  <c r="P613" i="2"/>
  <c r="AC613" i="2" s="1"/>
  <c r="E612" i="1" s="1"/>
  <c r="I612" i="1" s="1"/>
  <c r="M612" i="1" s="1"/>
  <c r="P488" i="2"/>
  <c r="AC488" i="2" s="1"/>
  <c r="L622" i="2"/>
  <c r="M622" i="2" s="1"/>
  <c r="P373" i="2"/>
  <c r="T350" i="2"/>
  <c r="U350" i="2" s="1"/>
  <c r="P472" i="2"/>
  <c r="AD472" i="2" s="1"/>
  <c r="F471" i="1" s="1"/>
  <c r="L290" i="2"/>
  <c r="M290" i="2" s="1"/>
  <c r="N290" i="2"/>
  <c r="T444" i="2"/>
  <c r="L274" i="2"/>
  <c r="M274" i="2" s="1"/>
  <c r="N274" i="2"/>
  <c r="L238" i="2"/>
  <c r="M238" i="2" s="1"/>
  <c r="N238" i="2"/>
  <c r="S448" i="2"/>
  <c r="P368" i="2"/>
  <c r="AD368" i="2" s="1"/>
  <c r="F367" i="1" s="1"/>
  <c r="L251" i="2"/>
  <c r="M251" i="2" s="1"/>
  <c r="N251" i="2"/>
  <c r="T905" i="2"/>
  <c r="U905" i="2" s="1"/>
  <c r="T995" i="2"/>
  <c r="U995" i="2" s="1"/>
  <c r="T972" i="2"/>
  <c r="U972" i="2" s="1"/>
  <c r="L937" i="2"/>
  <c r="M937" i="2" s="1"/>
  <c r="N937" i="2"/>
  <c r="P931" i="2"/>
  <c r="AC931" i="2" s="1"/>
  <c r="E930" i="1" s="1"/>
  <c r="I930" i="1" s="1"/>
  <c r="M930" i="1" s="1"/>
  <c r="S922" i="2"/>
  <c r="P883" i="2"/>
  <c r="AC883" i="2" s="1"/>
  <c r="E882" i="1" s="1"/>
  <c r="I882" i="1" s="1"/>
  <c r="M882" i="1" s="1"/>
  <c r="T833" i="2"/>
  <c r="U833" i="2" s="1"/>
  <c r="T979" i="2"/>
  <c r="U979" i="2" s="1"/>
  <c r="P918" i="2"/>
  <c r="T617" i="2"/>
  <c r="U617" i="2" s="1"/>
  <c r="S552" i="2"/>
  <c r="N487" i="2"/>
  <c r="L487" i="2"/>
  <c r="M487" i="2" s="1"/>
  <c r="T425" i="2"/>
  <c r="U425" i="2" s="1"/>
  <c r="S629" i="2"/>
  <c r="N515" i="2"/>
  <c r="L515" i="2"/>
  <c r="M515" i="2" s="1"/>
  <c r="Y644" i="2"/>
  <c r="L939" i="2"/>
  <c r="M939" i="2" s="1"/>
  <c r="N939" i="2"/>
  <c r="S748" i="2"/>
  <c r="P925" i="2"/>
  <c r="Y806" i="2"/>
  <c r="N683" i="2"/>
  <c r="S753" i="2"/>
  <c r="P679" i="2"/>
  <c r="Y531" i="2"/>
  <c r="AD531" i="2" s="1"/>
  <c r="F530" i="1" s="1"/>
  <c r="T677" i="2"/>
  <c r="U677" i="2" s="1"/>
  <c r="Y578" i="2"/>
  <c r="AD578" i="2" s="1"/>
  <c r="Y595" i="2"/>
  <c r="L524" i="2"/>
  <c r="M524" i="2" s="1"/>
  <c r="T410" i="2"/>
  <c r="U410" i="2" s="1"/>
  <c r="AD352" i="2"/>
  <c r="S291" i="2"/>
  <c r="Y393" i="2"/>
  <c r="AD393" i="2" s="1"/>
  <c r="F392" i="1" s="1"/>
  <c r="Y322" i="2"/>
  <c r="AD322" i="2" s="1"/>
  <c r="S622" i="2"/>
  <c r="T285" i="2"/>
  <c r="U285" i="2" s="1"/>
  <c r="T710" i="2"/>
  <c r="U710" i="2" s="1"/>
  <c r="P280" i="2"/>
  <c r="AD280" i="2" s="1"/>
  <c r="F279" i="1" s="1"/>
  <c r="P276" i="2"/>
  <c r="S233" i="2"/>
  <c r="T487" i="2"/>
  <c r="U487" i="2" s="1"/>
  <c r="T257" i="2"/>
  <c r="U257" i="2" s="1"/>
  <c r="T387" i="2"/>
  <c r="U387" i="2" s="1"/>
  <c r="P241" i="2"/>
  <c r="AD241" i="2" s="1"/>
  <c r="F240" i="1" s="1"/>
  <c r="T279" i="2"/>
  <c r="U279" i="2" s="1"/>
  <c r="Y323" i="2"/>
  <c r="P304" i="2"/>
  <c r="Y271" i="2"/>
  <c r="T703" i="2"/>
  <c r="U703" i="2" s="1"/>
  <c r="P286" i="2"/>
  <c r="AC286" i="2" s="1"/>
  <c r="E285" i="1" s="1"/>
  <c r="I285" i="1" s="1"/>
  <c r="M285" i="1" s="1"/>
  <c r="P323" i="2"/>
  <c r="AD323" i="2" s="1"/>
  <c r="F322" i="1" s="1"/>
  <c r="P256" i="2"/>
  <c r="AD256" i="2" s="1"/>
  <c r="F255" i="1" s="1"/>
  <c r="P656" i="2"/>
  <c r="AC656" i="2" s="1"/>
  <c r="E655" i="1" s="1"/>
  <c r="I655" i="1" s="1"/>
  <c r="M655" i="1" s="1"/>
  <c r="L477" i="2"/>
  <c r="M477" i="2" s="1"/>
  <c r="N477" i="2"/>
  <c r="L523" i="2"/>
  <c r="M523" i="2" s="1"/>
  <c r="N523" i="2"/>
  <c r="P987" i="2"/>
  <c r="L612" i="2"/>
  <c r="M612" i="2" s="1"/>
  <c r="N612" i="2"/>
  <c r="P551" i="2"/>
  <c r="P692" i="2"/>
  <c r="AC692" i="2" s="1"/>
  <c r="P735" i="2"/>
  <c r="T814" i="2"/>
  <c r="U814" i="2" s="1"/>
  <c r="AD742" i="2"/>
  <c r="F741" i="1" s="1"/>
  <c r="P543" i="2"/>
  <c r="N789" i="2"/>
  <c r="L789" i="2"/>
  <c r="M789" i="2" s="1"/>
  <c r="P565" i="2"/>
  <c r="N520" i="2"/>
  <c r="L520" i="2"/>
  <c r="M520" i="2" s="1"/>
  <c r="T349" i="2"/>
  <c r="U349" i="2" s="1"/>
  <c r="P245" i="2"/>
  <c r="P377" i="2"/>
  <c r="AC377" i="2" s="1"/>
  <c r="P261" i="2"/>
  <c r="L366" i="2"/>
  <c r="M366" i="2" s="1"/>
  <c r="N366" i="2"/>
  <c r="N441" i="2"/>
  <c r="N403" i="2"/>
  <c r="L403" i="2"/>
  <c r="M403" i="2" s="1"/>
  <c r="P341" i="2"/>
  <c r="AD341" i="2" s="1"/>
  <c r="F340" i="1" s="1"/>
  <c r="T702" i="2"/>
  <c r="U702" i="2" s="1"/>
  <c r="L379" i="2"/>
  <c r="M379" i="2" s="1"/>
  <c r="N379" i="2"/>
  <c r="P701" i="2"/>
  <c r="N387" i="2"/>
  <c r="L387" i="2"/>
  <c r="M387" i="2" s="1"/>
  <c r="P541" i="2"/>
  <c r="AC541" i="2" s="1"/>
  <c r="E540" i="1" s="1"/>
  <c r="I540" i="1" s="1"/>
  <c r="M540" i="1" s="1"/>
  <c r="P330" i="2"/>
  <c r="P499" i="2"/>
  <c r="P944" i="2"/>
  <c r="L956" i="2"/>
  <c r="M956" i="2" s="1"/>
  <c r="N956" i="2"/>
  <c r="P888" i="2"/>
  <c r="AD888" i="2" s="1"/>
  <c r="F887" i="1" s="1"/>
  <c r="P861" i="2"/>
  <c r="AC861" i="2" s="1"/>
  <c r="E860" i="1" s="1"/>
  <c r="I860" i="1" s="1"/>
  <c r="M860" i="1" s="1"/>
  <c r="T428" i="2"/>
  <c r="U428" i="2" s="1"/>
  <c r="L453" i="2"/>
  <c r="M453" i="2" s="1"/>
  <c r="N453" i="2"/>
  <c r="T455" i="2"/>
  <c r="U455" i="2" s="1"/>
  <c r="T580" i="2"/>
  <c r="U580" i="2" s="1"/>
  <c r="T465" i="2"/>
  <c r="L606" i="2"/>
  <c r="M606" i="2" s="1"/>
  <c r="N606" i="2"/>
  <c r="AD502" i="2"/>
  <c r="F501" i="1" s="1"/>
  <c r="T570" i="2"/>
  <c r="U570" i="2" s="1"/>
  <c r="P787" i="2"/>
  <c r="AC787" i="2" s="1"/>
  <c r="E786" i="1" s="1"/>
  <c r="I786" i="1" s="1"/>
  <c r="M786" i="1" s="1"/>
  <c r="L743" i="2"/>
  <c r="M743" i="2" s="1"/>
  <c r="N743" i="2"/>
  <c r="P798" i="2"/>
  <c r="AC798" i="2" s="1"/>
  <c r="AC742" i="2"/>
  <c r="E741" i="1" s="1"/>
  <c r="I741" i="1" s="1"/>
  <c r="M741" i="1" s="1"/>
  <c r="L677" i="2"/>
  <c r="M677" i="2" s="1"/>
  <c r="N677" i="2"/>
  <c r="L496" i="2"/>
  <c r="M496" i="2" s="1"/>
  <c r="N496" i="2"/>
  <c r="P663" i="2"/>
  <c r="P589" i="2"/>
  <c r="AC589" i="2"/>
  <c r="Y577" i="2"/>
  <c r="AD577" i="2" s="1"/>
  <c r="F576" i="1" s="1"/>
  <c r="P941" i="2"/>
  <c r="P741" i="2"/>
  <c r="AC571" i="2"/>
  <c r="L505" i="2"/>
  <c r="M505" i="2" s="1"/>
  <c r="N505" i="2"/>
  <c r="T430" i="2"/>
  <c r="U430" i="2" s="1"/>
  <c r="S524" i="2"/>
  <c r="L230" i="2"/>
  <c r="M230" i="2" s="1"/>
  <c r="N230" i="2"/>
  <c r="T415" i="2"/>
  <c r="U415" i="2" s="1"/>
  <c r="P420" i="2"/>
  <c r="AC420" i="2" s="1"/>
  <c r="E419" i="1" s="1"/>
  <c r="I419" i="1" s="1"/>
  <c r="M419" i="1" s="1"/>
  <c r="L338" i="2"/>
  <c r="M338" i="2" s="1"/>
  <c r="N338" i="2"/>
  <c r="N325" i="2"/>
  <c r="T579" i="2"/>
  <c r="U579" i="2" s="1"/>
  <c r="P426" i="2"/>
  <c r="AD426" i="2" s="1"/>
  <c r="F425" i="1" s="1"/>
  <c r="S286" i="2"/>
  <c r="L797" i="2"/>
  <c r="M797" i="2" s="1"/>
  <c r="N797" i="2"/>
  <c r="S838" i="2"/>
  <c r="T828" i="2"/>
  <c r="U828" i="2" s="1"/>
  <c r="N904" i="2"/>
  <c r="L904" i="2"/>
  <c r="M904" i="2" s="1"/>
  <c r="S843" i="2"/>
  <c r="P552" i="2"/>
  <c r="AC552" i="2" s="1"/>
  <c r="E551" i="1" s="1"/>
  <c r="I551" i="1" s="1"/>
  <c r="M551" i="1" s="1"/>
  <c r="S811" i="2"/>
  <c r="T672" i="2"/>
  <c r="U672" i="2" s="1"/>
  <c r="N444" i="2"/>
  <c r="L444" i="2"/>
  <c r="M444" i="2" s="1"/>
  <c r="S372" i="2"/>
  <c r="T546" i="2"/>
  <c r="U546" i="2" s="1"/>
  <c r="AC502" i="2"/>
  <c r="P468" i="2"/>
  <c r="AC468" i="2" s="1"/>
  <c r="E467" i="1" s="1"/>
  <c r="I467" i="1" s="1"/>
  <c r="M467" i="1" s="1"/>
  <c r="AC688" i="2"/>
  <c r="E687" i="1" s="1"/>
  <c r="I687" i="1" s="1"/>
  <c r="M687" i="1" s="1"/>
  <c r="AC611" i="2"/>
  <c r="E610" i="1" s="1"/>
  <c r="I610" i="1" s="1"/>
  <c r="M610" i="1" s="1"/>
  <c r="Y885" i="2"/>
  <c r="T768" i="2"/>
  <c r="U768" i="2" s="1"/>
  <c r="L662" i="2"/>
  <c r="M662" i="2" s="1"/>
  <c r="N662" i="2"/>
  <c r="T549" i="2"/>
  <c r="U549" i="2" s="1"/>
  <c r="S492" i="2"/>
  <c r="Y733" i="2"/>
  <c r="P406" i="2"/>
  <c r="AC406" i="2" s="1"/>
  <c r="L655" i="2"/>
  <c r="M655" i="2" s="1"/>
  <c r="N655" i="2"/>
  <c r="P597" i="2"/>
  <c r="AC597" i="2" s="1"/>
  <c r="E596" i="1" s="1"/>
  <c r="I596" i="1" s="1"/>
  <c r="M596" i="1" s="1"/>
  <c r="Y589" i="2"/>
  <c r="P481" i="2"/>
  <c r="S616" i="2"/>
  <c r="L627" i="2"/>
  <c r="M627" i="2" s="1"/>
  <c r="N627" i="2"/>
  <c r="P568" i="2"/>
  <c r="AC568" i="2" s="1"/>
  <c r="E567" i="1" s="1"/>
  <c r="I567" i="1" s="1"/>
  <c r="M567" i="1" s="1"/>
  <c r="T929" i="2"/>
  <c r="U929" i="2" s="1"/>
  <c r="S914" i="2"/>
  <c r="S535" i="2"/>
  <c r="S526" i="2"/>
  <c r="P442" i="2"/>
  <c r="AC442" i="2" s="1"/>
  <c r="E441" i="1" s="1"/>
  <c r="I441" i="1" s="1"/>
  <c r="M441" i="1" s="1"/>
  <c r="P396" i="2"/>
  <c r="AD396" i="2" s="1"/>
  <c r="F395" i="1" s="1"/>
  <c r="N660" i="2"/>
  <c r="AC285" i="2"/>
  <c r="E284" i="1" s="1"/>
  <c r="I284" i="1" s="1"/>
  <c r="M284" i="1" s="1"/>
  <c r="AD252" i="2"/>
  <c r="Y795" i="2"/>
  <c r="Y485" i="2"/>
  <c r="S284" i="2"/>
  <c r="S378" i="2"/>
  <c r="Y572" i="2"/>
  <c r="AD572" i="2" s="1"/>
  <c r="AC351" i="2"/>
  <c r="P501" i="2"/>
  <c r="AC501" i="2" s="1"/>
  <c r="E500" i="1" s="1"/>
  <c r="I500" i="1" s="1"/>
  <c r="M500" i="1" s="1"/>
  <c r="T421" i="2"/>
  <c r="U421" i="2" s="1"/>
  <c r="T343" i="2"/>
  <c r="U343" i="2" s="1"/>
  <c r="T242" i="2"/>
  <c r="U242" i="2" s="1"/>
  <c r="P314" i="2"/>
  <c r="AC314" i="2" s="1"/>
  <c r="E313" i="1" s="1"/>
  <c r="I313" i="1" s="1"/>
  <c r="M313" i="1" s="1"/>
  <c r="S420" i="2"/>
  <c r="L296" i="2"/>
  <c r="M296" i="2" s="1"/>
  <c r="N296" i="2"/>
  <c r="P257" i="2"/>
  <c r="AC257" i="2" s="1"/>
  <c r="E256" i="1" s="1"/>
  <c r="I256" i="1" s="1"/>
  <c r="M256" i="1" s="1"/>
  <c r="T232" i="2"/>
  <c r="U232" i="2" s="1"/>
  <c r="AC344" i="2"/>
  <c r="P249" i="2"/>
  <c r="AC249" i="2" s="1"/>
  <c r="E248" i="1" s="1"/>
  <c r="I248" i="1" s="1"/>
  <c r="M248" i="1" s="1"/>
  <c r="Y541" i="2"/>
  <c r="L451" i="2"/>
  <c r="M451" i="2" s="1"/>
  <c r="N451" i="2"/>
  <c r="L318" i="2"/>
  <c r="M318" i="2" s="1"/>
  <c r="N318" i="2"/>
  <c r="L654" i="2"/>
  <c r="M654" i="2" s="1"/>
  <c r="N654" i="2"/>
  <c r="P807" i="2"/>
  <c r="AD807" i="2" s="1"/>
  <c r="F806" i="1" s="1"/>
  <c r="T754" i="2"/>
  <c r="U754" i="2" s="1"/>
  <c r="N977" i="2"/>
  <c r="L977" i="2"/>
  <c r="M977" i="2" s="1"/>
  <c r="AD804" i="2"/>
  <c r="F803" i="1" s="1"/>
  <c r="P738" i="2"/>
  <c r="AC738" i="2" s="1"/>
  <c r="N795" i="2"/>
  <c r="L795" i="2"/>
  <c r="M795" i="2" s="1"/>
  <c r="L608" i="2"/>
  <c r="M608" i="2" s="1"/>
  <c r="N608" i="2"/>
  <c r="P436" i="2"/>
  <c r="AC436" i="2" s="1"/>
  <c r="E435" i="1" s="1"/>
  <c r="I435" i="1" s="1"/>
  <c r="M435" i="1" s="1"/>
  <c r="L702" i="2"/>
  <c r="M702" i="2" s="1"/>
  <c r="N702" i="2"/>
  <c r="P629" i="2"/>
  <c r="AC629" i="2" s="1"/>
  <c r="E628" i="1" s="1"/>
  <c r="I628" i="1" s="1"/>
  <c r="M628" i="1" s="1"/>
  <c r="T527" i="2"/>
  <c r="U527" i="2" s="1"/>
  <c r="T966" i="2"/>
  <c r="U966" i="2" s="1"/>
  <c r="P835" i="2"/>
  <c r="AC835" i="2" s="1"/>
  <c r="E834" i="1" s="1"/>
  <c r="I834" i="1" s="1"/>
  <c r="M834" i="1" s="1"/>
  <c r="P796" i="2"/>
  <c r="AC796" i="2" s="1"/>
  <c r="E795" i="1" s="1"/>
  <c r="I795" i="1" s="1"/>
  <c r="M795" i="1" s="1"/>
  <c r="L439" i="2"/>
  <c r="M439" i="2" s="1"/>
  <c r="N439" i="2"/>
  <c r="P951" i="2"/>
  <c r="AC951" i="2" s="1"/>
  <c r="E950" i="1" s="1"/>
  <c r="I950" i="1" s="1"/>
  <c r="M950" i="1" s="1"/>
  <c r="T760" i="2"/>
  <c r="P620" i="2"/>
  <c r="AD620" i="2" s="1"/>
  <c r="F619" i="1" s="1"/>
  <c r="T772" i="2"/>
  <c r="U772" i="2" s="1"/>
  <c r="P753" i="2"/>
  <c r="AC753" i="2" s="1"/>
  <c r="E752" i="1" s="1"/>
  <c r="I752" i="1" s="1"/>
  <c r="M752" i="1" s="1"/>
  <c r="Y597" i="2"/>
  <c r="AD597" i="2" s="1"/>
  <c r="F596" i="1" s="1"/>
  <c r="L563" i="2"/>
  <c r="M563" i="2" s="1"/>
  <c r="N563" i="2"/>
  <c r="Y481" i="2"/>
  <c r="T556" i="2"/>
  <c r="U556" i="2" s="1"/>
  <c r="N553" i="2"/>
  <c r="N534" i="2"/>
  <c r="P291" i="2"/>
  <c r="AC291" i="2" s="1"/>
  <c r="E290" i="1" s="1"/>
  <c r="I290" i="1" s="1"/>
  <c r="M290" i="1" s="1"/>
  <c r="P337" i="2"/>
  <c r="T638" i="2"/>
  <c r="U638" i="2" s="1"/>
  <c r="T506" i="2"/>
  <c r="U506" i="2" s="1"/>
  <c r="L413" i="2"/>
  <c r="M413" i="2" s="1"/>
  <c r="N413" i="2"/>
  <c r="S314" i="2"/>
  <c r="Y383" i="2"/>
  <c r="L771" i="2"/>
  <c r="M771" i="2" s="1"/>
  <c r="N771" i="2"/>
  <c r="P369" i="2"/>
  <c r="AD456" i="2"/>
  <c r="P873" i="2"/>
  <c r="L847" i="2"/>
  <c r="M847" i="2" s="1"/>
  <c r="N847" i="2"/>
  <c r="L985" i="2"/>
  <c r="M985" i="2" s="1"/>
  <c r="N985" i="2"/>
  <c r="T824" i="2"/>
  <c r="U824" i="2" s="1"/>
  <c r="Y997" i="2"/>
  <c r="AD997" i="2" s="1"/>
  <c r="F996" i="1" s="1"/>
  <c r="P850" i="2"/>
  <c r="P845" i="2"/>
  <c r="Y960" i="2"/>
  <c r="AD960" i="2" s="1"/>
  <c r="F959" i="1" s="1"/>
  <c r="AC804" i="2"/>
  <c r="E803" i="1" s="1"/>
  <c r="I803" i="1" s="1"/>
  <c r="M803" i="1" s="1"/>
  <c r="P870" i="2"/>
  <c r="AC870" i="2" s="1"/>
  <c r="P736" i="2"/>
  <c r="AC736" i="2" s="1"/>
  <c r="E735" i="1" s="1"/>
  <c r="I735" i="1" s="1"/>
  <c r="M735" i="1" s="1"/>
  <c r="S436" i="2"/>
  <c r="P811" i="2"/>
  <c r="AC811" i="2" s="1"/>
  <c r="E810" i="1" s="1"/>
  <c r="I810" i="1" s="1"/>
  <c r="M810" i="1" s="1"/>
  <c r="T497" i="2"/>
  <c r="U497" i="2" s="1"/>
  <c r="P881" i="2"/>
  <c r="AC881" i="2" s="1"/>
  <c r="E880" i="1" s="1"/>
  <c r="I880" i="1" s="1"/>
  <c r="M880" i="1" s="1"/>
  <c r="T910" i="2"/>
  <c r="U910" i="2" s="1"/>
  <c r="S468" i="2"/>
  <c r="S575" i="2"/>
  <c r="P619" i="2"/>
  <c r="P550" i="2"/>
  <c r="L669" i="2"/>
  <c r="M669" i="2" s="1"/>
  <c r="N669" i="2"/>
  <c r="L587" i="2"/>
  <c r="M587" i="2" s="1"/>
  <c r="N587" i="2"/>
  <c r="P640" i="2"/>
  <c r="AC640" i="2" s="1"/>
  <c r="E639" i="1" s="1"/>
  <c r="I639" i="1" s="1"/>
  <c r="M639" i="1" s="1"/>
  <c r="S516" i="2"/>
  <c r="T688" i="2"/>
  <c r="U688" i="2" s="1"/>
  <c r="AC630" i="2"/>
  <c r="T744" i="2"/>
  <c r="U744" i="2" s="1"/>
  <c r="T433" i="2"/>
  <c r="U433" i="2" s="1"/>
  <c r="P745" i="2"/>
  <c r="Y434" i="2"/>
  <c r="P967" i="2"/>
  <c r="L751" i="2"/>
  <c r="M751" i="2" s="1"/>
  <c r="P687" i="2"/>
  <c r="Y957" i="2"/>
  <c r="AD957" i="2" s="1"/>
  <c r="S749" i="2"/>
  <c r="S553" i="2"/>
  <c r="P560" i="2"/>
  <c r="T483" i="2"/>
  <c r="U483" i="2" s="1"/>
  <c r="S660" i="2"/>
  <c r="P438" i="2"/>
  <c r="AD438" i="2" s="1"/>
  <c r="F437" i="1" s="1"/>
  <c r="S337" i="2"/>
  <c r="P358" i="2"/>
  <c r="P307" i="2"/>
  <c r="AD307" i="2" s="1"/>
  <c r="F306" i="1" s="1"/>
  <c r="P450" i="2"/>
  <c r="Y380" i="2"/>
  <c r="AD380" i="2" s="1"/>
  <c r="P289" i="2"/>
  <c r="T574" i="2"/>
  <c r="U574" i="2" s="1"/>
  <c r="T360" i="2"/>
  <c r="U360" i="2" s="1"/>
  <c r="AC266" i="2"/>
  <c r="L409" i="2"/>
  <c r="M409" i="2" s="1"/>
  <c r="N409" i="2"/>
  <c r="S325" i="2"/>
  <c r="S249" i="2"/>
  <c r="T437" i="2"/>
  <c r="U437" i="2" s="1"/>
  <c r="AD537" i="2"/>
  <c r="Y303" i="2"/>
  <c r="AD303" i="2" s="1"/>
  <c r="F302" i="1" s="1"/>
  <c r="P240" i="2"/>
  <c r="P879" i="2"/>
  <c r="AC879" i="2" s="1"/>
  <c r="E878" i="1" s="1"/>
  <c r="I878" i="1" s="1"/>
  <c r="M878" i="1" s="1"/>
  <c r="L802" i="2"/>
  <c r="M802" i="2" s="1"/>
  <c r="N802" i="2"/>
  <c r="P765" i="2"/>
  <c r="AC765" i="2" s="1"/>
  <c r="E764" i="1" s="1"/>
  <c r="I764" i="1" s="1"/>
  <c r="M764" i="1" s="1"/>
  <c r="L910" i="2"/>
  <c r="M910" i="2" s="1"/>
  <c r="N910" i="2"/>
  <c r="L792" i="2"/>
  <c r="M792" i="2" s="1"/>
  <c r="N792" i="2"/>
  <c r="T853" i="2"/>
  <c r="U853" i="2" s="1"/>
  <c r="S770" i="2"/>
  <c r="T639" i="2"/>
  <c r="U639" i="2" s="1"/>
  <c r="P372" i="2"/>
  <c r="AC372" i="2" s="1"/>
  <c r="E371" i="1" s="1"/>
  <c r="I371" i="1" s="1"/>
  <c r="M371" i="1" s="1"/>
  <c r="T474" i="2"/>
  <c r="U474" i="2" s="1"/>
  <c r="P585" i="2"/>
  <c r="AD585" i="2" s="1"/>
  <c r="F584" i="1" s="1"/>
  <c r="P757" i="2"/>
  <c r="L722" i="2"/>
  <c r="M722" i="2" s="1"/>
  <c r="N722" i="2"/>
  <c r="S619" i="2"/>
  <c r="S536" i="2"/>
  <c r="S796" i="2"/>
  <c r="T734" i="2"/>
  <c r="U734" i="2" s="1"/>
  <c r="L728" i="2"/>
  <c r="M728" i="2" s="1"/>
  <c r="N728" i="2"/>
  <c r="L754" i="2"/>
  <c r="M754" i="2" s="1"/>
  <c r="N754" i="2"/>
  <c r="P434" i="2"/>
  <c r="AC434" i="2" s="1"/>
  <c r="E433" i="1" s="1"/>
  <c r="I433" i="1" s="1"/>
  <c r="M433" i="1" s="1"/>
  <c r="Y967" i="2"/>
  <c r="P707" i="2"/>
  <c r="P526" i="2"/>
  <c r="AC526" i="2" s="1"/>
  <c r="E525" i="1" s="1"/>
  <c r="I525" i="1" s="1"/>
  <c r="M525" i="1" s="1"/>
  <c r="S560" i="2"/>
  <c r="Y442" i="2"/>
  <c r="P417" i="2"/>
  <c r="AC417" i="2" s="1"/>
  <c r="E416" i="1" s="1"/>
  <c r="I416" i="1" s="1"/>
  <c r="M416" i="1" s="1"/>
  <c r="P682" i="2"/>
  <c r="AC682" i="2" s="1"/>
  <c r="E681" i="1" s="1"/>
  <c r="I681" i="1" s="1"/>
  <c r="M681" i="1" s="1"/>
  <c r="L364" i="2"/>
  <c r="M364" i="2" s="1"/>
  <c r="N364" i="2"/>
  <c r="T547" i="2"/>
  <c r="U547" i="2" s="1"/>
  <c r="P435" i="2"/>
  <c r="AC435" i="2" s="1"/>
  <c r="E434" i="1" s="1"/>
  <c r="I434" i="1" s="1"/>
  <c r="M434" i="1" s="1"/>
  <c r="P378" i="2"/>
  <c r="AC378" i="2" s="1"/>
  <c r="E377" i="1" s="1"/>
  <c r="I377" i="1" s="1"/>
  <c r="M377" i="1" s="1"/>
  <c r="P419" i="2"/>
  <c r="AD419" i="2" s="1"/>
  <c r="F418" i="1" s="1"/>
  <c r="P712" i="2"/>
  <c r="AC712" i="2" s="1"/>
  <c r="N297" i="2"/>
  <c r="L297" i="2"/>
  <c r="M297" i="2" s="1"/>
  <c r="L244" i="2"/>
  <c r="M244" i="2" s="1"/>
  <c r="N244" i="2"/>
  <c r="T452" i="2"/>
  <c r="U452" i="2" s="1"/>
  <c r="L302" i="2"/>
  <c r="M302" i="2" s="1"/>
  <c r="N302" i="2"/>
  <c r="L232" i="2"/>
  <c r="M232" i="2" s="1"/>
  <c r="N232" i="2"/>
  <c r="L485" i="2"/>
  <c r="M485" i="2" s="1"/>
  <c r="N485" i="2"/>
  <c r="P357" i="2"/>
  <c r="P333" i="2"/>
  <c r="AC333" i="2" s="1"/>
  <c r="P909" i="2"/>
  <c r="P980" i="2"/>
  <c r="AC980" i="2" s="1"/>
  <c r="T836" i="2"/>
  <c r="U836" i="2" s="1"/>
  <c r="P621" i="2"/>
  <c r="AC621" i="2" s="1"/>
  <c r="E620" i="1" s="1"/>
  <c r="I620" i="1" s="1"/>
  <c r="M620" i="1" s="1"/>
  <c r="L416" i="2"/>
  <c r="M416" i="2" s="1"/>
  <c r="N416" i="2"/>
  <c r="AC604" i="2"/>
  <c r="E603" i="1" s="1"/>
  <c r="I603" i="1" s="1"/>
  <c r="M603" i="1" s="1"/>
  <c r="P604" i="2"/>
  <c r="N756" i="2"/>
  <c r="L756" i="2"/>
  <c r="M756" i="2" s="1"/>
  <c r="T661" i="2"/>
  <c r="U661" i="2" s="1"/>
  <c r="N694" i="2"/>
  <c r="L694" i="2"/>
  <c r="M694" i="2" s="1"/>
  <c r="T606" i="2"/>
  <c r="U606" i="2" s="1"/>
  <c r="P492" i="2"/>
  <c r="AC492" i="2" s="1"/>
  <c r="E491" i="1" s="1"/>
  <c r="I491" i="1" s="1"/>
  <c r="M491" i="1" s="1"/>
  <c r="N733" i="2"/>
  <c r="P489" i="2"/>
  <c r="AC489" i="2" s="1"/>
  <c r="T698" i="2"/>
  <c r="U698" i="2" s="1"/>
  <c r="L498" i="2"/>
  <c r="M498" i="2" s="1"/>
  <c r="N498" i="2"/>
  <c r="Y707" i="2"/>
  <c r="P963" i="2"/>
  <c r="AC963" i="2" s="1"/>
  <c r="E962" i="1" s="1"/>
  <c r="I962" i="1" s="1"/>
  <c r="M962" i="1" s="1"/>
  <c r="P535" i="2"/>
  <c r="AC535" i="2" s="1"/>
  <c r="E534" i="1" s="1"/>
  <c r="I534" i="1" s="1"/>
  <c r="M534" i="1" s="1"/>
  <c r="AC476" i="2"/>
  <c r="S358" i="2"/>
  <c r="T684" i="2"/>
  <c r="U684" i="2" s="1"/>
  <c r="L555" i="2"/>
  <c r="M555" i="2" s="1"/>
  <c r="N555" i="2"/>
  <c r="Y450" i="2"/>
  <c r="T495" i="2"/>
  <c r="U495" i="2" s="1"/>
  <c r="T451" i="2"/>
  <c r="U451" i="2" s="1"/>
  <c r="P569" i="2"/>
  <c r="AD569" i="2" s="1"/>
  <c r="F568" i="1" s="1"/>
  <c r="T457" i="2"/>
  <c r="U457" i="2" s="1"/>
  <c r="P306" i="2"/>
  <c r="AC306" i="2" s="1"/>
  <c r="E305" i="1" s="1"/>
  <c r="I305" i="1" s="1"/>
  <c r="M305" i="1" s="1"/>
  <c r="L384" i="2"/>
  <c r="M384" i="2" s="1"/>
  <c r="N384" i="2"/>
  <c r="L279" i="2"/>
  <c r="M279" i="2" s="1"/>
  <c r="N279" i="2"/>
  <c r="P273" i="2"/>
  <c r="S235" i="2"/>
  <c r="P509" i="2"/>
  <c r="AD509" i="2" s="1"/>
  <c r="F508" i="1" s="1"/>
  <c r="S240" i="2"/>
  <c r="P227" i="2"/>
  <c r="AC227" i="2" s="1"/>
  <c r="E226" i="1" s="1"/>
  <c r="I226" i="1" s="1"/>
  <c r="M226" i="1" s="1"/>
  <c r="T895" i="2"/>
  <c r="U895" i="2" s="1"/>
  <c r="T755" i="2"/>
  <c r="U755" i="2" s="1"/>
  <c r="P986" i="2"/>
  <c r="AD986" i="2" s="1"/>
  <c r="F985" i="1" s="1"/>
  <c r="T952" i="2"/>
  <c r="U952" i="2" s="1"/>
  <c r="Y952" i="2"/>
  <c r="AD952" i="2" s="1"/>
  <c r="F951" i="1" s="1"/>
  <c r="T981" i="2"/>
  <c r="U981" i="2" s="1"/>
  <c r="T762" i="2"/>
  <c r="U762" i="2" s="1"/>
  <c r="P911" i="2"/>
  <c r="AC911" i="2" s="1"/>
  <c r="E910" i="1" s="1"/>
  <c r="I910" i="1" s="1"/>
  <c r="M910" i="1" s="1"/>
  <c r="P773" i="2"/>
  <c r="AD924" i="2"/>
  <c r="T977" i="2"/>
  <c r="U977" i="2" s="1"/>
  <c r="T857" i="2"/>
  <c r="U857" i="2" s="1"/>
  <c r="S875" i="2"/>
  <c r="AC887" i="2"/>
  <c r="S621" i="2"/>
  <c r="AD614" i="2"/>
  <c r="F613" i="1" s="1"/>
  <c r="AC607" i="2"/>
  <c r="E606" i="1" s="1"/>
  <c r="I606" i="1" s="1"/>
  <c r="M606" i="1" s="1"/>
  <c r="T519" i="2"/>
  <c r="U519" i="2" s="1"/>
  <c r="T596" i="2"/>
  <c r="U596" i="2" s="1"/>
  <c r="P518" i="2"/>
  <c r="AC518" i="2" s="1"/>
  <c r="E517" i="1" s="1"/>
  <c r="I517" i="1" s="1"/>
  <c r="M517" i="1" s="1"/>
  <c r="P512" i="2"/>
  <c r="AC512" i="2" s="1"/>
  <c r="E511" i="1" s="1"/>
  <c r="I511" i="1" s="1"/>
  <c r="M511" i="1" s="1"/>
  <c r="P832" i="2"/>
  <c r="AC832" i="2" s="1"/>
  <c r="E831" i="1" s="1"/>
  <c r="I831" i="1" s="1"/>
  <c r="M831" i="1" s="1"/>
  <c r="Y466" i="2"/>
  <c r="P885" i="2"/>
  <c r="P820" i="2"/>
  <c r="L783" i="2"/>
  <c r="M783" i="2" s="1"/>
  <c r="N783" i="2"/>
  <c r="P603" i="2"/>
  <c r="AC603" i="2" s="1"/>
  <c r="E602" i="1" s="1"/>
  <c r="I602" i="1" s="1"/>
  <c r="M602" i="1" s="1"/>
  <c r="AC698" i="2"/>
  <c r="E697" i="1" s="1"/>
  <c r="I697" i="1" s="1"/>
  <c r="M697" i="1" s="1"/>
  <c r="T655" i="2"/>
  <c r="U655" i="2" s="1"/>
  <c r="Y655" i="2"/>
  <c r="L752" i="2"/>
  <c r="M752" i="2" s="1"/>
  <c r="N752" i="2"/>
  <c r="P894" i="2"/>
  <c r="AC894" i="2" s="1"/>
  <c r="E893" i="1" s="1"/>
  <c r="I893" i="1" s="1"/>
  <c r="M893" i="1" s="1"/>
  <c r="P727" i="2"/>
  <c r="AC727" i="2" s="1"/>
  <c r="E726" i="1" s="1"/>
  <c r="I726" i="1" s="1"/>
  <c r="M726" i="1" s="1"/>
  <c r="N693" i="2"/>
  <c r="L693" i="2"/>
  <c r="M693" i="2" s="1"/>
  <c r="S459" i="2"/>
  <c r="AC749" i="2"/>
  <c r="E748" i="1" s="1"/>
  <c r="I748" i="1" s="1"/>
  <c r="M748" i="1" s="1"/>
  <c r="P749" i="2"/>
  <c r="P567" i="2"/>
  <c r="AC567" i="2" s="1"/>
  <c r="E566" i="1" s="1"/>
  <c r="I566" i="1" s="1"/>
  <c r="M566" i="1" s="1"/>
  <c r="T422" i="2"/>
  <c r="U422" i="2" s="1"/>
  <c r="T278" i="2"/>
  <c r="U278" i="2" s="1"/>
  <c r="Y715" i="2"/>
  <c r="AD361" i="2"/>
  <c r="F360" i="1" s="1"/>
  <c r="T317" i="2"/>
  <c r="U317" i="2" s="1"/>
  <c r="T244" i="2"/>
  <c r="U244" i="2" s="1"/>
  <c r="P422" i="2"/>
  <c r="AC422" i="2" s="1"/>
  <c r="E421" i="1" s="1"/>
  <c r="I421" i="1" s="1"/>
  <c r="M421" i="1" s="1"/>
  <c r="P710" i="2"/>
  <c r="AD262" i="2"/>
  <c r="P235" i="2"/>
  <c r="AC235" i="2" s="1"/>
  <c r="E234" i="1" s="1"/>
  <c r="I234" i="1" s="1"/>
  <c r="M234" i="1" s="1"/>
  <c r="P309" i="2"/>
  <c r="AC309" i="2" s="1"/>
  <c r="P272" i="2"/>
  <c r="AC272" i="2" s="1"/>
  <c r="E271" i="1" s="1"/>
  <c r="I271" i="1" s="1"/>
  <c r="M271" i="1" s="1"/>
  <c r="P162" i="2"/>
  <c r="AC162" i="2" s="1"/>
  <c r="E161" i="1" s="1"/>
  <c r="I161" i="1" s="1"/>
  <c r="M161" i="1" s="1"/>
  <c r="L168" i="2"/>
  <c r="M168" i="2" s="1"/>
  <c r="N168" i="2"/>
  <c r="L48" i="2"/>
  <c r="M48" i="2" s="1"/>
  <c r="N48" i="2"/>
  <c r="P218" i="2"/>
  <c r="AC218" i="2" s="1"/>
  <c r="P201" i="2"/>
  <c r="AC201" i="2" s="1"/>
  <c r="E200" i="1" s="1"/>
  <c r="I200" i="1" s="1"/>
  <c r="M200" i="1" s="1"/>
  <c r="P90" i="2"/>
  <c r="AC90" i="2" s="1"/>
  <c r="E89" i="1" s="1"/>
  <c r="I89" i="1" s="1"/>
  <c r="M89" i="1" s="1"/>
  <c r="N67" i="2"/>
  <c r="L67" i="2"/>
  <c r="M67" i="2" s="1"/>
  <c r="P80" i="2"/>
  <c r="AC80" i="2" s="1"/>
  <c r="E79" i="1" s="1"/>
  <c r="I79" i="1" s="1"/>
  <c r="M79" i="1" s="1"/>
  <c r="P174" i="2"/>
  <c r="P209" i="2"/>
  <c r="AC209" i="2" s="1"/>
  <c r="E208" i="1" s="1"/>
  <c r="I208" i="1" s="1"/>
  <c r="M208" i="1" s="1"/>
  <c r="P223" i="2"/>
  <c r="AC223" i="2" s="1"/>
  <c r="E222" i="1" s="1"/>
  <c r="I222" i="1" s="1"/>
  <c r="M222" i="1" s="1"/>
  <c r="N94" i="2"/>
  <c r="L94" i="2"/>
  <c r="M94" i="2" s="1"/>
  <c r="N150" i="2"/>
  <c r="L150" i="2"/>
  <c r="M150" i="2" s="1"/>
  <c r="N208" i="2"/>
  <c r="L208" i="2"/>
  <c r="M208" i="2" s="1"/>
  <c r="L192" i="2"/>
  <c r="M192" i="2" s="1"/>
  <c r="N192" i="2"/>
  <c r="N47" i="2"/>
  <c r="L47" i="2"/>
  <c r="M47" i="2" s="1"/>
  <c r="AC132" i="2"/>
  <c r="P46" i="2"/>
  <c r="AC46" i="2" s="1"/>
  <c r="E45" i="1" s="1"/>
  <c r="I45" i="1" s="1"/>
  <c r="M45" i="1" s="1"/>
  <c r="P186" i="2"/>
  <c r="T107" i="2"/>
  <c r="U107" i="2" s="1"/>
  <c r="P172" i="2"/>
  <c r="AC172" i="2" s="1"/>
  <c r="E171" i="1" s="1"/>
  <c r="I171" i="1" s="1"/>
  <c r="M171" i="1" s="1"/>
  <c r="T180" i="2"/>
  <c r="U180" i="2" s="1"/>
  <c r="L196" i="2"/>
  <c r="M196" i="2" s="1"/>
  <c r="N196" i="2"/>
  <c r="T202" i="2"/>
  <c r="U202" i="2" s="1"/>
  <c r="S217" i="2"/>
  <c r="P154" i="2"/>
  <c r="AC154" i="2" s="1"/>
  <c r="E153" i="1" s="1"/>
  <c r="I153" i="1" s="1"/>
  <c r="M153" i="1" s="1"/>
  <c r="AC140" i="2"/>
  <c r="Y114" i="2"/>
  <c r="AD114" i="2" s="1"/>
  <c r="F113" i="1" s="1"/>
  <c r="T184" i="2"/>
  <c r="U184" i="2" s="1"/>
  <c r="Y165" i="2"/>
  <c r="N194" i="2"/>
  <c r="L194" i="2"/>
  <c r="M194" i="2" s="1"/>
  <c r="P169" i="2"/>
  <c r="P112" i="2"/>
  <c r="AC112" i="2" s="1"/>
  <c r="Y208" i="2"/>
  <c r="S209" i="2"/>
  <c r="L60" i="2"/>
  <c r="M60" i="2" s="1"/>
  <c r="T194" i="2"/>
  <c r="U194" i="2" s="1"/>
  <c r="Y194" i="2" s="1"/>
  <c r="L115" i="2"/>
  <c r="M115" i="2" s="1"/>
  <c r="N115" i="2"/>
  <c r="S159" i="2"/>
  <c r="L45" i="2"/>
  <c r="M45" i="2" s="1"/>
  <c r="N45" i="2"/>
  <c r="P137" i="2"/>
  <c r="L77" i="2"/>
  <c r="M77" i="2" s="1"/>
  <c r="N77" i="2"/>
  <c r="P165" i="2"/>
  <c r="AC165" i="2" s="1"/>
  <c r="P138" i="2"/>
  <c r="L206" i="2"/>
  <c r="M206" i="2" s="1"/>
  <c r="N206" i="2"/>
  <c r="P53" i="2"/>
  <c r="P198" i="2"/>
  <c r="AD198" i="2" s="1"/>
  <c r="F197" i="1" s="1"/>
  <c r="AC187" i="2"/>
  <c r="N210" i="2"/>
  <c r="L210" i="2"/>
  <c r="M210" i="2" s="1"/>
  <c r="P93" i="2"/>
  <c r="AD197" i="2"/>
  <c r="F196" i="1" s="1"/>
  <c r="N201" i="2"/>
  <c r="P102" i="2"/>
  <c r="AC102" i="2" s="1"/>
  <c r="AC159" i="2"/>
  <c r="E158" i="1" s="1"/>
  <c r="I158" i="1" s="1"/>
  <c r="M158" i="1" s="1"/>
  <c r="P159" i="2"/>
  <c r="T117" i="2"/>
  <c r="U117" i="2" s="1"/>
  <c r="N190" i="2"/>
  <c r="L190" i="2"/>
  <c r="M190" i="2" s="1"/>
  <c r="S149" i="2"/>
  <c r="P87" i="2"/>
  <c r="AC87" i="2" s="1"/>
  <c r="E86" i="1" s="1"/>
  <c r="I86" i="1" s="1"/>
  <c r="M86" i="1" s="1"/>
  <c r="S156" i="2"/>
  <c r="AD205" i="2"/>
  <c r="P161" i="2"/>
  <c r="AD161" i="2" s="1"/>
  <c r="F160" i="1" s="1"/>
  <c r="Y79" i="2"/>
  <c r="T175" i="2"/>
  <c r="U175" i="2" s="1"/>
  <c r="AC101" i="2"/>
  <c r="Y136" i="2"/>
  <c r="AD136" i="2" s="1"/>
  <c r="S223" i="2"/>
  <c r="AC42" i="2"/>
  <c r="N218" i="2"/>
  <c r="AC197" i="2"/>
  <c r="N90" i="2"/>
  <c r="P181" i="2"/>
  <c r="AD181" i="2" s="1"/>
  <c r="F180" i="1" s="1"/>
  <c r="T45" i="2"/>
  <c r="U45" i="2" s="1"/>
  <c r="T104" i="2"/>
  <c r="U104" i="2" s="1"/>
  <c r="N171" i="2"/>
  <c r="L171" i="2"/>
  <c r="M171" i="2" s="1"/>
  <c r="Y168" i="2"/>
  <c r="Y138" i="2"/>
  <c r="L104" i="2"/>
  <c r="M104" i="2" s="1"/>
  <c r="N104" i="2"/>
  <c r="P125" i="2"/>
  <c r="AC125" i="2" s="1"/>
  <c r="E124" i="1" s="1"/>
  <c r="I124" i="1" s="1"/>
  <c r="M124" i="1" s="1"/>
  <c r="S219" i="2"/>
  <c r="Y141" i="2"/>
  <c r="L133" i="2"/>
  <c r="M133" i="2" s="1"/>
  <c r="N133" i="2"/>
  <c r="S189" i="2"/>
  <c r="P149" i="2"/>
  <c r="AC149" i="2" s="1"/>
  <c r="E148" i="1" s="1"/>
  <c r="I148" i="1" s="1"/>
  <c r="M148" i="1" s="1"/>
  <c r="L97" i="2"/>
  <c r="M97" i="2" s="1"/>
  <c r="N97" i="2"/>
  <c r="Y87" i="2"/>
  <c r="T190" i="2"/>
  <c r="U190" i="2" s="1"/>
  <c r="N209" i="2"/>
  <c r="P164" i="2"/>
  <c r="AC164" i="2" s="1"/>
  <c r="E163" i="1" s="1"/>
  <c r="I163" i="1" s="1"/>
  <c r="M163" i="1" s="1"/>
  <c r="L107" i="2"/>
  <c r="M107" i="2" s="1"/>
  <c r="N107" i="2"/>
  <c r="AD37" i="2"/>
  <c r="Y201" i="2"/>
  <c r="T50" i="2"/>
  <c r="U50" i="2" s="1"/>
  <c r="AC182" i="2"/>
  <c r="N55" i="2"/>
  <c r="L55" i="2"/>
  <c r="M55" i="2" s="1"/>
  <c r="S125" i="2"/>
  <c r="N57" i="2"/>
  <c r="L57" i="2"/>
  <c r="M57" i="2" s="1"/>
  <c r="P217" i="2"/>
  <c r="T86" i="2"/>
  <c r="U86" i="2" s="1"/>
  <c r="S54" i="2"/>
  <c r="S192" i="2"/>
  <c r="P139" i="2"/>
  <c r="AC139" i="2" s="1"/>
  <c r="E138" i="1" s="1"/>
  <c r="I138" i="1" s="1"/>
  <c r="M138" i="1" s="1"/>
  <c r="P79" i="2"/>
  <c r="AC79" i="2" s="1"/>
  <c r="E78" i="1" s="1"/>
  <c r="I78" i="1" s="1"/>
  <c r="M78" i="1" s="1"/>
  <c r="Y77" i="2"/>
  <c r="P49" i="2"/>
  <c r="N202" i="2"/>
  <c r="L202" i="2"/>
  <c r="M202" i="2" s="1"/>
  <c r="S90" i="2"/>
  <c r="T97" i="2"/>
  <c r="U97" i="2" s="1"/>
  <c r="L120" i="2"/>
  <c r="M120" i="2" s="1"/>
  <c r="N120" i="2"/>
  <c r="P128" i="2"/>
  <c r="AC128" i="2" s="1"/>
  <c r="E127" i="1" s="1"/>
  <c r="I127" i="1" s="1"/>
  <c r="M127" i="1" s="1"/>
  <c r="P203" i="2"/>
  <c r="AC203" i="2" s="1"/>
  <c r="E202" i="1" s="1"/>
  <c r="I202" i="1" s="1"/>
  <c r="M202" i="1" s="1"/>
  <c r="P123" i="2"/>
  <c r="P219" i="2"/>
  <c r="L184" i="2"/>
  <c r="M184" i="2" s="1"/>
  <c r="N184" i="2"/>
  <c r="T119" i="2"/>
  <c r="U119" i="2" s="1"/>
  <c r="Y70" i="2"/>
  <c r="L61" i="2"/>
  <c r="M61" i="2" s="1"/>
  <c r="T195" i="2"/>
  <c r="U195" i="2" s="1"/>
  <c r="Y195" i="2"/>
  <c r="AD195" i="2" s="1"/>
  <c r="L41" i="2"/>
  <c r="M41" i="2" s="1"/>
  <c r="N41" i="2"/>
  <c r="P78" i="2"/>
  <c r="AC78" i="2" s="1"/>
  <c r="E77" i="1" s="1"/>
  <c r="I77" i="1" s="1"/>
  <c r="M77" i="1" s="1"/>
  <c r="P62" i="2"/>
  <c r="AC62" i="2" s="1"/>
  <c r="E61" i="1" s="1"/>
  <c r="I61" i="1" s="1"/>
  <c r="M61" i="1" s="1"/>
  <c r="Y49" i="2"/>
  <c r="N223" i="2"/>
  <c r="P144" i="2"/>
  <c r="P110" i="2"/>
  <c r="P68" i="2"/>
  <c r="AC68" i="2" s="1"/>
  <c r="P178" i="2"/>
  <c r="AC178" i="2" s="1"/>
  <c r="P221" i="2"/>
  <c r="P189" i="2"/>
  <c r="AC189" i="2" s="1"/>
  <c r="E188" i="1" s="1"/>
  <c r="I188" i="1" s="1"/>
  <c r="M188" i="1" s="1"/>
  <c r="T56" i="2"/>
  <c r="U56" i="2" s="1"/>
  <c r="AD214" i="2"/>
  <c r="T92" i="2"/>
  <c r="U92" i="2" s="1"/>
  <c r="T216" i="2"/>
  <c r="U216" i="2" s="1"/>
  <c r="P188" i="2"/>
  <c r="AD188" i="2" s="1"/>
  <c r="F187" i="1" s="1"/>
  <c r="S203" i="2"/>
  <c r="T71" i="2"/>
  <c r="U71" i="2" s="1"/>
  <c r="S40" i="2"/>
  <c r="T55" i="2"/>
  <c r="U55" i="2" s="1"/>
  <c r="P220" i="2"/>
  <c r="AC220" i="2" s="1"/>
  <c r="E219" i="1" s="1"/>
  <c r="I219" i="1" s="1"/>
  <c r="M219" i="1" s="1"/>
  <c r="P173" i="2"/>
  <c r="AC173" i="2" s="1"/>
  <c r="E172" i="1" s="1"/>
  <c r="I172" i="1" s="1"/>
  <c r="M172" i="1" s="1"/>
  <c r="T98" i="2"/>
  <c r="U98" i="2" s="1"/>
  <c r="P58" i="2"/>
  <c r="AC58" i="2" s="1"/>
  <c r="E57" i="1" s="1"/>
  <c r="I57" i="1" s="1"/>
  <c r="M57" i="1" s="1"/>
  <c r="P54" i="2"/>
  <c r="AC54" i="2" s="1"/>
  <c r="E53" i="1" s="1"/>
  <c r="I53" i="1" s="1"/>
  <c r="M53" i="1" s="1"/>
  <c r="AC204" i="2"/>
  <c r="T133" i="2"/>
  <c r="U133" i="2" s="1"/>
  <c r="P156" i="2"/>
  <c r="S78" i="2"/>
  <c r="P64" i="2"/>
  <c r="P207" i="2"/>
  <c r="Y144" i="2"/>
  <c r="P103" i="2"/>
  <c r="AC103" i="2" s="1"/>
  <c r="S62" i="2"/>
  <c r="P99" i="2"/>
  <c r="AD99" i="2" s="1"/>
  <c r="F98" i="1" s="1"/>
  <c r="Y64" i="2"/>
  <c r="P105" i="2"/>
  <c r="AC105" i="2" s="1"/>
  <c r="E104" i="1" s="1"/>
  <c r="I104" i="1" s="1"/>
  <c r="M104" i="1" s="1"/>
  <c r="P65" i="2"/>
  <c r="AC65" i="2" s="1"/>
  <c r="E64" i="1" s="1"/>
  <c r="I64" i="1" s="1"/>
  <c r="M64" i="1" s="1"/>
  <c r="P36" i="2"/>
  <c r="U58" i="2"/>
  <c r="Y58" i="2" s="1"/>
  <c r="S80" i="2"/>
  <c r="L127" i="2"/>
  <c r="M127" i="2" s="1"/>
  <c r="S207" i="2"/>
  <c r="P129" i="2"/>
  <c r="AC129" i="2" s="1"/>
  <c r="S128" i="2"/>
  <c r="L43" i="2"/>
  <c r="M43" i="2" s="1"/>
  <c r="N43" i="2"/>
  <c r="Y102" i="2"/>
  <c r="S61" i="2"/>
  <c r="P224" i="2"/>
  <c r="T155" i="2"/>
  <c r="U155" i="2" s="1"/>
  <c r="P73" i="2"/>
  <c r="AC73" i="2" s="1"/>
  <c r="L108" i="2"/>
  <c r="M108" i="2" s="1"/>
  <c r="N108" i="2"/>
  <c r="AC83" i="2"/>
  <c r="Y44" i="2"/>
  <c r="L96" i="2"/>
  <c r="M96" i="2" s="1"/>
  <c r="N96" i="2"/>
  <c r="S121" i="2"/>
  <c r="S173" i="2"/>
  <c r="P176" i="2"/>
  <c r="AD176" i="2" s="1"/>
  <c r="F175" i="1" s="1"/>
  <c r="N211" i="2"/>
  <c r="L211" i="2"/>
  <c r="M211" i="2" s="1"/>
  <c r="P82" i="2"/>
  <c r="Y224" i="2"/>
  <c r="P44" i="2"/>
  <c r="AC44" i="2" s="1"/>
  <c r="E43" i="1" s="1"/>
  <c r="I43" i="1" s="1"/>
  <c r="M43" i="1" s="1"/>
  <c r="P185" i="2"/>
  <c r="P121" i="2"/>
  <c r="AC121" i="2" s="1"/>
  <c r="E120" i="1" s="1"/>
  <c r="I120" i="1" s="1"/>
  <c r="M120" i="1" s="1"/>
  <c r="L191" i="2"/>
  <c r="M191" i="2" s="1"/>
  <c r="N191" i="2"/>
  <c r="Y36" i="2"/>
  <c r="AC199" i="2"/>
  <c r="AD134" i="2"/>
  <c r="Y221" i="2"/>
  <c r="Y68" i="2"/>
  <c r="T153" i="2"/>
  <c r="U153" i="2" s="1"/>
  <c r="S82" i="2"/>
  <c r="T210" i="2"/>
  <c r="U210" i="2" s="1"/>
  <c r="Y118" i="2"/>
  <c r="AD118" i="2" s="1"/>
  <c r="T213" i="2"/>
  <c r="U213" i="2" s="1"/>
  <c r="Y162" i="2"/>
  <c r="S60" i="2"/>
  <c r="S93" i="2"/>
  <c r="T72" i="2"/>
  <c r="U72" i="2" s="1"/>
  <c r="S65" i="2"/>
  <c r="S174" i="2"/>
  <c r="N27" i="2"/>
  <c r="L27" i="2"/>
  <c r="M27" i="2" s="1"/>
  <c r="P32" i="2"/>
  <c r="AC32" i="2" s="1"/>
  <c r="E31" i="1" s="1"/>
  <c r="I31" i="1" s="1"/>
  <c r="M31" i="1" s="1"/>
  <c r="L22" i="2"/>
  <c r="M22" i="2" s="1"/>
  <c r="N22" i="2"/>
  <c r="N13" i="2"/>
  <c r="L13" i="2"/>
  <c r="M13" i="2" s="1"/>
  <c r="L11" i="2"/>
  <c r="M11" i="2" s="1"/>
  <c r="N11" i="2"/>
  <c r="Y21" i="2"/>
  <c r="L25" i="2"/>
  <c r="M25" i="2" s="1"/>
  <c r="N25" i="2"/>
  <c r="Y8" i="2"/>
  <c r="P9" i="2"/>
  <c r="P30" i="2"/>
  <c r="AC30" i="2" s="1"/>
  <c r="E29" i="1" s="1"/>
  <c r="I29" i="1" s="1"/>
  <c r="M29" i="1" s="1"/>
  <c r="S10" i="2"/>
  <c r="P20" i="2"/>
  <c r="AC20" i="2" s="1"/>
  <c r="S24" i="2"/>
  <c r="P16" i="2"/>
  <c r="AC16" i="2" s="1"/>
  <c r="E15" i="1" s="1"/>
  <c r="I15" i="1" s="1"/>
  <c r="M15" i="1" s="1"/>
  <c r="L19" i="2"/>
  <c r="M19" i="2" s="1"/>
  <c r="N19" i="2"/>
  <c r="S30" i="2"/>
  <c r="Y16" i="2"/>
  <c r="N17" i="2"/>
  <c r="L17" i="2"/>
  <c r="M17" i="2" s="1"/>
  <c r="P26" i="2"/>
  <c r="AC26" i="2" s="1"/>
  <c r="E25" i="1" s="1"/>
  <c r="I25" i="1" s="1"/>
  <c r="M25" i="1" s="1"/>
  <c r="P24" i="2"/>
  <c r="AC24" i="2" s="1"/>
  <c r="E23" i="1" s="1"/>
  <c r="I23" i="1" s="1"/>
  <c r="M23" i="1" s="1"/>
  <c r="T9" i="2"/>
  <c r="U9" i="2" s="1"/>
  <c r="P10" i="2"/>
  <c r="T18" i="2"/>
  <c r="U18" i="2" s="1"/>
  <c r="Y26" i="2"/>
  <c r="N33" i="2"/>
  <c r="L33" i="2"/>
  <c r="M33" i="2" s="1"/>
  <c r="AD31" i="2"/>
  <c r="F30" i="1" s="1"/>
  <c r="P14" i="2"/>
  <c r="P34" i="2"/>
  <c r="AC34" i="2" s="1"/>
  <c r="E33" i="1" s="1"/>
  <c r="I33" i="1" s="1"/>
  <c r="M33" i="1" s="1"/>
  <c r="S14" i="2"/>
  <c r="Y34" i="2"/>
  <c r="P21" i="2"/>
  <c r="AC21" i="2" s="1"/>
  <c r="E20" i="1" s="1"/>
  <c r="I20" i="1" s="1"/>
  <c r="M20" i="1" s="1"/>
  <c r="Y32" i="2"/>
  <c r="AD6" i="2"/>
  <c r="F5" i="1" s="1"/>
  <c r="Y5" i="2"/>
  <c r="AD5" i="2" s="1"/>
  <c r="Y59" i="2" l="1"/>
  <c r="I249" i="1"/>
  <c r="M249" i="1" s="1"/>
  <c r="Y105" i="2"/>
  <c r="AD87" i="2"/>
  <c r="F86" i="1" s="1"/>
  <c r="AD28" i="2"/>
  <c r="I465" i="1"/>
  <c r="M465" i="1" s="1"/>
  <c r="T106" i="2"/>
  <c r="U106" i="2" s="1"/>
  <c r="Y106" i="2"/>
  <c r="I5" i="1"/>
  <c r="M5" i="1" s="1"/>
  <c r="I646" i="1"/>
  <c r="M646" i="1" s="1"/>
  <c r="I246" i="1"/>
  <c r="M246" i="1" s="1"/>
  <c r="F27" i="1"/>
  <c r="F481" i="1"/>
  <c r="F598" i="1"/>
  <c r="F50" i="1"/>
  <c r="AD624" i="2"/>
  <c r="F623" i="1" s="1"/>
  <c r="AD670" i="2"/>
  <c r="F669" i="1" s="1"/>
  <c r="AD615" i="2"/>
  <c r="F614" i="1" s="1"/>
  <c r="Y716" i="2"/>
  <c r="AD716" i="2" s="1"/>
  <c r="F715" i="1" s="1"/>
  <c r="Y745" i="2"/>
  <c r="AD745" i="2" s="1"/>
  <c r="F744" i="1" s="1"/>
  <c r="AD637" i="2"/>
  <c r="AC176" i="2"/>
  <c r="E175" i="1" s="1"/>
  <c r="I175" i="1" s="1"/>
  <c r="M175" i="1" s="1"/>
  <c r="Y977" i="2"/>
  <c r="Y550" i="2"/>
  <c r="Y527" i="2"/>
  <c r="AD527" i="2" s="1"/>
  <c r="F526" i="1" s="1"/>
  <c r="AC280" i="2"/>
  <c r="E279" i="1" s="1"/>
  <c r="I279" i="1" s="1"/>
  <c r="M279" i="1" s="1"/>
  <c r="AC633" i="2"/>
  <c r="Y371" i="2"/>
  <c r="AD371" i="2" s="1"/>
  <c r="T146" i="2"/>
  <c r="U146" i="2" s="1"/>
  <c r="AD885" i="2"/>
  <c r="F884" i="1" s="1"/>
  <c r="AD369" i="2"/>
  <c r="F368" i="1" s="1"/>
  <c r="AD466" i="2"/>
  <c r="F465" i="1" s="1"/>
  <c r="Y628" i="2"/>
  <c r="AD628" i="2" s="1"/>
  <c r="F627" i="1" s="1"/>
  <c r="Y538" i="2"/>
  <c r="AD651" i="2"/>
  <c r="F650" i="1" s="1"/>
  <c r="T558" i="2"/>
  <c r="U558" i="2" s="1"/>
  <c r="Y558" i="2"/>
  <c r="AD558" i="2" s="1"/>
  <c r="F557" i="1" s="1"/>
  <c r="T862" i="2"/>
  <c r="U862" i="2" s="1"/>
  <c r="Y862" i="2"/>
  <c r="AD687" i="2"/>
  <c r="F686" i="1" s="1"/>
  <c r="Y513" i="2"/>
  <c r="AD510" i="2"/>
  <c r="F509" i="1" s="1"/>
  <c r="F254" i="1"/>
  <c r="AD330" i="2"/>
  <c r="F329" i="1" s="1"/>
  <c r="Y794" i="2"/>
  <c r="Y634" i="2"/>
  <c r="T933" i="2"/>
  <c r="U933" i="2" s="1"/>
  <c r="AD605" i="2"/>
  <c r="F604" i="1" s="1"/>
  <c r="Y387" i="2"/>
  <c r="P605" i="2"/>
  <c r="AC605" i="2"/>
  <c r="P618" i="2"/>
  <c r="AC618" i="2"/>
  <c r="E617" i="1" s="1"/>
  <c r="I617" i="1" s="1"/>
  <c r="M617" i="1" s="1"/>
  <c r="Y980" i="2"/>
  <c r="AD980" i="2" s="1"/>
  <c r="F979" i="1" s="1"/>
  <c r="AD618" i="2"/>
  <c r="Y403" i="2"/>
  <c r="AD162" i="2"/>
  <c r="AD715" i="2"/>
  <c r="F714" i="1" s="1"/>
  <c r="Y755" i="2"/>
  <c r="AD803" i="2"/>
  <c r="F802" i="1" s="1"/>
  <c r="Y823" i="2"/>
  <c r="AD823" i="2" s="1"/>
  <c r="Y586" i="2"/>
  <c r="AD586" i="2" s="1"/>
  <c r="Y216" i="2"/>
  <c r="AD216" i="2" s="1"/>
  <c r="AD701" i="2"/>
  <c r="F700" i="1" s="1"/>
  <c r="AC564" i="2"/>
  <c r="Y916" i="2"/>
  <c r="Y884" i="2"/>
  <c r="AD884" i="2" s="1"/>
  <c r="I88" i="1"/>
  <c r="M88" i="1" s="1"/>
  <c r="AC72" i="2"/>
  <c r="E71" i="1" s="1"/>
  <c r="I71" i="1" s="1"/>
  <c r="M71" i="1" s="1"/>
  <c r="T63" i="2"/>
  <c r="U63" i="2" s="1"/>
  <c r="Y101" i="2"/>
  <c r="AD101" i="2" s="1"/>
  <c r="T111" i="2"/>
  <c r="U111" i="2" s="1"/>
  <c r="AD16" i="2"/>
  <c r="T57" i="2"/>
  <c r="F898" i="1"/>
  <c r="F453" i="1"/>
  <c r="F84" i="1"/>
  <c r="AD32" i="2"/>
  <c r="Y606" i="2"/>
  <c r="Y814" i="2"/>
  <c r="Y592" i="2"/>
  <c r="Y1000" i="2"/>
  <c r="Y893" i="2"/>
  <c r="Y743" i="2"/>
  <c r="Y269" i="2"/>
  <c r="AD269" i="2" s="1"/>
  <c r="Y331" i="2"/>
  <c r="AD139" i="2"/>
  <c r="F138" i="1" s="1"/>
  <c r="Y200" i="2"/>
  <c r="T539" i="2"/>
  <c r="Y276" i="2"/>
  <c r="AD276" i="2" s="1"/>
  <c r="F275" i="1" s="1"/>
  <c r="AD681" i="2"/>
  <c r="F680" i="1" s="1"/>
  <c r="AD880" i="2"/>
  <c r="F879" i="1" s="1"/>
  <c r="AC419" i="2"/>
  <c r="Y570" i="2"/>
  <c r="Y710" i="2"/>
  <c r="Y373" i="2"/>
  <c r="AD373" i="2" s="1"/>
  <c r="F372" i="1" s="1"/>
  <c r="Y357" i="2"/>
  <c r="AD357" i="2" s="1"/>
  <c r="F356" i="1" s="1"/>
  <c r="AC670" i="2"/>
  <c r="E669" i="1" s="1"/>
  <c r="I669" i="1" s="1"/>
  <c r="M669" i="1" s="1"/>
  <c r="Y475" i="2"/>
  <c r="T315" i="2"/>
  <c r="U315" i="2" s="1"/>
  <c r="T691" i="2"/>
  <c r="U691" i="2" s="1"/>
  <c r="T172" i="2"/>
  <c r="U172" i="2" s="1"/>
  <c r="Y285" i="2"/>
  <c r="AD285" i="2" s="1"/>
  <c r="F284" i="1" s="1"/>
  <c r="Y370" i="2"/>
  <c r="AD370" i="2" s="1"/>
  <c r="AD179" i="2"/>
  <c r="F178" i="1" s="1"/>
  <c r="AD122" i="2"/>
  <c r="F121" i="1" s="1"/>
  <c r="T675" i="2"/>
  <c r="U675" i="2" s="1"/>
  <c r="Y103" i="2"/>
  <c r="Y847" i="2"/>
  <c r="T626" i="2"/>
  <c r="Y734" i="2"/>
  <c r="AD589" i="2"/>
  <c r="F588" i="1" s="1"/>
  <c r="AC510" i="2"/>
  <c r="Y855" i="2"/>
  <c r="AD855" i="2" s="1"/>
  <c r="AD636" i="2"/>
  <c r="F635" i="1" s="1"/>
  <c r="Y630" i="2"/>
  <c r="AD630" i="2" s="1"/>
  <c r="F629" i="1" s="1"/>
  <c r="Y583" i="2"/>
  <c r="AD583" i="2" s="1"/>
  <c r="P59" i="2"/>
  <c r="AC59" i="2" s="1"/>
  <c r="AC198" i="2"/>
  <c r="E197" i="1" s="1"/>
  <c r="I197" i="1" s="1"/>
  <c r="M197" i="1" s="1"/>
  <c r="AD377" i="2"/>
  <c r="F376" i="1" s="1"/>
  <c r="Y274" i="2"/>
  <c r="Y356" i="2"/>
  <c r="AD356" i="2" s="1"/>
  <c r="Y800" i="2"/>
  <c r="AC336" i="2"/>
  <c r="E335" i="1" s="1"/>
  <c r="I335" i="1" s="1"/>
  <c r="M335" i="1" s="1"/>
  <c r="Y199" i="2"/>
  <c r="AD199" i="2" s="1"/>
  <c r="F198" i="1" s="1"/>
  <c r="AD632" i="2"/>
  <c r="AD406" i="2"/>
  <c r="F405" i="1" s="1"/>
  <c r="Y556" i="2"/>
  <c r="AD556" i="2" s="1"/>
  <c r="Y801" i="2"/>
  <c r="AD801" i="2" s="1"/>
  <c r="AD218" i="2"/>
  <c r="F217" i="1" s="1"/>
  <c r="Y798" i="2"/>
  <c r="Y548" i="2"/>
  <c r="E151" i="1"/>
  <c r="I151" i="1" s="1"/>
  <c r="M151" i="1" s="1"/>
  <c r="P320" i="2"/>
  <c r="AD320" i="2" s="1"/>
  <c r="F319" i="1" s="1"/>
  <c r="AD169" i="2"/>
  <c r="F168" i="1" s="1"/>
  <c r="AD710" i="2"/>
  <c r="F709" i="1" s="1"/>
  <c r="AC509" i="2"/>
  <c r="E508" i="1" s="1"/>
  <c r="I508" i="1" s="1"/>
  <c r="M508" i="1" s="1"/>
  <c r="Y428" i="2"/>
  <c r="AD428" i="2" s="1"/>
  <c r="AC256" i="2"/>
  <c r="E255" i="1" s="1"/>
  <c r="I255" i="1" s="1"/>
  <c r="M255" i="1" s="1"/>
  <c r="AC397" i="2"/>
  <c r="AD293" i="2"/>
  <c r="F292" i="1" s="1"/>
  <c r="AD461" i="2"/>
  <c r="F460" i="1" s="1"/>
  <c r="AC791" i="2"/>
  <c r="AD945" i="2"/>
  <c r="F944" i="1" s="1"/>
  <c r="Y653" i="2"/>
  <c r="AD653" i="2" s="1"/>
  <c r="Y411" i="2"/>
  <c r="AD411" i="2" s="1"/>
  <c r="F410" i="1" s="1"/>
  <c r="U388" i="2"/>
  <c r="Y388" i="2" s="1"/>
  <c r="AD102" i="2"/>
  <c r="F101" i="1" s="1"/>
  <c r="Y684" i="2"/>
  <c r="Y927" i="2"/>
  <c r="AD927" i="2" s="1"/>
  <c r="Y835" i="2"/>
  <c r="AD363" i="2"/>
  <c r="F362" i="1" s="1"/>
  <c r="AD84" i="2"/>
  <c r="Y305" i="2"/>
  <c r="AD305" i="2" s="1"/>
  <c r="U179" i="2"/>
  <c r="Y179" i="2"/>
  <c r="F166" i="1"/>
  <c r="F227" i="1"/>
  <c r="F975" i="1"/>
  <c r="AD288" i="2"/>
  <c r="F287" i="1" s="1"/>
  <c r="T777" i="2"/>
  <c r="P760" i="2"/>
  <c r="AC760" i="2" s="1"/>
  <c r="E759" i="1" s="1"/>
  <c r="I759" i="1" s="1"/>
  <c r="M759" i="1" s="1"/>
  <c r="T267" i="2"/>
  <c r="U267" i="2" s="1"/>
  <c r="AD567" i="2"/>
  <c r="F566" i="1" s="1"/>
  <c r="AD794" i="2"/>
  <c r="F793" i="1" s="1"/>
  <c r="AC620" i="2"/>
  <c r="E619" i="1" s="1"/>
  <c r="I619" i="1" s="1"/>
  <c r="M619" i="1" s="1"/>
  <c r="AC330" i="2"/>
  <c r="E329" i="1" s="1"/>
  <c r="I329" i="1" s="1"/>
  <c r="M329" i="1" s="1"/>
  <c r="Y851" i="2"/>
  <c r="AD851" i="2" s="1"/>
  <c r="T766" i="2"/>
  <c r="U766" i="2" s="1"/>
  <c r="T604" i="2"/>
  <c r="Y409" i="2"/>
  <c r="AD237" i="2"/>
  <c r="F236" i="1" s="1"/>
  <c r="T309" i="2"/>
  <c r="U309" i="2" s="1"/>
  <c r="T668" i="2"/>
  <c r="T379" i="2"/>
  <c r="U379" i="2" s="1"/>
  <c r="Y379" i="2"/>
  <c r="E121" i="1"/>
  <c r="I121" i="1" s="1"/>
  <c r="M121" i="1" s="1"/>
  <c r="Y713" i="2"/>
  <c r="AD713" i="2" s="1"/>
  <c r="AD306" i="2"/>
  <c r="F305" i="1" s="1"/>
  <c r="T321" i="2"/>
  <c r="U321" i="2" s="1"/>
  <c r="T226" i="2"/>
  <c r="U226" i="2" s="1"/>
  <c r="AC820" i="2"/>
  <c r="E819" i="1" s="1"/>
  <c r="I819" i="1" s="1"/>
  <c r="M819" i="1" s="1"/>
  <c r="Y343" i="2"/>
  <c r="AD343" i="2" s="1"/>
  <c r="Y828" i="2"/>
  <c r="Y349" i="2"/>
  <c r="AD349" i="2" s="1"/>
  <c r="AD806" i="2"/>
  <c r="F805" i="1" s="1"/>
  <c r="Y820" i="2"/>
  <c r="AD820" i="2" s="1"/>
  <c r="T647" i="2"/>
  <c r="AC157" i="2"/>
  <c r="T635" i="2"/>
  <c r="AD634" i="2"/>
  <c r="P328" i="2"/>
  <c r="AD328" i="2" s="1"/>
  <c r="F327" i="1" s="1"/>
  <c r="AC328" i="2"/>
  <c r="T782" i="2"/>
  <c r="U782" i="2" s="1"/>
  <c r="AD165" i="2"/>
  <c r="F164" i="1" s="1"/>
  <c r="Y895" i="2"/>
  <c r="AD707" i="2"/>
  <c r="F706" i="1" s="1"/>
  <c r="Y279" i="2"/>
  <c r="Y991" i="2"/>
  <c r="AD700" i="2"/>
  <c r="F699" i="1" s="1"/>
  <c r="Y346" i="2"/>
  <c r="AD346" i="2" s="1"/>
  <c r="Y544" i="2"/>
  <c r="Y944" i="2"/>
  <c r="AD944" i="2" s="1"/>
  <c r="F943" i="1" s="1"/>
  <c r="Y699" i="2"/>
  <c r="Y941" i="2"/>
  <c r="AD941" i="2" s="1"/>
  <c r="F940" i="1" s="1"/>
  <c r="P213" i="2"/>
  <c r="AC213" i="2" s="1"/>
  <c r="E212" i="1" s="1"/>
  <c r="I212" i="1" s="1"/>
  <c r="M212" i="1" s="1"/>
  <c r="Y97" i="2"/>
  <c r="Y857" i="2"/>
  <c r="AD857" i="2" s="1"/>
  <c r="Y574" i="2"/>
  <c r="AD873" i="2"/>
  <c r="F872" i="1" s="1"/>
  <c r="Y421" i="2"/>
  <c r="AD421" i="2" s="1"/>
  <c r="Y231" i="2"/>
  <c r="Y364" i="2"/>
  <c r="Y771" i="2"/>
  <c r="AD298" i="2"/>
  <c r="F297" i="1" s="1"/>
  <c r="T987" i="2"/>
  <c r="U987" i="2" s="1"/>
  <c r="Y987" i="2" s="1"/>
  <c r="AD987" i="2" s="1"/>
  <c r="F986" i="1" s="1"/>
  <c r="T476" i="2"/>
  <c r="U476" i="2" s="1"/>
  <c r="P449" i="2"/>
  <c r="AC449" i="2" s="1"/>
  <c r="E448" i="1" s="1"/>
  <c r="I448" i="1" s="1"/>
  <c r="M448" i="1" s="1"/>
  <c r="T234" i="2"/>
  <c r="U234" i="2" s="1"/>
  <c r="T717" i="2"/>
  <c r="U717" i="2" s="1"/>
  <c r="T385" i="2"/>
  <c r="U385" i="2" s="1"/>
  <c r="T700" i="2"/>
  <c r="U700" i="2" s="1"/>
  <c r="Y700" i="2"/>
  <c r="Y56" i="2"/>
  <c r="AD56" i="2" s="1"/>
  <c r="Y451" i="2"/>
  <c r="Y649" i="2"/>
  <c r="Y395" i="2"/>
  <c r="AD395" i="2" s="1"/>
  <c r="Y281" i="2"/>
  <c r="AD281" i="2" s="1"/>
  <c r="Y39" i="2"/>
  <c r="P258" i="2"/>
  <c r="AC258" i="2" s="1"/>
  <c r="AC970" i="2"/>
  <c r="E969" i="1" s="1"/>
  <c r="I969" i="1" s="1"/>
  <c r="M969" i="1" s="1"/>
  <c r="P177" i="2"/>
  <c r="AC177" i="2" s="1"/>
  <c r="T326" i="2"/>
  <c r="U326" i="2" s="1"/>
  <c r="T319" i="2"/>
  <c r="U319" i="2" s="1"/>
  <c r="T659" i="2"/>
  <c r="U659" i="2" s="1"/>
  <c r="Y210" i="2"/>
  <c r="Y966" i="2"/>
  <c r="AC368" i="2"/>
  <c r="E367" i="1" s="1"/>
  <c r="I367" i="1" s="1"/>
  <c r="M367" i="1" s="1"/>
  <c r="AD486" i="2"/>
  <c r="F485" i="1" s="1"/>
  <c r="Y736" i="2"/>
  <c r="AD736" i="2" s="1"/>
  <c r="Y52" i="2"/>
  <c r="AD52" i="2" s="1"/>
  <c r="F51" i="1" s="1"/>
  <c r="Y610" i="2"/>
  <c r="T594" i="2"/>
  <c r="U594" i="2" s="1"/>
  <c r="AD671" i="2"/>
  <c r="F670" i="1" s="1"/>
  <c r="T522" i="2"/>
  <c r="Y225" i="2"/>
  <c r="AD225" i="2" s="1"/>
  <c r="T148" i="2"/>
  <c r="U148" i="2" s="1"/>
  <c r="AD391" i="2"/>
  <c r="F390" i="1" s="1"/>
  <c r="T283" i="2"/>
  <c r="U283" i="2" s="1"/>
  <c r="P635" i="2"/>
  <c r="AC635" i="2" s="1"/>
  <c r="E634" i="1" s="1"/>
  <c r="I634" i="1" s="1"/>
  <c r="M634" i="1" s="1"/>
  <c r="P294" i="2"/>
  <c r="AD294" i="2" s="1"/>
  <c r="F293" i="1" s="1"/>
  <c r="AC294" i="2"/>
  <c r="AD543" i="2"/>
  <c r="F542" i="1" s="1"/>
  <c r="T333" i="2"/>
  <c r="F631" i="1"/>
  <c r="Y566" i="2"/>
  <c r="AD566" i="2" s="1"/>
  <c r="F565" i="1" s="1"/>
  <c r="AD917" i="2"/>
  <c r="F916" i="1" s="1"/>
  <c r="T171" i="2"/>
  <c r="U171" i="2" s="1"/>
  <c r="T245" i="2"/>
  <c r="U245" i="2" s="1"/>
  <c r="T878" i="2"/>
  <c r="U878" i="2" s="1"/>
  <c r="T127" i="2"/>
  <c r="U127" i="2" s="1"/>
  <c r="Y153" i="2"/>
  <c r="AD153" i="2" s="1"/>
  <c r="F152" i="1" s="1"/>
  <c r="AD64" i="2"/>
  <c r="F63" i="1" s="1"/>
  <c r="Y119" i="2"/>
  <c r="AD119" i="2" s="1"/>
  <c r="Y452" i="2"/>
  <c r="AD452" i="2" s="1"/>
  <c r="AC651" i="2"/>
  <c r="AC934" i="2"/>
  <c r="E933" i="1" s="1"/>
  <c r="I933" i="1" s="1"/>
  <c r="M933" i="1" s="1"/>
  <c r="Y940" i="2"/>
  <c r="AD940" i="2" s="1"/>
  <c r="AD178" i="2"/>
  <c r="F177" i="1" s="1"/>
  <c r="Y289" i="2"/>
  <c r="AD289" i="2" s="1"/>
  <c r="F288" i="1" s="1"/>
  <c r="T250" i="2"/>
  <c r="U250" i="2" s="1"/>
  <c r="Y111" i="2"/>
  <c r="AD111" i="2" s="1"/>
  <c r="AD870" i="2"/>
  <c r="F869" i="1" s="1"/>
  <c r="T157" i="2"/>
  <c r="U157" i="2" s="1"/>
  <c r="AD26" i="2"/>
  <c r="F25" i="1" s="1"/>
  <c r="AD141" i="2"/>
  <c r="F140" i="1" s="1"/>
  <c r="AD733" i="2"/>
  <c r="F732" i="1" s="1"/>
  <c r="AC593" i="2"/>
  <c r="T747" i="2"/>
  <c r="Y750" i="2"/>
  <c r="AD750" i="2" s="1"/>
  <c r="F749" i="1" s="1"/>
  <c r="Y478" i="2"/>
  <c r="T602" i="2"/>
  <c r="U602" i="2" s="1"/>
  <c r="Y53" i="2"/>
  <c r="AC438" i="2"/>
  <c r="Y768" i="2"/>
  <c r="Y854" i="2"/>
  <c r="AD844" i="2"/>
  <c r="F843" i="1" s="1"/>
  <c r="Y25" i="2"/>
  <c r="Y260" i="2"/>
  <c r="AD260" i="2" s="1"/>
  <c r="Y623" i="2"/>
  <c r="T530" i="2"/>
  <c r="U530" i="2" s="1"/>
  <c r="U351" i="2"/>
  <c r="Y351" i="2" s="1"/>
  <c r="AD351" i="2" s="1"/>
  <c r="T290" i="2"/>
  <c r="U290" i="2" s="1"/>
  <c r="AC186" i="2"/>
  <c r="E308" i="1"/>
  <c r="I308" i="1" s="1"/>
  <c r="M308" i="1" s="1"/>
  <c r="E475" i="1"/>
  <c r="I475" i="1" s="1"/>
  <c r="M475" i="1" s="1"/>
  <c r="F577" i="1"/>
  <c r="E824" i="1"/>
  <c r="I824" i="1" s="1"/>
  <c r="M824" i="1" s="1"/>
  <c r="U444" i="2"/>
  <c r="Y444" i="2" s="1"/>
  <c r="F258" i="1"/>
  <c r="F182" i="1"/>
  <c r="F728" i="1"/>
  <c r="AC137" i="2"/>
  <c r="AD137" i="2"/>
  <c r="F136" i="1" s="1"/>
  <c r="U760" i="2"/>
  <c r="Y760" i="2" s="1"/>
  <c r="E376" i="1"/>
  <c r="I376" i="1" s="1"/>
  <c r="M376" i="1" s="1"/>
  <c r="U465" i="2"/>
  <c r="Y465" i="2" s="1"/>
  <c r="U263" i="2"/>
  <c r="Y263" i="2" s="1"/>
  <c r="AD263" i="2" s="1"/>
  <c r="AD185" i="2"/>
  <c r="F184" i="1" s="1"/>
  <c r="AC185" i="2"/>
  <c r="E184" i="1" s="1"/>
  <c r="I184" i="1" s="1"/>
  <c r="M184" i="1" s="1"/>
  <c r="F221" i="1"/>
  <c r="AC504" i="2"/>
  <c r="E503" i="1" s="1"/>
  <c r="I503" i="1" s="1"/>
  <c r="M503" i="1" s="1"/>
  <c r="U576" i="2"/>
  <c r="Y576" i="2" s="1"/>
  <c r="U738" i="2"/>
  <c r="Y738" i="2" s="1"/>
  <c r="AD738" i="2" s="1"/>
  <c r="F294" i="1"/>
  <c r="U871" i="2"/>
  <c r="Y871" i="2" s="1"/>
  <c r="AD871" i="2" s="1"/>
  <c r="U928" i="2"/>
  <c r="Y928" i="2" s="1"/>
  <c r="AD928" i="2" s="1"/>
  <c r="E405" i="1"/>
  <c r="I405" i="1" s="1"/>
  <c r="M405" i="1" s="1"/>
  <c r="E390" i="1"/>
  <c r="I390" i="1" s="1"/>
  <c r="M390" i="1" s="1"/>
  <c r="F335" i="1"/>
  <c r="AC450" i="2"/>
  <c r="AD450" i="2"/>
  <c r="F449" i="1" s="1"/>
  <c r="U822" i="2"/>
  <c r="Y822" i="2"/>
  <c r="F830" i="1"/>
  <c r="E487" i="1"/>
  <c r="I487" i="1" s="1"/>
  <c r="M487" i="1" s="1"/>
  <c r="U797" i="2"/>
  <c r="Y797" i="2" s="1"/>
  <c r="F466" i="1"/>
  <c r="F544" i="1"/>
  <c r="F215" i="1"/>
  <c r="E488" i="1"/>
  <c r="I488" i="1" s="1"/>
  <c r="M488" i="1" s="1"/>
  <c r="U694" i="2"/>
  <c r="Y694" i="2" s="1"/>
  <c r="E725" i="1"/>
  <c r="I725" i="1" s="1"/>
  <c r="M725" i="1" s="1"/>
  <c r="P893" i="2"/>
  <c r="AD893" i="2" s="1"/>
  <c r="F892" i="1" s="1"/>
  <c r="F536" i="1"/>
  <c r="AD970" i="2"/>
  <c r="F969" i="1" s="1"/>
  <c r="Y580" i="2"/>
  <c r="AD580" i="2" s="1"/>
  <c r="Y972" i="2"/>
  <c r="Y277" i="2"/>
  <c r="AD277" i="2" s="1"/>
  <c r="AC288" i="2"/>
  <c r="Y500" i="2"/>
  <c r="E563" i="1"/>
  <c r="I563" i="1" s="1"/>
  <c r="M563" i="1" s="1"/>
  <c r="Y709" i="2"/>
  <c r="AD709" i="2" s="1"/>
  <c r="Y657" i="2"/>
  <c r="F838" i="1"/>
  <c r="AD264" i="2"/>
  <c r="F263" i="1" s="1"/>
  <c r="AD800" i="2"/>
  <c r="F799" i="1" s="1"/>
  <c r="E793" i="1"/>
  <c r="I793" i="1" s="1"/>
  <c r="M793" i="1" s="1"/>
  <c r="E915" i="1"/>
  <c r="I915" i="1" s="1"/>
  <c r="M915" i="1" s="1"/>
  <c r="AD272" i="2"/>
  <c r="F271" i="1" s="1"/>
  <c r="E843" i="1"/>
  <c r="I843" i="1" s="1"/>
  <c r="M843" i="1" s="1"/>
  <c r="P867" i="2"/>
  <c r="AC867" i="2" s="1"/>
  <c r="E866" i="1" s="1"/>
  <c r="I866" i="1" s="1"/>
  <c r="M866" i="1" s="1"/>
  <c r="T722" i="2"/>
  <c r="U722" i="2" s="1"/>
  <c r="T984" i="2"/>
  <c r="U984" i="2" s="1"/>
  <c r="P493" i="2"/>
  <c r="AD493" i="2" s="1"/>
  <c r="F492" i="1" s="1"/>
  <c r="Y533" i="2"/>
  <c r="AD533" i="2" s="1"/>
  <c r="F532" i="1" s="1"/>
  <c r="P623" i="2"/>
  <c r="AC623" i="2" s="1"/>
  <c r="T907" i="2"/>
  <c r="U907" i="2" s="1"/>
  <c r="F470" i="1"/>
  <c r="P310" i="2"/>
  <c r="AC310" i="2" s="1"/>
  <c r="E309" i="1" s="1"/>
  <c r="I309" i="1" s="1"/>
  <c r="M309" i="1" s="1"/>
  <c r="P892" i="2"/>
  <c r="AC892" i="2" s="1"/>
  <c r="T865" i="2"/>
  <c r="U865" i="2" s="1"/>
  <c r="E131" i="1"/>
  <c r="I131" i="1" s="1"/>
  <c r="M131" i="1" s="1"/>
  <c r="F856" i="1"/>
  <c r="AD512" i="2"/>
  <c r="F511" i="1" s="1"/>
  <c r="E711" i="1"/>
  <c r="I711" i="1" s="1"/>
  <c r="M711" i="1" s="1"/>
  <c r="F455" i="1"/>
  <c r="F251" i="1"/>
  <c r="AD798" i="2"/>
  <c r="F797" i="1" s="1"/>
  <c r="E592" i="1"/>
  <c r="I592" i="1" s="1"/>
  <c r="M592" i="1" s="1"/>
  <c r="E650" i="1"/>
  <c r="I650" i="1" s="1"/>
  <c r="M650" i="1" s="1"/>
  <c r="E396" i="1"/>
  <c r="I396" i="1" s="1"/>
  <c r="M396" i="1" s="1"/>
  <c r="F926" i="1"/>
  <c r="F816" i="1"/>
  <c r="F800" i="1"/>
  <c r="T534" i="2"/>
  <c r="U534" i="2" s="1"/>
  <c r="Y534" i="2"/>
  <c r="AD534" i="2" s="1"/>
  <c r="F394" i="1"/>
  <c r="E224" i="1"/>
  <c r="I224" i="1" s="1"/>
  <c r="M224" i="1" s="1"/>
  <c r="F406" i="1"/>
  <c r="F134" i="1"/>
  <c r="F582" i="1"/>
  <c r="T848" i="2"/>
  <c r="U848" i="2" s="1"/>
  <c r="P511" i="2"/>
  <c r="AC511" i="2" s="1"/>
  <c r="E510" i="1" s="1"/>
  <c r="I510" i="1" s="1"/>
  <c r="M510" i="1" s="1"/>
  <c r="AC123" i="2"/>
  <c r="E122" i="1" s="1"/>
  <c r="I122" i="1" s="1"/>
  <c r="M122" i="1" s="1"/>
  <c r="E139" i="1"/>
  <c r="I139" i="1" s="1"/>
  <c r="M139" i="1" s="1"/>
  <c r="Y910" i="2"/>
  <c r="AC323" i="2"/>
  <c r="E322" i="1" s="1"/>
  <c r="I322" i="1" s="1"/>
  <c r="M322" i="1" s="1"/>
  <c r="Y257" i="2"/>
  <c r="F351" i="1"/>
  <c r="Y287" i="2"/>
  <c r="AD488" i="2"/>
  <c r="F487" i="1" s="1"/>
  <c r="F404" i="1"/>
  <c r="Y253" i="2"/>
  <c r="AD253" i="2" s="1"/>
  <c r="AC491" i="2"/>
  <c r="Y365" i="2"/>
  <c r="AD365" i="2" s="1"/>
  <c r="Y557" i="2"/>
  <c r="AD557" i="2" s="1"/>
  <c r="F556" i="1" s="1"/>
  <c r="Y845" i="2"/>
  <c r="T374" i="2"/>
  <c r="U374" i="2" s="1"/>
  <c r="Y389" i="2"/>
  <c r="AD389" i="2" s="1"/>
  <c r="F388" i="1" s="1"/>
  <c r="T251" i="2"/>
  <c r="U251" i="2" s="1"/>
  <c r="P631" i="2"/>
  <c r="E192" i="1"/>
  <c r="I192" i="1" s="1"/>
  <c r="M192" i="1" s="1"/>
  <c r="T664" i="2"/>
  <c r="U664" i="2" s="1"/>
  <c r="T773" i="2"/>
  <c r="U773" i="2" s="1"/>
  <c r="T339" i="2"/>
  <c r="U339" i="2" s="1"/>
  <c r="Y339" i="2"/>
  <c r="AD339" i="2" s="1"/>
  <c r="T186" i="2"/>
  <c r="U186" i="2" s="1"/>
  <c r="Y918" i="2"/>
  <c r="AD918" i="2" s="1"/>
  <c r="F917" i="1" s="1"/>
  <c r="Y588" i="2"/>
  <c r="AD588" i="2" s="1"/>
  <c r="E749" i="1"/>
  <c r="I749" i="1" s="1"/>
  <c r="M749" i="1" s="1"/>
  <c r="T890" i="2"/>
  <c r="U890" i="2" s="1"/>
  <c r="E196" i="1"/>
  <c r="I196" i="1" s="1"/>
  <c r="M196" i="1" s="1"/>
  <c r="E418" i="1"/>
  <c r="I418" i="1" s="1"/>
  <c r="M418" i="1" s="1"/>
  <c r="E437" i="1"/>
  <c r="I437" i="1" s="1"/>
  <c r="M437" i="1" s="1"/>
  <c r="F555" i="1"/>
  <c r="F342" i="1"/>
  <c r="E797" i="1"/>
  <c r="I797" i="1" s="1"/>
  <c r="M797" i="1" s="1"/>
  <c r="E691" i="1"/>
  <c r="I691" i="1" s="1"/>
  <c r="M691" i="1" s="1"/>
  <c r="AD692" i="2"/>
  <c r="F691" i="1" s="1"/>
  <c r="AD644" i="2"/>
  <c r="F636" i="1"/>
  <c r="AC665" i="2"/>
  <c r="E667" i="1"/>
  <c r="I667" i="1" s="1"/>
  <c r="M667" i="1" s="1"/>
  <c r="E509" i="1"/>
  <c r="I509" i="1" s="1"/>
  <c r="M509" i="1" s="1"/>
  <c r="E763" i="1"/>
  <c r="I763" i="1" s="1"/>
  <c r="M763" i="1" s="1"/>
  <c r="F773" i="1"/>
  <c r="T825" i="2"/>
  <c r="U825" i="2" s="1"/>
  <c r="T658" i="2"/>
  <c r="U658" i="2" s="1"/>
  <c r="Y658" i="2"/>
  <c r="F211" i="1"/>
  <c r="T887" i="2"/>
  <c r="U887" i="2" s="1"/>
  <c r="T990" i="2"/>
  <c r="U990" i="2" s="1"/>
  <c r="AD193" i="2"/>
  <c r="F192" i="1" s="1"/>
  <c r="F652" i="1"/>
  <c r="T591" i="2"/>
  <c r="U591" i="2" s="1"/>
  <c r="T728" i="2"/>
  <c r="U728" i="2" s="1"/>
  <c r="E147" i="1"/>
  <c r="I147" i="1" s="1"/>
  <c r="M147" i="1" s="1"/>
  <c r="P292" i="2"/>
  <c r="AC292" i="2" s="1"/>
  <c r="Y155" i="2"/>
  <c r="AD155" i="2" s="1"/>
  <c r="F165" i="1"/>
  <c r="E186" i="1"/>
  <c r="I186" i="1" s="1"/>
  <c r="M186" i="1" s="1"/>
  <c r="E629" i="1"/>
  <c r="I629" i="1" s="1"/>
  <c r="M629" i="1" s="1"/>
  <c r="F854" i="1"/>
  <c r="AC396" i="2"/>
  <c r="AD554" i="2"/>
  <c r="F553" i="1" s="1"/>
  <c r="AC701" i="2"/>
  <c r="E700" i="1" s="1"/>
  <c r="I700" i="1" s="1"/>
  <c r="M700" i="1" s="1"/>
  <c r="AC245" i="2"/>
  <c r="E244" i="1" s="1"/>
  <c r="I244" i="1" s="1"/>
  <c r="M244" i="1" s="1"/>
  <c r="AC472" i="2"/>
  <c r="E471" i="1" s="1"/>
  <c r="I471" i="1" s="1"/>
  <c r="M471" i="1" s="1"/>
  <c r="E439" i="1"/>
  <c r="I439" i="1" s="1"/>
  <c r="M439" i="1" s="1"/>
  <c r="Y296" i="2"/>
  <c r="AC671" i="2"/>
  <c r="Y412" i="2"/>
  <c r="AD412" i="2" s="1"/>
  <c r="Y712" i="2"/>
  <c r="AD712" i="2" s="1"/>
  <c r="F711" i="1" s="1"/>
  <c r="Y793" i="2"/>
  <c r="AD793" i="2" s="1"/>
  <c r="E635" i="1"/>
  <c r="I635" i="1" s="1"/>
  <c r="M635" i="1" s="1"/>
  <c r="E529" i="1"/>
  <c r="I529" i="1" s="1"/>
  <c r="M529" i="1" s="1"/>
  <c r="T832" i="2"/>
  <c r="U832" i="2" s="1"/>
  <c r="P591" i="2"/>
  <c r="P385" i="2"/>
  <c r="AC385" i="2"/>
  <c r="E384" i="1" s="1"/>
  <c r="I384" i="1" s="1"/>
  <c r="M384" i="1" s="1"/>
  <c r="AD344" i="2"/>
  <c r="F343" i="1" s="1"/>
  <c r="P994" i="2"/>
  <c r="AC994" i="2" s="1"/>
  <c r="AC673" i="2"/>
  <c r="E672" i="1" s="1"/>
  <c r="I672" i="1" s="1"/>
  <c r="M672" i="1" s="1"/>
  <c r="T775" i="2"/>
  <c r="U775" i="2" s="1"/>
  <c r="AD292" i="2"/>
  <c r="F291" i="1" s="1"/>
  <c r="F923" i="1"/>
  <c r="AD603" i="2"/>
  <c r="F602" i="1" s="1"/>
  <c r="AD845" i="2"/>
  <c r="F844" i="1" s="1"/>
  <c r="E737" i="1"/>
  <c r="I737" i="1" s="1"/>
  <c r="M737" i="1" s="1"/>
  <c r="F420" i="1"/>
  <c r="AD481" i="2"/>
  <c r="F480" i="1" s="1"/>
  <c r="E570" i="1"/>
  <c r="I570" i="1" s="1"/>
  <c r="M570" i="1" s="1"/>
  <c r="F348" i="1"/>
  <c r="F489" i="1"/>
  <c r="F345" i="1"/>
  <c r="E613" i="1"/>
  <c r="I613" i="1" s="1"/>
  <c r="M613" i="1" s="1"/>
  <c r="E362" i="1"/>
  <c r="I362" i="1" s="1"/>
  <c r="M362" i="1" s="1"/>
  <c r="P650" i="2"/>
  <c r="AD650" i="2" s="1"/>
  <c r="F649" i="1" s="1"/>
  <c r="P672" i="2"/>
  <c r="AC672" i="2" s="1"/>
  <c r="E671" i="1" s="1"/>
  <c r="I671" i="1" s="1"/>
  <c r="M671" i="1" s="1"/>
  <c r="T313" i="2"/>
  <c r="U313" i="2" s="1"/>
  <c r="AC723" i="2"/>
  <c r="E722" i="1" s="1"/>
  <c r="I722" i="1" s="1"/>
  <c r="M722" i="1" s="1"/>
  <c r="Y925" i="2"/>
  <c r="AD925" i="2" s="1"/>
  <c r="F924" i="1" s="1"/>
  <c r="P130" i="2"/>
  <c r="AC130" i="2" s="1"/>
  <c r="T462" i="2"/>
  <c r="U462" i="2" s="1"/>
  <c r="P720" i="2"/>
  <c r="AC720" i="2" s="1"/>
  <c r="E719" i="1" s="1"/>
  <c r="I719" i="1" s="1"/>
  <c r="M719" i="1" s="1"/>
  <c r="AD224" i="2"/>
  <c r="F223" i="1" s="1"/>
  <c r="F213" i="1"/>
  <c r="Y202" i="2"/>
  <c r="AC757" i="2"/>
  <c r="Y483" i="2"/>
  <c r="E343" i="1"/>
  <c r="I343" i="1" s="1"/>
  <c r="M343" i="1" s="1"/>
  <c r="Y703" i="2"/>
  <c r="AC918" i="2"/>
  <c r="Y350" i="2"/>
  <c r="AD350" i="2" s="1"/>
  <c r="AC716" i="2"/>
  <c r="E715" i="1" s="1"/>
  <c r="I715" i="1" s="1"/>
  <c r="M715" i="1" s="1"/>
  <c r="Y523" i="2"/>
  <c r="Y757" i="2"/>
  <c r="AD757" i="2" s="1"/>
  <c r="F756" i="1" s="1"/>
  <c r="Y382" i="2"/>
  <c r="Y646" i="2"/>
  <c r="F617" i="1"/>
  <c r="F931" i="1"/>
  <c r="Y909" i="2"/>
  <c r="AC891" i="2"/>
  <c r="E890" i="1" s="1"/>
  <c r="I890" i="1" s="1"/>
  <c r="M890" i="1" s="1"/>
  <c r="E977" i="1"/>
  <c r="I977" i="1" s="1"/>
  <c r="M977" i="1" s="1"/>
  <c r="Y489" i="2"/>
  <c r="AD489" i="2" s="1"/>
  <c r="F488" i="1" s="1"/>
  <c r="F815" i="1"/>
  <c r="Y861" i="2"/>
  <c r="AD861" i="2" s="1"/>
  <c r="AC411" i="2"/>
  <c r="E781" i="1"/>
  <c r="I781" i="1" s="1"/>
  <c r="M781" i="1" s="1"/>
  <c r="T311" i="2"/>
  <c r="U311" i="2" s="1"/>
  <c r="T499" i="2"/>
  <c r="Y766" i="2"/>
  <c r="AD766" i="2" s="1"/>
  <c r="F765" i="1" s="1"/>
  <c r="T673" i="2"/>
  <c r="U673" i="2" s="1"/>
  <c r="Y673" i="2"/>
  <c r="AD673" i="2" s="1"/>
  <c r="T874" i="2"/>
  <c r="U874" i="2" s="1"/>
  <c r="T852" i="2"/>
  <c r="U852" i="2" s="1"/>
  <c r="P313" i="2"/>
  <c r="AC313" i="2" s="1"/>
  <c r="E312" i="1" s="1"/>
  <c r="I312" i="1" s="1"/>
  <c r="M312" i="1" s="1"/>
  <c r="F507" i="1"/>
  <c r="T129" i="2"/>
  <c r="U129" i="2" s="1"/>
  <c r="P763" i="2"/>
  <c r="AD763" i="2" s="1"/>
  <c r="F762" i="1" s="1"/>
  <c r="Y215" i="2"/>
  <c r="AD215" i="2" s="1"/>
  <c r="T631" i="2"/>
  <c r="U631" i="2" s="1"/>
  <c r="E265" i="1"/>
  <c r="I265" i="1" s="1"/>
  <c r="M265" i="1" s="1"/>
  <c r="Y979" i="2"/>
  <c r="AD979" i="2" s="1"/>
  <c r="Y676" i="2"/>
  <c r="AD676" i="2" s="1"/>
  <c r="F675" i="1" s="1"/>
  <c r="AD500" i="2"/>
  <c r="F499" i="1" s="1"/>
  <c r="Y898" i="2"/>
  <c r="AD898" i="2" s="1"/>
  <c r="F897" i="1" s="1"/>
  <c r="AD726" i="2"/>
  <c r="F725" i="1" s="1"/>
  <c r="AD764" i="2"/>
  <c r="F763" i="1" s="1"/>
  <c r="Y809" i="2"/>
  <c r="AD809" i="2" s="1"/>
  <c r="F808" i="1" s="1"/>
  <c r="E944" i="1"/>
  <c r="I944" i="1" s="1"/>
  <c r="M944" i="1" s="1"/>
  <c r="Y827" i="2"/>
  <c r="E765" i="1"/>
  <c r="I765" i="1" s="1"/>
  <c r="M765" i="1" s="1"/>
  <c r="E732" i="1"/>
  <c r="I732" i="1" s="1"/>
  <c r="M732" i="1" s="1"/>
  <c r="Y946" i="2"/>
  <c r="AD946" i="2" s="1"/>
  <c r="F945" i="1" s="1"/>
  <c r="U645" i="2"/>
  <c r="Y645" i="2"/>
  <c r="P697" i="2"/>
  <c r="AD697" i="2" s="1"/>
  <c r="AC697" i="2"/>
  <c r="E696" i="1" s="1"/>
  <c r="I696" i="1" s="1"/>
  <c r="M696" i="1" s="1"/>
  <c r="T390" i="2"/>
  <c r="U390" i="2" s="1"/>
  <c r="F159" i="1"/>
  <c r="T704" i="2"/>
  <c r="U704" i="2" s="1"/>
  <c r="P626" i="2"/>
  <c r="T696" i="2"/>
  <c r="U696" i="2" s="1"/>
  <c r="T706" i="2"/>
  <c r="U706" i="2" s="1"/>
  <c r="T877" i="2"/>
  <c r="U877" i="2" s="1"/>
  <c r="Y877" i="2"/>
  <c r="AD877" i="2" s="1"/>
  <c r="T355" i="2"/>
  <c r="U355" i="2" s="1"/>
  <c r="F953" i="1"/>
  <c r="E873" i="1"/>
  <c r="I873" i="1" s="1"/>
  <c r="M873" i="1" s="1"/>
  <c r="E704" i="1"/>
  <c r="I704" i="1" s="1"/>
  <c r="M704" i="1" s="1"/>
  <c r="F850" i="1"/>
  <c r="E354" i="1"/>
  <c r="I354" i="1" s="1"/>
  <c r="M354" i="1" s="1"/>
  <c r="AD511" i="2"/>
  <c r="P829" i="2"/>
  <c r="AC829" i="2" s="1"/>
  <c r="E828" i="1" s="1"/>
  <c r="I828" i="1" s="1"/>
  <c r="M828" i="1" s="1"/>
  <c r="T132" i="2"/>
  <c r="U132" i="2" s="1"/>
  <c r="T123" i="2"/>
  <c r="U123" i="2" s="1"/>
  <c r="P574" i="2"/>
  <c r="AD574" i="2" s="1"/>
  <c r="AC574" i="2"/>
  <c r="E573" i="1" s="1"/>
  <c r="I573" i="1" s="1"/>
  <c r="M573" i="1" s="1"/>
  <c r="T414" i="2"/>
  <c r="U414" i="2" s="1"/>
  <c r="P984" i="2"/>
  <c r="E445" i="1"/>
  <c r="I445" i="1" s="1"/>
  <c r="M445" i="1" s="1"/>
  <c r="T150" i="2"/>
  <c r="U150" i="2" s="1"/>
  <c r="P658" i="2"/>
  <c r="AC658" i="2" s="1"/>
  <c r="E388" i="1"/>
  <c r="I388" i="1" s="1"/>
  <c r="M388" i="1" s="1"/>
  <c r="P386" i="2"/>
  <c r="AD386" i="2" s="1"/>
  <c r="F385" i="1" s="1"/>
  <c r="P595" i="2"/>
  <c r="AD595" i="2" s="1"/>
  <c r="F594" i="1" s="1"/>
  <c r="F161" i="1"/>
  <c r="Y220" i="2"/>
  <c r="AD220" i="2" s="1"/>
  <c r="F219" i="1" s="1"/>
  <c r="F194" i="1"/>
  <c r="E979" i="1"/>
  <c r="I979" i="1" s="1"/>
  <c r="M979" i="1" s="1"/>
  <c r="E350" i="1"/>
  <c r="I350" i="1" s="1"/>
  <c r="M350" i="1" s="1"/>
  <c r="E588" i="1"/>
  <c r="I588" i="1" s="1"/>
  <c r="M588" i="1" s="1"/>
  <c r="AC806" i="2"/>
  <c r="E805" i="1" s="1"/>
  <c r="I805" i="1" s="1"/>
  <c r="M805" i="1" s="1"/>
  <c r="E553" i="1"/>
  <c r="I553" i="1" s="1"/>
  <c r="M553" i="1" s="1"/>
  <c r="E373" i="1"/>
  <c r="I373" i="1" s="1"/>
  <c r="M373" i="1" s="1"/>
  <c r="AD891" i="2"/>
  <c r="F890" i="1" s="1"/>
  <c r="E802" i="1"/>
  <c r="I802" i="1" s="1"/>
  <c r="M802" i="1" s="1"/>
  <c r="E297" i="1"/>
  <c r="I297" i="1" s="1"/>
  <c r="M297" i="1" s="1"/>
  <c r="P334" i="2"/>
  <c r="AD334" i="2" s="1"/>
  <c r="F333" i="1" s="1"/>
  <c r="T504" i="2"/>
  <c r="U504" i="2" s="1"/>
  <c r="T598" i="2"/>
  <c r="U598" i="2" s="1"/>
  <c r="Y598" i="2"/>
  <c r="AD598" i="2" s="1"/>
  <c r="P890" i="2"/>
  <c r="AC890" i="2" s="1"/>
  <c r="P854" i="2"/>
  <c r="AC854" i="2" s="1"/>
  <c r="E853" i="1" s="1"/>
  <c r="I853" i="1" s="1"/>
  <c r="M853" i="1" s="1"/>
  <c r="P329" i="2"/>
  <c r="AD329" i="2" s="1"/>
  <c r="F328" i="1" s="1"/>
  <c r="AD446" i="2"/>
  <c r="F445" i="1" s="1"/>
  <c r="AD140" i="2"/>
  <c r="F139" i="1" s="1"/>
  <c r="P478" i="2"/>
  <c r="AD478" i="2" s="1"/>
  <c r="F477" i="1" s="1"/>
  <c r="T469" i="2"/>
  <c r="U469" i="2" s="1"/>
  <c r="F135" i="1"/>
  <c r="F451" i="1"/>
  <c r="Y213" i="2"/>
  <c r="E198" i="1"/>
  <c r="I198" i="1" s="1"/>
  <c r="M198" i="1" s="1"/>
  <c r="AC188" i="2"/>
  <c r="E187" i="1" s="1"/>
  <c r="I187" i="1" s="1"/>
  <c r="M187" i="1" s="1"/>
  <c r="Y175" i="2"/>
  <c r="AD175" i="2" s="1"/>
  <c r="F261" i="1"/>
  <c r="Y824" i="2"/>
  <c r="AD824" i="2" s="1"/>
  <c r="AC807" i="2"/>
  <c r="E806" i="1" s="1"/>
  <c r="I806" i="1" s="1"/>
  <c r="M806" i="1" s="1"/>
  <c r="Y316" i="2"/>
  <c r="AD316" i="2" s="1"/>
  <c r="E593" i="1"/>
  <c r="I593" i="1" s="1"/>
  <c r="M593" i="1" s="1"/>
  <c r="F914" i="1"/>
  <c r="E263" i="1"/>
  <c r="I263" i="1" s="1"/>
  <c r="M263" i="1" s="1"/>
  <c r="E474" i="1"/>
  <c r="I474" i="1" s="1"/>
  <c r="M474" i="1" s="1"/>
  <c r="E608" i="1"/>
  <c r="I608" i="1" s="1"/>
  <c r="M608" i="1" s="1"/>
  <c r="AC869" i="2"/>
  <c r="E868" i="1" s="1"/>
  <c r="I868" i="1" s="1"/>
  <c r="M868" i="1" s="1"/>
  <c r="E929" i="1"/>
  <c r="I929" i="1" s="1"/>
  <c r="M929" i="1" s="1"/>
  <c r="Y872" i="2"/>
  <c r="T866" i="2"/>
  <c r="U866" i="2" s="1"/>
  <c r="AD517" i="2"/>
  <c r="F516" i="1" s="1"/>
  <c r="T584" i="2"/>
  <c r="U584" i="2" s="1"/>
  <c r="T613" i="2"/>
  <c r="U613" i="2" s="1"/>
  <c r="Y613" i="2"/>
  <c r="AD613" i="2" s="1"/>
  <c r="AC163" i="2"/>
  <c r="T921" i="2"/>
  <c r="U921" i="2" s="1"/>
  <c r="Y756" i="2"/>
  <c r="T663" i="2"/>
  <c r="U663" i="2" s="1"/>
  <c r="AD187" i="2"/>
  <c r="F186" i="1" s="1"/>
  <c r="T892" i="2"/>
  <c r="U892" i="2" s="1"/>
  <c r="T491" i="2"/>
  <c r="U491" i="2" s="1"/>
  <c r="P282" i="2"/>
  <c r="AC282" i="2" s="1"/>
  <c r="E281" i="1" s="1"/>
  <c r="I281" i="1" s="1"/>
  <c r="M281" i="1" s="1"/>
  <c r="T901" i="2"/>
  <c r="U901" i="2" s="1"/>
  <c r="Y587" i="2"/>
  <c r="T332" i="2"/>
  <c r="E236" i="1"/>
  <c r="I236" i="1" s="1"/>
  <c r="M236" i="1" s="1"/>
  <c r="T642" i="2"/>
  <c r="U642" i="2" s="1"/>
  <c r="F133" i="1"/>
  <c r="E177" i="1"/>
  <c r="I177" i="1" s="1"/>
  <c r="M177" i="1" s="1"/>
  <c r="AD138" i="2"/>
  <c r="F137" i="1" s="1"/>
  <c r="AD909" i="2"/>
  <c r="F908" i="1" s="1"/>
  <c r="F956" i="1"/>
  <c r="F571" i="1"/>
  <c r="E501" i="1"/>
  <c r="I501" i="1" s="1"/>
  <c r="M501" i="1" s="1"/>
  <c r="AD641" i="2"/>
  <c r="AD287" i="2"/>
  <c r="F286" i="1" s="1"/>
  <c r="F967" i="1"/>
  <c r="AD475" i="2"/>
  <c r="F474" i="1" s="1"/>
  <c r="E516" i="1"/>
  <c r="I516" i="1" s="1"/>
  <c r="M516" i="1" s="1"/>
  <c r="T408" i="2"/>
  <c r="U408" i="2" s="1"/>
  <c r="P570" i="2"/>
  <c r="AD570" i="2" s="1"/>
  <c r="T402" i="2"/>
  <c r="U402" i="2" s="1"/>
  <c r="T427" i="2"/>
  <c r="U427" i="2" s="1"/>
  <c r="F558" i="1"/>
  <c r="P833" i="2"/>
  <c r="AC833" i="2" s="1"/>
  <c r="E832" i="1" s="1"/>
  <c r="I832" i="1" s="1"/>
  <c r="M832" i="1" s="1"/>
  <c r="T723" i="2"/>
  <c r="U723" i="2" s="1"/>
  <c r="E532" i="1"/>
  <c r="I532" i="1" s="1"/>
  <c r="M532" i="1" s="1"/>
  <c r="P645" i="2"/>
  <c r="AC645" i="2" s="1"/>
  <c r="E156" i="1"/>
  <c r="I156" i="1" s="1"/>
  <c r="M156" i="1" s="1"/>
  <c r="T849" i="2"/>
  <c r="U849" i="2" s="1"/>
  <c r="Y273" i="2"/>
  <c r="AD273" i="2" s="1"/>
  <c r="F272" i="1" s="1"/>
  <c r="E203" i="1"/>
  <c r="I203" i="1" s="1"/>
  <c r="M203" i="1" s="1"/>
  <c r="F117" i="1"/>
  <c r="E164" i="1"/>
  <c r="I164" i="1" s="1"/>
  <c r="M164" i="1" s="1"/>
  <c r="AC169" i="2"/>
  <c r="E168" i="1" s="1"/>
  <c r="I168" i="1" s="1"/>
  <c r="M168" i="1" s="1"/>
  <c r="E217" i="1"/>
  <c r="I217" i="1" s="1"/>
  <c r="M217" i="1" s="1"/>
  <c r="Y698" i="2"/>
  <c r="AD698" i="2" s="1"/>
  <c r="F697" i="1" s="1"/>
  <c r="E332" i="1"/>
  <c r="I332" i="1" s="1"/>
  <c r="M332" i="1" s="1"/>
  <c r="AD257" i="2"/>
  <c r="F256" i="1" s="1"/>
  <c r="Y929" i="2"/>
  <c r="Y546" i="2"/>
  <c r="AC663" i="2"/>
  <c r="E662" i="1" s="1"/>
  <c r="I662" i="1" s="1"/>
  <c r="M662" i="1" s="1"/>
  <c r="AC759" i="2"/>
  <c r="E758" i="1" s="1"/>
  <c r="I758" i="1" s="1"/>
  <c r="M758" i="1" s="1"/>
  <c r="AC877" i="2"/>
  <c r="E876" i="1" s="1"/>
  <c r="I876" i="1" s="1"/>
  <c r="M876" i="1" s="1"/>
  <c r="Y841" i="2"/>
  <c r="E865" i="1"/>
  <c r="I865" i="1" s="1"/>
  <c r="M865" i="1" s="1"/>
  <c r="AD916" i="2"/>
  <c r="F915" i="1" s="1"/>
  <c r="E440" i="1"/>
  <c r="I440" i="1" s="1"/>
  <c r="M440" i="1" s="1"/>
  <c r="Y956" i="2"/>
  <c r="E790" i="1"/>
  <c r="I790" i="1" s="1"/>
  <c r="M790" i="1" s="1"/>
  <c r="Y883" i="2"/>
  <c r="AD883" i="2" s="1"/>
  <c r="F960" i="1"/>
  <c r="T310" i="2"/>
  <c r="U310" i="2" s="1"/>
  <c r="Y724" i="2"/>
  <c r="AD724" i="2" s="1"/>
  <c r="F723" i="1" s="1"/>
  <c r="AD130" i="2"/>
  <c r="F129" i="1" s="1"/>
  <c r="AD200" i="2"/>
  <c r="F199" i="1" s="1"/>
  <c r="T879" i="2"/>
  <c r="U879" i="2" s="1"/>
  <c r="T912" i="2"/>
  <c r="U912" i="2" s="1"/>
  <c r="T674" i="2"/>
  <c r="U674" i="2" s="1"/>
  <c r="E614" i="1"/>
  <c r="I614" i="1" s="1"/>
  <c r="M614" i="1" s="1"/>
  <c r="T158" i="2"/>
  <c r="U158" i="2" s="1"/>
  <c r="E886" i="1"/>
  <c r="I886" i="1" s="1"/>
  <c r="M886" i="1" s="1"/>
  <c r="AD550" i="2"/>
  <c r="F549" i="1" s="1"/>
  <c r="AD441" i="2"/>
  <c r="F440" i="1" s="1"/>
  <c r="AD829" i="2"/>
  <c r="E680" i="1"/>
  <c r="I680" i="1" s="1"/>
  <c r="M680" i="1" s="1"/>
  <c r="F355" i="1"/>
  <c r="T399" i="2"/>
  <c r="U399" i="2" s="1"/>
  <c r="Y399" i="2" s="1"/>
  <c r="F253" i="1"/>
  <c r="P680" i="2"/>
  <c r="AC680" i="2"/>
  <c r="E679" i="1" s="1"/>
  <c r="I679" i="1" s="1"/>
  <c r="M679" i="1" s="1"/>
  <c r="E199" i="1"/>
  <c r="I199" i="1" s="1"/>
  <c r="M199" i="1" s="1"/>
  <c r="P145" i="2"/>
  <c r="AD145" i="2" s="1"/>
  <c r="AC229" i="2"/>
  <c r="P229" i="2"/>
  <c r="AD229" i="2" s="1"/>
  <c r="F228" i="1" s="1"/>
  <c r="P315" i="2"/>
  <c r="T163" i="2"/>
  <c r="U163" i="2" s="1"/>
  <c r="P769" i="2"/>
  <c r="AC769" i="2" s="1"/>
  <c r="F442" i="1"/>
  <c r="P610" i="2"/>
  <c r="AD610" i="2" s="1"/>
  <c r="F609" i="1" s="1"/>
  <c r="P933" i="2"/>
  <c r="P399" i="2"/>
  <c r="AC399" i="2" s="1"/>
  <c r="E398" i="1" s="1"/>
  <c r="I398" i="1" s="1"/>
  <c r="M398" i="1" s="1"/>
  <c r="E128" i="1"/>
  <c r="I128" i="1" s="1"/>
  <c r="M128" i="1" s="1"/>
  <c r="AC179" i="2"/>
  <c r="E178" i="1" s="1"/>
  <c r="I178" i="1" s="1"/>
  <c r="M178" i="1" s="1"/>
  <c r="AD144" i="2"/>
  <c r="F143" i="1" s="1"/>
  <c r="E181" i="1"/>
  <c r="I181" i="1" s="1"/>
  <c r="M181" i="1" s="1"/>
  <c r="F204" i="1"/>
  <c r="AC986" i="2"/>
  <c r="E985" i="1" s="1"/>
  <c r="I985" i="1" s="1"/>
  <c r="M985" i="1" s="1"/>
  <c r="AC357" i="2"/>
  <c r="F379" i="1"/>
  <c r="AD967" i="2"/>
  <c r="F966" i="1" s="1"/>
  <c r="E869" i="1"/>
  <c r="I869" i="1" s="1"/>
  <c r="M869" i="1" s="1"/>
  <c r="F321" i="1"/>
  <c r="E632" i="1"/>
  <c r="I632" i="1" s="1"/>
  <c r="M632" i="1" s="1"/>
  <c r="P718" i="2"/>
  <c r="AC718" i="2" s="1"/>
  <c r="T151" i="2"/>
  <c r="P703" i="2"/>
  <c r="AD703" i="2" s="1"/>
  <c r="AC703" i="2"/>
  <c r="E702" i="1" s="1"/>
  <c r="I702" i="1" s="1"/>
  <c r="M702" i="1" s="1"/>
  <c r="F130" i="1"/>
  <c r="P772" i="2"/>
  <c r="AC772" i="2" s="1"/>
  <c r="E771" i="1" s="1"/>
  <c r="I771" i="1" s="1"/>
  <c r="M771" i="1" s="1"/>
  <c r="T353" i="2"/>
  <c r="U353" i="2" s="1"/>
  <c r="Y594" i="2"/>
  <c r="AD594" i="2" s="1"/>
  <c r="F593" i="1" s="1"/>
  <c r="T964" i="2"/>
  <c r="U964" i="2" s="1"/>
  <c r="T154" i="2"/>
  <c r="U154" i="2" s="1"/>
  <c r="T721" i="2"/>
  <c r="U721" i="2" s="1"/>
  <c r="F370" i="1"/>
  <c r="T501" i="2"/>
  <c r="U501" i="2" s="1"/>
  <c r="AD147" i="2"/>
  <c r="F146" i="1" s="1"/>
  <c r="Y50" i="2"/>
  <c r="AD50" i="2" s="1"/>
  <c r="T13" i="2"/>
  <c r="U13" i="2" s="1"/>
  <c r="Y13" i="2" s="1"/>
  <c r="AD34" i="2"/>
  <c r="F33" i="1" s="1"/>
  <c r="J33" i="1" s="1"/>
  <c r="N33" i="1" s="1"/>
  <c r="T112" i="2"/>
  <c r="U112" i="2" s="1"/>
  <c r="Y112" i="2" s="1"/>
  <c r="AD112" i="2" s="1"/>
  <c r="Y116" i="2"/>
  <c r="AD116" i="2" s="1"/>
  <c r="F115" i="1" s="1"/>
  <c r="AC75" i="2"/>
  <c r="E74" i="1" s="1"/>
  <c r="I74" i="1" s="1"/>
  <c r="M74" i="1" s="1"/>
  <c r="T20" i="2"/>
  <c r="U20" i="2" s="1"/>
  <c r="AD36" i="2"/>
  <c r="F35" i="1" s="1"/>
  <c r="J35" i="1" s="1"/>
  <c r="N35" i="1" s="1"/>
  <c r="Y9" i="2"/>
  <c r="AD9" i="2" s="1"/>
  <c r="F8" i="1" s="1"/>
  <c r="AD68" i="2"/>
  <c r="F67" i="1" s="1"/>
  <c r="F15" i="1"/>
  <c r="F4" i="1"/>
  <c r="J101" i="1" s="1"/>
  <c r="N101" i="1" s="1"/>
  <c r="T47" i="2"/>
  <c r="U47" i="2" s="1"/>
  <c r="P106" i="2"/>
  <c r="AC106" i="2" s="1"/>
  <c r="E82" i="1"/>
  <c r="I82" i="1" s="1"/>
  <c r="M82" i="1" s="1"/>
  <c r="F74" i="1"/>
  <c r="Y45" i="2"/>
  <c r="P39" i="2"/>
  <c r="P15" i="2"/>
  <c r="AC15" i="2" s="1"/>
  <c r="P81" i="2"/>
  <c r="AC81" i="2" s="1"/>
  <c r="E101" i="1"/>
  <c r="I101" i="1" s="1"/>
  <c r="M101" i="1" s="1"/>
  <c r="AD21" i="2"/>
  <c r="F20" i="1" s="1"/>
  <c r="AD8" i="2"/>
  <c r="F7" i="1" s="1"/>
  <c r="E72" i="1"/>
  <c r="I72" i="1" s="1"/>
  <c r="M72" i="1" s="1"/>
  <c r="AD73" i="2"/>
  <c r="F72" i="1" s="1"/>
  <c r="AD66" i="2"/>
  <c r="AC64" i="2"/>
  <c r="E63" i="1" s="1"/>
  <c r="I63" i="1" s="1"/>
  <c r="M63" i="1" s="1"/>
  <c r="T67" i="2"/>
  <c r="U67" i="2" s="1"/>
  <c r="P76" i="2"/>
  <c r="AD76" i="2" s="1"/>
  <c r="F75" i="1" s="1"/>
  <c r="AC76" i="2"/>
  <c r="Y48" i="2"/>
  <c r="Y86" i="2"/>
  <c r="AD86" i="2" s="1"/>
  <c r="P70" i="2"/>
  <c r="AD70" i="2" s="1"/>
  <c r="F36" i="1"/>
  <c r="T95" i="2"/>
  <c r="U95" i="2" s="1"/>
  <c r="T12" i="2"/>
  <c r="U12" i="2" s="1"/>
  <c r="P74" i="2"/>
  <c r="AC74" i="2" s="1"/>
  <c r="E73" i="1" s="1"/>
  <c r="I73" i="1" s="1"/>
  <c r="M73" i="1" s="1"/>
  <c r="T110" i="2"/>
  <c r="U110" i="2" s="1"/>
  <c r="E41" i="1"/>
  <c r="I41" i="1" s="1"/>
  <c r="M41" i="1" s="1"/>
  <c r="F37" i="1"/>
  <c r="E111" i="1"/>
  <c r="I111" i="1" s="1"/>
  <c r="M111" i="1" s="1"/>
  <c r="Y98" i="2"/>
  <c r="AD98" i="2" s="1"/>
  <c r="Y92" i="2"/>
  <c r="AD92" i="2" s="1"/>
  <c r="T94" i="2"/>
  <c r="U94" i="2" s="1"/>
  <c r="T46" i="2"/>
  <c r="U46" i="2" s="1"/>
  <c r="AD53" i="2"/>
  <c r="F52" i="1" s="1"/>
  <c r="P109" i="2"/>
  <c r="AD109" i="2" s="1"/>
  <c r="F108" i="1" s="1"/>
  <c r="J108" i="1" s="1"/>
  <c r="N108" i="1" s="1"/>
  <c r="AC53" i="2"/>
  <c r="E52" i="1" s="1"/>
  <c r="I52" i="1" s="1"/>
  <c r="M52" i="1" s="1"/>
  <c r="E19" i="1"/>
  <c r="I19" i="1" s="1"/>
  <c r="M19" i="1" s="1"/>
  <c r="E67" i="1"/>
  <c r="I67" i="1" s="1"/>
  <c r="M67" i="1" s="1"/>
  <c r="E7" i="1"/>
  <c r="I7" i="1" s="1"/>
  <c r="M7" i="1" s="1"/>
  <c r="E102" i="1"/>
  <c r="I102" i="1" s="1"/>
  <c r="M102" i="1" s="1"/>
  <c r="Y29" i="2"/>
  <c r="AD29" i="2" s="1"/>
  <c r="F28" i="1" s="1"/>
  <c r="J28" i="1" s="1"/>
  <c r="N28" i="1" s="1"/>
  <c r="AD105" i="2"/>
  <c r="F104" i="1" s="1"/>
  <c r="AD49" i="2"/>
  <c r="F48" i="1" s="1"/>
  <c r="E100" i="1"/>
  <c r="I100" i="1" s="1"/>
  <c r="M100" i="1" s="1"/>
  <c r="AD103" i="2"/>
  <c r="F102" i="1" s="1"/>
  <c r="J102" i="1" s="1"/>
  <c r="N102" i="1" s="1"/>
  <c r="Y42" i="2"/>
  <c r="AD42" i="2" s="1"/>
  <c r="F41" i="1" s="1"/>
  <c r="T100" i="2"/>
  <c r="U100" i="2" s="1"/>
  <c r="T314" i="2"/>
  <c r="U314" i="2" s="1"/>
  <c r="P814" i="2"/>
  <c r="AC814" i="2" s="1"/>
  <c r="AD538" i="2"/>
  <c r="P783" i="2"/>
  <c r="AC783" i="2" s="1"/>
  <c r="E782" i="1" s="1"/>
  <c r="I782" i="1" s="1"/>
  <c r="M782" i="1" s="1"/>
  <c r="T240" i="2"/>
  <c r="U240" i="2" s="1"/>
  <c r="P244" i="2"/>
  <c r="AC244" i="2" s="1"/>
  <c r="E243" i="1" s="1"/>
  <c r="I243" i="1" s="1"/>
  <c r="M243" i="1" s="1"/>
  <c r="P754" i="2"/>
  <c r="AC754" i="2"/>
  <c r="E753" i="1" s="1"/>
  <c r="I753" i="1" s="1"/>
  <c r="M753" i="1" s="1"/>
  <c r="Y853" i="2"/>
  <c r="AD853" i="2" s="1"/>
  <c r="AC307" i="2"/>
  <c r="T553" i="2"/>
  <c r="U553" i="2" s="1"/>
  <c r="Y744" i="2"/>
  <c r="AD744" i="2" s="1"/>
  <c r="AC550" i="2"/>
  <c r="Y497" i="2"/>
  <c r="AD497" i="2" s="1"/>
  <c r="AC873" i="2"/>
  <c r="P318" i="2"/>
  <c r="AC318" i="2" s="1"/>
  <c r="E317" i="1" s="1"/>
  <c r="I317" i="1" s="1"/>
  <c r="M317" i="1" s="1"/>
  <c r="AC481" i="2"/>
  <c r="T524" i="2"/>
  <c r="U524" i="2" s="1"/>
  <c r="AC944" i="2"/>
  <c r="P379" i="2"/>
  <c r="AC379" i="2" s="1"/>
  <c r="AC551" i="2"/>
  <c r="E550" i="1" s="1"/>
  <c r="I550" i="1" s="1"/>
  <c r="M550" i="1" s="1"/>
  <c r="AC304" i="2"/>
  <c r="E303" i="1" s="1"/>
  <c r="I303" i="1" s="1"/>
  <c r="M303" i="1" s="1"/>
  <c r="T233" i="2"/>
  <c r="U233" i="2" s="1"/>
  <c r="AC925" i="2"/>
  <c r="AC529" i="2"/>
  <c r="Y236" i="2"/>
  <c r="AD236" i="2" s="1"/>
  <c r="T525" i="2"/>
  <c r="U525" i="2" s="1"/>
  <c r="AC464" i="2"/>
  <c r="E463" i="1" s="1"/>
  <c r="I463" i="1" s="1"/>
  <c r="M463" i="1" s="1"/>
  <c r="T521" i="2"/>
  <c r="U521" i="2" s="1"/>
  <c r="Y521" i="2"/>
  <c r="AD521" i="2" s="1"/>
  <c r="F520" i="1" s="1"/>
  <c r="AD479" i="2"/>
  <c r="AC579" i="2"/>
  <c r="E578" i="1" s="1"/>
  <c r="I578" i="1" s="1"/>
  <c r="M578" i="1" s="1"/>
  <c r="T507" i="2"/>
  <c r="U507" i="2" s="1"/>
  <c r="Y507" i="2"/>
  <c r="AD507" i="2" s="1"/>
  <c r="F506" i="1" s="1"/>
  <c r="AC778" i="2"/>
  <c r="T740" i="2"/>
  <c r="U740" i="2" s="1"/>
  <c r="Y786" i="2"/>
  <c r="AC946" i="2"/>
  <c r="P827" i="2"/>
  <c r="AD827" i="2" s="1"/>
  <c r="F826" i="1" s="1"/>
  <c r="Y982" i="2"/>
  <c r="AD982" i="2" s="1"/>
  <c r="F981" i="1" s="1"/>
  <c r="Y514" i="2"/>
  <c r="AD514" i="2" s="1"/>
  <c r="Y913" i="2"/>
  <c r="AD913" i="2" s="1"/>
  <c r="P383" i="2"/>
  <c r="AC383" i="2" s="1"/>
  <c r="E382" i="1" s="1"/>
  <c r="I382" i="1" s="1"/>
  <c r="M382" i="1" s="1"/>
  <c r="AD868" i="2"/>
  <c r="T770" i="2"/>
  <c r="U770" i="2" s="1"/>
  <c r="P858" i="2"/>
  <c r="AC858" i="2" s="1"/>
  <c r="E857" i="1" s="1"/>
  <c r="I857" i="1" s="1"/>
  <c r="M857" i="1" s="1"/>
  <c r="P693" i="2"/>
  <c r="AC693" i="2" s="1"/>
  <c r="E692" i="1" s="1"/>
  <c r="I692" i="1" s="1"/>
  <c r="M692" i="1" s="1"/>
  <c r="Y981" i="2"/>
  <c r="Y661" i="2"/>
  <c r="AD661" i="2" s="1"/>
  <c r="F660" i="1" s="1"/>
  <c r="P722" i="2"/>
  <c r="AC240" i="2"/>
  <c r="E239" i="1" s="1"/>
  <c r="I239" i="1" s="1"/>
  <c r="M239" i="1" s="1"/>
  <c r="P409" i="2"/>
  <c r="AD409" i="2" s="1"/>
  <c r="F408" i="1" s="1"/>
  <c r="T749" i="2"/>
  <c r="U749" i="2" s="1"/>
  <c r="AD951" i="2"/>
  <c r="AD541" i="2"/>
  <c r="Y455" i="2"/>
  <c r="AD455" i="2" s="1"/>
  <c r="Y702" i="2"/>
  <c r="AC276" i="2"/>
  <c r="Y677" i="2"/>
  <c r="P515" i="2"/>
  <c r="P937" i="2"/>
  <c r="AC937" i="2" s="1"/>
  <c r="E936" i="1" s="1"/>
  <c r="I936" i="1" s="1"/>
  <c r="M936" i="1" s="1"/>
  <c r="T261" i="2"/>
  <c r="U261" i="2" s="1"/>
  <c r="T708" i="2"/>
  <c r="U708" i="2" s="1"/>
  <c r="Y949" i="2"/>
  <c r="AD949" i="2" s="1"/>
  <c r="T551" i="2"/>
  <c r="U551" i="2" s="1"/>
  <c r="AC624" i="2"/>
  <c r="Y731" i="2"/>
  <c r="AD731" i="2" s="1"/>
  <c r="Y239" i="2"/>
  <c r="AD239" i="2" s="1"/>
  <c r="P381" i="2"/>
  <c r="AC381" i="2" s="1"/>
  <c r="T348" i="2"/>
  <c r="U348" i="2" s="1"/>
  <c r="P828" i="2"/>
  <c r="AD828" i="2" s="1"/>
  <c r="F827" i="1" s="1"/>
  <c r="P231" i="2"/>
  <c r="AD231" i="2" s="1"/>
  <c r="F230" i="1" s="1"/>
  <c r="P746" i="2"/>
  <c r="P897" i="2"/>
  <c r="AD897" i="2" s="1"/>
  <c r="F896" i="1" s="1"/>
  <c r="T460" i="2"/>
  <c r="U460" i="2" s="1"/>
  <c r="T919" i="2"/>
  <c r="U919" i="2" s="1"/>
  <c r="P734" i="2"/>
  <c r="AC734" i="2" s="1"/>
  <c r="E733" i="1" s="1"/>
  <c r="I733" i="1" s="1"/>
  <c r="M733" i="1" s="1"/>
  <c r="T459" i="2"/>
  <c r="U459" i="2" s="1"/>
  <c r="P847" i="2"/>
  <c r="AC847" i="2" s="1"/>
  <c r="T492" i="2"/>
  <c r="U492" i="2" s="1"/>
  <c r="AD435" i="2"/>
  <c r="P413" i="2"/>
  <c r="AC413" i="2" s="1"/>
  <c r="P451" i="2"/>
  <c r="AC451" i="2" s="1"/>
  <c r="E450" i="1" s="1"/>
  <c r="I450" i="1" s="1"/>
  <c r="M450" i="1" s="1"/>
  <c r="P296" i="2"/>
  <c r="AC296" i="2" s="1"/>
  <c r="E295" i="1" s="1"/>
  <c r="I295" i="1" s="1"/>
  <c r="M295" i="1" s="1"/>
  <c r="T526" i="2"/>
  <c r="U526" i="2" s="1"/>
  <c r="T843" i="2"/>
  <c r="U843" i="2" s="1"/>
  <c r="P612" i="2"/>
  <c r="AD612" i="2" s="1"/>
  <c r="F611" i="1" s="1"/>
  <c r="T291" i="2"/>
  <c r="U291" i="2" s="1"/>
  <c r="P433" i="2"/>
  <c r="AC433" i="2" s="1"/>
  <c r="E432" i="1" s="1"/>
  <c r="I432" i="1" s="1"/>
  <c r="M432" i="1" s="1"/>
  <c r="T565" i="2"/>
  <c r="U565" i="2" s="1"/>
  <c r="P648" i="2"/>
  <c r="AD648" i="2" s="1"/>
  <c r="F647" i="1" s="1"/>
  <c r="P331" i="2"/>
  <c r="AC331" i="2" s="1"/>
  <c r="E330" i="1" s="1"/>
  <c r="I330" i="1" s="1"/>
  <c r="M330" i="1" s="1"/>
  <c r="P684" i="2"/>
  <c r="AC684" i="2" s="1"/>
  <c r="T926" i="2"/>
  <c r="U926" i="2" s="1"/>
  <c r="P544" i="2"/>
  <c r="AC544" i="2" s="1"/>
  <c r="E543" i="1" s="1"/>
  <c r="I543" i="1" s="1"/>
  <c r="M543" i="1" s="1"/>
  <c r="P549" i="2"/>
  <c r="AC549" i="2" s="1"/>
  <c r="E548" i="1" s="1"/>
  <c r="I548" i="1" s="1"/>
  <c r="M548" i="1" s="1"/>
  <c r="P290" i="2"/>
  <c r="AC290" i="2" s="1"/>
  <c r="P991" i="2"/>
  <c r="AC991" i="2" s="1"/>
  <c r="T875" i="2"/>
  <c r="U875" i="2" s="1"/>
  <c r="P297" i="2"/>
  <c r="AC297" i="2" s="1"/>
  <c r="Y360" i="2"/>
  <c r="AD360" i="2" s="1"/>
  <c r="AD682" i="2"/>
  <c r="Y688" i="2"/>
  <c r="AD688" i="2" s="1"/>
  <c r="F687" i="1" s="1"/>
  <c r="AC619" i="2"/>
  <c r="E618" i="1" s="1"/>
  <c r="I618" i="1" s="1"/>
  <c r="M618" i="1" s="1"/>
  <c r="AC845" i="2"/>
  <c r="Y506" i="2"/>
  <c r="T535" i="2"/>
  <c r="U535" i="2" s="1"/>
  <c r="Y549" i="2"/>
  <c r="P904" i="2"/>
  <c r="AD904" i="2" s="1"/>
  <c r="F903" i="1" s="1"/>
  <c r="AD453" i="2"/>
  <c r="F452" i="1" s="1"/>
  <c r="AC499" i="2"/>
  <c r="AC543" i="2"/>
  <c r="T629" i="2"/>
  <c r="U629" i="2" s="1"/>
  <c r="T448" i="2"/>
  <c r="U448" i="2" s="1"/>
  <c r="P993" i="2"/>
  <c r="AC993" i="2" s="1"/>
  <c r="AC233" i="2"/>
  <c r="E232" i="1" s="1"/>
  <c r="I232" i="1" s="1"/>
  <c r="M232" i="1" s="1"/>
  <c r="T652" i="2"/>
  <c r="U652" i="2" s="1"/>
  <c r="P596" i="2"/>
  <c r="AC596" i="2" s="1"/>
  <c r="E595" i="1" s="1"/>
  <c r="I595" i="1" s="1"/>
  <c r="M595" i="1" s="1"/>
  <c r="P246" i="2"/>
  <c r="AD246" i="2" s="1"/>
  <c r="F245" i="1" s="1"/>
  <c r="AC522" i="2"/>
  <c r="Y947" i="2"/>
  <c r="AD947" i="2" s="1"/>
  <c r="AC414" i="2"/>
  <c r="AC982" i="2"/>
  <c r="P590" i="2"/>
  <c r="AC590" i="2" s="1"/>
  <c r="P401" i="2"/>
  <c r="AC401" i="2" s="1"/>
  <c r="E400" i="1" s="1"/>
  <c r="I400" i="1" s="1"/>
  <c r="M400" i="1" s="1"/>
  <c r="P284" i="2"/>
  <c r="AC284" i="2" s="1"/>
  <c r="E283" i="1" s="1"/>
  <c r="I283" i="1" s="1"/>
  <c r="M283" i="1" s="1"/>
  <c r="AD601" i="2"/>
  <c r="P902" i="2"/>
  <c r="AD902" i="2" s="1"/>
  <c r="F901" i="1" s="1"/>
  <c r="P652" i="2"/>
  <c r="AC652" i="2"/>
  <c r="E651" i="1" s="1"/>
  <c r="I651" i="1" s="1"/>
  <c r="M651" i="1" s="1"/>
  <c r="Y894" i="2"/>
  <c r="AD894" i="2" s="1"/>
  <c r="T935" i="2"/>
  <c r="U935" i="2" s="1"/>
  <c r="Y935" i="2" s="1"/>
  <c r="AD935" i="2" s="1"/>
  <c r="F934" i="1" s="1"/>
  <c r="AC988" i="2"/>
  <c r="E987" i="1" s="1"/>
  <c r="I987" i="1" s="1"/>
  <c r="M987" i="1" s="1"/>
  <c r="Y765" i="2"/>
  <c r="AD765" i="2" s="1"/>
  <c r="P969" i="2"/>
  <c r="AD969" i="2" s="1"/>
  <c r="F968" i="1" s="1"/>
  <c r="T714" i="2"/>
  <c r="U714" i="2" s="1"/>
  <c r="T404" i="2"/>
  <c r="U404" i="2" s="1"/>
  <c r="AC710" i="2"/>
  <c r="Y278" i="2"/>
  <c r="AD278" i="2" s="1"/>
  <c r="Y596" i="2"/>
  <c r="P756" i="2"/>
  <c r="AC756" i="2" s="1"/>
  <c r="Y836" i="2"/>
  <c r="Y547" i="2"/>
  <c r="AD547" i="2" s="1"/>
  <c r="P728" i="2"/>
  <c r="AC585" i="2"/>
  <c r="P792" i="2"/>
  <c r="AD792" i="2" s="1"/>
  <c r="F791" i="1" s="1"/>
  <c r="AC358" i="2"/>
  <c r="E357" i="1" s="1"/>
  <c r="I357" i="1" s="1"/>
  <c r="M357" i="1" s="1"/>
  <c r="AC687" i="2"/>
  <c r="T436" i="2"/>
  <c r="U436" i="2" s="1"/>
  <c r="Y436" i="2"/>
  <c r="AD436" i="2" s="1"/>
  <c r="F435" i="1" s="1"/>
  <c r="AC369" i="2"/>
  <c r="AD640" i="2"/>
  <c r="T378" i="2"/>
  <c r="U378" i="2" s="1"/>
  <c r="T914" i="2"/>
  <c r="U914" i="2" s="1"/>
  <c r="Y415" i="2"/>
  <c r="AD415" i="2" s="1"/>
  <c r="Y430" i="2"/>
  <c r="AD430" i="2" s="1"/>
  <c r="P453" i="2"/>
  <c r="AC453" i="2" s="1"/>
  <c r="P520" i="2"/>
  <c r="AD520" i="2" s="1"/>
  <c r="F519" i="1" s="1"/>
  <c r="Y410" i="2"/>
  <c r="AD410" i="2" s="1"/>
  <c r="P483" i="2"/>
  <c r="AD483" i="2" s="1"/>
  <c r="F482" i="1" s="1"/>
  <c r="Y680" i="2"/>
  <c r="AD680" i="2" s="1"/>
  <c r="P429" i="2"/>
  <c r="AD429" i="2" s="1"/>
  <c r="F428" i="1" s="1"/>
  <c r="T464" i="2"/>
  <c r="U464" i="2" s="1"/>
  <c r="T656" i="2"/>
  <c r="U656" i="2" s="1"/>
  <c r="T815" i="2"/>
  <c r="U815" i="2" s="1"/>
  <c r="P808" i="2"/>
  <c r="AD808" i="2" s="1"/>
  <c r="F807" i="1" s="1"/>
  <c r="P576" i="2"/>
  <c r="AD699" i="2"/>
  <c r="Y354" i="2"/>
  <c r="AD354" i="2" s="1"/>
  <c r="Y247" i="2"/>
  <c r="AD247" i="2" s="1"/>
  <c r="AC573" i="2"/>
  <c r="E572" i="1" s="1"/>
  <c r="I572" i="1" s="1"/>
  <c r="M572" i="1" s="1"/>
  <c r="P271" i="2"/>
  <c r="AD271" i="2" s="1"/>
  <c r="F270" i="1" s="1"/>
  <c r="T695" i="2"/>
  <c r="U695" i="2" s="1"/>
  <c r="Y542" i="2"/>
  <c r="AD542" i="2" s="1"/>
  <c r="F541" i="1" s="1"/>
  <c r="T447" i="2"/>
  <c r="U447" i="2" s="1"/>
  <c r="Y881" i="2"/>
  <c r="AD881" i="2" s="1"/>
  <c r="T943" i="2"/>
  <c r="U943" i="2" s="1"/>
  <c r="Y850" i="2"/>
  <c r="AD850" i="2" s="1"/>
  <c r="F849" i="1" s="1"/>
  <c r="P826" i="2"/>
  <c r="AC826" i="2" s="1"/>
  <c r="P841" i="2"/>
  <c r="AC841" i="2" s="1"/>
  <c r="Y739" i="2"/>
  <c r="AD739" i="2" s="1"/>
  <c r="F738" i="1" s="1"/>
  <c r="T394" i="2"/>
  <c r="U394" i="2" s="1"/>
  <c r="P812" i="2"/>
  <c r="AD812" i="2" s="1"/>
  <c r="F811" i="1" s="1"/>
  <c r="P762" i="2"/>
  <c r="AC762" i="2" s="1"/>
  <c r="E761" i="1" s="1"/>
  <c r="I761" i="1" s="1"/>
  <c r="M761" i="1" s="1"/>
  <c r="P708" i="2"/>
  <c r="P667" i="2"/>
  <c r="AC667" i="2" s="1"/>
  <c r="E666" i="1" s="1"/>
  <c r="I666" i="1" s="1"/>
  <c r="M666" i="1" s="1"/>
  <c r="T420" i="2"/>
  <c r="U420" i="2" s="1"/>
  <c r="T284" i="2"/>
  <c r="U284" i="2" s="1"/>
  <c r="P238" i="2"/>
  <c r="AC238" i="2" s="1"/>
  <c r="P283" i="2"/>
  <c r="AC283" i="2" s="1"/>
  <c r="E282" i="1" s="1"/>
  <c r="I282" i="1" s="1"/>
  <c r="M282" i="1" s="1"/>
  <c r="T679" i="2"/>
  <c r="U679" i="2" s="1"/>
  <c r="P989" i="2"/>
  <c r="AD989" i="2" s="1"/>
  <c r="F988" i="1" s="1"/>
  <c r="AD685" i="2"/>
  <c r="P463" i="2"/>
  <c r="AC463" i="2" s="1"/>
  <c r="P981" i="2"/>
  <c r="P810" i="2"/>
  <c r="AC810" i="2" s="1"/>
  <c r="T751" i="2"/>
  <c r="U751" i="2" s="1"/>
  <c r="T955" i="2"/>
  <c r="U955" i="2" s="1"/>
  <c r="P616" i="2"/>
  <c r="AC616" i="2" s="1"/>
  <c r="E615" i="1" s="1"/>
  <c r="I615" i="1" s="1"/>
  <c r="M615" i="1" s="1"/>
  <c r="P546" i="2"/>
  <c r="AD546" i="2" s="1"/>
  <c r="F545" i="1" s="1"/>
  <c r="P862" i="2"/>
  <c r="AD862" i="2" s="1"/>
  <c r="F861" i="1" s="1"/>
  <c r="P375" i="2"/>
  <c r="AC375" i="2" s="1"/>
  <c r="E374" i="1" s="1"/>
  <c r="I374" i="1" s="1"/>
  <c r="M374" i="1" s="1"/>
  <c r="T235" i="2"/>
  <c r="U235" i="2" s="1"/>
  <c r="Y422" i="2"/>
  <c r="AD422" i="2" s="1"/>
  <c r="AC273" i="2"/>
  <c r="Y457" i="2"/>
  <c r="AD457" i="2" s="1"/>
  <c r="P555" i="2"/>
  <c r="AD555" i="2" s="1"/>
  <c r="F554" i="1" s="1"/>
  <c r="P485" i="2"/>
  <c r="AD485" i="2" s="1"/>
  <c r="F484" i="1" s="1"/>
  <c r="Y474" i="2"/>
  <c r="T337" i="2"/>
  <c r="U337" i="2" s="1"/>
  <c r="P751" i="2"/>
  <c r="T516" i="2"/>
  <c r="U516" i="2" s="1"/>
  <c r="T575" i="2"/>
  <c r="U575" i="2" s="1"/>
  <c r="AC850" i="2"/>
  <c r="E849" i="1" s="1"/>
  <c r="I849" i="1" s="1"/>
  <c r="M849" i="1" s="1"/>
  <c r="Y638" i="2"/>
  <c r="P563" i="2"/>
  <c r="P977" i="2"/>
  <c r="AC977" i="2" s="1"/>
  <c r="P662" i="2"/>
  <c r="AC662" i="2" s="1"/>
  <c r="T372" i="2"/>
  <c r="U372" i="2" s="1"/>
  <c r="AC426" i="2"/>
  <c r="AC341" i="2"/>
  <c r="AC565" i="2"/>
  <c r="E564" i="1" s="1"/>
  <c r="I564" i="1" s="1"/>
  <c r="M564" i="1" s="1"/>
  <c r="AC987" i="2"/>
  <c r="AC241" i="2"/>
  <c r="AC679" i="2"/>
  <c r="E678" i="1" s="1"/>
  <c r="I678" i="1" s="1"/>
  <c r="M678" i="1" s="1"/>
  <c r="Y425" i="2"/>
  <c r="Y995" i="2"/>
  <c r="AD995" i="2" s="1"/>
  <c r="Y480" i="2"/>
  <c r="Y805" i="2"/>
  <c r="T863" i="2"/>
  <c r="U863" i="2" s="1"/>
  <c r="T790" i="2"/>
  <c r="U790" i="2" s="1"/>
  <c r="P506" i="2"/>
  <c r="AC506" i="2" s="1"/>
  <c r="E505" i="1" s="1"/>
  <c r="I505" i="1" s="1"/>
  <c r="M505" i="1" s="1"/>
  <c r="AC423" i="2"/>
  <c r="E422" i="1" s="1"/>
  <c r="I422" i="1" s="1"/>
  <c r="M422" i="1" s="1"/>
  <c r="AC353" i="2"/>
  <c r="Y563" i="2"/>
  <c r="AC542" i="2"/>
  <c r="E541" i="1" s="1"/>
  <c r="I541" i="1" s="1"/>
  <c r="M541" i="1" s="1"/>
  <c r="Y568" i="2"/>
  <c r="AD568" i="2" s="1"/>
  <c r="Y936" i="2"/>
  <c r="AD936" i="2" s="1"/>
  <c r="AC935" i="2"/>
  <c r="E934" i="1" s="1"/>
  <c r="I934" i="1" s="1"/>
  <c r="M934" i="1" s="1"/>
  <c r="Y767" i="2"/>
  <c r="AD767" i="2" s="1"/>
  <c r="Y859" i="2"/>
  <c r="AD859" i="2" s="1"/>
  <c r="T398" i="2"/>
  <c r="U398" i="2" s="1"/>
  <c r="P582" i="2"/>
  <c r="P966" i="2"/>
  <c r="AD966" i="2" s="1"/>
  <c r="F965" i="1" s="1"/>
  <c r="P786" i="2"/>
  <c r="T468" i="2"/>
  <c r="U468" i="2" s="1"/>
  <c r="P655" i="2"/>
  <c r="AD655" i="2" s="1"/>
  <c r="F654" i="1" s="1"/>
  <c r="P444" i="2"/>
  <c r="AC444" i="2" s="1"/>
  <c r="E443" i="1" s="1"/>
  <c r="I443" i="1" s="1"/>
  <c r="M443" i="1" s="1"/>
  <c r="T838" i="2"/>
  <c r="U838" i="2" s="1"/>
  <c r="P505" i="2"/>
  <c r="AC505" i="2" s="1"/>
  <c r="E504" i="1" s="1"/>
  <c r="I504" i="1" s="1"/>
  <c r="M504" i="1" s="1"/>
  <c r="P496" i="2"/>
  <c r="AD496" i="2" s="1"/>
  <c r="F495" i="1" s="1"/>
  <c r="P403" i="2"/>
  <c r="AC403" i="2" s="1"/>
  <c r="T748" i="2"/>
  <c r="U748" i="2" s="1"/>
  <c r="Y748" i="2"/>
  <c r="AD748" i="2" s="1"/>
  <c r="P768" i="2"/>
  <c r="AD768" i="2" s="1"/>
  <c r="F767" i="1" s="1"/>
  <c r="T532" i="2"/>
  <c r="U532" i="2" s="1"/>
  <c r="T908" i="2"/>
  <c r="U908" i="2" s="1"/>
  <c r="P643" i="2"/>
  <c r="AC643" i="2" s="1"/>
  <c r="T342" i="2"/>
  <c r="U342" i="2" s="1"/>
  <c r="T345" i="2"/>
  <c r="U345" i="2" s="1"/>
  <c r="T401" i="2"/>
  <c r="U401" i="2" s="1"/>
  <c r="P818" i="2"/>
  <c r="AC818" i="2" s="1"/>
  <c r="P860" i="2"/>
  <c r="AC860" i="2" s="1"/>
  <c r="E859" i="1" s="1"/>
  <c r="I859" i="1" s="1"/>
  <c r="M859" i="1" s="1"/>
  <c r="T324" i="2"/>
  <c r="U324" i="2" s="1"/>
  <c r="P1000" i="2"/>
  <c r="AD1000" i="2" s="1"/>
  <c r="F999" i="1" s="1"/>
  <c r="P999" i="2"/>
  <c r="AD999" i="2" s="1"/>
  <c r="F998" i="1" s="1"/>
  <c r="P830" i="2"/>
  <c r="AD830" i="2" s="1"/>
  <c r="F829" i="1" s="1"/>
  <c r="T746" i="2"/>
  <c r="U746" i="2" s="1"/>
  <c r="T889" i="2"/>
  <c r="U889" i="2" s="1"/>
  <c r="P600" i="2"/>
  <c r="AD600" i="2" s="1"/>
  <c r="F599" i="1" s="1"/>
  <c r="T560" i="2"/>
  <c r="U560" i="2" s="1"/>
  <c r="AC885" i="2"/>
  <c r="AC569" i="2"/>
  <c r="P232" i="2"/>
  <c r="AC232" i="2" s="1"/>
  <c r="AC707" i="2"/>
  <c r="P910" i="2"/>
  <c r="AD910" i="2" s="1"/>
  <c r="F909" i="1" s="1"/>
  <c r="AC967" i="2"/>
  <c r="P439" i="2"/>
  <c r="AD439" i="2" s="1"/>
  <c r="F438" i="1" s="1"/>
  <c r="Y754" i="2"/>
  <c r="Y242" i="2"/>
  <c r="AD242" i="2" s="1"/>
  <c r="Y579" i="2"/>
  <c r="AD579" i="2" s="1"/>
  <c r="F578" i="1" s="1"/>
  <c r="AD403" i="2"/>
  <c r="F402" i="1" s="1"/>
  <c r="P789" i="2"/>
  <c r="AD789" i="2" s="1"/>
  <c r="F788" i="1" s="1"/>
  <c r="P523" i="2"/>
  <c r="T753" i="2"/>
  <c r="U753" i="2" s="1"/>
  <c r="Y753" i="2"/>
  <c r="AD753" i="2" s="1"/>
  <c r="AD835" i="2"/>
  <c r="P487" i="2"/>
  <c r="AC487" i="2" s="1"/>
  <c r="E486" i="1" s="1"/>
  <c r="I486" i="1" s="1"/>
  <c r="M486" i="1" s="1"/>
  <c r="P274" i="2"/>
  <c r="AD274" i="2" s="1"/>
  <c r="F273" i="1" s="1"/>
  <c r="AC373" i="2"/>
  <c r="AC625" i="2"/>
  <c r="AC557" i="2"/>
  <c r="P646" i="2"/>
  <c r="AD646" i="2" s="1"/>
  <c r="F645" i="1" s="1"/>
  <c r="P664" i="2"/>
  <c r="P737" i="2"/>
  <c r="AD737" i="2" s="1"/>
  <c r="F736" i="1" s="1"/>
  <c r="T962" i="2"/>
  <c r="U962" i="2" s="1"/>
  <c r="Y962" i="2" s="1"/>
  <c r="P335" i="2"/>
  <c r="AC335" i="2" s="1"/>
  <c r="E334" i="1" s="1"/>
  <c r="I334" i="1" s="1"/>
  <c r="M334" i="1" s="1"/>
  <c r="T837" i="2"/>
  <c r="U837" i="2" s="1"/>
  <c r="P972" i="2"/>
  <c r="AD972" i="2" s="1"/>
  <c r="F971" i="1" s="1"/>
  <c r="P886" i="2"/>
  <c r="AD886" i="2" s="1"/>
  <c r="F885" i="1" s="1"/>
  <c r="AD911" i="2"/>
  <c r="P394" i="2"/>
  <c r="AC394" i="2" s="1"/>
  <c r="T819" i="2"/>
  <c r="U819" i="2" s="1"/>
  <c r="P896" i="2"/>
  <c r="AC896" i="2" s="1"/>
  <c r="E895" i="1" s="1"/>
  <c r="I895" i="1" s="1"/>
  <c r="M895" i="1" s="1"/>
  <c r="P929" i="2"/>
  <c r="AC498" i="2"/>
  <c r="E497" i="1" s="1"/>
  <c r="I497" i="1" s="1"/>
  <c r="M497" i="1" s="1"/>
  <c r="P498" i="2"/>
  <c r="AD498" i="2" s="1"/>
  <c r="F497" i="1" s="1"/>
  <c r="Y244" i="2"/>
  <c r="P752" i="2"/>
  <c r="AD752" i="2" s="1"/>
  <c r="F751" i="1" s="1"/>
  <c r="Y519" i="2"/>
  <c r="AD519" i="2" s="1"/>
  <c r="P279" i="2"/>
  <c r="AC279" i="2" s="1"/>
  <c r="AC909" i="2"/>
  <c r="Y437" i="2"/>
  <c r="AD437" i="2" s="1"/>
  <c r="AC289" i="2"/>
  <c r="T660" i="2"/>
  <c r="U660" i="2" s="1"/>
  <c r="AC337" i="2"/>
  <c r="E336" i="1" s="1"/>
  <c r="I336" i="1" s="1"/>
  <c r="M336" i="1" s="1"/>
  <c r="P702" i="2"/>
  <c r="Y672" i="2"/>
  <c r="AD672" i="2" s="1"/>
  <c r="P797" i="2"/>
  <c r="AC797" i="2" s="1"/>
  <c r="P387" i="2"/>
  <c r="AC387" i="2" s="1"/>
  <c r="Y833" i="2"/>
  <c r="Y905" i="2"/>
  <c r="AD905" i="2" s="1"/>
  <c r="P622" i="2"/>
  <c r="AC622" i="2" s="1"/>
  <c r="E621" i="1" s="1"/>
  <c r="I621" i="1" s="1"/>
  <c r="M621" i="1" s="1"/>
  <c r="AC686" i="2"/>
  <c r="Y983" i="2"/>
  <c r="Y347" i="2"/>
  <c r="AD347" i="2" s="1"/>
  <c r="AC724" i="2"/>
  <c r="T573" i="2"/>
  <c r="U573" i="2" s="1"/>
  <c r="T432" i="2"/>
  <c r="U432" i="2" s="1"/>
  <c r="Y362" i="2"/>
  <c r="AD362" i="2" s="1"/>
  <c r="Y693" i="2"/>
  <c r="AD248" i="2"/>
  <c r="Y515" i="2"/>
  <c r="P528" i="2"/>
  <c r="AC528" i="2" s="1"/>
  <c r="P732" i="2"/>
  <c r="AD732" i="2" s="1"/>
  <c r="F731" i="1" s="1"/>
  <c r="P838" i="2"/>
  <c r="AC838" i="2" s="1"/>
  <c r="E837" i="1" s="1"/>
  <c r="I837" i="1" s="1"/>
  <c r="M837" i="1" s="1"/>
  <c r="P895" i="2"/>
  <c r="AC895" i="2" s="1"/>
  <c r="AC965" i="2"/>
  <c r="P503" i="2"/>
  <c r="AC503" i="2" s="1"/>
  <c r="E502" i="1" s="1"/>
  <c r="I502" i="1" s="1"/>
  <c r="M502" i="1" s="1"/>
  <c r="Y781" i="2"/>
  <c r="AD781" i="2" s="1"/>
  <c r="Y856" i="2"/>
  <c r="AD856" i="2" s="1"/>
  <c r="P678" i="2"/>
  <c r="AC678" i="2" s="1"/>
  <c r="P739" i="2"/>
  <c r="AC739" i="2" s="1"/>
  <c r="T227" i="2"/>
  <c r="U227" i="2" s="1"/>
  <c r="P943" i="2"/>
  <c r="AC943" i="2" s="1"/>
  <c r="E942" i="1" s="1"/>
  <c r="I942" i="1" s="1"/>
  <c r="M942" i="1" s="1"/>
  <c r="P474" i="2"/>
  <c r="AC474" i="2" s="1"/>
  <c r="E473" i="1" s="1"/>
  <c r="I473" i="1" s="1"/>
  <c r="M473" i="1" s="1"/>
  <c r="P964" i="2"/>
  <c r="AC964" i="2" s="1"/>
  <c r="E963" i="1" s="1"/>
  <c r="I963" i="1" s="1"/>
  <c r="M963" i="1" s="1"/>
  <c r="T358" i="2"/>
  <c r="U358" i="2" s="1"/>
  <c r="P771" i="2"/>
  <c r="AC771" i="2" s="1"/>
  <c r="P627" i="2"/>
  <c r="AC627" i="2" s="1"/>
  <c r="E626" i="1" s="1"/>
  <c r="I626" i="1" s="1"/>
  <c r="M626" i="1" s="1"/>
  <c r="P677" i="2"/>
  <c r="AD677" i="2" s="1"/>
  <c r="F676" i="1" s="1"/>
  <c r="P606" i="2"/>
  <c r="AD606" i="2" s="1"/>
  <c r="F605" i="1" s="1"/>
  <c r="P939" i="2"/>
  <c r="AD939" i="2" s="1"/>
  <c r="F938" i="1" s="1"/>
  <c r="T304" i="2"/>
  <c r="U304" i="2" s="1"/>
  <c r="T458" i="2"/>
  <c r="U458" i="2" s="1"/>
  <c r="T784" i="2"/>
  <c r="U784" i="2" s="1"/>
  <c r="T735" i="2"/>
  <c r="U735" i="2" s="1"/>
  <c r="P649" i="2"/>
  <c r="AD649" i="2" s="1"/>
  <c r="F648" i="1" s="1"/>
  <c r="P425" i="2"/>
  <c r="AC425" i="2" s="1"/>
  <c r="AC805" i="2"/>
  <c r="P805" i="2"/>
  <c r="T518" i="2"/>
  <c r="U518" i="2" s="1"/>
  <c r="P842" i="2"/>
  <c r="AD842" i="2" s="1"/>
  <c r="F841" i="1" s="1"/>
  <c r="AD895" i="2"/>
  <c r="F894" i="1" s="1"/>
  <c r="P513" i="2"/>
  <c r="AD513" i="2" s="1"/>
  <c r="F512" i="1" s="1"/>
  <c r="P840" i="2"/>
  <c r="AC840" i="2" s="1"/>
  <c r="AD434" i="2"/>
  <c r="P690" i="2"/>
  <c r="AC690" i="2" s="1"/>
  <c r="E689" i="1" s="1"/>
  <c r="I689" i="1" s="1"/>
  <c r="M689" i="1" s="1"/>
  <c r="P975" i="2"/>
  <c r="AC975" i="2" s="1"/>
  <c r="E974" i="1" s="1"/>
  <c r="I974" i="1" s="1"/>
  <c r="M974" i="1" s="1"/>
  <c r="P388" i="2"/>
  <c r="AC388" i="2" s="1"/>
  <c r="P251" i="2"/>
  <c r="T683" i="2"/>
  <c r="U683" i="2" s="1"/>
  <c r="P364" i="2"/>
  <c r="AD364" i="2" s="1"/>
  <c r="F363" i="1" s="1"/>
  <c r="Y317" i="2"/>
  <c r="AD317" i="2" s="1"/>
  <c r="AC773" i="2"/>
  <c r="P384" i="2"/>
  <c r="AD384" i="2" s="1"/>
  <c r="F383" i="1" s="1"/>
  <c r="P302" i="2"/>
  <c r="AC302" i="2" s="1"/>
  <c r="T249" i="2"/>
  <c r="U249" i="2" s="1"/>
  <c r="AD417" i="2"/>
  <c r="AC745" i="2"/>
  <c r="P587" i="2"/>
  <c r="AD587" i="2" s="1"/>
  <c r="F586" i="1" s="1"/>
  <c r="AC741" i="2"/>
  <c r="E740" i="1" s="1"/>
  <c r="I740" i="1" s="1"/>
  <c r="M740" i="1" s="1"/>
  <c r="AC888" i="2"/>
  <c r="P366" i="2"/>
  <c r="AC366" i="2" s="1"/>
  <c r="E365" i="1" s="1"/>
  <c r="I365" i="1" s="1"/>
  <c r="M365" i="1" s="1"/>
  <c r="AC735" i="2"/>
  <c r="E734" i="1" s="1"/>
  <c r="I734" i="1" s="1"/>
  <c r="M734" i="1" s="1"/>
  <c r="P477" i="2"/>
  <c r="AD477" i="2" s="1"/>
  <c r="F476" i="1" s="1"/>
  <c r="P524" i="2"/>
  <c r="T552" i="2"/>
  <c r="U552" i="2" s="1"/>
  <c r="AC628" i="2"/>
  <c r="P445" i="2"/>
  <c r="AC445" i="2" s="1"/>
  <c r="E444" i="1" s="1"/>
  <c r="I444" i="1" s="1"/>
  <c r="M444" i="1" s="1"/>
  <c r="T973" i="2"/>
  <c r="U973" i="2" s="1"/>
  <c r="AC536" i="2"/>
  <c r="E535" i="1" s="1"/>
  <c r="I535" i="1" s="1"/>
  <c r="M535" i="1" s="1"/>
  <c r="AC532" i="2"/>
  <c r="E531" i="1" s="1"/>
  <c r="I531" i="1" s="1"/>
  <c r="M531" i="1" s="1"/>
  <c r="P532" i="2"/>
  <c r="P962" i="2"/>
  <c r="P418" i="2"/>
  <c r="AD418" i="2" s="1"/>
  <c r="F417" i="1" s="1"/>
  <c r="P953" i="2"/>
  <c r="AC953" i="2" s="1"/>
  <c r="E952" i="1" s="1"/>
  <c r="I952" i="1" s="1"/>
  <c r="M952" i="1" s="1"/>
  <c r="T988" i="2"/>
  <c r="U988" i="2" s="1"/>
  <c r="P382" i="2"/>
  <c r="AC382" i="2" s="1"/>
  <c r="E381" i="1" s="1"/>
  <c r="I381" i="1" s="1"/>
  <c r="M381" i="1" s="1"/>
  <c r="AD836" i="2"/>
  <c r="F835" i="1" s="1"/>
  <c r="T619" i="2"/>
  <c r="U619" i="2" s="1"/>
  <c r="P795" i="2"/>
  <c r="AC795" i="2" s="1"/>
  <c r="P743" i="2"/>
  <c r="AD743" i="2" s="1"/>
  <c r="F742" i="1" s="1"/>
  <c r="P592" i="2"/>
  <c r="AC592" i="2" s="1"/>
  <c r="P689" i="2"/>
  <c r="AD689" i="2" s="1"/>
  <c r="F688" i="1" s="1"/>
  <c r="T796" i="2"/>
  <c r="U796" i="2" s="1"/>
  <c r="P802" i="2"/>
  <c r="AC802" i="2" s="1"/>
  <c r="E801" i="1" s="1"/>
  <c r="I801" i="1" s="1"/>
  <c r="M801" i="1" s="1"/>
  <c r="T616" i="2"/>
  <c r="U616" i="2" s="1"/>
  <c r="T622" i="2"/>
  <c r="U622" i="2" s="1"/>
  <c r="P730" i="2"/>
  <c r="AD730" i="2" s="1"/>
  <c r="F729" i="1" s="1"/>
  <c r="AC730" i="2"/>
  <c r="E729" i="1" s="1"/>
  <c r="I729" i="1" s="1"/>
  <c r="M729" i="1" s="1"/>
  <c r="T581" i="2"/>
  <c r="U581" i="2" s="1"/>
  <c r="P755" i="2"/>
  <c r="AC755" i="2" s="1"/>
  <c r="Y963" i="2"/>
  <c r="AD963" i="2" s="1"/>
  <c r="P919" i="2"/>
  <c r="AC919" i="2" s="1"/>
  <c r="E918" i="1" s="1"/>
  <c r="I918" i="1" s="1"/>
  <c r="M918" i="1" s="1"/>
  <c r="P876" i="2"/>
  <c r="AC876" i="2" s="1"/>
  <c r="P639" i="2"/>
  <c r="P480" i="2"/>
  <c r="AC480" i="2" s="1"/>
  <c r="E479" i="1" s="1"/>
  <c r="I479" i="1" s="1"/>
  <c r="M479" i="1" s="1"/>
  <c r="T996" i="2"/>
  <c r="U996" i="2" s="1"/>
  <c r="AC836" i="2"/>
  <c r="E835" i="1" s="1"/>
  <c r="I835" i="1" s="1"/>
  <c r="M835" i="1" s="1"/>
  <c r="T900" i="2"/>
  <c r="U900" i="2" s="1"/>
  <c r="AD318" i="2"/>
  <c r="F317" i="1" s="1"/>
  <c r="AD442" i="2"/>
  <c r="P539" i="2"/>
  <c r="T621" i="2"/>
  <c r="U621" i="2" s="1"/>
  <c r="T536" i="2"/>
  <c r="U536" i="2" s="1"/>
  <c r="Y639" i="2"/>
  <c r="Y433" i="2"/>
  <c r="AC669" i="2"/>
  <c r="E668" i="1" s="1"/>
  <c r="I668" i="1" s="1"/>
  <c r="M668" i="1" s="1"/>
  <c r="P669" i="2"/>
  <c r="AD669" i="2" s="1"/>
  <c r="F668" i="1" s="1"/>
  <c r="P985" i="2"/>
  <c r="AC985" i="2" s="1"/>
  <c r="E984" i="1" s="1"/>
  <c r="I984" i="1" s="1"/>
  <c r="M984" i="1" s="1"/>
  <c r="P608" i="2"/>
  <c r="AD608" i="2" s="1"/>
  <c r="F607" i="1" s="1"/>
  <c r="AC608" i="2"/>
  <c r="Y232" i="2"/>
  <c r="T811" i="2"/>
  <c r="U811" i="2" s="1"/>
  <c r="P230" i="2"/>
  <c r="AC230" i="2" s="1"/>
  <c r="AC941" i="2"/>
  <c r="P956" i="2"/>
  <c r="AD956" i="2" s="1"/>
  <c r="F955" i="1" s="1"/>
  <c r="AC261" i="2"/>
  <c r="E260" i="1" s="1"/>
  <c r="I260" i="1" s="1"/>
  <c r="M260" i="1" s="1"/>
  <c r="Y617" i="2"/>
  <c r="AD617" i="2" s="1"/>
  <c r="T922" i="2"/>
  <c r="U922" i="2" s="1"/>
  <c r="AD931" i="2"/>
  <c r="Y449" i="2"/>
  <c r="Y561" i="2"/>
  <c r="AD561" i="2" s="1"/>
  <c r="AC700" i="2"/>
  <c r="T942" i="2"/>
  <c r="U942" i="2" s="1"/>
  <c r="Y725" i="2"/>
  <c r="AD725" i="2" s="1"/>
  <c r="F724" i="1" s="1"/>
  <c r="AD494" i="2"/>
  <c r="F493" i="1" s="1"/>
  <c r="Y445" i="2"/>
  <c r="AD445" i="2" s="1"/>
  <c r="F444" i="1" s="1"/>
  <c r="P548" i="2"/>
  <c r="AD548" i="2" s="1"/>
  <c r="F547" i="1" s="1"/>
  <c r="Y867" i="2"/>
  <c r="AD867" i="2" s="1"/>
  <c r="AD657" i="2"/>
  <c r="F656" i="1" s="1"/>
  <c r="P959" i="2"/>
  <c r="AC959" i="2" s="1"/>
  <c r="E958" i="1" s="1"/>
  <c r="I958" i="1" s="1"/>
  <c r="M958" i="1" s="1"/>
  <c r="T903" i="2"/>
  <c r="U903" i="2" s="1"/>
  <c r="P779" i="2"/>
  <c r="AC779" i="2" s="1"/>
  <c r="E778" i="1" s="1"/>
  <c r="I778" i="1" s="1"/>
  <c r="M778" i="1" s="1"/>
  <c r="P872" i="2"/>
  <c r="P469" i="2"/>
  <c r="AC469" i="2" s="1"/>
  <c r="E468" i="1" s="1"/>
  <c r="I468" i="1" s="1"/>
  <c r="M468" i="1" s="1"/>
  <c r="P958" i="2"/>
  <c r="AD958" i="2" s="1"/>
  <c r="F957" i="1" s="1"/>
  <c r="Y762" i="2"/>
  <c r="AD762" i="2" s="1"/>
  <c r="F761" i="1" s="1"/>
  <c r="Y495" i="2"/>
  <c r="AD495" i="2" s="1"/>
  <c r="P694" i="2"/>
  <c r="AC694" i="2" s="1"/>
  <c r="E693" i="1" s="1"/>
  <c r="I693" i="1" s="1"/>
  <c r="M693" i="1" s="1"/>
  <c r="P416" i="2"/>
  <c r="AD416" i="2" s="1"/>
  <c r="F415" i="1" s="1"/>
  <c r="T325" i="2"/>
  <c r="U325" i="2" s="1"/>
  <c r="AC560" i="2"/>
  <c r="E559" i="1" s="1"/>
  <c r="I559" i="1" s="1"/>
  <c r="M559" i="1" s="1"/>
  <c r="AD847" i="2"/>
  <c r="F846" i="1" s="1"/>
  <c r="Y772" i="2"/>
  <c r="AD772" i="2" s="1"/>
  <c r="P654" i="2"/>
  <c r="AD654" i="2" s="1"/>
  <c r="F653" i="1" s="1"/>
  <c r="T286" i="2"/>
  <c r="U286" i="2" s="1"/>
  <c r="P338" i="2"/>
  <c r="AC338" i="2" s="1"/>
  <c r="Y487" i="2"/>
  <c r="Y882" i="2"/>
  <c r="AD882" i="2" s="1"/>
  <c r="T741" i="2"/>
  <c r="U741" i="2" s="1"/>
  <c r="Y779" i="2"/>
  <c r="T787" i="2"/>
  <c r="U787" i="2" s="1"/>
  <c r="Y727" i="2"/>
  <c r="AD727" i="2" s="1"/>
  <c r="P540" i="2"/>
  <c r="AC540" i="2" s="1"/>
  <c r="P706" i="2"/>
  <c r="T423" i="2"/>
  <c r="U423" i="2" s="1"/>
  <c r="AD814" i="2"/>
  <c r="F813" i="1" s="1"/>
  <c r="P711" i="2"/>
  <c r="AC711" i="2" s="1"/>
  <c r="P431" i="2"/>
  <c r="AD431" i="2" s="1"/>
  <c r="F430" i="1" s="1"/>
  <c r="Y950" i="2"/>
  <c r="AD950" i="2" s="1"/>
  <c r="Y690" i="2"/>
  <c r="T906" i="2"/>
  <c r="U906" i="2" s="1"/>
  <c r="T938" i="2"/>
  <c r="U938" i="2" s="1"/>
  <c r="P822" i="2"/>
  <c r="AC822" i="2" s="1"/>
  <c r="P465" i="2"/>
  <c r="AC465" i="2" s="1"/>
  <c r="P638" i="2"/>
  <c r="AC638" i="2" s="1"/>
  <c r="E637" i="1" s="1"/>
  <c r="I637" i="1" s="1"/>
  <c r="M637" i="1" s="1"/>
  <c r="Y761" i="2"/>
  <c r="AD761" i="2" s="1"/>
  <c r="P843" i="2"/>
  <c r="AC843" i="2" s="1"/>
  <c r="E842" i="1" s="1"/>
  <c r="I842" i="1" s="1"/>
  <c r="M842" i="1" s="1"/>
  <c r="Y582" i="2"/>
  <c r="P983" i="2"/>
  <c r="AC983" i="2" s="1"/>
  <c r="E982" i="1" s="1"/>
  <c r="I982" i="1" s="1"/>
  <c r="M982" i="1" s="1"/>
  <c r="P914" i="2"/>
  <c r="AC914" i="2" s="1"/>
  <c r="E913" i="1" s="1"/>
  <c r="I913" i="1" s="1"/>
  <c r="M913" i="1" s="1"/>
  <c r="T203" i="2"/>
  <c r="U203" i="2" s="1"/>
  <c r="AC93" i="2"/>
  <c r="P67" i="2"/>
  <c r="AC67" i="2" s="1"/>
  <c r="AC207" i="2"/>
  <c r="E206" i="1" s="1"/>
  <c r="I206" i="1" s="1"/>
  <c r="M206" i="1" s="1"/>
  <c r="AD164" i="2"/>
  <c r="Y72" i="2"/>
  <c r="AD72" i="2" s="1"/>
  <c r="P96" i="2"/>
  <c r="AC96" i="2" s="1"/>
  <c r="AC40" i="2"/>
  <c r="E39" i="1" s="1"/>
  <c r="I39" i="1" s="1"/>
  <c r="M39" i="1" s="1"/>
  <c r="AC110" i="2"/>
  <c r="AC219" i="2"/>
  <c r="E218" i="1" s="1"/>
  <c r="I218" i="1" s="1"/>
  <c r="M218" i="1" s="1"/>
  <c r="Y190" i="2"/>
  <c r="P210" i="2"/>
  <c r="AC210" i="2" s="1"/>
  <c r="E209" i="1" s="1"/>
  <c r="I209" i="1" s="1"/>
  <c r="M209" i="1" s="1"/>
  <c r="Y184" i="2"/>
  <c r="Y180" i="2"/>
  <c r="AD180" i="2" s="1"/>
  <c r="T174" i="2"/>
  <c r="U174" i="2" s="1"/>
  <c r="P184" i="2"/>
  <c r="AC184" i="2"/>
  <c r="E183" i="1" s="1"/>
  <c r="I183" i="1" s="1"/>
  <c r="M183" i="1" s="1"/>
  <c r="P47" i="2"/>
  <c r="AC47" i="2" s="1"/>
  <c r="T90" i="2"/>
  <c r="U90" i="2" s="1"/>
  <c r="Y90" i="2" s="1"/>
  <c r="AD90" i="2" s="1"/>
  <c r="T54" i="2"/>
  <c r="U54" i="2" s="1"/>
  <c r="P206" i="2"/>
  <c r="AC206" i="2" s="1"/>
  <c r="E205" i="1" s="1"/>
  <c r="I205" i="1" s="1"/>
  <c r="M205" i="1" s="1"/>
  <c r="P115" i="2"/>
  <c r="AC115" i="2" s="1"/>
  <c r="P192" i="2"/>
  <c r="AC192" i="2" s="1"/>
  <c r="E191" i="1" s="1"/>
  <c r="I191" i="1" s="1"/>
  <c r="M191" i="1" s="1"/>
  <c r="T121" i="2"/>
  <c r="U121" i="2" s="1"/>
  <c r="T93" i="2"/>
  <c r="U93" i="2" s="1"/>
  <c r="AC224" i="2"/>
  <c r="AD44" i="2"/>
  <c r="P41" i="2"/>
  <c r="AD41" i="2" s="1"/>
  <c r="F40" i="1" s="1"/>
  <c r="J40" i="1" s="1"/>
  <c r="N40" i="1" s="1"/>
  <c r="P202" i="2"/>
  <c r="AD202" i="2" s="1"/>
  <c r="F201" i="1" s="1"/>
  <c r="AC181" i="2"/>
  <c r="Y117" i="2"/>
  <c r="AD117" i="2" s="1"/>
  <c r="P208" i="2"/>
  <c r="AC208" i="2" s="1"/>
  <c r="T61" i="2"/>
  <c r="U61" i="2" s="1"/>
  <c r="T207" i="2"/>
  <c r="U207" i="2" s="1"/>
  <c r="T78" i="2"/>
  <c r="U78" i="2" s="1"/>
  <c r="T60" i="2"/>
  <c r="U60" i="2" s="1"/>
  <c r="AC144" i="2"/>
  <c r="P104" i="2"/>
  <c r="AC104" i="2" s="1"/>
  <c r="AC161" i="2"/>
  <c r="AC138" i="2"/>
  <c r="P60" i="2"/>
  <c r="AC60" i="2" s="1"/>
  <c r="P150" i="2"/>
  <c r="AC36" i="2"/>
  <c r="AC156" i="2"/>
  <c r="E155" i="1" s="1"/>
  <c r="I155" i="1" s="1"/>
  <c r="M155" i="1" s="1"/>
  <c r="Y55" i="2"/>
  <c r="AC49" i="2"/>
  <c r="AC217" i="2"/>
  <c r="E216" i="1" s="1"/>
  <c r="I216" i="1" s="1"/>
  <c r="M216" i="1" s="1"/>
  <c r="P97" i="2"/>
  <c r="AD97" i="2" s="1"/>
  <c r="F96" i="1" s="1"/>
  <c r="J96" i="1" s="1"/>
  <c r="N96" i="1" s="1"/>
  <c r="T209" i="2"/>
  <c r="U209" i="2" s="1"/>
  <c r="P190" i="2"/>
  <c r="AC82" i="2"/>
  <c r="E81" i="1" s="1"/>
  <c r="I81" i="1" s="1"/>
  <c r="M81" i="1" s="1"/>
  <c r="P127" i="2"/>
  <c r="Y133" i="2"/>
  <c r="P61" i="2"/>
  <c r="AC61" i="2" s="1"/>
  <c r="E60" i="1" s="1"/>
  <c r="I60" i="1" s="1"/>
  <c r="M60" i="1" s="1"/>
  <c r="AD79" i="2"/>
  <c r="Y107" i="2"/>
  <c r="P94" i="2"/>
  <c r="AC94" i="2" s="1"/>
  <c r="P48" i="2"/>
  <c r="P196" i="2"/>
  <c r="AD196" i="2" s="1"/>
  <c r="F195" i="1" s="1"/>
  <c r="AC196" i="2"/>
  <c r="E195" i="1" s="1"/>
  <c r="I195" i="1" s="1"/>
  <c r="M195" i="1" s="1"/>
  <c r="T62" i="2"/>
  <c r="U62" i="2" s="1"/>
  <c r="T80" i="2"/>
  <c r="U80" i="2" s="1"/>
  <c r="P57" i="2"/>
  <c r="T156" i="2"/>
  <c r="U156" i="2" s="1"/>
  <c r="T217" i="2"/>
  <c r="U217" i="2" s="1"/>
  <c r="AC174" i="2"/>
  <c r="E173" i="1" s="1"/>
  <c r="I173" i="1" s="1"/>
  <c r="M173" i="1" s="1"/>
  <c r="AC99" i="2"/>
  <c r="P211" i="2"/>
  <c r="AD211" i="2" s="1"/>
  <c r="F210" i="1" s="1"/>
  <c r="P43" i="2"/>
  <c r="AD43" i="2" s="1"/>
  <c r="F42" i="1" s="1"/>
  <c r="J42" i="1" s="1"/>
  <c r="N42" i="1" s="1"/>
  <c r="AD221" i="2"/>
  <c r="F220" i="1" s="1"/>
  <c r="T189" i="2"/>
  <c r="U189" i="2" s="1"/>
  <c r="T219" i="2"/>
  <c r="U219" i="2" s="1"/>
  <c r="P108" i="2"/>
  <c r="AD108" i="2" s="1"/>
  <c r="F107" i="1" s="1"/>
  <c r="J107" i="1" s="1"/>
  <c r="N107" i="1" s="1"/>
  <c r="T40" i="2"/>
  <c r="U40" i="2" s="1"/>
  <c r="AC221" i="2"/>
  <c r="P171" i="2"/>
  <c r="AC171" i="2" s="1"/>
  <c r="T223" i="2"/>
  <c r="U223" i="2" s="1"/>
  <c r="P77" i="2"/>
  <c r="AD77" i="2" s="1"/>
  <c r="F76" i="1" s="1"/>
  <c r="J76" i="1" s="1"/>
  <c r="N76" i="1" s="1"/>
  <c r="T128" i="2"/>
  <c r="U128" i="2" s="1"/>
  <c r="Y128" i="2"/>
  <c r="AD128" i="2" s="1"/>
  <c r="F127" i="1" s="1"/>
  <c r="Y71" i="2"/>
  <c r="AD71" i="2" s="1"/>
  <c r="T125" i="2"/>
  <c r="U125" i="2" s="1"/>
  <c r="P133" i="2"/>
  <c r="T149" i="2"/>
  <c r="U149" i="2" s="1"/>
  <c r="AD201" i="2"/>
  <c r="P168" i="2"/>
  <c r="AD168" i="2" s="1"/>
  <c r="F167" i="1" s="1"/>
  <c r="P45" i="2"/>
  <c r="AD45" i="2" s="1"/>
  <c r="F44" i="1" s="1"/>
  <c r="J44" i="1" s="1"/>
  <c r="N44" i="1" s="1"/>
  <c r="T82" i="2"/>
  <c r="U82" i="2" s="1"/>
  <c r="P55" i="2"/>
  <c r="Y104" i="2"/>
  <c r="P194" i="2"/>
  <c r="AC194" i="2" s="1"/>
  <c r="E193" i="1" s="1"/>
  <c r="I193" i="1" s="1"/>
  <c r="M193" i="1" s="1"/>
  <c r="T159" i="2"/>
  <c r="U159" i="2" s="1"/>
  <c r="T65" i="2"/>
  <c r="U65" i="2" s="1"/>
  <c r="T192" i="2"/>
  <c r="U192" i="2" s="1"/>
  <c r="P191" i="2"/>
  <c r="AC191" i="2" s="1"/>
  <c r="T173" i="2"/>
  <c r="U173" i="2" s="1"/>
  <c r="Y69" i="2"/>
  <c r="AD69" i="2" s="1"/>
  <c r="AD58" i="2"/>
  <c r="F57" i="1" s="1"/>
  <c r="J57" i="1" s="1"/>
  <c r="N57" i="1" s="1"/>
  <c r="P120" i="2"/>
  <c r="AD120" i="2" s="1"/>
  <c r="F119" i="1" s="1"/>
  <c r="P107" i="2"/>
  <c r="P11" i="2"/>
  <c r="AD11" i="2" s="1"/>
  <c r="F10" i="1" s="1"/>
  <c r="J10" i="1" s="1"/>
  <c r="N10" i="1" s="1"/>
  <c r="AC14" i="2"/>
  <c r="E13" i="1" s="1"/>
  <c r="I13" i="1" s="1"/>
  <c r="M13" i="1" s="1"/>
  <c r="Y18" i="2"/>
  <c r="AD18" i="2" s="1"/>
  <c r="P13" i="2"/>
  <c r="T30" i="2"/>
  <c r="U30" i="2" s="1"/>
  <c r="AC9" i="2"/>
  <c r="AC10" i="2"/>
  <c r="E9" i="1" s="1"/>
  <c r="I9" i="1" s="1"/>
  <c r="M9" i="1" s="1"/>
  <c r="P22" i="2"/>
  <c r="AC22" i="2" s="1"/>
  <c r="AC29" i="2"/>
  <c r="P19" i="2"/>
  <c r="AD19" i="2" s="1"/>
  <c r="F18" i="1" s="1"/>
  <c r="J18" i="1" s="1"/>
  <c r="N18" i="1" s="1"/>
  <c r="T14" i="2"/>
  <c r="U14" i="2" s="1"/>
  <c r="Y14" i="2" s="1"/>
  <c r="AD14" i="2" s="1"/>
  <c r="F13" i="1" s="1"/>
  <c r="J13" i="1" s="1"/>
  <c r="N13" i="1" s="1"/>
  <c r="P25" i="2"/>
  <c r="T24" i="2"/>
  <c r="U24" i="2" s="1"/>
  <c r="P33" i="2"/>
  <c r="AC33" i="2" s="1"/>
  <c r="E32" i="1" s="1"/>
  <c r="I32" i="1" s="1"/>
  <c r="M32" i="1" s="1"/>
  <c r="P27" i="2"/>
  <c r="AC27" i="2" s="1"/>
  <c r="T10" i="2"/>
  <c r="U10" i="2" s="1"/>
  <c r="P17" i="2"/>
  <c r="AD17" i="2" s="1"/>
  <c r="F16" i="1" s="1"/>
  <c r="J16" i="1" s="1"/>
  <c r="N16" i="1" s="1"/>
  <c r="J8" i="1" l="1"/>
  <c r="N8" i="1" s="1"/>
  <c r="F31" i="1"/>
  <c r="F822" i="1"/>
  <c r="F100" i="1"/>
  <c r="Y933" i="2"/>
  <c r="AD933" i="2" s="1"/>
  <c r="AD184" i="2"/>
  <c r="F183" i="1" s="1"/>
  <c r="AD684" i="2"/>
  <c r="F683" i="1" s="1"/>
  <c r="F585" i="1"/>
  <c r="AD177" i="2"/>
  <c r="F176" i="1" s="1"/>
  <c r="AD48" i="2"/>
  <c r="F47" i="1" s="1"/>
  <c r="J47" i="1" s="1"/>
  <c r="N47" i="1" s="1"/>
  <c r="AD833" i="2"/>
  <c r="AC439" i="2"/>
  <c r="E438" i="1" s="1"/>
  <c r="I438" i="1" s="1"/>
  <c r="M438" i="1" s="1"/>
  <c r="AD783" i="2"/>
  <c r="F782" i="1" s="1"/>
  <c r="AD449" i="2"/>
  <c r="AC842" i="2"/>
  <c r="E841" i="1" s="1"/>
  <c r="I841" i="1" s="1"/>
  <c r="M841" i="1" s="1"/>
  <c r="Y553" i="2"/>
  <c r="AD553" i="2" s="1"/>
  <c r="Y476" i="2"/>
  <c r="AD476" i="2" s="1"/>
  <c r="F475" i="1" s="1"/>
  <c r="Y602" i="2"/>
  <c r="AD602" i="2" s="1"/>
  <c r="Y63" i="2"/>
  <c r="AD63" i="2" s="1"/>
  <c r="AD872" i="2"/>
  <c r="F871" i="1" s="1"/>
  <c r="Y922" i="2"/>
  <c r="AD922" i="2" s="1"/>
  <c r="AD524" i="2"/>
  <c r="F523" i="1" s="1"/>
  <c r="AC274" i="2"/>
  <c r="Y447" i="2"/>
  <c r="AD447" i="2" s="1"/>
  <c r="Y233" i="2"/>
  <c r="AD233" i="2" s="1"/>
  <c r="F232" i="1" s="1"/>
  <c r="Y390" i="2"/>
  <c r="AD390" i="2" s="1"/>
  <c r="Y146" i="2"/>
  <c r="AD146" i="2" s="1"/>
  <c r="AD383" i="2"/>
  <c r="F382" i="1" s="1"/>
  <c r="AD702" i="2"/>
  <c r="F701" i="1" s="1"/>
  <c r="J90" i="1"/>
  <c r="N90" i="1" s="1"/>
  <c r="S6" i="1"/>
  <c r="AD25" i="2"/>
  <c r="F24" i="1" s="1"/>
  <c r="J24" i="1" s="1"/>
  <c r="N24" i="1" s="1"/>
  <c r="F304" i="1"/>
  <c r="F883" i="1"/>
  <c r="AD690" i="2"/>
  <c r="F689" i="1" s="1"/>
  <c r="AD786" i="2"/>
  <c r="F785" i="1" s="1"/>
  <c r="AD399" i="2"/>
  <c r="AD381" i="2"/>
  <c r="F380" i="1" s="1"/>
  <c r="AD59" i="2"/>
  <c r="F58" i="1" s="1"/>
  <c r="J58" i="1" s="1"/>
  <c r="N58" i="1" s="1"/>
  <c r="Y691" i="2"/>
  <c r="AD691" i="2" s="1"/>
  <c r="AC320" i="2"/>
  <c r="Y675" i="2"/>
  <c r="AD675" i="2" s="1"/>
  <c r="AD544" i="2"/>
  <c r="F543" i="1" s="1"/>
  <c r="AD258" i="2"/>
  <c r="F257" i="1" s="1"/>
  <c r="Y315" i="2"/>
  <c r="AD315" i="2" s="1"/>
  <c r="E604" i="1"/>
  <c r="I604" i="1" s="1"/>
  <c r="M604" i="1" s="1"/>
  <c r="AD876" i="2"/>
  <c r="F875" i="1" s="1"/>
  <c r="J875" i="1" s="1"/>
  <c r="N875" i="1" s="1"/>
  <c r="Y458" i="2"/>
  <c r="AD458" i="2" s="1"/>
  <c r="Y837" i="2"/>
  <c r="AD837" i="2" s="1"/>
  <c r="Y524" i="2"/>
  <c r="Y319" i="2"/>
  <c r="AD319" i="2" s="1"/>
  <c r="Y309" i="2"/>
  <c r="AD309" i="2" s="1"/>
  <c r="F308" i="1" s="1"/>
  <c r="Y20" i="2"/>
  <c r="AD20" i="2" s="1"/>
  <c r="F19" i="1" s="1"/>
  <c r="Y10" i="2"/>
  <c r="AD10" i="2" s="1"/>
  <c r="F9" i="1" s="1"/>
  <c r="J9" i="1" s="1"/>
  <c r="N9" i="1" s="1"/>
  <c r="F55" i="1"/>
  <c r="J55" i="1" s="1"/>
  <c r="N55" i="1" s="1"/>
  <c r="F49" i="1"/>
  <c r="J49" i="1" s="1"/>
  <c r="N49" i="1" s="1"/>
  <c r="AD39" i="2"/>
  <c r="F38" i="1" s="1"/>
  <c r="J38" i="1" s="1"/>
  <c r="N38" i="1" s="1"/>
  <c r="J19" i="1"/>
  <c r="N19" i="1" s="1"/>
  <c r="J41" i="1"/>
  <c r="N41" i="1" s="1"/>
  <c r="U57" i="2"/>
  <c r="Y57" i="2"/>
  <c r="AD57" i="2" s="1"/>
  <c r="F56" i="1" s="1"/>
  <c r="J56" i="1" s="1"/>
  <c r="N56" i="1" s="1"/>
  <c r="F268" i="1"/>
  <c r="J268" i="1" s="1"/>
  <c r="N268" i="1" s="1"/>
  <c r="F735" i="1"/>
  <c r="E58" i="1"/>
  <c r="I58" i="1" s="1"/>
  <c r="M58" i="1" s="1"/>
  <c r="AC702" i="2"/>
  <c r="E701" i="1" s="1"/>
  <c r="I701" i="1" s="1"/>
  <c r="M701" i="1" s="1"/>
  <c r="U626" i="2"/>
  <c r="Y626" i="2"/>
  <c r="Y401" i="2"/>
  <c r="Y408" i="2"/>
  <c r="AD408" i="2" s="1"/>
  <c r="AD720" i="2"/>
  <c r="Y219" i="2"/>
  <c r="AD219" i="2" s="1"/>
  <c r="F218" i="1" s="1"/>
  <c r="Y903" i="2"/>
  <c r="AD903" i="2" s="1"/>
  <c r="AC689" i="2"/>
  <c r="E688" i="1" s="1"/>
  <c r="I688" i="1" s="1"/>
  <c r="M688" i="1" s="1"/>
  <c r="Y353" i="2"/>
  <c r="AD353" i="2" s="1"/>
  <c r="F352" i="1" s="1"/>
  <c r="J352" i="1" s="1"/>
  <c r="N352" i="1" s="1"/>
  <c r="AD213" i="2"/>
  <c r="Y123" i="2"/>
  <c r="AD123" i="2" s="1"/>
  <c r="Y706" i="2"/>
  <c r="Y773" i="2"/>
  <c r="AD773" i="2" s="1"/>
  <c r="F772" i="1" s="1"/>
  <c r="E319" i="1"/>
  <c r="I319" i="1" s="1"/>
  <c r="M319" i="1" s="1"/>
  <c r="AD388" i="2"/>
  <c r="F387" i="1" s="1"/>
  <c r="Y345" i="2"/>
  <c r="AD345" i="2" s="1"/>
  <c r="AC315" i="2"/>
  <c r="E314" i="1" s="1"/>
  <c r="I314" i="1" s="1"/>
  <c r="M314" i="1" s="1"/>
  <c r="F427" i="1"/>
  <c r="Y664" i="2"/>
  <c r="AD302" i="2"/>
  <c r="F301" i="1" s="1"/>
  <c r="AD626" i="2"/>
  <c r="AD539" i="2"/>
  <c r="F538" i="1" s="1"/>
  <c r="AD840" i="2"/>
  <c r="F839" i="1" s="1"/>
  <c r="J839" i="1" s="1"/>
  <c r="N839" i="1" s="1"/>
  <c r="Y516" i="2"/>
  <c r="AD516" i="2" s="1"/>
  <c r="F515" i="1" s="1"/>
  <c r="J515" i="1" s="1"/>
  <c r="N515" i="1" s="1"/>
  <c r="Y907" i="2"/>
  <c r="AD907" i="2" s="1"/>
  <c r="Y811" i="2"/>
  <c r="AD811" i="2" s="1"/>
  <c r="AD841" i="2"/>
  <c r="F840" i="1" s="1"/>
  <c r="AD296" i="2"/>
  <c r="F295" i="1" s="1"/>
  <c r="Y501" i="2"/>
  <c r="AD501" i="2" s="1"/>
  <c r="AC145" i="2"/>
  <c r="E144" i="1" s="1"/>
  <c r="I144" i="1" s="1"/>
  <c r="M144" i="1" s="1"/>
  <c r="AC478" i="2"/>
  <c r="Y852" i="2"/>
  <c r="AD852" i="2" s="1"/>
  <c r="AD232" i="2"/>
  <c r="F231" i="1" s="1"/>
  <c r="AD805" i="2"/>
  <c r="F804" i="1" s="1"/>
  <c r="AD754" i="2"/>
  <c r="F753" i="1" s="1"/>
  <c r="J753" i="1" s="1"/>
  <c r="N753" i="1" s="1"/>
  <c r="Y990" i="2"/>
  <c r="AD990" i="2" s="1"/>
  <c r="F989" i="1" s="1"/>
  <c r="J989" i="1" s="1"/>
  <c r="N989" i="1" s="1"/>
  <c r="Y157" i="2"/>
  <c r="AD157" i="2" s="1"/>
  <c r="Y878" i="2"/>
  <c r="AD878" i="2" s="1"/>
  <c r="Y226" i="2"/>
  <c r="AD226" i="2" s="1"/>
  <c r="Y172" i="2"/>
  <c r="AD172" i="2" s="1"/>
  <c r="AD981" i="2"/>
  <c r="F980" i="1" s="1"/>
  <c r="U539" i="2"/>
  <c r="Y539" i="2"/>
  <c r="AD33" i="2"/>
  <c r="F32" i="1" s="1"/>
  <c r="J32" i="1" s="1"/>
  <c r="N32" i="1" s="1"/>
  <c r="Y996" i="2"/>
  <c r="AD996" i="2" s="1"/>
  <c r="AD985" i="2"/>
  <c r="F984" i="1" s="1"/>
  <c r="Y708" i="2"/>
  <c r="AD708" i="2" s="1"/>
  <c r="F707" i="1" s="1"/>
  <c r="J707" i="1" s="1"/>
  <c r="N707" i="1" s="1"/>
  <c r="Y721" i="2"/>
  <c r="AD721" i="2" s="1"/>
  <c r="Y427" i="2"/>
  <c r="AD427" i="2" s="1"/>
  <c r="Y887" i="2"/>
  <c r="AD887" i="2" s="1"/>
  <c r="Y245" i="2"/>
  <c r="AD245" i="2" s="1"/>
  <c r="F244" i="1" s="1"/>
  <c r="J244" i="1" s="1"/>
  <c r="N244" i="1" s="1"/>
  <c r="Y283" i="2"/>
  <c r="Y717" i="2"/>
  <c r="AD717" i="2" s="1"/>
  <c r="AD706" i="2"/>
  <c r="F705" i="1" s="1"/>
  <c r="AD106" i="2"/>
  <c r="F105" i="1" s="1"/>
  <c r="J105" i="1" s="1"/>
  <c r="N105" i="1" s="1"/>
  <c r="J31" i="1"/>
  <c r="N31" i="1" s="1"/>
  <c r="AD191" i="2"/>
  <c r="F190" i="1" s="1"/>
  <c r="Y61" i="2"/>
  <c r="Y919" i="2"/>
  <c r="Y250" i="2"/>
  <c r="AD250" i="2" s="1"/>
  <c r="Y171" i="2"/>
  <c r="Y234" i="2"/>
  <c r="AD234" i="2" s="1"/>
  <c r="F83" i="1"/>
  <c r="J83" i="1" s="1"/>
  <c r="N83" i="1" s="1"/>
  <c r="F224" i="1"/>
  <c r="E176" i="1"/>
  <c r="I176" i="1" s="1"/>
  <c r="M176" i="1" s="1"/>
  <c r="F350" i="1"/>
  <c r="E257" i="1"/>
  <c r="I257" i="1" s="1"/>
  <c r="M257" i="1" s="1"/>
  <c r="F819" i="1"/>
  <c r="F259" i="1"/>
  <c r="F156" i="1"/>
  <c r="J156" i="1" s="1"/>
  <c r="N156" i="1" s="1"/>
  <c r="AC364" i="2"/>
  <c r="E363" i="1" s="1"/>
  <c r="I363" i="1" s="1"/>
  <c r="M363" i="1" s="1"/>
  <c r="Y464" i="2"/>
  <c r="AD464" i="2" s="1"/>
  <c r="F463" i="1" s="1"/>
  <c r="Y565" i="2"/>
  <c r="AD565" i="2" s="1"/>
  <c r="F564" i="1" s="1"/>
  <c r="J30" i="1"/>
  <c r="N30" i="1" s="1"/>
  <c r="Y865" i="2"/>
  <c r="AD865" i="2" s="1"/>
  <c r="Y722" i="2"/>
  <c r="Y530" i="2"/>
  <c r="AD530" i="2" s="1"/>
  <c r="U747" i="2"/>
  <c r="Y747" i="2"/>
  <c r="AD747" i="2" s="1"/>
  <c r="Y148" i="2"/>
  <c r="AD148" i="2" s="1"/>
  <c r="Y659" i="2"/>
  <c r="AD659" i="2" s="1"/>
  <c r="Y267" i="2"/>
  <c r="AD267" i="2" s="1"/>
  <c r="AD822" i="2"/>
  <c r="F821" i="1" s="1"/>
  <c r="Y536" i="2"/>
  <c r="AD536" i="2" s="1"/>
  <c r="F535" i="1" s="1"/>
  <c r="J535" i="1" s="1"/>
  <c r="N535" i="1" s="1"/>
  <c r="AC972" i="2"/>
  <c r="E971" i="1" s="1"/>
  <c r="I971" i="1" s="1"/>
  <c r="M971" i="1" s="1"/>
  <c r="AD279" i="2"/>
  <c r="F278" i="1" s="1"/>
  <c r="J278" i="1" s="1"/>
  <c r="N278" i="1" s="1"/>
  <c r="AC496" i="2"/>
  <c r="Y404" i="2"/>
  <c r="AD404" i="2" s="1"/>
  <c r="Y448" i="2"/>
  <c r="AD448" i="2" s="1"/>
  <c r="U522" i="2"/>
  <c r="Y522" i="2" s="1"/>
  <c r="AD522" i="2" s="1"/>
  <c r="Y621" i="2"/>
  <c r="AD621" i="2" s="1"/>
  <c r="Y695" i="2"/>
  <c r="AD695" i="2" s="1"/>
  <c r="J48" i="1"/>
  <c r="N48" i="1" s="1"/>
  <c r="J37" i="1"/>
  <c r="N37" i="1" s="1"/>
  <c r="U333" i="2"/>
  <c r="Y333" i="2" s="1"/>
  <c r="AD333" i="2" s="1"/>
  <c r="Y326" i="2"/>
  <c r="AD326" i="2" s="1"/>
  <c r="Y385" i="2"/>
  <c r="AD385" i="2" s="1"/>
  <c r="U668" i="2"/>
  <c r="Y668" i="2" s="1"/>
  <c r="AD668" i="2" s="1"/>
  <c r="U777" i="2"/>
  <c r="Y777" i="2" s="1"/>
  <c r="AD777" i="2" s="1"/>
  <c r="Y30" i="2"/>
  <c r="AD30" i="2" s="1"/>
  <c r="Y174" i="2"/>
  <c r="AD174" i="2" s="1"/>
  <c r="F173" i="1" s="1"/>
  <c r="Y203" i="2"/>
  <c r="AD203" i="2" s="1"/>
  <c r="AD711" i="2"/>
  <c r="F710" i="1" s="1"/>
  <c r="AD244" i="2"/>
  <c r="F243" i="1" s="1"/>
  <c r="AD523" i="2"/>
  <c r="F522" i="1" s="1"/>
  <c r="AD379" i="2"/>
  <c r="F378" i="1" s="1"/>
  <c r="J378" i="1" s="1"/>
  <c r="N378" i="1" s="1"/>
  <c r="AC483" i="2"/>
  <c r="E482" i="1" s="1"/>
  <c r="I482" i="1" s="1"/>
  <c r="M482" i="1" s="1"/>
  <c r="Y314" i="2"/>
  <c r="AD314" i="2" s="1"/>
  <c r="F313" i="1" s="1"/>
  <c r="J313" i="1" s="1"/>
  <c r="N313" i="1" s="1"/>
  <c r="J104" i="1"/>
  <c r="N104" i="1" s="1"/>
  <c r="J87" i="1"/>
  <c r="N87" i="1" s="1"/>
  <c r="J75" i="1"/>
  <c r="N75" i="1" s="1"/>
  <c r="Y310" i="2"/>
  <c r="AD310" i="2" s="1"/>
  <c r="Y874" i="2"/>
  <c r="AD874" i="2" s="1"/>
  <c r="Y251" i="2"/>
  <c r="AD251" i="2" s="1"/>
  <c r="F250" i="1" s="1"/>
  <c r="J250" i="1" s="1"/>
  <c r="N250" i="1" s="1"/>
  <c r="F118" i="1"/>
  <c r="Y906" i="2"/>
  <c r="AD906" i="2" s="1"/>
  <c r="AD592" i="2"/>
  <c r="F591" i="1" s="1"/>
  <c r="Y491" i="2"/>
  <c r="AD491" i="2" s="1"/>
  <c r="F490" i="1" s="1"/>
  <c r="Y782" i="2"/>
  <c r="AD782" i="2" s="1"/>
  <c r="AD444" i="2"/>
  <c r="F443" i="1" s="1"/>
  <c r="AD797" i="2"/>
  <c r="F796" i="1" s="1"/>
  <c r="J796" i="1" s="1"/>
  <c r="N796" i="1" s="1"/>
  <c r="J115" i="1"/>
  <c r="N115" i="1" s="1"/>
  <c r="AC650" i="2"/>
  <c r="F690" i="1"/>
  <c r="E293" i="1"/>
  <c r="I293" i="1" s="1"/>
  <c r="M293" i="1" s="1"/>
  <c r="E327" i="1"/>
  <c r="I327" i="1" s="1"/>
  <c r="M327" i="1" s="1"/>
  <c r="AC958" i="2"/>
  <c r="E957" i="1" s="1"/>
  <c r="I957" i="1" s="1"/>
  <c r="M957" i="1" s="1"/>
  <c r="J52" i="1"/>
  <c r="N52" i="1" s="1"/>
  <c r="J98" i="1"/>
  <c r="N98" i="1" s="1"/>
  <c r="Y728" i="2"/>
  <c r="Y825" i="2"/>
  <c r="AD825" i="2" s="1"/>
  <c r="F824" i="1" s="1"/>
  <c r="AD623" i="2"/>
  <c r="F622" i="1" s="1"/>
  <c r="J622" i="1" s="1"/>
  <c r="N622" i="1" s="1"/>
  <c r="F939" i="1"/>
  <c r="Y127" i="2"/>
  <c r="AD127" i="2" s="1"/>
  <c r="F126" i="1" s="1"/>
  <c r="J126" i="1" s="1"/>
  <c r="N126" i="1" s="1"/>
  <c r="Y321" i="2"/>
  <c r="AD321" i="2" s="1"/>
  <c r="U604" i="2"/>
  <c r="Y604" i="2"/>
  <c r="AD604" i="2" s="1"/>
  <c r="AD55" i="2"/>
  <c r="F54" i="1" s="1"/>
  <c r="J54" i="1" s="1"/>
  <c r="N54" i="1" s="1"/>
  <c r="AC77" i="2"/>
  <c r="Y121" i="2"/>
  <c r="AD121" i="2" s="1"/>
  <c r="AD210" i="2"/>
  <c r="F209" i="1" s="1"/>
  <c r="AC384" i="2"/>
  <c r="Y304" i="2"/>
  <c r="AD304" i="2" s="1"/>
  <c r="F303" i="1" s="1"/>
  <c r="AD693" i="2"/>
  <c r="F692" i="1" s="1"/>
  <c r="J692" i="1" s="1"/>
  <c r="N692" i="1" s="1"/>
  <c r="AD664" i="2"/>
  <c r="F663" i="1" s="1"/>
  <c r="Y889" i="2"/>
  <c r="AD889" i="2" s="1"/>
  <c r="Y535" i="2"/>
  <c r="AD535" i="2" s="1"/>
  <c r="Y926" i="2"/>
  <c r="AD926" i="2" s="1"/>
  <c r="Y526" i="2"/>
  <c r="AD526" i="2" s="1"/>
  <c r="AD722" i="2"/>
  <c r="F721" i="1" s="1"/>
  <c r="J51" i="1"/>
  <c r="N51" i="1" s="1"/>
  <c r="J72" i="1"/>
  <c r="N72" i="1" s="1"/>
  <c r="AD769" i="2"/>
  <c r="F768" i="1" s="1"/>
  <c r="J768" i="1" s="1"/>
  <c r="N768" i="1" s="1"/>
  <c r="AD645" i="2"/>
  <c r="F644" i="1" s="1"/>
  <c r="Y663" i="2"/>
  <c r="AD663" i="2" s="1"/>
  <c r="F662" i="1" s="1"/>
  <c r="J662" i="1" s="1"/>
  <c r="N662" i="1" s="1"/>
  <c r="F633" i="1"/>
  <c r="AD297" i="2"/>
  <c r="F296" i="1" s="1"/>
  <c r="J113" i="1"/>
  <c r="N113" i="1" s="1"/>
  <c r="Y150" i="2"/>
  <c r="AD150" i="2" s="1"/>
  <c r="F149" i="1" s="1"/>
  <c r="J149" i="1" s="1"/>
  <c r="N149" i="1" s="1"/>
  <c r="Y704" i="2"/>
  <c r="AD704" i="2" s="1"/>
  <c r="Y311" i="2"/>
  <c r="AD311" i="2" s="1"/>
  <c r="Y832" i="2"/>
  <c r="AD832" i="2" s="1"/>
  <c r="Y591" i="2"/>
  <c r="AD760" i="2"/>
  <c r="F601" i="1"/>
  <c r="J601" i="1" s="1"/>
  <c r="N601" i="1" s="1"/>
  <c r="U635" i="2"/>
  <c r="Y635" i="2" s="1"/>
  <c r="AD635" i="2" s="1"/>
  <c r="AD104" i="2"/>
  <c r="F103" i="1" s="1"/>
  <c r="J103" i="1" s="1"/>
  <c r="N103" i="1" s="1"/>
  <c r="Y223" i="2"/>
  <c r="AD223" i="2" s="1"/>
  <c r="J5" i="1"/>
  <c r="J36" i="1"/>
  <c r="N36" i="1" s="1"/>
  <c r="J7" i="1"/>
  <c r="N7" i="1" s="1"/>
  <c r="AD756" i="2"/>
  <c r="F755" i="1" s="1"/>
  <c r="J755" i="1" s="1"/>
  <c r="N755" i="1" s="1"/>
  <c r="Y290" i="2"/>
  <c r="AD290" i="2" s="1"/>
  <c r="F289" i="1" s="1"/>
  <c r="F110" i="1"/>
  <c r="J110" i="1" s="1"/>
  <c r="N110" i="1" s="1"/>
  <c r="F280" i="1"/>
  <c r="AD387" i="2"/>
  <c r="F386" i="1" s="1"/>
  <c r="J386" i="1" s="1"/>
  <c r="N386" i="1" s="1"/>
  <c r="J20" i="1"/>
  <c r="N20" i="1" s="1"/>
  <c r="AC933" i="2"/>
  <c r="AD718" i="2"/>
  <c r="F717" i="1" s="1"/>
  <c r="AC493" i="2"/>
  <c r="F249" i="1"/>
  <c r="U647" i="2"/>
  <c r="Y647" i="2"/>
  <c r="AD647" i="2" s="1"/>
  <c r="AC45" i="2"/>
  <c r="AD425" i="2"/>
  <c r="F424" i="1" s="1"/>
  <c r="Y284" i="2"/>
  <c r="AD590" i="2"/>
  <c r="F589" i="1" s="1"/>
  <c r="Y914" i="2"/>
  <c r="AD914" i="2" s="1"/>
  <c r="F913" i="1" s="1"/>
  <c r="J913" i="1" s="1"/>
  <c r="N913" i="1" s="1"/>
  <c r="AC828" i="2"/>
  <c r="E827" i="1" s="1"/>
  <c r="I827" i="1" s="1"/>
  <c r="M827" i="1" s="1"/>
  <c r="Y100" i="2"/>
  <c r="AD100" i="2" s="1"/>
  <c r="F99" i="1" s="1"/>
  <c r="J99" i="1" s="1"/>
  <c r="N99" i="1" s="1"/>
  <c r="J86" i="1"/>
  <c r="N86" i="1" s="1"/>
  <c r="AC610" i="2"/>
  <c r="Y674" i="2"/>
  <c r="AD674" i="2" s="1"/>
  <c r="Y921" i="2"/>
  <c r="AD921" i="2" s="1"/>
  <c r="AC334" i="2"/>
  <c r="Y129" i="2"/>
  <c r="AD129" i="2" s="1"/>
  <c r="Y984" i="2"/>
  <c r="AD984" i="2" s="1"/>
  <c r="F983" i="1" s="1"/>
  <c r="J983" i="1" s="1"/>
  <c r="N983" i="1" s="1"/>
  <c r="E677" i="1"/>
  <c r="I677" i="1" s="1"/>
  <c r="M677" i="1" s="1"/>
  <c r="F737" i="1"/>
  <c r="E809" i="1"/>
  <c r="I809" i="1" s="1"/>
  <c r="M809" i="1" s="1"/>
  <c r="F398" i="1"/>
  <c r="J398" i="1" s="1"/>
  <c r="N398" i="1" s="1"/>
  <c r="E380" i="1"/>
  <c r="I380" i="1" s="1"/>
  <c r="M380" i="1" s="1"/>
  <c r="F612" i="1"/>
  <c r="E296" i="1"/>
  <c r="I296" i="1" s="1"/>
  <c r="M296" i="1" s="1"/>
  <c r="E768" i="1"/>
  <c r="I768" i="1" s="1"/>
  <c r="M768" i="1" s="1"/>
  <c r="F573" i="1"/>
  <c r="J573" i="1" s="1"/>
  <c r="N573" i="1" s="1"/>
  <c r="E891" i="1"/>
  <c r="I891" i="1" s="1"/>
  <c r="M891" i="1" s="1"/>
  <c r="E817" i="1"/>
  <c r="I817" i="1" s="1"/>
  <c r="M817" i="1" s="1"/>
  <c r="F122" i="1"/>
  <c r="F876" i="1"/>
  <c r="E875" i="1"/>
  <c r="I875" i="1" s="1"/>
  <c r="M875" i="1" s="1"/>
  <c r="E424" i="1"/>
  <c r="I424" i="1" s="1"/>
  <c r="M424" i="1" s="1"/>
  <c r="F500" i="1"/>
  <c r="F569" i="1"/>
  <c r="E993" i="1"/>
  <c r="I993" i="1" s="1"/>
  <c r="M993" i="1" s="1"/>
  <c r="F533" i="1"/>
  <c r="F262" i="1"/>
  <c r="E796" i="1"/>
  <c r="I796" i="1" s="1"/>
  <c r="M796" i="1" s="1"/>
  <c r="E717" i="1"/>
  <c r="I717" i="1" s="1"/>
  <c r="M717" i="1" s="1"/>
  <c r="F927" i="1"/>
  <c r="J927" i="1" s="1"/>
  <c r="N927" i="1" s="1"/>
  <c r="E976" i="1"/>
  <c r="I976" i="1" s="1"/>
  <c r="M976" i="1" s="1"/>
  <c r="F720" i="1"/>
  <c r="F144" i="1"/>
  <c r="J144" i="1" s="1"/>
  <c r="N144" i="1" s="1"/>
  <c r="F882" i="1"/>
  <c r="F625" i="1"/>
  <c r="E237" i="1"/>
  <c r="I237" i="1" s="1"/>
  <c r="M237" i="1" s="1"/>
  <c r="F831" i="1"/>
  <c r="F759" i="1"/>
  <c r="J759" i="1" s="1"/>
  <c r="N759" i="1" s="1"/>
  <c r="E699" i="1"/>
  <c r="I699" i="1" s="1"/>
  <c r="M699" i="1" s="1"/>
  <c r="E607" i="1"/>
  <c r="I607" i="1" s="1"/>
  <c r="M607" i="1" s="1"/>
  <c r="F962" i="1"/>
  <c r="J962" i="1" s="1"/>
  <c r="N962" i="1" s="1"/>
  <c r="E772" i="1"/>
  <c r="I772" i="1" s="1"/>
  <c r="M772" i="1" s="1"/>
  <c r="F780" i="1"/>
  <c r="Y573" i="2"/>
  <c r="AD573" i="2" s="1"/>
  <c r="F572" i="1" s="1"/>
  <c r="J572" i="1" s="1"/>
  <c r="N572" i="1" s="1"/>
  <c r="AD929" i="2"/>
  <c r="F928" i="1" s="1"/>
  <c r="F834" i="1"/>
  <c r="E706" i="1"/>
  <c r="I706" i="1" s="1"/>
  <c r="M706" i="1" s="1"/>
  <c r="F344" i="1"/>
  <c r="F712" i="1"/>
  <c r="E368" i="1"/>
  <c r="I368" i="1" s="1"/>
  <c r="M368" i="1" s="1"/>
  <c r="E709" i="1"/>
  <c r="I709" i="1" s="1"/>
  <c r="M709" i="1" s="1"/>
  <c r="F860" i="1"/>
  <c r="E521" i="1"/>
  <c r="I521" i="1" s="1"/>
  <c r="M521" i="1" s="1"/>
  <c r="E289" i="1"/>
  <c r="I289" i="1" s="1"/>
  <c r="M289" i="1" s="1"/>
  <c r="AD596" i="2"/>
  <c r="F595" i="1" s="1"/>
  <c r="F948" i="1"/>
  <c r="J948" i="1" s="1"/>
  <c r="N948" i="1" s="1"/>
  <c r="F950" i="1"/>
  <c r="F852" i="1"/>
  <c r="F702" i="1"/>
  <c r="F214" i="1"/>
  <c r="U499" i="2"/>
  <c r="Y499" i="2" s="1"/>
  <c r="AD499" i="2" s="1"/>
  <c r="F719" i="1"/>
  <c r="F643" i="1"/>
  <c r="F276" i="1"/>
  <c r="J276" i="1" s="1"/>
  <c r="N276" i="1" s="1"/>
  <c r="F870" i="1"/>
  <c r="F353" i="1"/>
  <c r="E756" i="1"/>
  <c r="I756" i="1" s="1"/>
  <c r="M756" i="1" s="1"/>
  <c r="E287" i="1"/>
  <c r="I287" i="1" s="1"/>
  <c r="M287" i="1" s="1"/>
  <c r="AC416" i="2"/>
  <c r="F902" i="1"/>
  <c r="F560" i="1"/>
  <c r="E754" i="1"/>
  <c r="I754" i="1" s="1"/>
  <c r="M754" i="1" s="1"/>
  <c r="AD962" i="2"/>
  <c r="F961" i="1" s="1"/>
  <c r="J961" i="1" s="1"/>
  <c r="N961" i="1" s="1"/>
  <c r="E770" i="1"/>
  <c r="I770" i="1" s="1"/>
  <c r="M770" i="1" s="1"/>
  <c r="F752" i="1"/>
  <c r="E231" i="1"/>
  <c r="I231" i="1" s="1"/>
  <c r="M231" i="1" s="1"/>
  <c r="F935" i="1"/>
  <c r="J935" i="1" s="1"/>
  <c r="N935" i="1" s="1"/>
  <c r="E240" i="1"/>
  <c r="I240" i="1" s="1"/>
  <c r="M240" i="1" s="1"/>
  <c r="AC546" i="2"/>
  <c r="E545" i="1" s="1"/>
  <c r="I545" i="1" s="1"/>
  <c r="M545" i="1" s="1"/>
  <c r="E462" i="1"/>
  <c r="I462" i="1" s="1"/>
  <c r="M462" i="1" s="1"/>
  <c r="F698" i="1"/>
  <c r="AD238" i="2"/>
  <c r="F237" i="1" s="1"/>
  <c r="F403" i="1"/>
  <c r="J403" i="1" s="1"/>
  <c r="N403" i="1" s="1"/>
  <c r="AC904" i="2"/>
  <c r="E903" i="1" s="1"/>
  <c r="I903" i="1" s="1"/>
  <c r="M903" i="1" s="1"/>
  <c r="E412" i="1"/>
  <c r="I412" i="1" s="1"/>
  <c r="M412" i="1" s="1"/>
  <c r="F867" i="1"/>
  <c r="E378" i="1"/>
  <c r="I378" i="1" s="1"/>
  <c r="M378" i="1" s="1"/>
  <c r="AC570" i="2"/>
  <c r="E569" i="1" s="1"/>
  <c r="I569" i="1" s="1"/>
  <c r="M569" i="1" s="1"/>
  <c r="U332" i="2"/>
  <c r="Y332" i="2" s="1"/>
  <c r="AD332" i="2" s="1"/>
  <c r="F174" i="1"/>
  <c r="AD282" i="2"/>
  <c r="E395" i="1"/>
  <c r="I395" i="1" s="1"/>
  <c r="M395" i="1" s="1"/>
  <c r="Y207" i="2"/>
  <c r="AD207" i="2" s="1"/>
  <c r="F206" i="1" s="1"/>
  <c r="Y741" i="2"/>
  <c r="AD741" i="2" s="1"/>
  <c r="F740" i="1" s="1"/>
  <c r="F441" i="1"/>
  <c r="J441" i="1" s="1"/>
  <c r="N441" i="1" s="1"/>
  <c r="AC477" i="2"/>
  <c r="F316" i="1"/>
  <c r="F433" i="1"/>
  <c r="J433" i="1" s="1"/>
  <c r="N433" i="1" s="1"/>
  <c r="E723" i="1"/>
  <c r="I723" i="1" s="1"/>
  <c r="M723" i="1" s="1"/>
  <c r="AD818" i="2"/>
  <c r="F817" i="1" s="1"/>
  <c r="E568" i="1"/>
  <c r="I568" i="1" s="1"/>
  <c r="M568" i="1" s="1"/>
  <c r="AD977" i="2"/>
  <c r="F976" i="1" s="1"/>
  <c r="J976" i="1" s="1"/>
  <c r="N976" i="1" s="1"/>
  <c r="F567" i="1"/>
  <c r="E986" i="1"/>
  <c r="I986" i="1" s="1"/>
  <c r="M986" i="1" s="1"/>
  <c r="F684" i="1"/>
  <c r="J684" i="1" s="1"/>
  <c r="N684" i="1" s="1"/>
  <c r="Y943" i="2"/>
  <c r="AD943" i="2" s="1"/>
  <c r="F942" i="1" s="1"/>
  <c r="J942" i="1" s="1"/>
  <c r="N942" i="1" s="1"/>
  <c r="AD576" i="2"/>
  <c r="F575" i="1" s="1"/>
  <c r="F409" i="1"/>
  <c r="J409" i="1" s="1"/>
  <c r="N409" i="1" s="1"/>
  <c r="AC902" i="2"/>
  <c r="E901" i="1" s="1"/>
  <c r="I901" i="1" s="1"/>
  <c r="M901" i="1" s="1"/>
  <c r="AC246" i="2"/>
  <c r="F434" i="1"/>
  <c r="AD331" i="2"/>
  <c r="F330" i="1" s="1"/>
  <c r="E943" i="1"/>
  <c r="I943" i="1" s="1"/>
  <c r="M943" i="1" s="1"/>
  <c r="Y154" i="2"/>
  <c r="AD154" i="2" s="1"/>
  <c r="U151" i="2"/>
  <c r="Y151" i="2" s="1"/>
  <c r="AD151" i="2" s="1"/>
  <c r="AC329" i="2"/>
  <c r="F510" i="1"/>
  <c r="F696" i="1"/>
  <c r="AC763" i="2"/>
  <c r="F338" i="1"/>
  <c r="Y890" i="2"/>
  <c r="AD890" i="2" s="1"/>
  <c r="F889" i="1" s="1"/>
  <c r="F906" i="1"/>
  <c r="F579" i="1"/>
  <c r="F120" i="1"/>
  <c r="AD694" i="2"/>
  <c r="F693" i="1" s="1"/>
  <c r="F448" i="1"/>
  <c r="J448" i="1" s="1"/>
  <c r="N448" i="1" s="1"/>
  <c r="F949" i="1"/>
  <c r="E839" i="1"/>
  <c r="I839" i="1" s="1"/>
  <c r="M839" i="1" s="1"/>
  <c r="E964" i="1"/>
  <c r="I964" i="1" s="1"/>
  <c r="M964" i="1" s="1"/>
  <c r="F346" i="1"/>
  <c r="AD771" i="2"/>
  <c r="F770" i="1" s="1"/>
  <c r="E642" i="1"/>
  <c r="I642" i="1" s="1"/>
  <c r="M642" i="1" s="1"/>
  <c r="E686" i="1"/>
  <c r="I686" i="1" s="1"/>
  <c r="M686" i="1" s="1"/>
  <c r="AD540" i="2"/>
  <c r="F539" i="1" s="1"/>
  <c r="F600" i="1"/>
  <c r="AD413" i="2"/>
  <c r="F412" i="1" s="1"/>
  <c r="J412" i="1" s="1"/>
  <c r="N412" i="1" s="1"/>
  <c r="F478" i="1"/>
  <c r="F673" i="1"/>
  <c r="E644" i="1"/>
  <c r="I644" i="1" s="1"/>
  <c r="M644" i="1" s="1"/>
  <c r="F407" i="1"/>
  <c r="Y775" i="2"/>
  <c r="AD775" i="2" s="1"/>
  <c r="AD854" i="2"/>
  <c r="AC631" i="2"/>
  <c r="E990" i="1"/>
  <c r="I990" i="1" s="1"/>
  <c r="M990" i="1" s="1"/>
  <c r="F881" i="1"/>
  <c r="J881" i="1" s="1"/>
  <c r="N881" i="1" s="1"/>
  <c r="AD465" i="2"/>
  <c r="F464" i="1" s="1"/>
  <c r="F930" i="1"/>
  <c r="Y900" i="2"/>
  <c r="AD900" i="2" s="1"/>
  <c r="E894" i="1"/>
  <c r="I894" i="1" s="1"/>
  <c r="M894" i="1" s="1"/>
  <c r="Y660" i="2"/>
  <c r="AD660" i="2" s="1"/>
  <c r="E393" i="1"/>
  <c r="I393" i="1" s="1"/>
  <c r="M393" i="1" s="1"/>
  <c r="AC737" i="2"/>
  <c r="E736" i="1" s="1"/>
  <c r="I736" i="1" s="1"/>
  <c r="M736" i="1" s="1"/>
  <c r="AC523" i="2"/>
  <c r="E522" i="1" s="1"/>
  <c r="I522" i="1" s="1"/>
  <c r="M522" i="1" s="1"/>
  <c r="E884" i="1"/>
  <c r="I884" i="1" s="1"/>
  <c r="M884" i="1" s="1"/>
  <c r="AD643" i="2"/>
  <c r="F642" i="1" s="1"/>
  <c r="J642" i="1" s="1"/>
  <c r="N642" i="1" s="1"/>
  <c r="E340" i="1"/>
  <c r="I340" i="1" s="1"/>
  <c r="M340" i="1" s="1"/>
  <c r="F880" i="1"/>
  <c r="AC520" i="2"/>
  <c r="Y714" i="2"/>
  <c r="AD714" i="2" s="1"/>
  <c r="AC231" i="2"/>
  <c r="E230" i="1" s="1"/>
  <c r="I230" i="1" s="1"/>
  <c r="M230" i="1" s="1"/>
  <c r="Y261" i="2"/>
  <c r="AD261" i="2" s="1"/>
  <c r="F260" i="1" s="1"/>
  <c r="Y749" i="2"/>
  <c r="AD749" i="2" s="1"/>
  <c r="F912" i="1"/>
  <c r="F318" i="1"/>
  <c r="J318" i="1" s="1"/>
  <c r="N318" i="1" s="1"/>
  <c r="Y964" i="2"/>
  <c r="AD964" i="2" s="1"/>
  <c r="F963" i="1" s="1"/>
  <c r="J963" i="1" s="1"/>
  <c r="N963" i="1" s="1"/>
  <c r="Y163" i="2"/>
  <c r="AD163" i="2" s="1"/>
  <c r="F162" i="1" s="1"/>
  <c r="Y901" i="2"/>
  <c r="AD901" i="2" s="1"/>
  <c r="E162" i="1"/>
  <c r="I162" i="1" s="1"/>
  <c r="M162" i="1" s="1"/>
  <c r="E649" i="1"/>
  <c r="I649" i="1" s="1"/>
  <c r="M649" i="1" s="1"/>
  <c r="E449" i="1"/>
  <c r="I449" i="1" s="1"/>
  <c r="M449" i="1" s="1"/>
  <c r="E710" i="1"/>
  <c r="I710" i="1" s="1"/>
  <c r="M710" i="1" s="1"/>
  <c r="F494" i="1"/>
  <c r="F921" i="1"/>
  <c r="AD755" i="2"/>
  <c r="F754" i="1" s="1"/>
  <c r="E887" i="1"/>
  <c r="I887" i="1" s="1"/>
  <c r="M887" i="1" s="1"/>
  <c r="E685" i="1"/>
  <c r="I685" i="1" s="1"/>
  <c r="M685" i="1" s="1"/>
  <c r="F910" i="1"/>
  <c r="AD528" i="2"/>
  <c r="F527" i="1" s="1"/>
  <c r="J527" i="1" s="1"/>
  <c r="N527" i="1" s="1"/>
  <c r="F369" i="1"/>
  <c r="AD810" i="2"/>
  <c r="F809" i="1" s="1"/>
  <c r="F446" i="1"/>
  <c r="E452" i="1"/>
  <c r="I452" i="1" s="1"/>
  <c r="M452" i="1" s="1"/>
  <c r="F513" i="1"/>
  <c r="E480" i="1"/>
  <c r="I480" i="1" s="1"/>
  <c r="M480" i="1" s="1"/>
  <c r="F212" i="1"/>
  <c r="AC984" i="2"/>
  <c r="E410" i="1"/>
  <c r="I410" i="1" s="1"/>
  <c r="M410" i="1" s="1"/>
  <c r="F792" i="1"/>
  <c r="J792" i="1" s="1"/>
  <c r="N792" i="1" s="1"/>
  <c r="F672" i="1"/>
  <c r="F587" i="1"/>
  <c r="E622" i="1"/>
  <c r="I622" i="1" s="1"/>
  <c r="M622" i="1" s="1"/>
  <c r="E207" i="1"/>
  <c r="I207" i="1" s="1"/>
  <c r="M207" i="1" s="1"/>
  <c r="AD487" i="2"/>
  <c r="F486" i="1" s="1"/>
  <c r="J486" i="1" s="1"/>
  <c r="N486" i="1" s="1"/>
  <c r="E591" i="1"/>
  <c r="I591" i="1" s="1"/>
  <c r="M591" i="1" s="1"/>
  <c r="AC939" i="2"/>
  <c r="E938" i="1" s="1"/>
  <c r="I938" i="1" s="1"/>
  <c r="M938" i="1" s="1"/>
  <c r="E288" i="1"/>
  <c r="I288" i="1" s="1"/>
  <c r="M288" i="1" s="1"/>
  <c r="AC789" i="2"/>
  <c r="E788" i="1" s="1"/>
  <c r="I788" i="1" s="1"/>
  <c r="M788" i="1" s="1"/>
  <c r="AC1000" i="2"/>
  <c r="E999" i="1" s="1"/>
  <c r="I999" i="1" s="1"/>
  <c r="M999" i="1" s="1"/>
  <c r="AC786" i="2"/>
  <c r="E352" i="1"/>
  <c r="I352" i="1" s="1"/>
  <c r="M352" i="1" s="1"/>
  <c r="E425" i="1"/>
  <c r="I425" i="1" s="1"/>
  <c r="M425" i="1" s="1"/>
  <c r="F456" i="1"/>
  <c r="Y751" i="2"/>
  <c r="AD751" i="2" s="1"/>
  <c r="F750" i="1" s="1"/>
  <c r="J750" i="1" s="1"/>
  <c r="N750" i="1" s="1"/>
  <c r="F893" i="1"/>
  <c r="J893" i="1" s="1"/>
  <c r="N893" i="1" s="1"/>
  <c r="Y656" i="2"/>
  <c r="AD656" i="2" s="1"/>
  <c r="AC792" i="2"/>
  <c r="AD401" i="2"/>
  <c r="F400" i="1" s="1"/>
  <c r="Y652" i="2"/>
  <c r="AD652" i="2" s="1"/>
  <c r="F651" i="1" s="1"/>
  <c r="E844" i="1"/>
  <c r="I844" i="1" s="1"/>
  <c r="M844" i="1" s="1"/>
  <c r="Y492" i="2"/>
  <c r="AD492" i="2" s="1"/>
  <c r="Y879" i="2"/>
  <c r="AD879" i="2" s="1"/>
  <c r="Y723" i="2"/>
  <c r="AD723" i="2" s="1"/>
  <c r="AC595" i="2"/>
  <c r="Y414" i="2"/>
  <c r="AD414" i="2" s="1"/>
  <c r="F413" i="1" s="1"/>
  <c r="J413" i="1" s="1"/>
  <c r="N413" i="1" s="1"/>
  <c r="F978" i="1"/>
  <c r="F766" i="1"/>
  <c r="J766" i="1" s="1"/>
  <c r="N766" i="1" s="1"/>
  <c r="AC211" i="2"/>
  <c r="F866" i="1"/>
  <c r="F616" i="1"/>
  <c r="AC743" i="2"/>
  <c r="E742" i="1" s="1"/>
  <c r="I742" i="1" s="1"/>
  <c r="M742" i="1" s="1"/>
  <c r="Y683" i="2"/>
  <c r="AD683" i="2" s="1"/>
  <c r="F436" i="1"/>
  <c r="F310" i="1"/>
  <c r="Y560" i="2"/>
  <c r="AD560" i="2" s="1"/>
  <c r="F559" i="1" s="1"/>
  <c r="J559" i="1" s="1"/>
  <c r="N559" i="1" s="1"/>
  <c r="Y324" i="2"/>
  <c r="AD324" i="2" s="1"/>
  <c r="AC966" i="2"/>
  <c r="E965" i="1" s="1"/>
  <c r="I965" i="1" s="1"/>
  <c r="M965" i="1" s="1"/>
  <c r="E272" i="1"/>
  <c r="I272" i="1" s="1"/>
  <c r="M272" i="1" s="1"/>
  <c r="E584" i="1"/>
  <c r="I584" i="1" s="1"/>
  <c r="M584" i="1" s="1"/>
  <c r="Y291" i="2"/>
  <c r="AD291" i="2" s="1"/>
  <c r="Y348" i="2"/>
  <c r="AD348" i="2" s="1"/>
  <c r="AC827" i="2"/>
  <c r="E826" i="1" s="1"/>
  <c r="I826" i="1" s="1"/>
  <c r="M826" i="1" s="1"/>
  <c r="F537" i="1"/>
  <c r="Y584" i="2"/>
  <c r="AD584" i="2" s="1"/>
  <c r="E889" i="1"/>
  <c r="I889" i="1" s="1"/>
  <c r="M889" i="1" s="1"/>
  <c r="Y696" i="2"/>
  <c r="AD696" i="2" s="1"/>
  <c r="F349" i="1"/>
  <c r="F411" i="1"/>
  <c r="J411" i="1" s="1"/>
  <c r="N411" i="1" s="1"/>
  <c r="AD994" i="2"/>
  <c r="F993" i="1" s="1"/>
  <c r="Y186" i="2"/>
  <c r="AD186" i="2" s="1"/>
  <c r="F185" i="1" s="1"/>
  <c r="J185" i="1" s="1"/>
  <c r="N185" i="1" s="1"/>
  <c r="Y374" i="2"/>
  <c r="AD374" i="2" s="1"/>
  <c r="E337" i="1"/>
  <c r="I337" i="1" s="1"/>
  <c r="M337" i="1" s="1"/>
  <c r="F995" i="1"/>
  <c r="E527" i="1"/>
  <c r="I527" i="1" s="1"/>
  <c r="M527" i="1" s="1"/>
  <c r="F904" i="1"/>
  <c r="E908" i="1"/>
  <c r="I908" i="1" s="1"/>
  <c r="M908" i="1" s="1"/>
  <c r="F747" i="1"/>
  <c r="E661" i="1"/>
  <c r="I661" i="1" s="1"/>
  <c r="M661" i="1" s="1"/>
  <c r="F421" i="1"/>
  <c r="J421" i="1" s="1"/>
  <c r="N421" i="1" s="1"/>
  <c r="F694" i="1"/>
  <c r="F429" i="1"/>
  <c r="AD728" i="2"/>
  <c r="F727" i="1" s="1"/>
  <c r="F764" i="1"/>
  <c r="F877" i="1"/>
  <c r="F925" i="1"/>
  <c r="E846" i="1"/>
  <c r="I846" i="1" s="1"/>
  <c r="M846" i="1" s="1"/>
  <c r="AD795" i="2"/>
  <c r="F794" i="1" s="1"/>
  <c r="E813" i="1"/>
  <c r="I813" i="1" s="1"/>
  <c r="M813" i="1" s="1"/>
  <c r="E228" i="1"/>
  <c r="I228" i="1" s="1"/>
  <c r="M228" i="1" s="1"/>
  <c r="F828" i="1"/>
  <c r="F597" i="1"/>
  <c r="E917" i="1"/>
  <c r="I917" i="1" s="1"/>
  <c r="M917" i="1" s="1"/>
  <c r="E670" i="1"/>
  <c r="I670" i="1" s="1"/>
  <c r="M670" i="1" s="1"/>
  <c r="E492" i="1"/>
  <c r="I492" i="1" s="1"/>
  <c r="M492" i="1" s="1"/>
  <c r="F905" i="1"/>
  <c r="E383" i="1"/>
  <c r="I383" i="1" s="1"/>
  <c r="M383" i="1" s="1"/>
  <c r="F760" i="1"/>
  <c r="E794" i="1"/>
  <c r="I794" i="1" s="1"/>
  <c r="M794" i="1" s="1"/>
  <c r="E738" i="1"/>
  <c r="I738" i="1" s="1"/>
  <c r="M738" i="1" s="1"/>
  <c r="AD678" i="2"/>
  <c r="F677" i="1" s="1"/>
  <c r="J677" i="1" s="1"/>
  <c r="N677" i="1" s="1"/>
  <c r="AD582" i="2"/>
  <c r="F581" i="1" s="1"/>
  <c r="AC812" i="2"/>
  <c r="E811" i="1" s="1"/>
  <c r="I811" i="1" s="1"/>
  <c r="M811" i="1" s="1"/>
  <c r="F414" i="1"/>
  <c r="J414" i="1" s="1"/>
  <c r="N414" i="1" s="1"/>
  <c r="F546" i="1"/>
  <c r="J546" i="1" s="1"/>
  <c r="N546" i="1" s="1"/>
  <c r="E992" i="1"/>
  <c r="I992" i="1" s="1"/>
  <c r="M992" i="1" s="1"/>
  <c r="F681" i="1"/>
  <c r="AD515" i="2"/>
  <c r="F514" i="1" s="1"/>
  <c r="E945" i="1"/>
  <c r="I945" i="1" s="1"/>
  <c r="M945" i="1" s="1"/>
  <c r="E872" i="1"/>
  <c r="I872" i="1" s="1"/>
  <c r="M872" i="1" s="1"/>
  <c r="Y462" i="2"/>
  <c r="AD462" i="2" s="1"/>
  <c r="F864" i="1"/>
  <c r="AC893" i="2"/>
  <c r="E136" i="1"/>
  <c r="I136" i="1" s="1"/>
  <c r="M136" i="1" s="1"/>
  <c r="F179" i="1"/>
  <c r="Y173" i="2"/>
  <c r="AD173" i="2" s="1"/>
  <c r="Y149" i="2"/>
  <c r="AD149" i="2" s="1"/>
  <c r="E170" i="1"/>
  <c r="I170" i="1" s="1"/>
  <c r="M170" i="1" s="1"/>
  <c r="E940" i="1"/>
  <c r="I940" i="1" s="1"/>
  <c r="M940" i="1" s="1"/>
  <c r="E744" i="1"/>
  <c r="I744" i="1" s="1"/>
  <c r="M744" i="1" s="1"/>
  <c r="AC251" i="2"/>
  <c r="E250" i="1" s="1"/>
  <c r="I250" i="1" s="1"/>
  <c r="M250" i="1" s="1"/>
  <c r="AC606" i="2"/>
  <c r="E605" i="1" s="1"/>
  <c r="I605" i="1" s="1"/>
  <c r="M605" i="1" s="1"/>
  <c r="E278" i="1"/>
  <c r="I278" i="1" s="1"/>
  <c r="M278" i="1" s="1"/>
  <c r="E556" i="1"/>
  <c r="I556" i="1" s="1"/>
  <c r="M556" i="1" s="1"/>
  <c r="F241" i="1"/>
  <c r="E402" i="1"/>
  <c r="I402" i="1" s="1"/>
  <c r="M402" i="1" s="1"/>
  <c r="Y863" i="2"/>
  <c r="AD863" i="2" s="1"/>
  <c r="Y394" i="2"/>
  <c r="AD394" i="2" s="1"/>
  <c r="F393" i="1" s="1"/>
  <c r="AC271" i="2"/>
  <c r="E270" i="1" s="1"/>
  <c r="I270" i="1" s="1"/>
  <c r="M270" i="1" s="1"/>
  <c r="E589" i="1"/>
  <c r="I589" i="1" s="1"/>
  <c r="M589" i="1" s="1"/>
  <c r="F447" i="1"/>
  <c r="J447" i="1" s="1"/>
  <c r="N447" i="1" s="1"/>
  <c r="F359" i="1"/>
  <c r="E683" i="1"/>
  <c r="I683" i="1" s="1"/>
  <c r="M683" i="1" s="1"/>
  <c r="F235" i="1"/>
  <c r="F496" i="1"/>
  <c r="Y892" i="2"/>
  <c r="AD892" i="2" s="1"/>
  <c r="F891" i="1" s="1"/>
  <c r="Y866" i="2"/>
  <c r="AD866" i="2" s="1"/>
  <c r="F315" i="1"/>
  <c r="J315" i="1" s="1"/>
  <c r="N315" i="1" s="1"/>
  <c r="Y469" i="2"/>
  <c r="AD469" i="2" s="1"/>
  <c r="Y504" i="2"/>
  <c r="AD504" i="2" s="1"/>
  <c r="AC386" i="2"/>
  <c r="AC626" i="2"/>
  <c r="E625" i="1" s="1"/>
  <c r="I625" i="1" s="1"/>
  <c r="M625" i="1" s="1"/>
  <c r="E129" i="1"/>
  <c r="I129" i="1" s="1"/>
  <c r="M129" i="1" s="1"/>
  <c r="F154" i="1"/>
  <c r="J154" i="1" s="1"/>
  <c r="N154" i="1" s="1"/>
  <c r="F946" i="1"/>
  <c r="F389" i="1"/>
  <c r="E137" i="1"/>
  <c r="I137" i="1" s="1"/>
  <c r="M137" i="1" s="1"/>
  <c r="E220" i="1"/>
  <c r="I220" i="1" s="1"/>
  <c r="M220" i="1" s="1"/>
  <c r="E464" i="1"/>
  <c r="I464" i="1" s="1"/>
  <c r="M464" i="1" s="1"/>
  <c r="F771" i="1"/>
  <c r="E229" i="1"/>
  <c r="I229" i="1" s="1"/>
  <c r="M229" i="1" s="1"/>
  <c r="F620" i="1"/>
  <c r="J620" i="1" s="1"/>
  <c r="N620" i="1" s="1"/>
  <c r="AD639" i="2"/>
  <c r="F638" i="1" s="1"/>
  <c r="AD230" i="2"/>
  <c r="F229" i="1" s="1"/>
  <c r="F416" i="1"/>
  <c r="F552" i="1"/>
  <c r="E804" i="1"/>
  <c r="I804" i="1" s="1"/>
  <c r="M804" i="1" s="1"/>
  <c r="F247" i="1"/>
  <c r="J247" i="1" s="1"/>
  <c r="N247" i="1" s="1"/>
  <c r="E386" i="1"/>
  <c r="I386" i="1" s="1"/>
  <c r="M386" i="1" s="1"/>
  <c r="F518" i="1"/>
  <c r="E624" i="1"/>
  <c r="I624" i="1" s="1"/>
  <c r="M624" i="1" s="1"/>
  <c r="AD563" i="2"/>
  <c r="F562" i="1" s="1"/>
  <c r="F238" i="1"/>
  <c r="E275" i="1"/>
  <c r="I275" i="1" s="1"/>
  <c r="M275" i="1" s="1"/>
  <c r="E528" i="1"/>
  <c r="I528" i="1" s="1"/>
  <c r="M528" i="1" s="1"/>
  <c r="E549" i="1"/>
  <c r="I549" i="1" s="1"/>
  <c r="M549" i="1" s="1"/>
  <c r="E932" i="1"/>
  <c r="I932" i="1" s="1"/>
  <c r="M932" i="1" s="1"/>
  <c r="F309" i="1"/>
  <c r="J309" i="1" s="1"/>
  <c r="N309" i="1" s="1"/>
  <c r="F703" i="1"/>
  <c r="E291" i="1"/>
  <c r="I291" i="1" s="1"/>
  <c r="M291" i="1" s="1"/>
  <c r="F364" i="1"/>
  <c r="F708" i="1"/>
  <c r="E825" i="1"/>
  <c r="I825" i="1" s="1"/>
  <c r="M825" i="1" s="1"/>
  <c r="E180" i="1"/>
  <c r="I180" i="1" s="1"/>
  <c r="M180" i="1" s="1"/>
  <c r="E190" i="1"/>
  <c r="I190" i="1" s="1"/>
  <c r="M190" i="1" s="1"/>
  <c r="AD171" i="2"/>
  <c r="F170" i="1" s="1"/>
  <c r="Y156" i="2"/>
  <c r="AD156" i="2" s="1"/>
  <c r="F155" i="1" s="1"/>
  <c r="AD190" i="2"/>
  <c r="F189" i="1" s="1"/>
  <c r="J189" i="1" s="1"/>
  <c r="N189" i="1" s="1"/>
  <c r="E143" i="1"/>
  <c r="I143" i="1" s="1"/>
  <c r="M143" i="1" s="1"/>
  <c r="E539" i="1"/>
  <c r="I539" i="1" s="1"/>
  <c r="M539" i="1" s="1"/>
  <c r="AD338" i="2"/>
  <c r="F337" i="1" s="1"/>
  <c r="Y616" i="2"/>
  <c r="AD616" i="2" s="1"/>
  <c r="E627" i="1"/>
  <c r="I627" i="1" s="1"/>
  <c r="M627" i="1" s="1"/>
  <c r="AC677" i="2"/>
  <c r="E676" i="1" s="1"/>
  <c r="I676" i="1" s="1"/>
  <c r="M676" i="1" s="1"/>
  <c r="F855" i="1"/>
  <c r="J855" i="1" s="1"/>
  <c r="N855" i="1" s="1"/>
  <c r="F836" i="1"/>
  <c r="J836" i="1" s="1"/>
  <c r="N836" i="1" s="1"/>
  <c r="E372" i="1"/>
  <c r="I372" i="1" s="1"/>
  <c r="M372" i="1" s="1"/>
  <c r="F858" i="1"/>
  <c r="J858" i="1" s="1"/>
  <c r="N858" i="1" s="1"/>
  <c r="AD826" i="2"/>
  <c r="F825" i="1" s="1"/>
  <c r="AD662" i="2"/>
  <c r="F661" i="1" s="1"/>
  <c r="AC429" i="2"/>
  <c r="E428" i="1" s="1"/>
  <c r="I428" i="1" s="1"/>
  <c r="M428" i="1" s="1"/>
  <c r="E755" i="1"/>
  <c r="I755" i="1" s="1"/>
  <c r="M755" i="1" s="1"/>
  <c r="E981" i="1"/>
  <c r="I981" i="1" s="1"/>
  <c r="M981" i="1" s="1"/>
  <c r="F525" i="1"/>
  <c r="J525" i="1" s="1"/>
  <c r="N525" i="1" s="1"/>
  <c r="F730" i="1"/>
  <c r="E924" i="1"/>
  <c r="I924" i="1" s="1"/>
  <c r="M924" i="1" s="1"/>
  <c r="F743" i="1"/>
  <c r="J743" i="1" s="1"/>
  <c r="N743" i="1" s="1"/>
  <c r="Y912" i="2"/>
  <c r="AD912" i="2" s="1"/>
  <c r="F640" i="1"/>
  <c r="F823" i="1"/>
  <c r="E333" i="1"/>
  <c r="I333" i="1" s="1"/>
  <c r="M333" i="1" s="1"/>
  <c r="E490" i="1"/>
  <c r="I490" i="1" s="1"/>
  <c r="M490" i="1" s="1"/>
  <c r="F277" i="1"/>
  <c r="E306" i="1"/>
  <c r="I306" i="1" s="1"/>
  <c r="M306" i="1" s="1"/>
  <c r="F222" i="1"/>
  <c r="J222" i="1" s="1"/>
  <c r="N222" i="1" s="1"/>
  <c r="AD991" i="2"/>
  <c r="F990" i="1" s="1"/>
  <c r="F163" i="1"/>
  <c r="AD133" i="2"/>
  <c r="F132" i="1" s="1"/>
  <c r="F726" i="1"/>
  <c r="E301" i="1"/>
  <c r="I301" i="1" s="1"/>
  <c r="M301" i="1" s="1"/>
  <c r="F361" i="1"/>
  <c r="J361" i="1" s="1"/>
  <c r="N361" i="1" s="1"/>
  <c r="AD284" i="2"/>
  <c r="F283" i="1" s="1"/>
  <c r="J283" i="1" s="1"/>
  <c r="N283" i="1" s="1"/>
  <c r="E840" i="1"/>
  <c r="I840" i="1" s="1"/>
  <c r="M840" i="1" s="1"/>
  <c r="F246" i="1"/>
  <c r="AD993" i="2"/>
  <c r="F992" i="1" s="1"/>
  <c r="E542" i="1"/>
  <c r="I542" i="1" s="1"/>
  <c r="M542" i="1" s="1"/>
  <c r="E623" i="1"/>
  <c r="I623" i="1" s="1"/>
  <c r="M623" i="1" s="1"/>
  <c r="E609" i="1"/>
  <c r="I609" i="1" s="1"/>
  <c r="M609" i="1" s="1"/>
  <c r="Y642" i="2"/>
  <c r="AD642" i="2" s="1"/>
  <c r="E477" i="1"/>
  <c r="I477" i="1" s="1"/>
  <c r="M477" i="1" s="1"/>
  <c r="E657" i="1"/>
  <c r="I657" i="1" s="1"/>
  <c r="M657" i="1" s="1"/>
  <c r="Y132" i="2"/>
  <c r="AD132" i="2" s="1"/>
  <c r="AD591" i="2"/>
  <c r="F590" i="1" s="1"/>
  <c r="J590" i="1" s="1"/>
  <c r="N590" i="1" s="1"/>
  <c r="E664" i="1"/>
  <c r="I664" i="1" s="1"/>
  <c r="M664" i="1" s="1"/>
  <c r="F252" i="1"/>
  <c r="J252" i="1" s="1"/>
  <c r="N252" i="1" s="1"/>
  <c r="F320" i="1"/>
  <c r="J320" i="1" s="1"/>
  <c r="N320" i="1" s="1"/>
  <c r="F888" i="1"/>
  <c r="F639" i="1"/>
  <c r="F540" i="1"/>
  <c r="F200" i="1"/>
  <c r="J200" i="1" s="1"/>
  <c r="N200" i="1" s="1"/>
  <c r="E160" i="1"/>
  <c r="I160" i="1" s="1"/>
  <c r="M160" i="1" s="1"/>
  <c r="E223" i="1"/>
  <c r="I223" i="1" s="1"/>
  <c r="M223" i="1" s="1"/>
  <c r="F202" i="1"/>
  <c r="E821" i="1"/>
  <c r="I821" i="1" s="1"/>
  <c r="M821" i="1" s="1"/>
  <c r="F810" i="1"/>
  <c r="Y125" i="2"/>
  <c r="AD125" i="2" s="1"/>
  <c r="Y209" i="2"/>
  <c r="AD209" i="2" s="1"/>
  <c r="AD208" i="2"/>
  <c r="F207" i="1" s="1"/>
  <c r="J207" i="1" s="1"/>
  <c r="N207" i="1" s="1"/>
  <c r="Y787" i="2"/>
  <c r="AD787" i="2" s="1"/>
  <c r="Y942" i="2"/>
  <c r="AD942" i="2" s="1"/>
  <c r="Y552" i="2"/>
  <c r="AD552" i="2" s="1"/>
  <c r="E387" i="1"/>
  <c r="I387" i="1" s="1"/>
  <c r="M387" i="1" s="1"/>
  <c r="Y432" i="2"/>
  <c r="AD432" i="2" s="1"/>
  <c r="F671" i="1"/>
  <c r="E966" i="1"/>
  <c r="I966" i="1" s="1"/>
  <c r="M966" i="1" s="1"/>
  <c r="AC600" i="2"/>
  <c r="E599" i="1" s="1"/>
  <c r="I599" i="1" s="1"/>
  <c r="M599" i="1" s="1"/>
  <c r="F994" i="1"/>
  <c r="AD463" i="2"/>
  <c r="F462" i="1" s="1"/>
  <c r="J462" i="1" s="1"/>
  <c r="N462" i="1" s="1"/>
  <c r="F679" i="1"/>
  <c r="J679" i="1" s="1"/>
  <c r="N679" i="1" s="1"/>
  <c r="E413" i="1"/>
  <c r="I413" i="1" s="1"/>
  <c r="M413" i="1" s="1"/>
  <c r="E498" i="1"/>
  <c r="I498" i="1" s="1"/>
  <c r="M498" i="1" s="1"/>
  <c r="Y460" i="2"/>
  <c r="AD460" i="2" s="1"/>
  <c r="F454" i="1"/>
  <c r="J454" i="1" s="1"/>
  <c r="N454" i="1" s="1"/>
  <c r="E777" i="1"/>
  <c r="I777" i="1" s="1"/>
  <c r="M777" i="1" s="1"/>
  <c r="E356" i="1"/>
  <c r="I356" i="1" s="1"/>
  <c r="M356" i="1" s="1"/>
  <c r="Y158" i="2"/>
  <c r="AD158" i="2" s="1"/>
  <c r="Y849" i="2"/>
  <c r="AD849" i="2" s="1"/>
  <c r="Y402" i="2"/>
  <c r="AD402" i="2" s="1"/>
  <c r="AD658" i="2"/>
  <c r="F657" i="1" s="1"/>
  <c r="Y355" i="2"/>
  <c r="AD355" i="2" s="1"/>
  <c r="Y631" i="2"/>
  <c r="AD631" i="2" s="1"/>
  <c r="F630" i="1" s="1"/>
  <c r="J630" i="1" s="1"/>
  <c r="N630" i="1" s="1"/>
  <c r="Y313" i="2"/>
  <c r="AD313" i="2" s="1"/>
  <c r="AC591" i="2"/>
  <c r="Y848" i="2"/>
  <c r="AD848" i="2" s="1"/>
  <c r="E185" i="1"/>
  <c r="I185" i="1" s="1"/>
  <c r="M185" i="1" s="1"/>
  <c r="F111" i="1"/>
  <c r="J111" i="1" s="1"/>
  <c r="N111" i="1" s="1"/>
  <c r="Y93" i="2"/>
  <c r="AD93" i="2" s="1"/>
  <c r="F92" i="1" s="1"/>
  <c r="J92" i="1" s="1"/>
  <c r="N92" i="1" s="1"/>
  <c r="Y78" i="2"/>
  <c r="AD78" i="2" s="1"/>
  <c r="F77" i="1" s="1"/>
  <c r="J77" i="1" s="1"/>
  <c r="N77" i="1" s="1"/>
  <c r="AC70" i="2"/>
  <c r="E69" i="1" s="1"/>
  <c r="I69" i="1" s="1"/>
  <c r="M69" i="1" s="1"/>
  <c r="AD22" i="2"/>
  <c r="F21" i="1" s="1"/>
  <c r="J21" i="1" s="1"/>
  <c r="N21" i="1" s="1"/>
  <c r="Y47" i="2"/>
  <c r="AD47" i="2" s="1"/>
  <c r="F46" i="1" s="1"/>
  <c r="J46" i="1" s="1"/>
  <c r="N46" i="1" s="1"/>
  <c r="AC39" i="2"/>
  <c r="AD13" i="2"/>
  <c r="F12" i="1" s="1"/>
  <c r="J12" i="1" s="1"/>
  <c r="N12" i="1" s="1"/>
  <c r="Y46" i="2"/>
  <c r="AD46" i="2" s="1"/>
  <c r="J25" i="1"/>
  <c r="N25" i="1" s="1"/>
  <c r="J27" i="1"/>
  <c r="N27" i="1" s="1"/>
  <c r="Y60" i="2"/>
  <c r="AD74" i="2"/>
  <c r="AD81" i="2"/>
  <c r="F80" i="1" s="1"/>
  <c r="J80" i="1" s="1"/>
  <c r="N80" i="1" s="1"/>
  <c r="Y94" i="2"/>
  <c r="AD94" i="2" s="1"/>
  <c r="F93" i="1" s="1"/>
  <c r="J93" i="1" s="1"/>
  <c r="N93" i="1" s="1"/>
  <c r="AC97" i="2"/>
  <c r="E96" i="1" s="1"/>
  <c r="I96" i="1" s="1"/>
  <c r="M96" i="1" s="1"/>
  <c r="E80" i="1"/>
  <c r="I80" i="1" s="1"/>
  <c r="M80" i="1" s="1"/>
  <c r="E59" i="1"/>
  <c r="I59" i="1" s="1"/>
  <c r="M59" i="1" s="1"/>
  <c r="E114" i="1"/>
  <c r="I114" i="1" s="1"/>
  <c r="M114" i="1" s="1"/>
  <c r="E14" i="1"/>
  <c r="I14" i="1" s="1"/>
  <c r="M14" i="1" s="1"/>
  <c r="E105" i="1"/>
  <c r="I105" i="1" s="1"/>
  <c r="M105" i="1" s="1"/>
  <c r="F89" i="1"/>
  <c r="J89" i="1" s="1"/>
  <c r="N89" i="1" s="1"/>
  <c r="E93" i="1"/>
  <c r="I93" i="1" s="1"/>
  <c r="M93" i="1" s="1"/>
  <c r="AC41" i="2"/>
  <c r="E40" i="1" s="1"/>
  <c r="I40" i="1" s="1"/>
  <c r="M40" i="1" s="1"/>
  <c r="E109" i="1"/>
  <c r="I109" i="1" s="1"/>
  <c r="M109" i="1" s="1"/>
  <c r="F65" i="1"/>
  <c r="J65" i="1" s="1"/>
  <c r="N65" i="1" s="1"/>
  <c r="E8" i="1"/>
  <c r="I8" i="1" s="1"/>
  <c r="M8" i="1" s="1"/>
  <c r="E26" i="1"/>
  <c r="I26" i="1" s="1"/>
  <c r="M26" i="1" s="1"/>
  <c r="F17" i="1"/>
  <c r="J17" i="1" s="1"/>
  <c r="N17" i="1" s="1"/>
  <c r="AD15" i="2"/>
  <c r="F14" i="1" s="1"/>
  <c r="J14" i="1" s="1"/>
  <c r="N14" i="1" s="1"/>
  <c r="E38" i="1"/>
  <c r="I38" i="1" s="1"/>
  <c r="M38" i="1" s="1"/>
  <c r="F78" i="1"/>
  <c r="J78" i="1" s="1"/>
  <c r="N78" i="1" s="1"/>
  <c r="E48" i="1"/>
  <c r="I48" i="1" s="1"/>
  <c r="M48" i="1" s="1"/>
  <c r="F43" i="1"/>
  <c r="J43" i="1" s="1"/>
  <c r="N43" i="1" s="1"/>
  <c r="E95" i="1"/>
  <c r="I95" i="1" s="1"/>
  <c r="M95" i="1" s="1"/>
  <c r="F69" i="1"/>
  <c r="J69" i="1" s="1"/>
  <c r="N69" i="1" s="1"/>
  <c r="E98" i="1"/>
  <c r="I98" i="1" s="1"/>
  <c r="M98" i="1" s="1"/>
  <c r="Y65" i="2"/>
  <c r="AD65" i="2" s="1"/>
  <c r="Y40" i="2"/>
  <c r="AD40" i="2" s="1"/>
  <c r="F39" i="1" s="1"/>
  <c r="J39" i="1" s="1"/>
  <c r="N39" i="1" s="1"/>
  <c r="E46" i="1"/>
  <c r="I46" i="1" s="1"/>
  <c r="M46" i="1" s="1"/>
  <c r="F71" i="1"/>
  <c r="J71" i="1" s="1"/>
  <c r="N71" i="1" s="1"/>
  <c r="E44" i="1"/>
  <c r="I44" i="1" s="1"/>
  <c r="M44" i="1" s="1"/>
  <c r="F68" i="1"/>
  <c r="J68" i="1" s="1"/>
  <c r="N68" i="1" s="1"/>
  <c r="AC109" i="2"/>
  <c r="E35" i="1"/>
  <c r="I35" i="1" s="1"/>
  <c r="M35" i="1" s="1"/>
  <c r="Y110" i="2"/>
  <c r="AD110" i="2" s="1"/>
  <c r="F109" i="1" s="1"/>
  <c r="J109" i="1" s="1"/>
  <c r="N109" i="1" s="1"/>
  <c r="F85" i="1"/>
  <c r="J85" i="1" s="1"/>
  <c r="N85" i="1" s="1"/>
  <c r="E66" i="1"/>
  <c r="I66" i="1" s="1"/>
  <c r="M66" i="1" s="1"/>
  <c r="F70" i="1"/>
  <c r="J70" i="1" s="1"/>
  <c r="N70" i="1" s="1"/>
  <c r="J129" i="1"/>
  <c r="N129" i="1" s="1"/>
  <c r="J161" i="1"/>
  <c r="N161" i="1" s="1"/>
  <c r="J177" i="1"/>
  <c r="N177" i="1" s="1"/>
  <c r="J209" i="1"/>
  <c r="N209" i="1" s="1"/>
  <c r="J241" i="1"/>
  <c r="N241" i="1" s="1"/>
  <c r="J257" i="1"/>
  <c r="N257" i="1" s="1"/>
  <c r="J273" i="1"/>
  <c r="N273" i="1" s="1"/>
  <c r="J289" i="1"/>
  <c r="N289" i="1" s="1"/>
  <c r="J305" i="1"/>
  <c r="N305" i="1" s="1"/>
  <c r="J321" i="1"/>
  <c r="N321" i="1" s="1"/>
  <c r="J337" i="1"/>
  <c r="N337" i="1" s="1"/>
  <c r="J353" i="1"/>
  <c r="N353" i="1" s="1"/>
  <c r="J140" i="1"/>
  <c r="N140" i="1" s="1"/>
  <c r="J204" i="1"/>
  <c r="N204" i="1" s="1"/>
  <c r="J220" i="1"/>
  <c r="N220" i="1" s="1"/>
  <c r="J236" i="1"/>
  <c r="N236" i="1" s="1"/>
  <c r="J284" i="1"/>
  <c r="N284" i="1" s="1"/>
  <c r="J300" i="1"/>
  <c r="N300" i="1" s="1"/>
  <c r="J119" i="1"/>
  <c r="N119" i="1" s="1"/>
  <c r="J135" i="1"/>
  <c r="N135" i="1" s="1"/>
  <c r="J151" i="1"/>
  <c r="N151" i="1" s="1"/>
  <c r="J167" i="1"/>
  <c r="N167" i="1" s="1"/>
  <c r="J183" i="1"/>
  <c r="N183" i="1" s="1"/>
  <c r="J199" i="1"/>
  <c r="N199" i="1" s="1"/>
  <c r="J215" i="1"/>
  <c r="N215" i="1" s="1"/>
  <c r="J231" i="1"/>
  <c r="N231" i="1" s="1"/>
  <c r="J263" i="1"/>
  <c r="N263" i="1" s="1"/>
  <c r="J279" i="1"/>
  <c r="N279" i="1" s="1"/>
  <c r="J295" i="1"/>
  <c r="N295" i="1" s="1"/>
  <c r="J311" i="1"/>
  <c r="N311" i="1" s="1"/>
  <c r="J327" i="1"/>
  <c r="N327" i="1" s="1"/>
  <c r="J130" i="1"/>
  <c r="N130" i="1" s="1"/>
  <c r="J146" i="1"/>
  <c r="N146" i="1" s="1"/>
  <c r="J162" i="1"/>
  <c r="N162" i="1" s="1"/>
  <c r="J178" i="1"/>
  <c r="N178" i="1" s="1"/>
  <c r="J194" i="1"/>
  <c r="N194" i="1" s="1"/>
  <c r="J210" i="1"/>
  <c r="N210" i="1" s="1"/>
  <c r="J242" i="1"/>
  <c r="N242" i="1" s="1"/>
  <c r="J258" i="1"/>
  <c r="N258" i="1" s="1"/>
  <c r="J274" i="1"/>
  <c r="N274" i="1" s="1"/>
  <c r="J125" i="1"/>
  <c r="N125" i="1" s="1"/>
  <c r="J141" i="1"/>
  <c r="N141" i="1" s="1"/>
  <c r="J173" i="1"/>
  <c r="N173" i="1" s="1"/>
  <c r="J221" i="1"/>
  <c r="N221" i="1" s="1"/>
  <c r="J237" i="1"/>
  <c r="N237" i="1" s="1"/>
  <c r="J253" i="1"/>
  <c r="N253" i="1" s="1"/>
  <c r="J120" i="1"/>
  <c r="N120" i="1" s="1"/>
  <c r="J136" i="1"/>
  <c r="N136" i="1" s="1"/>
  <c r="J152" i="1"/>
  <c r="N152" i="1" s="1"/>
  <c r="J168" i="1"/>
  <c r="N168" i="1" s="1"/>
  <c r="J142" i="1"/>
  <c r="N142" i="1" s="1"/>
  <c r="J166" i="1"/>
  <c r="N166" i="1" s="1"/>
  <c r="J184" i="1"/>
  <c r="N184" i="1" s="1"/>
  <c r="J198" i="1"/>
  <c r="N198" i="1" s="1"/>
  <c r="J238" i="1"/>
  <c r="N238" i="1" s="1"/>
  <c r="J245" i="1"/>
  <c r="N245" i="1" s="1"/>
  <c r="J267" i="1"/>
  <c r="N267" i="1" s="1"/>
  <c r="J275" i="1"/>
  <c r="N275" i="1" s="1"/>
  <c r="J303" i="1"/>
  <c r="N303" i="1" s="1"/>
  <c r="J345" i="1"/>
  <c r="N345" i="1" s="1"/>
  <c r="J362" i="1"/>
  <c r="N362" i="1" s="1"/>
  <c r="J394" i="1"/>
  <c r="N394" i="1" s="1"/>
  <c r="J410" i="1"/>
  <c r="N410" i="1" s="1"/>
  <c r="J442" i="1"/>
  <c r="N442" i="1" s="1"/>
  <c r="J474" i="1"/>
  <c r="N474" i="1" s="1"/>
  <c r="J490" i="1"/>
  <c r="N490" i="1" s="1"/>
  <c r="J506" i="1"/>
  <c r="N506" i="1" s="1"/>
  <c r="J522" i="1"/>
  <c r="N522" i="1" s="1"/>
  <c r="J538" i="1"/>
  <c r="N538" i="1" s="1"/>
  <c r="J554" i="1"/>
  <c r="N554" i="1" s="1"/>
  <c r="J570" i="1"/>
  <c r="N570" i="1" s="1"/>
  <c r="J586" i="1"/>
  <c r="N586" i="1" s="1"/>
  <c r="J602" i="1"/>
  <c r="N602" i="1" s="1"/>
  <c r="J650" i="1"/>
  <c r="N650" i="1" s="1"/>
  <c r="J698" i="1"/>
  <c r="N698" i="1" s="1"/>
  <c r="J714" i="1"/>
  <c r="N714" i="1" s="1"/>
  <c r="J730" i="1"/>
  <c r="N730" i="1" s="1"/>
  <c r="J123" i="1"/>
  <c r="N123" i="1" s="1"/>
  <c r="J133" i="1"/>
  <c r="N133" i="1" s="1"/>
  <c r="J159" i="1"/>
  <c r="N159" i="1" s="1"/>
  <c r="J214" i="1"/>
  <c r="N214" i="1" s="1"/>
  <c r="J254" i="1"/>
  <c r="N254" i="1" s="1"/>
  <c r="J322" i="1"/>
  <c r="N322" i="1" s="1"/>
  <c r="J328" i="1"/>
  <c r="N328" i="1" s="1"/>
  <c r="J351" i="1"/>
  <c r="N351" i="1" s="1"/>
  <c r="J389" i="1"/>
  <c r="N389" i="1" s="1"/>
  <c r="J405" i="1"/>
  <c r="N405" i="1" s="1"/>
  <c r="J437" i="1"/>
  <c r="N437" i="1" s="1"/>
  <c r="J453" i="1"/>
  <c r="N453" i="1" s="1"/>
  <c r="J469" i="1"/>
  <c r="N469" i="1" s="1"/>
  <c r="J485" i="1"/>
  <c r="N485" i="1" s="1"/>
  <c r="J501" i="1"/>
  <c r="N501" i="1" s="1"/>
  <c r="J533" i="1"/>
  <c r="N533" i="1" s="1"/>
  <c r="J549" i="1"/>
  <c r="N549" i="1" s="1"/>
  <c r="J565" i="1"/>
  <c r="N565" i="1" s="1"/>
  <c r="J581" i="1"/>
  <c r="N581" i="1" s="1"/>
  <c r="J597" i="1"/>
  <c r="N597" i="1" s="1"/>
  <c r="J613" i="1"/>
  <c r="N613" i="1" s="1"/>
  <c r="J629" i="1"/>
  <c r="N629" i="1" s="1"/>
  <c r="J645" i="1"/>
  <c r="N645" i="1" s="1"/>
  <c r="J661" i="1"/>
  <c r="N661" i="1" s="1"/>
  <c r="J176" i="1"/>
  <c r="N176" i="1" s="1"/>
  <c r="J223" i="1"/>
  <c r="N223" i="1" s="1"/>
  <c r="J230" i="1"/>
  <c r="N230" i="1" s="1"/>
  <c r="J261" i="1"/>
  <c r="N261" i="1" s="1"/>
  <c r="J269" i="1"/>
  <c r="N269" i="1" s="1"/>
  <c r="J297" i="1"/>
  <c r="N297" i="1" s="1"/>
  <c r="J316" i="1"/>
  <c r="N316" i="1" s="1"/>
  <c r="J340" i="1"/>
  <c r="N340" i="1" s="1"/>
  <c r="J368" i="1"/>
  <c r="N368" i="1" s="1"/>
  <c r="J400" i="1"/>
  <c r="N400" i="1" s="1"/>
  <c r="J416" i="1"/>
  <c r="N416" i="1" s="1"/>
  <c r="J464" i="1"/>
  <c r="N464" i="1" s="1"/>
  <c r="J480" i="1"/>
  <c r="N480" i="1" s="1"/>
  <c r="J496" i="1"/>
  <c r="N496" i="1" s="1"/>
  <c r="J512" i="1"/>
  <c r="N512" i="1" s="1"/>
  <c r="J528" i="1"/>
  <c r="N528" i="1" s="1"/>
  <c r="J544" i="1"/>
  <c r="N544" i="1" s="1"/>
  <c r="J560" i="1"/>
  <c r="N560" i="1" s="1"/>
  <c r="J576" i="1"/>
  <c r="N576" i="1" s="1"/>
  <c r="J592" i="1"/>
  <c r="N592" i="1" s="1"/>
  <c r="J608" i="1"/>
  <c r="N608" i="1" s="1"/>
  <c r="J624" i="1"/>
  <c r="N624" i="1" s="1"/>
  <c r="J640" i="1"/>
  <c r="N640" i="1" s="1"/>
  <c r="J656" i="1"/>
  <c r="N656" i="1" s="1"/>
  <c r="J672" i="1"/>
  <c r="N672" i="1" s="1"/>
  <c r="J688" i="1"/>
  <c r="N688" i="1" s="1"/>
  <c r="J704" i="1"/>
  <c r="N704" i="1" s="1"/>
  <c r="J143" i="1"/>
  <c r="N143" i="1" s="1"/>
  <c r="J169" i="1"/>
  <c r="N169" i="1" s="1"/>
  <c r="J192" i="1"/>
  <c r="N192" i="1" s="1"/>
  <c r="J232" i="1"/>
  <c r="N232" i="1" s="1"/>
  <c r="J246" i="1"/>
  <c r="N246" i="1" s="1"/>
  <c r="J304" i="1"/>
  <c r="N304" i="1" s="1"/>
  <c r="J310" i="1"/>
  <c r="N310" i="1" s="1"/>
  <c r="J346" i="1"/>
  <c r="N346" i="1" s="1"/>
  <c r="J363" i="1"/>
  <c r="N363" i="1" s="1"/>
  <c r="J379" i="1"/>
  <c r="N379" i="1" s="1"/>
  <c r="J395" i="1"/>
  <c r="N395" i="1" s="1"/>
  <c r="J427" i="1"/>
  <c r="N427" i="1" s="1"/>
  <c r="J443" i="1"/>
  <c r="N443" i="1" s="1"/>
  <c r="J475" i="1"/>
  <c r="N475" i="1" s="1"/>
  <c r="J507" i="1"/>
  <c r="N507" i="1" s="1"/>
  <c r="J523" i="1"/>
  <c r="N523" i="1" s="1"/>
  <c r="J539" i="1"/>
  <c r="N539" i="1" s="1"/>
  <c r="J555" i="1"/>
  <c r="N555" i="1" s="1"/>
  <c r="J571" i="1"/>
  <c r="N571" i="1" s="1"/>
  <c r="J587" i="1"/>
  <c r="N587" i="1" s="1"/>
  <c r="J619" i="1"/>
  <c r="N619" i="1" s="1"/>
  <c r="J635" i="1"/>
  <c r="N635" i="1" s="1"/>
  <c r="J651" i="1"/>
  <c r="N651" i="1" s="1"/>
  <c r="J683" i="1"/>
  <c r="N683" i="1" s="1"/>
  <c r="J699" i="1"/>
  <c r="N699" i="1" s="1"/>
  <c r="J134" i="1"/>
  <c r="N134" i="1" s="1"/>
  <c r="J160" i="1"/>
  <c r="N160" i="1" s="1"/>
  <c r="J201" i="1"/>
  <c r="N201" i="1" s="1"/>
  <c r="J255" i="1"/>
  <c r="N255" i="1" s="1"/>
  <c r="J291" i="1"/>
  <c r="N291" i="1" s="1"/>
  <c r="J317" i="1"/>
  <c r="N317" i="1" s="1"/>
  <c r="J329" i="1"/>
  <c r="N329" i="1" s="1"/>
  <c r="J335" i="1"/>
  <c r="N335" i="1" s="1"/>
  <c r="J390" i="1"/>
  <c r="N390" i="1" s="1"/>
  <c r="J406" i="1"/>
  <c r="N406" i="1" s="1"/>
  <c r="J438" i="1"/>
  <c r="N438" i="1" s="1"/>
  <c r="J470" i="1"/>
  <c r="N470" i="1" s="1"/>
  <c r="J518" i="1"/>
  <c r="N518" i="1" s="1"/>
  <c r="J566" i="1"/>
  <c r="N566" i="1" s="1"/>
  <c r="J582" i="1"/>
  <c r="N582" i="1" s="1"/>
  <c r="J598" i="1"/>
  <c r="N598" i="1" s="1"/>
  <c r="J614" i="1"/>
  <c r="N614" i="1" s="1"/>
  <c r="J217" i="1"/>
  <c r="N217" i="1" s="1"/>
  <c r="J224" i="1"/>
  <c r="N224" i="1" s="1"/>
  <c r="J262" i="1"/>
  <c r="N262" i="1" s="1"/>
  <c r="J270" i="1"/>
  <c r="N270" i="1" s="1"/>
  <c r="J298" i="1"/>
  <c r="N298" i="1" s="1"/>
  <c r="J358" i="1"/>
  <c r="N358" i="1" s="1"/>
  <c r="J369" i="1"/>
  <c r="N369" i="1" s="1"/>
  <c r="J385" i="1"/>
  <c r="N385" i="1" s="1"/>
  <c r="J417" i="1"/>
  <c r="N417" i="1" s="1"/>
  <c r="J449" i="1"/>
  <c r="N449" i="1" s="1"/>
  <c r="J465" i="1"/>
  <c r="N465" i="1" s="1"/>
  <c r="J481" i="1"/>
  <c r="N481" i="1" s="1"/>
  <c r="J497" i="1"/>
  <c r="N497" i="1" s="1"/>
  <c r="J513" i="1"/>
  <c r="N513" i="1" s="1"/>
  <c r="J545" i="1"/>
  <c r="N545" i="1" s="1"/>
  <c r="J117" i="1"/>
  <c r="N117" i="1" s="1"/>
  <c r="J127" i="1"/>
  <c r="N127" i="1" s="1"/>
  <c r="J170" i="1"/>
  <c r="N170" i="1" s="1"/>
  <c r="J179" i="1"/>
  <c r="N179" i="1" s="1"/>
  <c r="J186" i="1"/>
  <c r="N186" i="1" s="1"/>
  <c r="J240" i="1"/>
  <c r="N240" i="1" s="1"/>
  <c r="J277" i="1"/>
  <c r="N277" i="1" s="1"/>
  <c r="J364" i="1"/>
  <c r="N364" i="1" s="1"/>
  <c r="J380" i="1"/>
  <c r="N380" i="1" s="1"/>
  <c r="J396" i="1"/>
  <c r="N396" i="1" s="1"/>
  <c r="J428" i="1"/>
  <c r="N428" i="1" s="1"/>
  <c r="J444" i="1"/>
  <c r="N444" i="1" s="1"/>
  <c r="J460" i="1"/>
  <c r="N460" i="1" s="1"/>
  <c r="J476" i="1"/>
  <c r="N476" i="1" s="1"/>
  <c r="J492" i="1"/>
  <c r="N492" i="1" s="1"/>
  <c r="J508" i="1"/>
  <c r="N508" i="1" s="1"/>
  <c r="J137" i="1"/>
  <c r="N137" i="1" s="1"/>
  <c r="J163" i="1"/>
  <c r="N163" i="1" s="1"/>
  <c r="J195" i="1"/>
  <c r="N195" i="1" s="1"/>
  <c r="J202" i="1"/>
  <c r="N202" i="1" s="1"/>
  <c r="J249" i="1"/>
  <c r="N249" i="1" s="1"/>
  <c r="J256" i="1"/>
  <c r="N256" i="1" s="1"/>
  <c r="J264" i="1"/>
  <c r="N264" i="1" s="1"/>
  <c r="J292" i="1"/>
  <c r="N292" i="1" s="1"/>
  <c r="J306" i="1"/>
  <c r="N306" i="1" s="1"/>
  <c r="J330" i="1"/>
  <c r="N330" i="1" s="1"/>
  <c r="J359" i="1"/>
  <c r="N359" i="1" s="1"/>
  <c r="J375" i="1"/>
  <c r="N375" i="1" s="1"/>
  <c r="J391" i="1"/>
  <c r="N391" i="1" s="1"/>
  <c r="J407" i="1"/>
  <c r="N407" i="1" s="1"/>
  <c r="J423" i="1"/>
  <c r="N423" i="1" s="1"/>
  <c r="J439" i="1"/>
  <c r="N439" i="1" s="1"/>
  <c r="J455" i="1"/>
  <c r="N455" i="1" s="1"/>
  <c r="J471" i="1"/>
  <c r="N471" i="1" s="1"/>
  <c r="J487" i="1"/>
  <c r="N487" i="1" s="1"/>
  <c r="J211" i="1"/>
  <c r="N211" i="1" s="1"/>
  <c r="J218" i="1"/>
  <c r="N218" i="1" s="1"/>
  <c r="J271" i="1"/>
  <c r="N271" i="1" s="1"/>
  <c r="J299" i="1"/>
  <c r="N299" i="1" s="1"/>
  <c r="J342" i="1"/>
  <c r="N342" i="1" s="1"/>
  <c r="J348" i="1"/>
  <c r="N348" i="1" s="1"/>
  <c r="J370" i="1"/>
  <c r="N370" i="1" s="1"/>
  <c r="J402" i="1"/>
  <c r="N402" i="1" s="1"/>
  <c r="J418" i="1"/>
  <c r="N418" i="1" s="1"/>
  <c r="J434" i="1"/>
  <c r="N434" i="1" s="1"/>
  <c r="J466" i="1"/>
  <c r="N466" i="1" s="1"/>
  <c r="J482" i="1"/>
  <c r="N482" i="1" s="1"/>
  <c r="J118" i="1"/>
  <c r="N118" i="1" s="1"/>
  <c r="J180" i="1"/>
  <c r="N180" i="1" s="1"/>
  <c r="J187" i="1"/>
  <c r="N187" i="1" s="1"/>
  <c r="J227" i="1"/>
  <c r="N227" i="1" s="1"/>
  <c r="J286" i="1"/>
  <c r="N286" i="1" s="1"/>
  <c r="J429" i="1"/>
  <c r="N429" i="1" s="1"/>
  <c r="J445" i="1"/>
  <c r="N445" i="1" s="1"/>
  <c r="J138" i="1"/>
  <c r="N138" i="1" s="1"/>
  <c r="J164" i="1"/>
  <c r="N164" i="1" s="1"/>
  <c r="J196" i="1"/>
  <c r="N196" i="1" s="1"/>
  <c r="J203" i="1"/>
  <c r="N203" i="1" s="1"/>
  <c r="J243" i="1"/>
  <c r="N243" i="1" s="1"/>
  <c r="J265" i="1"/>
  <c r="N265" i="1" s="1"/>
  <c r="J293" i="1"/>
  <c r="N293" i="1" s="1"/>
  <c r="J301" i="1"/>
  <c r="N301" i="1" s="1"/>
  <c r="J307" i="1"/>
  <c r="N307" i="1" s="1"/>
  <c r="J319" i="1"/>
  <c r="N319" i="1" s="1"/>
  <c r="J343" i="1"/>
  <c r="N343" i="1" s="1"/>
  <c r="J360" i="1"/>
  <c r="N360" i="1" s="1"/>
  <c r="J376" i="1"/>
  <c r="N376" i="1" s="1"/>
  <c r="J392" i="1"/>
  <c r="N392" i="1" s="1"/>
  <c r="J408" i="1"/>
  <c r="N408" i="1" s="1"/>
  <c r="J121" i="1"/>
  <c r="N121" i="1" s="1"/>
  <c r="J155" i="1"/>
  <c r="N155" i="1" s="1"/>
  <c r="J212" i="1"/>
  <c r="N212" i="1" s="1"/>
  <c r="J219" i="1"/>
  <c r="N219" i="1" s="1"/>
  <c r="J272" i="1"/>
  <c r="N272" i="1" s="1"/>
  <c r="J280" i="1"/>
  <c r="N280" i="1" s="1"/>
  <c r="J349" i="1"/>
  <c r="N349" i="1" s="1"/>
  <c r="J387" i="1"/>
  <c r="N387" i="1" s="1"/>
  <c r="J174" i="1"/>
  <c r="N174" i="1" s="1"/>
  <c r="J181" i="1"/>
  <c r="N181" i="1" s="1"/>
  <c r="J228" i="1"/>
  <c r="N228" i="1" s="1"/>
  <c r="J235" i="1"/>
  <c r="N235" i="1" s="1"/>
  <c r="J259" i="1"/>
  <c r="N259" i="1" s="1"/>
  <c r="J287" i="1"/>
  <c r="N287" i="1" s="1"/>
  <c r="J338" i="1"/>
  <c r="N338" i="1" s="1"/>
  <c r="J139" i="1"/>
  <c r="N139" i="1" s="1"/>
  <c r="J165" i="1"/>
  <c r="N165" i="1" s="1"/>
  <c r="J190" i="1"/>
  <c r="N190" i="1" s="1"/>
  <c r="J197" i="1"/>
  <c r="N197" i="1" s="1"/>
  <c r="J251" i="1"/>
  <c r="N251" i="1" s="1"/>
  <c r="J294" i="1"/>
  <c r="N294" i="1" s="1"/>
  <c r="J302" i="1"/>
  <c r="N302" i="1" s="1"/>
  <c r="J308" i="1"/>
  <c r="N308" i="1" s="1"/>
  <c r="J326" i="1"/>
  <c r="N326" i="1" s="1"/>
  <c r="J344" i="1"/>
  <c r="N344" i="1" s="1"/>
  <c r="J206" i="1"/>
  <c r="N206" i="1" s="1"/>
  <c r="J356" i="1"/>
  <c r="N356" i="1" s="1"/>
  <c r="J484" i="1"/>
  <c r="N484" i="1" s="1"/>
  <c r="J541" i="1"/>
  <c r="N541" i="1" s="1"/>
  <c r="J589" i="1"/>
  <c r="N589" i="1" s="1"/>
  <c r="J596" i="1"/>
  <c r="N596" i="1" s="1"/>
  <c r="J636" i="1"/>
  <c r="N636" i="1" s="1"/>
  <c r="J643" i="1"/>
  <c r="N643" i="1" s="1"/>
  <c r="J686" i="1"/>
  <c r="N686" i="1" s="1"/>
  <c r="J706" i="1"/>
  <c r="N706" i="1" s="1"/>
  <c r="J723" i="1"/>
  <c r="N723" i="1" s="1"/>
  <c r="J740" i="1"/>
  <c r="N740" i="1" s="1"/>
  <c r="J756" i="1"/>
  <c r="N756" i="1" s="1"/>
  <c r="J772" i="1"/>
  <c r="N772" i="1" s="1"/>
  <c r="J788" i="1"/>
  <c r="N788" i="1" s="1"/>
  <c r="J804" i="1"/>
  <c r="N804" i="1" s="1"/>
  <c r="J820" i="1"/>
  <c r="N820" i="1" s="1"/>
  <c r="J852" i="1"/>
  <c r="N852" i="1" s="1"/>
  <c r="J868" i="1"/>
  <c r="N868" i="1" s="1"/>
  <c r="J884" i="1"/>
  <c r="N884" i="1" s="1"/>
  <c r="J916" i="1"/>
  <c r="N916" i="1" s="1"/>
  <c r="J964" i="1"/>
  <c r="N964" i="1" s="1"/>
  <c r="J980" i="1"/>
  <c r="N980" i="1" s="1"/>
  <c r="J996" i="1"/>
  <c r="N996" i="1" s="1"/>
  <c r="J382" i="1"/>
  <c r="N382" i="1" s="1"/>
  <c r="J415" i="1"/>
  <c r="N415" i="1" s="1"/>
  <c r="J446" i="1"/>
  <c r="N446" i="1" s="1"/>
  <c r="J495" i="1"/>
  <c r="N495" i="1" s="1"/>
  <c r="J532" i="1"/>
  <c r="N532" i="1" s="1"/>
  <c r="J558" i="1"/>
  <c r="N558" i="1" s="1"/>
  <c r="J605" i="1"/>
  <c r="N605" i="1" s="1"/>
  <c r="J612" i="1"/>
  <c r="N612" i="1" s="1"/>
  <c r="J665" i="1"/>
  <c r="N665" i="1" s="1"/>
  <c r="J673" i="1"/>
  <c r="N673" i="1" s="1"/>
  <c r="J693" i="1"/>
  <c r="N693" i="1" s="1"/>
  <c r="J700" i="1"/>
  <c r="N700" i="1" s="1"/>
  <c r="J712" i="1"/>
  <c r="N712" i="1" s="1"/>
  <c r="J729" i="1"/>
  <c r="N729" i="1" s="1"/>
  <c r="J751" i="1"/>
  <c r="N751" i="1" s="1"/>
  <c r="J767" i="1"/>
  <c r="N767" i="1" s="1"/>
  <c r="J799" i="1"/>
  <c r="N799" i="1" s="1"/>
  <c r="J815" i="1"/>
  <c r="N815" i="1" s="1"/>
  <c r="J831" i="1"/>
  <c r="N831" i="1" s="1"/>
  <c r="J863" i="1"/>
  <c r="N863" i="1" s="1"/>
  <c r="J879" i="1"/>
  <c r="N879" i="1" s="1"/>
  <c r="J943" i="1"/>
  <c r="N943" i="1" s="1"/>
  <c r="J959" i="1"/>
  <c r="N959" i="1" s="1"/>
  <c r="J975" i="1"/>
  <c r="N975" i="1" s="1"/>
  <c r="J991" i="1"/>
  <c r="N991" i="1" s="1"/>
  <c r="J213" i="1"/>
  <c r="N213" i="1" s="1"/>
  <c r="J399" i="1"/>
  <c r="N399" i="1" s="1"/>
  <c r="J567" i="1"/>
  <c r="N567" i="1" s="1"/>
  <c r="J652" i="1"/>
  <c r="N652" i="1" s="1"/>
  <c r="J680" i="1"/>
  <c r="N680" i="1" s="1"/>
  <c r="J694" i="1"/>
  <c r="N694" i="1" s="1"/>
  <c r="J718" i="1"/>
  <c r="N718" i="1" s="1"/>
  <c r="J735" i="1"/>
  <c r="N735" i="1" s="1"/>
  <c r="J762" i="1"/>
  <c r="N762" i="1" s="1"/>
  <c r="J794" i="1"/>
  <c r="N794" i="1" s="1"/>
  <c r="J810" i="1"/>
  <c r="N810" i="1" s="1"/>
  <c r="J826" i="1"/>
  <c r="N826" i="1" s="1"/>
  <c r="J890" i="1"/>
  <c r="N890" i="1" s="1"/>
  <c r="J906" i="1"/>
  <c r="N906" i="1" s="1"/>
  <c r="J922" i="1"/>
  <c r="N922" i="1" s="1"/>
  <c r="J938" i="1"/>
  <c r="N938" i="1" s="1"/>
  <c r="J970" i="1"/>
  <c r="N970" i="1" s="1"/>
  <c r="J986" i="1"/>
  <c r="N986" i="1" s="1"/>
  <c r="J488" i="1"/>
  <c r="N488" i="1" s="1"/>
  <c r="J542" i="1"/>
  <c r="N542" i="1" s="1"/>
  <c r="J644" i="1"/>
  <c r="N644" i="1" s="1"/>
  <c r="J687" i="1"/>
  <c r="N687" i="1" s="1"/>
  <c r="J724" i="1"/>
  <c r="N724" i="1" s="1"/>
  <c r="J741" i="1"/>
  <c r="N741" i="1" s="1"/>
  <c r="J757" i="1"/>
  <c r="N757" i="1" s="1"/>
  <c r="J773" i="1"/>
  <c r="N773" i="1" s="1"/>
  <c r="J805" i="1"/>
  <c r="N805" i="1" s="1"/>
  <c r="J821" i="1"/>
  <c r="N821" i="1" s="1"/>
  <c r="J869" i="1"/>
  <c r="N869" i="1" s="1"/>
  <c r="J885" i="1"/>
  <c r="N885" i="1" s="1"/>
  <c r="J901" i="1"/>
  <c r="N901" i="1" s="1"/>
  <c r="J917" i="1"/>
  <c r="N917" i="1" s="1"/>
  <c r="J933" i="1"/>
  <c r="N933" i="1" s="1"/>
  <c r="J949" i="1"/>
  <c r="N949" i="1" s="1"/>
  <c r="J965" i="1"/>
  <c r="N965" i="1" s="1"/>
  <c r="J981" i="1"/>
  <c r="N981" i="1" s="1"/>
  <c r="J997" i="1"/>
  <c r="N997" i="1" s="1"/>
  <c r="J333" i="1"/>
  <c r="N333" i="1" s="1"/>
  <c r="J383" i="1"/>
  <c r="N383" i="1" s="1"/>
  <c r="J435" i="1"/>
  <c r="N435" i="1" s="1"/>
  <c r="J477" i="1"/>
  <c r="N477" i="1" s="1"/>
  <c r="J516" i="1"/>
  <c r="N516" i="1" s="1"/>
  <c r="J599" i="1"/>
  <c r="N599" i="1" s="1"/>
  <c r="J606" i="1"/>
  <c r="N606" i="1" s="1"/>
  <c r="J701" i="1"/>
  <c r="N701" i="1" s="1"/>
  <c r="J736" i="1"/>
  <c r="N736" i="1" s="1"/>
  <c r="J752" i="1"/>
  <c r="N752" i="1" s="1"/>
  <c r="J784" i="1"/>
  <c r="N784" i="1" s="1"/>
  <c r="J800" i="1"/>
  <c r="N800" i="1" s="1"/>
  <c r="J816" i="1"/>
  <c r="N816" i="1" s="1"/>
  <c r="J864" i="1"/>
  <c r="N864" i="1" s="1"/>
  <c r="J880" i="1"/>
  <c r="N880" i="1" s="1"/>
  <c r="J896" i="1"/>
  <c r="N896" i="1" s="1"/>
  <c r="J912" i="1"/>
  <c r="N912" i="1" s="1"/>
  <c r="J928" i="1"/>
  <c r="N928" i="1" s="1"/>
  <c r="J944" i="1"/>
  <c r="N944" i="1" s="1"/>
  <c r="J960" i="1"/>
  <c r="N960" i="1" s="1"/>
  <c r="J992" i="1"/>
  <c r="N992" i="1" s="1"/>
  <c r="J366" i="1"/>
  <c r="N366" i="1" s="1"/>
  <c r="J420" i="1"/>
  <c r="N420" i="1" s="1"/>
  <c r="J526" i="1"/>
  <c r="N526" i="1" s="1"/>
  <c r="J552" i="1"/>
  <c r="N552" i="1" s="1"/>
  <c r="J561" i="1"/>
  <c r="N561" i="1" s="1"/>
  <c r="J568" i="1"/>
  <c r="N568" i="1" s="1"/>
  <c r="J575" i="1"/>
  <c r="N575" i="1" s="1"/>
  <c r="J653" i="1"/>
  <c r="N653" i="1" s="1"/>
  <c r="J681" i="1"/>
  <c r="N681" i="1" s="1"/>
  <c r="J719" i="1"/>
  <c r="N719" i="1" s="1"/>
  <c r="J725" i="1"/>
  <c r="N725" i="1" s="1"/>
  <c r="J747" i="1"/>
  <c r="N747" i="1" s="1"/>
  <c r="J763" i="1"/>
  <c r="N763" i="1" s="1"/>
  <c r="J779" i="1"/>
  <c r="N779" i="1" s="1"/>
  <c r="J811" i="1"/>
  <c r="N811" i="1" s="1"/>
  <c r="J827" i="1"/>
  <c r="N827" i="1" s="1"/>
  <c r="J843" i="1"/>
  <c r="N843" i="1" s="1"/>
  <c r="J891" i="1"/>
  <c r="N891" i="1" s="1"/>
  <c r="J923" i="1"/>
  <c r="N923" i="1" s="1"/>
  <c r="J939" i="1"/>
  <c r="N939" i="1" s="1"/>
  <c r="J955" i="1"/>
  <c r="N955" i="1" s="1"/>
  <c r="J971" i="1"/>
  <c r="N971" i="1" s="1"/>
  <c r="J404" i="1"/>
  <c r="N404" i="1" s="1"/>
  <c r="J451" i="1"/>
  <c r="N451" i="1" s="1"/>
  <c r="J463" i="1"/>
  <c r="N463" i="1" s="1"/>
  <c r="J489" i="1"/>
  <c r="N489" i="1" s="1"/>
  <c r="J499" i="1"/>
  <c r="N499" i="1" s="1"/>
  <c r="J509" i="1"/>
  <c r="N509" i="1" s="1"/>
  <c r="J519" i="1"/>
  <c r="N519" i="1" s="1"/>
  <c r="J543" i="1"/>
  <c r="N543" i="1" s="1"/>
  <c r="J577" i="1"/>
  <c r="N577" i="1" s="1"/>
  <c r="J584" i="1"/>
  <c r="N584" i="1" s="1"/>
  <c r="J591" i="1"/>
  <c r="N591" i="1" s="1"/>
  <c r="J631" i="1"/>
  <c r="N631" i="1" s="1"/>
  <c r="J638" i="1"/>
  <c r="N638" i="1" s="1"/>
  <c r="J660" i="1"/>
  <c r="N660" i="1" s="1"/>
  <c r="J668" i="1"/>
  <c r="N668" i="1" s="1"/>
  <c r="J689" i="1"/>
  <c r="N689" i="1" s="1"/>
  <c r="J708" i="1"/>
  <c r="N708" i="1" s="1"/>
  <c r="J731" i="1"/>
  <c r="N731" i="1" s="1"/>
  <c r="J742" i="1"/>
  <c r="N742" i="1" s="1"/>
  <c r="J758" i="1"/>
  <c r="N758" i="1" s="1"/>
  <c r="J790" i="1"/>
  <c r="N790" i="1" s="1"/>
  <c r="J806" i="1"/>
  <c r="N806" i="1" s="1"/>
  <c r="J822" i="1"/>
  <c r="N822" i="1" s="1"/>
  <c r="J838" i="1"/>
  <c r="N838" i="1" s="1"/>
  <c r="J854" i="1"/>
  <c r="N854" i="1" s="1"/>
  <c r="J870" i="1"/>
  <c r="N870" i="1" s="1"/>
  <c r="J902" i="1"/>
  <c r="N902" i="1" s="1"/>
  <c r="J934" i="1"/>
  <c r="N934" i="1" s="1"/>
  <c r="J229" i="1"/>
  <c r="N229" i="1" s="1"/>
  <c r="J288" i="1"/>
  <c r="N288" i="1" s="1"/>
  <c r="J339" i="1"/>
  <c r="N339" i="1" s="1"/>
  <c r="J388" i="1"/>
  <c r="N388" i="1" s="1"/>
  <c r="J424" i="1"/>
  <c r="N424" i="1" s="1"/>
  <c r="J436" i="1"/>
  <c r="N436" i="1" s="1"/>
  <c r="J478" i="1"/>
  <c r="N478" i="1" s="1"/>
  <c r="J536" i="1"/>
  <c r="N536" i="1" s="1"/>
  <c r="J593" i="1"/>
  <c r="N593" i="1" s="1"/>
  <c r="J600" i="1"/>
  <c r="N600" i="1" s="1"/>
  <c r="J607" i="1"/>
  <c r="N607" i="1" s="1"/>
  <c r="J647" i="1"/>
  <c r="N647" i="1" s="1"/>
  <c r="J675" i="1"/>
  <c r="N675" i="1" s="1"/>
  <c r="J702" i="1"/>
  <c r="N702" i="1" s="1"/>
  <c r="J720" i="1"/>
  <c r="N720" i="1" s="1"/>
  <c r="J737" i="1"/>
  <c r="N737" i="1" s="1"/>
  <c r="J785" i="1"/>
  <c r="N785" i="1" s="1"/>
  <c r="J817" i="1"/>
  <c r="N817" i="1" s="1"/>
  <c r="J833" i="1"/>
  <c r="N833" i="1" s="1"/>
  <c r="J849" i="1"/>
  <c r="N849" i="1" s="1"/>
  <c r="J897" i="1"/>
  <c r="N897" i="1" s="1"/>
  <c r="J367" i="1"/>
  <c r="N367" i="1" s="1"/>
  <c r="J553" i="1"/>
  <c r="N553" i="1" s="1"/>
  <c r="J562" i="1"/>
  <c r="N562" i="1" s="1"/>
  <c r="J569" i="1"/>
  <c r="N569" i="1" s="1"/>
  <c r="J609" i="1"/>
  <c r="N609" i="1" s="1"/>
  <c r="J616" i="1"/>
  <c r="N616" i="1" s="1"/>
  <c r="J623" i="1"/>
  <c r="N623" i="1" s="1"/>
  <c r="J654" i="1"/>
  <c r="N654" i="1" s="1"/>
  <c r="J696" i="1"/>
  <c r="N696" i="1" s="1"/>
  <c r="J709" i="1"/>
  <c r="N709" i="1" s="1"/>
  <c r="J726" i="1"/>
  <c r="N726" i="1" s="1"/>
  <c r="J764" i="1"/>
  <c r="N764" i="1" s="1"/>
  <c r="J780" i="1"/>
  <c r="N780" i="1" s="1"/>
  <c r="J812" i="1"/>
  <c r="N812" i="1" s="1"/>
  <c r="J828" i="1"/>
  <c r="N828" i="1" s="1"/>
  <c r="J844" i="1"/>
  <c r="N844" i="1" s="1"/>
  <c r="J860" i="1"/>
  <c r="N860" i="1" s="1"/>
  <c r="J876" i="1"/>
  <c r="N876" i="1" s="1"/>
  <c r="J892" i="1"/>
  <c r="N892" i="1" s="1"/>
  <c r="J175" i="1"/>
  <c r="N175" i="1" s="1"/>
  <c r="J296" i="1"/>
  <c r="N296" i="1" s="1"/>
  <c r="J440" i="1"/>
  <c r="N440" i="1" s="1"/>
  <c r="J452" i="1"/>
  <c r="N452" i="1" s="1"/>
  <c r="J500" i="1"/>
  <c r="N500" i="1" s="1"/>
  <c r="J510" i="1"/>
  <c r="N510" i="1" s="1"/>
  <c r="J520" i="1"/>
  <c r="N520" i="1" s="1"/>
  <c r="J578" i="1"/>
  <c r="N578" i="1" s="1"/>
  <c r="J585" i="1"/>
  <c r="N585" i="1" s="1"/>
  <c r="J625" i="1"/>
  <c r="N625" i="1" s="1"/>
  <c r="J632" i="1"/>
  <c r="N632" i="1" s="1"/>
  <c r="J639" i="1"/>
  <c r="N639" i="1" s="1"/>
  <c r="J669" i="1"/>
  <c r="N669" i="1" s="1"/>
  <c r="J690" i="1"/>
  <c r="N690" i="1" s="1"/>
  <c r="J715" i="1"/>
  <c r="N715" i="1" s="1"/>
  <c r="J732" i="1"/>
  <c r="N732" i="1" s="1"/>
  <c r="J775" i="1"/>
  <c r="N775" i="1" s="1"/>
  <c r="J791" i="1"/>
  <c r="N791" i="1" s="1"/>
  <c r="J807" i="1"/>
  <c r="N807" i="1" s="1"/>
  <c r="J823" i="1"/>
  <c r="N823" i="1" s="1"/>
  <c r="J871" i="1"/>
  <c r="N871" i="1" s="1"/>
  <c r="J887" i="1"/>
  <c r="N887" i="1" s="1"/>
  <c r="J425" i="1"/>
  <c r="N425" i="1" s="1"/>
  <c r="J537" i="1"/>
  <c r="N537" i="1" s="1"/>
  <c r="J594" i="1"/>
  <c r="N594" i="1" s="1"/>
  <c r="J648" i="1"/>
  <c r="N648" i="1" s="1"/>
  <c r="J676" i="1"/>
  <c r="N676" i="1" s="1"/>
  <c r="J703" i="1"/>
  <c r="N703" i="1" s="1"/>
  <c r="J721" i="1"/>
  <c r="N721" i="1" s="1"/>
  <c r="J738" i="1"/>
  <c r="N738" i="1" s="1"/>
  <c r="J754" i="1"/>
  <c r="N754" i="1" s="1"/>
  <c r="J770" i="1"/>
  <c r="N770" i="1" s="1"/>
  <c r="J802" i="1"/>
  <c r="N802" i="1" s="1"/>
  <c r="J834" i="1"/>
  <c r="N834" i="1" s="1"/>
  <c r="J850" i="1"/>
  <c r="N850" i="1" s="1"/>
  <c r="J182" i="1"/>
  <c r="N182" i="1" s="1"/>
  <c r="J350" i="1"/>
  <c r="N350" i="1" s="1"/>
  <c r="J372" i="1"/>
  <c r="N372" i="1" s="1"/>
  <c r="J393" i="1"/>
  <c r="N393" i="1" s="1"/>
  <c r="J456" i="1"/>
  <c r="N456" i="1" s="1"/>
  <c r="J493" i="1"/>
  <c r="N493" i="1" s="1"/>
  <c r="J530" i="1"/>
  <c r="N530" i="1" s="1"/>
  <c r="J556" i="1"/>
  <c r="N556" i="1" s="1"/>
  <c r="J563" i="1"/>
  <c r="N563" i="1" s="1"/>
  <c r="J610" i="1"/>
  <c r="N610" i="1" s="1"/>
  <c r="J617" i="1"/>
  <c r="N617" i="1" s="1"/>
  <c r="J663" i="1"/>
  <c r="N663" i="1" s="1"/>
  <c r="J697" i="1"/>
  <c r="N697" i="1" s="1"/>
  <c r="J710" i="1"/>
  <c r="N710" i="1" s="1"/>
  <c r="J727" i="1"/>
  <c r="N727" i="1" s="1"/>
  <c r="J749" i="1"/>
  <c r="N749" i="1" s="1"/>
  <c r="J765" i="1"/>
  <c r="N765" i="1" s="1"/>
  <c r="J797" i="1"/>
  <c r="N797" i="1" s="1"/>
  <c r="J813" i="1"/>
  <c r="N813" i="1" s="1"/>
  <c r="J122" i="1"/>
  <c r="N122" i="1" s="1"/>
  <c r="J511" i="1"/>
  <c r="N511" i="1" s="1"/>
  <c r="J547" i="1"/>
  <c r="N547" i="1" s="1"/>
  <c r="J579" i="1"/>
  <c r="N579" i="1" s="1"/>
  <c r="J633" i="1"/>
  <c r="N633" i="1" s="1"/>
  <c r="J670" i="1"/>
  <c r="N670" i="1" s="1"/>
  <c r="J691" i="1"/>
  <c r="N691" i="1" s="1"/>
  <c r="J744" i="1"/>
  <c r="N744" i="1" s="1"/>
  <c r="J760" i="1"/>
  <c r="N760" i="1" s="1"/>
  <c r="J355" i="1"/>
  <c r="N355" i="1" s="1"/>
  <c r="J483" i="1"/>
  <c r="N483" i="1" s="1"/>
  <c r="J540" i="1"/>
  <c r="N540" i="1" s="1"/>
  <c r="J588" i="1"/>
  <c r="N588" i="1" s="1"/>
  <c r="J595" i="1"/>
  <c r="N595" i="1" s="1"/>
  <c r="J649" i="1"/>
  <c r="N649" i="1" s="1"/>
  <c r="J657" i="1"/>
  <c r="N657" i="1" s="1"/>
  <c r="J685" i="1"/>
  <c r="N685" i="1" s="1"/>
  <c r="J705" i="1"/>
  <c r="N705" i="1" s="1"/>
  <c r="J771" i="1"/>
  <c r="N771" i="1" s="1"/>
  <c r="J787" i="1"/>
  <c r="N787" i="1" s="1"/>
  <c r="J514" i="1"/>
  <c r="N514" i="1" s="1"/>
  <c r="J877" i="1"/>
  <c r="N877" i="1" s="1"/>
  <c r="J889" i="1"/>
  <c r="N889" i="1" s="1"/>
  <c r="J951" i="1"/>
  <c r="N951" i="1" s="1"/>
  <c r="J977" i="1"/>
  <c r="N977" i="1" s="1"/>
  <c r="J809" i="1"/>
  <c r="N809" i="1" s="1"/>
  <c r="J846" i="1"/>
  <c r="N846" i="1" s="1"/>
  <c r="J904" i="1"/>
  <c r="N904" i="1" s="1"/>
  <c r="J968" i="1"/>
  <c r="N968" i="1" s="1"/>
  <c r="J994" i="1"/>
  <c r="N994" i="1" s="1"/>
  <c r="J132" i="1"/>
  <c r="N132" i="1" s="1"/>
  <c r="J830" i="1"/>
  <c r="N830" i="1" s="1"/>
  <c r="J915" i="1"/>
  <c r="N915" i="1" s="1"/>
  <c r="J925" i="1"/>
  <c r="N925" i="1" s="1"/>
  <c r="J985" i="1"/>
  <c r="N985" i="1" s="1"/>
  <c r="J430" i="1"/>
  <c r="N430" i="1" s="1"/>
  <c r="J866" i="1"/>
  <c r="N866" i="1" s="1"/>
  <c r="J978" i="1"/>
  <c r="N978" i="1" s="1"/>
  <c r="J711" i="1"/>
  <c r="N711" i="1" s="1"/>
  <c r="J905" i="1"/>
  <c r="N905" i="1" s="1"/>
  <c r="J945" i="1"/>
  <c r="N945" i="1" s="1"/>
  <c r="J969" i="1"/>
  <c r="N969" i="1" s="1"/>
  <c r="J995" i="1"/>
  <c r="N995" i="1" s="1"/>
  <c r="J882" i="1"/>
  <c r="N882" i="1" s="1"/>
  <c r="J894" i="1"/>
  <c r="N894" i="1" s="1"/>
  <c r="J908" i="1"/>
  <c r="N908" i="1" s="1"/>
  <c r="J926" i="1"/>
  <c r="N926" i="1" s="1"/>
  <c r="J988" i="1"/>
  <c r="N988" i="1" s="1"/>
  <c r="J604" i="1"/>
  <c r="N604" i="1" s="1"/>
  <c r="J664" i="1"/>
  <c r="N664" i="1" s="1"/>
  <c r="J793" i="1"/>
  <c r="N793" i="1" s="1"/>
  <c r="J835" i="1"/>
  <c r="N835" i="1" s="1"/>
  <c r="J867" i="1"/>
  <c r="N867" i="1" s="1"/>
  <c r="J953" i="1"/>
  <c r="N953" i="1" s="1"/>
  <c r="J979" i="1"/>
  <c r="N979" i="1" s="1"/>
  <c r="J4" i="1"/>
  <c r="N4" i="1" s="1"/>
  <c r="J260" i="1"/>
  <c r="N260" i="1" s="1"/>
  <c r="J717" i="1"/>
  <c r="N717" i="1" s="1"/>
  <c r="J761" i="1"/>
  <c r="N761" i="1" s="1"/>
  <c r="J819" i="1"/>
  <c r="N819" i="1" s="1"/>
  <c r="J919" i="1"/>
  <c r="N919" i="1" s="1"/>
  <c r="J929" i="1"/>
  <c r="N929" i="1" s="1"/>
  <c r="J946" i="1"/>
  <c r="N946" i="1" s="1"/>
  <c r="J472" i="1"/>
  <c r="N472" i="1" s="1"/>
  <c r="J611" i="1"/>
  <c r="N611" i="1" s="1"/>
  <c r="J798" i="1"/>
  <c r="N798" i="1" s="1"/>
  <c r="J883" i="1"/>
  <c r="N883" i="1" s="1"/>
  <c r="J898" i="1"/>
  <c r="N898" i="1" s="1"/>
  <c r="J909" i="1"/>
  <c r="N909" i="1" s="1"/>
  <c r="J998" i="1"/>
  <c r="N998" i="1" s="1"/>
  <c r="J671" i="1"/>
  <c r="N671" i="1" s="1"/>
  <c r="J856" i="1"/>
  <c r="N856" i="1" s="1"/>
  <c r="J956" i="1"/>
  <c r="N956" i="1" s="1"/>
  <c r="J557" i="1"/>
  <c r="N557" i="1" s="1"/>
  <c r="J728" i="1"/>
  <c r="N728" i="1" s="1"/>
  <c r="J840" i="1"/>
  <c r="N840" i="1" s="1"/>
  <c r="J930" i="1"/>
  <c r="N930" i="1" s="1"/>
  <c r="J947" i="1"/>
  <c r="N947" i="1" s="1"/>
  <c r="J973" i="1"/>
  <c r="N973" i="1" s="1"/>
  <c r="J803" i="1"/>
  <c r="N803" i="1" s="1"/>
  <c r="J824" i="1"/>
  <c r="N824" i="1" s="1"/>
  <c r="J872" i="1"/>
  <c r="N872" i="1" s="1"/>
  <c r="J910" i="1"/>
  <c r="N910" i="1" s="1"/>
  <c r="J940" i="1"/>
  <c r="N940" i="1" s="1"/>
  <c r="J966" i="1"/>
  <c r="N966" i="1" s="1"/>
  <c r="J990" i="1"/>
  <c r="N990" i="1" s="1"/>
  <c r="J999" i="1"/>
  <c r="N999" i="1" s="1"/>
  <c r="J494" i="1"/>
  <c r="N494" i="1" s="1"/>
  <c r="J564" i="1"/>
  <c r="N564" i="1" s="1"/>
  <c r="J957" i="1"/>
  <c r="N957" i="1" s="1"/>
  <c r="J808" i="1"/>
  <c r="N808" i="1" s="1"/>
  <c r="J825" i="1"/>
  <c r="N825" i="1" s="1"/>
  <c r="J845" i="1"/>
  <c r="N845" i="1" s="1"/>
  <c r="J861" i="1"/>
  <c r="N861" i="1" s="1"/>
  <c r="J903" i="1"/>
  <c r="N903" i="1" s="1"/>
  <c r="J967" i="1"/>
  <c r="N967" i="1" s="1"/>
  <c r="J993" i="1"/>
  <c r="N993" i="1" s="1"/>
  <c r="J931" i="1"/>
  <c r="N931" i="1" s="1"/>
  <c r="J829" i="1"/>
  <c r="N829" i="1" s="1"/>
  <c r="J841" i="1"/>
  <c r="N841" i="1" s="1"/>
  <c r="J950" i="1"/>
  <c r="N950" i="1" s="1"/>
  <c r="J627" i="1"/>
  <c r="N627" i="1" s="1"/>
  <c r="J888" i="1"/>
  <c r="N888" i="1" s="1"/>
  <c r="J984" i="1"/>
  <c r="N984" i="1" s="1"/>
  <c r="J782" i="1"/>
  <c r="N782" i="1" s="1"/>
  <c r="J777" i="1"/>
  <c r="N777" i="1" s="1"/>
  <c r="J914" i="1"/>
  <c r="N914" i="1" s="1"/>
  <c r="J921" i="1"/>
  <c r="N921" i="1" s="1"/>
  <c r="J924" i="1"/>
  <c r="N924" i="1" s="1"/>
  <c r="J82" i="1"/>
  <c r="N82" i="1" s="1"/>
  <c r="J100" i="1"/>
  <c r="N100" i="1" s="1"/>
  <c r="J112" i="1"/>
  <c r="N112" i="1" s="1"/>
  <c r="J84" i="1"/>
  <c r="N84" i="1" s="1"/>
  <c r="J50" i="1"/>
  <c r="N50" i="1" s="1"/>
  <c r="J22" i="1"/>
  <c r="N22" i="1" s="1"/>
  <c r="J6" i="1"/>
  <c r="N6" i="1" s="1"/>
  <c r="J88" i="1"/>
  <c r="N88" i="1" s="1"/>
  <c r="E92" i="1"/>
  <c r="I92" i="1" s="1"/>
  <c r="M92" i="1" s="1"/>
  <c r="F116" i="1"/>
  <c r="J116" i="1" s="1"/>
  <c r="N116" i="1" s="1"/>
  <c r="AD107" i="2"/>
  <c r="F106" i="1" s="1"/>
  <c r="J106" i="1" s="1"/>
  <c r="N106" i="1" s="1"/>
  <c r="E28" i="1"/>
  <c r="I28" i="1" s="1"/>
  <c r="M28" i="1" s="1"/>
  <c r="AC107" i="2"/>
  <c r="E106" i="1" s="1"/>
  <c r="I106" i="1" s="1"/>
  <c r="M106" i="1" s="1"/>
  <c r="AC55" i="2"/>
  <c r="E54" i="1" s="1"/>
  <c r="I54" i="1" s="1"/>
  <c r="M54" i="1" s="1"/>
  <c r="AC57" i="2"/>
  <c r="E56" i="1" s="1"/>
  <c r="I56" i="1" s="1"/>
  <c r="M56" i="1" s="1"/>
  <c r="J34" i="1"/>
  <c r="N34" i="1" s="1"/>
  <c r="E76" i="1"/>
  <c r="I76" i="1" s="1"/>
  <c r="M76" i="1" s="1"/>
  <c r="F29" i="1"/>
  <c r="J29" i="1" s="1"/>
  <c r="N29" i="1" s="1"/>
  <c r="E21" i="1"/>
  <c r="I21" i="1" s="1"/>
  <c r="M21" i="1" s="1"/>
  <c r="Y80" i="2"/>
  <c r="AD80" i="2" s="1"/>
  <c r="AD96" i="2"/>
  <c r="F95" i="1" s="1"/>
  <c r="J95" i="1" s="1"/>
  <c r="N95" i="1" s="1"/>
  <c r="Y12" i="2"/>
  <c r="AD12" i="2" s="1"/>
  <c r="E75" i="1"/>
  <c r="I75" i="1" s="1"/>
  <c r="M75" i="1" s="1"/>
  <c r="J63" i="1"/>
  <c r="N63" i="1" s="1"/>
  <c r="J15" i="1"/>
  <c r="N15" i="1" s="1"/>
  <c r="AD60" i="2"/>
  <c r="F59" i="1" s="1"/>
  <c r="J59" i="1" s="1"/>
  <c r="N59" i="1" s="1"/>
  <c r="E103" i="1"/>
  <c r="I103" i="1" s="1"/>
  <c r="M103" i="1" s="1"/>
  <c r="AD115" i="2"/>
  <c r="F114" i="1" s="1"/>
  <c r="J114" i="1" s="1"/>
  <c r="N114" i="1" s="1"/>
  <c r="F91" i="1"/>
  <c r="J91" i="1" s="1"/>
  <c r="N91" i="1" s="1"/>
  <c r="J74" i="1"/>
  <c r="N74" i="1" s="1"/>
  <c r="AD27" i="2"/>
  <c r="F26" i="1" s="1"/>
  <c r="J26" i="1" s="1"/>
  <c r="N26" i="1" s="1"/>
  <c r="F97" i="1"/>
  <c r="J97" i="1" s="1"/>
  <c r="N97" i="1" s="1"/>
  <c r="Y95" i="2"/>
  <c r="AD95" i="2" s="1"/>
  <c r="Y67" i="2"/>
  <c r="AD67" i="2" s="1"/>
  <c r="J67" i="1"/>
  <c r="N67" i="1" s="1"/>
  <c r="AD779" i="2"/>
  <c r="AC418" i="2"/>
  <c r="AC587" i="2"/>
  <c r="AC582" i="2"/>
  <c r="AC485" i="2"/>
  <c r="AC862" i="2"/>
  <c r="AC989" i="2"/>
  <c r="AC708" i="2"/>
  <c r="AC648" i="2"/>
  <c r="AC612" i="2"/>
  <c r="AD433" i="2"/>
  <c r="F432" i="1" s="1"/>
  <c r="J432" i="1" s="1"/>
  <c r="N432" i="1" s="1"/>
  <c r="AD451" i="2"/>
  <c r="F450" i="1" s="1"/>
  <c r="J450" i="1" s="1"/>
  <c r="N450" i="1" s="1"/>
  <c r="AC654" i="2"/>
  <c r="AD366" i="2"/>
  <c r="AC732" i="2"/>
  <c r="AD627" i="2"/>
  <c r="AC752" i="2"/>
  <c r="AC830" i="2"/>
  <c r="AD506" i="2"/>
  <c r="AC728" i="2"/>
  <c r="Y629" i="2"/>
  <c r="AD629" i="2" s="1"/>
  <c r="AD983" i="2"/>
  <c r="F982" i="1" s="1"/>
  <c r="J982" i="1" s="1"/>
  <c r="N982" i="1" s="1"/>
  <c r="AD858" i="2"/>
  <c r="AD937" i="2"/>
  <c r="AC431" i="2"/>
  <c r="AD480" i="2"/>
  <c r="AD959" i="2"/>
  <c r="AC962" i="2"/>
  <c r="Y358" i="2"/>
  <c r="AD358" i="2" s="1"/>
  <c r="F357" i="1" s="1"/>
  <c r="J357" i="1" s="1"/>
  <c r="N357" i="1" s="1"/>
  <c r="AC886" i="2"/>
  <c r="AD896" i="2"/>
  <c r="F895" i="1" s="1"/>
  <c r="J895" i="1" s="1"/>
  <c r="N895" i="1" s="1"/>
  <c r="AC999" i="2"/>
  <c r="AC768" i="2"/>
  <c r="AC655" i="2"/>
  <c r="Y398" i="2"/>
  <c r="AD398" i="2" s="1"/>
  <c r="AC563" i="2"/>
  <c r="AC555" i="2"/>
  <c r="Y420" i="2"/>
  <c r="AD420" i="2" s="1"/>
  <c r="AD283" i="2"/>
  <c r="Y843" i="2"/>
  <c r="AD843" i="2" s="1"/>
  <c r="AC897" i="2"/>
  <c r="Y619" i="2"/>
  <c r="AD619" i="2" s="1"/>
  <c r="F618" i="1" s="1"/>
  <c r="J618" i="1" s="1"/>
  <c r="N618" i="1" s="1"/>
  <c r="AC524" i="2"/>
  <c r="Y249" i="2"/>
  <c r="AD249" i="2" s="1"/>
  <c r="AC513" i="2"/>
  <c r="AC649" i="2"/>
  <c r="Y679" i="2"/>
  <c r="AD679" i="2" s="1"/>
  <c r="AD474" i="2"/>
  <c r="AD638" i="2"/>
  <c r="Y325" i="2"/>
  <c r="AD325" i="2" s="1"/>
  <c r="Y581" i="2"/>
  <c r="AD581" i="2" s="1"/>
  <c r="AD802" i="2"/>
  <c r="AD503" i="2"/>
  <c r="Y735" i="2"/>
  <c r="AD735" i="2" s="1"/>
  <c r="AC929" i="2"/>
  <c r="AC910" i="2"/>
  <c r="Y575" i="2"/>
  <c r="AD575" i="2" s="1"/>
  <c r="AC576" i="2"/>
  <c r="AC969" i="2"/>
  <c r="Y875" i="2"/>
  <c r="AD875" i="2" s="1"/>
  <c r="AC746" i="2"/>
  <c r="E745" i="1" s="1"/>
  <c r="I745" i="1" s="1"/>
  <c r="M745" i="1" s="1"/>
  <c r="Y551" i="2"/>
  <c r="AD551" i="2" s="1"/>
  <c r="F550" i="1" s="1"/>
  <c r="J550" i="1" s="1"/>
  <c r="N550" i="1" s="1"/>
  <c r="AC515" i="2"/>
  <c r="AC409" i="2"/>
  <c r="Y770" i="2"/>
  <c r="AD770" i="2" s="1"/>
  <c r="Y342" i="2"/>
  <c r="AD342" i="2" s="1"/>
  <c r="Y378" i="2"/>
  <c r="AD378" i="2" s="1"/>
  <c r="AD382" i="2"/>
  <c r="F381" i="1" s="1"/>
  <c r="J381" i="1" s="1"/>
  <c r="N381" i="1" s="1"/>
  <c r="AD505" i="2"/>
  <c r="AC981" i="2"/>
  <c r="AC808" i="2"/>
  <c r="AC539" i="2"/>
  <c r="Y423" i="2"/>
  <c r="AD423" i="2" s="1"/>
  <c r="AC872" i="2"/>
  <c r="AC548" i="2"/>
  <c r="AC639" i="2"/>
  <c r="Y784" i="2"/>
  <c r="AD784" i="2" s="1"/>
  <c r="AC664" i="2"/>
  <c r="Y468" i="2"/>
  <c r="AD468" i="2" s="1"/>
  <c r="Y790" i="2"/>
  <c r="AD790" i="2" s="1"/>
  <c r="AD375" i="2"/>
  <c r="F374" i="1" s="1"/>
  <c r="J374" i="1" s="1"/>
  <c r="N374" i="1" s="1"/>
  <c r="AD667" i="2"/>
  <c r="Y459" i="2"/>
  <c r="AD459" i="2" s="1"/>
  <c r="Y796" i="2"/>
  <c r="AD796" i="2" s="1"/>
  <c r="Y988" i="2"/>
  <c r="AD988" i="2" s="1"/>
  <c r="AD953" i="2"/>
  <c r="AC646" i="2"/>
  <c r="Y372" i="2"/>
  <c r="AD372" i="2" s="1"/>
  <c r="AC751" i="2"/>
  <c r="Y955" i="2"/>
  <c r="AD955" i="2" s="1"/>
  <c r="AC722" i="2"/>
  <c r="AD734" i="2"/>
  <c r="AD919" i="2"/>
  <c r="AD335" i="2"/>
  <c r="Y938" i="2"/>
  <c r="AD938" i="2" s="1"/>
  <c r="AC706" i="2"/>
  <c r="AC956" i="2"/>
  <c r="Y622" i="2"/>
  <c r="AD622" i="2" s="1"/>
  <c r="Y973" i="2"/>
  <c r="AD973" i="2" s="1"/>
  <c r="Y518" i="2"/>
  <c r="AD518" i="2" s="1"/>
  <c r="Y227" i="2"/>
  <c r="AD227" i="2" s="1"/>
  <c r="Y819" i="2"/>
  <c r="AD819" i="2" s="1"/>
  <c r="Y908" i="2"/>
  <c r="AD908" i="2" s="1"/>
  <c r="Y337" i="2"/>
  <c r="AD337" i="2" s="1"/>
  <c r="Y235" i="2"/>
  <c r="AD235" i="2" s="1"/>
  <c r="Y815" i="2"/>
  <c r="AD815" i="2" s="1"/>
  <c r="Y740" i="2"/>
  <c r="AD740" i="2" s="1"/>
  <c r="Y525" i="2"/>
  <c r="AD525" i="2" s="1"/>
  <c r="AD860" i="2"/>
  <c r="AD549" i="2"/>
  <c r="AD975" i="2"/>
  <c r="Y286" i="2"/>
  <c r="AD286" i="2" s="1"/>
  <c r="Y746" i="2"/>
  <c r="AD746" i="2" s="1"/>
  <c r="F745" i="1" s="1"/>
  <c r="J745" i="1" s="1"/>
  <c r="N745" i="1" s="1"/>
  <c r="Y532" i="2"/>
  <c r="AD532" i="2" s="1"/>
  <c r="Y838" i="2"/>
  <c r="AD838" i="2" s="1"/>
  <c r="Y240" i="2"/>
  <c r="AD240" i="2" s="1"/>
  <c r="F239" i="1" s="1"/>
  <c r="J239" i="1" s="1"/>
  <c r="N239" i="1" s="1"/>
  <c r="Y159" i="2"/>
  <c r="AD159" i="2" s="1"/>
  <c r="AC168" i="2"/>
  <c r="AD194" i="2"/>
  <c r="AC48" i="2"/>
  <c r="AC190" i="2"/>
  <c r="AC150" i="2"/>
  <c r="AC202" i="2"/>
  <c r="Y217" i="2"/>
  <c r="AD217" i="2" s="1"/>
  <c r="Y54" i="2"/>
  <c r="AD54" i="2" s="1"/>
  <c r="AD206" i="2"/>
  <c r="AC120" i="2"/>
  <c r="AC133" i="2"/>
  <c r="Y189" i="2"/>
  <c r="AD189" i="2" s="1"/>
  <c r="AD61" i="2"/>
  <c r="AC43" i="2"/>
  <c r="Y192" i="2"/>
  <c r="AD192" i="2" s="1"/>
  <c r="F191" i="1" s="1"/>
  <c r="J191" i="1" s="1"/>
  <c r="N191" i="1" s="1"/>
  <c r="Y82" i="2"/>
  <c r="AD82" i="2" s="1"/>
  <c r="F81" i="1" s="1"/>
  <c r="J81" i="1" s="1"/>
  <c r="N81" i="1" s="1"/>
  <c r="AC108" i="2"/>
  <c r="Y62" i="2"/>
  <c r="AD62" i="2" s="1"/>
  <c r="AC127" i="2"/>
  <c r="AC25" i="2"/>
  <c r="AC17" i="2"/>
  <c r="AC19" i="2"/>
  <c r="AC11" i="2"/>
  <c r="AC13" i="2"/>
  <c r="Y24" i="2"/>
  <c r="AD24" i="2" s="1"/>
  <c r="F314" i="1" l="1"/>
  <c r="J314" i="1" s="1"/>
  <c r="N314" i="1" s="1"/>
  <c r="F932" i="1"/>
  <c r="J932" i="1" s="1"/>
  <c r="N932" i="1" s="1"/>
  <c r="E273" i="1"/>
  <c r="I273" i="1" s="1"/>
  <c r="M273" i="1" s="1"/>
  <c r="F832" i="1"/>
  <c r="J832" i="1" s="1"/>
  <c r="N832" i="1" s="1"/>
  <c r="F62" i="1"/>
  <c r="J62" i="1" s="1"/>
  <c r="N62" i="1" s="1"/>
  <c r="F674" i="1"/>
  <c r="J674" i="1" s="1"/>
  <c r="N674" i="1" s="1"/>
  <c r="F145" i="1"/>
  <c r="J145" i="1" s="1"/>
  <c r="N145" i="1" s="1"/>
  <c r="F457" i="1"/>
  <c r="J457" i="1" s="1"/>
  <c r="N457" i="1" s="1"/>
  <c r="E495" i="1"/>
  <c r="I495" i="1" s="1"/>
  <c r="M495" i="1" s="1"/>
  <c r="F233" i="1"/>
  <c r="J233" i="1" s="1"/>
  <c r="N233" i="1" s="1"/>
  <c r="F851" i="1"/>
  <c r="J851" i="1" s="1"/>
  <c r="N851" i="1" s="1"/>
  <c r="F384" i="1"/>
  <c r="J384" i="1" s="1"/>
  <c r="N384" i="1" s="1"/>
  <c r="F716" i="1"/>
  <c r="J716" i="1" s="1"/>
  <c r="N716" i="1" s="1"/>
  <c r="F171" i="1"/>
  <c r="J171" i="1" s="1"/>
  <c r="N171" i="1" s="1"/>
  <c r="F426" i="1"/>
  <c r="J426" i="1" s="1"/>
  <c r="N426" i="1" s="1"/>
  <c r="F225" i="1"/>
  <c r="J225" i="1" s="1"/>
  <c r="N225" i="1" s="1"/>
  <c r="F886" i="1"/>
  <c r="J886" i="1" s="1"/>
  <c r="N886" i="1" s="1"/>
  <c r="F468" i="1"/>
  <c r="J468" i="1" s="1"/>
  <c r="N468" i="1" s="1"/>
  <c r="F521" i="1"/>
  <c r="J521" i="1" s="1"/>
  <c r="N521" i="1" s="1"/>
  <c r="F667" i="1"/>
  <c r="J667" i="1" s="1"/>
  <c r="N667" i="1" s="1"/>
  <c r="F781" i="1"/>
  <c r="J781" i="1" s="1"/>
  <c r="N781" i="1" s="1"/>
  <c r="F266" i="1"/>
  <c r="J266" i="1" s="1"/>
  <c r="N266" i="1" s="1"/>
  <c r="F634" i="1"/>
  <c r="J634" i="1" s="1"/>
  <c r="N634" i="1" s="1"/>
  <c r="F658" i="1"/>
  <c r="J658" i="1" s="1"/>
  <c r="N658" i="1" s="1"/>
  <c r="F147" i="1"/>
  <c r="J147" i="1" s="1"/>
  <c r="N147" i="1" s="1"/>
  <c r="F746" i="1"/>
  <c r="J746" i="1" s="1"/>
  <c r="N746" i="1" s="1"/>
  <c r="F603" i="1"/>
  <c r="J603" i="1" s="1"/>
  <c r="N603" i="1" s="1"/>
  <c r="F776" i="1"/>
  <c r="J776" i="1" s="1"/>
  <c r="N776" i="1" s="1"/>
  <c r="F529" i="1"/>
  <c r="J529" i="1" s="1"/>
  <c r="N529" i="1" s="1"/>
  <c r="F873" i="1"/>
  <c r="J873" i="1" s="1"/>
  <c r="N873" i="1" s="1"/>
  <c r="F920" i="1"/>
  <c r="J920" i="1" s="1"/>
  <c r="N920" i="1" s="1"/>
  <c r="F534" i="1"/>
  <c r="J534" i="1" s="1"/>
  <c r="N534" i="1" s="1"/>
  <c r="F325" i="1"/>
  <c r="J325" i="1" s="1"/>
  <c r="N325" i="1" s="1"/>
  <c r="F45" i="1"/>
  <c r="J45" i="1" s="1"/>
  <c r="N45" i="1" s="1"/>
  <c r="F128" i="1"/>
  <c r="J128" i="1" s="1"/>
  <c r="N128" i="1" s="1"/>
  <c r="F646" i="1"/>
  <c r="J646" i="1" s="1"/>
  <c r="N646" i="1" s="1"/>
  <c r="F332" i="1"/>
  <c r="J332" i="1" s="1"/>
  <c r="N332" i="1" s="1"/>
  <c r="F498" i="1"/>
  <c r="J498" i="1" s="1"/>
  <c r="N498" i="1" s="1"/>
  <c r="F615" i="1"/>
  <c r="J615" i="1" s="1"/>
  <c r="N615" i="1" s="1"/>
  <c r="F531" i="1"/>
  <c r="J531" i="1" s="1"/>
  <c r="N531" i="1" s="1"/>
  <c r="F859" i="1"/>
  <c r="J859" i="1" s="1"/>
  <c r="N859" i="1" s="1"/>
  <c r="F937" i="1"/>
  <c r="J937" i="1" s="1"/>
  <c r="N937" i="1" s="1"/>
  <c r="E750" i="1"/>
  <c r="I750" i="1" s="1"/>
  <c r="M750" i="1" s="1"/>
  <c r="E663" i="1"/>
  <c r="I663" i="1" s="1"/>
  <c r="M663" i="1" s="1"/>
  <c r="E896" i="1"/>
  <c r="I896" i="1" s="1"/>
  <c r="M896" i="1" s="1"/>
  <c r="F958" i="1"/>
  <c r="J958" i="1" s="1"/>
  <c r="N958" i="1" s="1"/>
  <c r="E653" i="1"/>
  <c r="I653" i="1" s="1"/>
  <c r="M653" i="1" s="1"/>
  <c r="F778" i="1"/>
  <c r="J778" i="1" s="1"/>
  <c r="N778" i="1" s="1"/>
  <c r="E385" i="1"/>
  <c r="I385" i="1" s="1"/>
  <c r="M385" i="1" s="1"/>
  <c r="E210" i="1"/>
  <c r="I210" i="1" s="1"/>
  <c r="M210" i="1" s="1"/>
  <c r="F655" i="1"/>
  <c r="J655" i="1" s="1"/>
  <c r="N655" i="1" s="1"/>
  <c r="E328" i="1"/>
  <c r="I328" i="1" s="1"/>
  <c r="M328" i="1" s="1"/>
  <c r="F504" i="1"/>
  <c r="J504" i="1" s="1"/>
  <c r="N504" i="1" s="1"/>
  <c r="E201" i="1"/>
  <c r="I201" i="1" s="1"/>
  <c r="M201" i="1" s="1"/>
  <c r="F371" i="1"/>
  <c r="J371" i="1" s="1"/>
  <c r="N371" i="1" s="1"/>
  <c r="F783" i="1"/>
  <c r="J783" i="1" s="1"/>
  <c r="N783" i="1" s="1"/>
  <c r="F580" i="1"/>
  <c r="J580" i="1" s="1"/>
  <c r="N580" i="1" s="1"/>
  <c r="F842" i="1"/>
  <c r="J842" i="1" s="1"/>
  <c r="N842" i="1" s="1"/>
  <c r="F479" i="1"/>
  <c r="J479" i="1" s="1"/>
  <c r="N479" i="1" s="1"/>
  <c r="F503" i="1"/>
  <c r="J503" i="1" s="1"/>
  <c r="N503" i="1" s="1"/>
  <c r="F461" i="1"/>
  <c r="J461" i="1" s="1"/>
  <c r="N461" i="1" s="1"/>
  <c r="F853" i="1"/>
  <c r="J853" i="1" s="1"/>
  <c r="N853" i="1" s="1"/>
  <c r="F150" i="1"/>
  <c r="J150" i="1" s="1"/>
  <c r="N150" i="1" s="1"/>
  <c r="F216" i="1"/>
  <c r="J216" i="1" s="1"/>
  <c r="N216" i="1" s="1"/>
  <c r="E961" i="1"/>
  <c r="I961" i="1" s="1"/>
  <c r="M961" i="1" s="1"/>
  <c r="F748" i="1"/>
  <c r="J748" i="1" s="1"/>
  <c r="N748" i="1" s="1"/>
  <c r="E149" i="1"/>
  <c r="I149" i="1" s="1"/>
  <c r="M149" i="1" s="1"/>
  <c r="F769" i="1"/>
  <c r="J769" i="1" s="1"/>
  <c r="N769" i="1" s="1"/>
  <c r="F324" i="1"/>
  <c r="J324" i="1" s="1"/>
  <c r="N324" i="1" s="1"/>
  <c r="E430" i="1"/>
  <c r="I430" i="1" s="1"/>
  <c r="M430" i="1" s="1"/>
  <c r="E983" i="1"/>
  <c r="I983" i="1" s="1"/>
  <c r="M983" i="1" s="1"/>
  <c r="F713" i="1"/>
  <c r="J713" i="1" s="1"/>
  <c r="N713" i="1" s="1"/>
  <c r="F659" i="1"/>
  <c r="J659" i="1" s="1"/>
  <c r="N659" i="1" s="1"/>
  <c r="F774" i="1"/>
  <c r="J774" i="1" s="1"/>
  <c r="N774" i="1" s="1"/>
  <c r="F801" i="1"/>
  <c r="J801" i="1" s="1"/>
  <c r="N801" i="1" s="1"/>
  <c r="F739" i="1"/>
  <c r="J739" i="1" s="1"/>
  <c r="N739" i="1" s="1"/>
  <c r="F936" i="1"/>
  <c r="J936" i="1" s="1"/>
  <c r="N936" i="1" s="1"/>
  <c r="F431" i="1"/>
  <c r="J431" i="1" s="1"/>
  <c r="N431" i="1" s="1"/>
  <c r="E519" i="1"/>
  <c r="I519" i="1" s="1"/>
  <c r="M519" i="1" s="1"/>
  <c r="F153" i="1"/>
  <c r="J153" i="1" s="1"/>
  <c r="N153" i="1" s="1"/>
  <c r="E638" i="1"/>
  <c r="I638" i="1" s="1"/>
  <c r="M638" i="1" s="1"/>
  <c r="E189" i="1"/>
  <c r="I189" i="1" s="1"/>
  <c r="M189" i="1" s="1"/>
  <c r="E408" i="1"/>
  <c r="I408" i="1" s="1"/>
  <c r="M408" i="1" s="1"/>
  <c r="E645" i="1"/>
  <c r="I645" i="1" s="1"/>
  <c r="M645" i="1" s="1"/>
  <c r="E871" i="1"/>
  <c r="I871" i="1" s="1"/>
  <c r="M871" i="1" s="1"/>
  <c r="E514" i="1"/>
  <c r="I514" i="1" s="1"/>
  <c r="M514" i="1" s="1"/>
  <c r="F282" i="1"/>
  <c r="J282" i="1" s="1"/>
  <c r="N282" i="1" s="1"/>
  <c r="F857" i="1"/>
  <c r="J857" i="1" s="1"/>
  <c r="N857" i="1" s="1"/>
  <c r="F459" i="1"/>
  <c r="J459" i="1" s="1"/>
  <c r="N459" i="1" s="1"/>
  <c r="F323" i="1"/>
  <c r="J323" i="1" s="1"/>
  <c r="N323" i="1" s="1"/>
  <c r="E705" i="1"/>
  <c r="I705" i="1" s="1"/>
  <c r="M705" i="1" s="1"/>
  <c r="F334" i="1"/>
  <c r="J334" i="1" s="1"/>
  <c r="N334" i="1" s="1"/>
  <c r="F422" i="1"/>
  <c r="J422" i="1" s="1"/>
  <c r="N422" i="1" s="1"/>
  <c r="F637" i="1"/>
  <c r="J637" i="1" s="1"/>
  <c r="N637" i="1" s="1"/>
  <c r="E611" i="1"/>
  <c r="I611" i="1" s="1"/>
  <c r="M611" i="1" s="1"/>
  <c r="F847" i="1"/>
  <c r="J847" i="1" s="1"/>
  <c r="N847" i="1" s="1"/>
  <c r="F865" i="1"/>
  <c r="J865" i="1" s="1"/>
  <c r="N865" i="1" s="1"/>
  <c r="F862" i="1"/>
  <c r="J862" i="1" s="1"/>
  <c r="N862" i="1" s="1"/>
  <c r="F899" i="1"/>
  <c r="J899" i="1" s="1"/>
  <c r="N899" i="1" s="1"/>
  <c r="E415" i="1"/>
  <c r="I415" i="1" s="1"/>
  <c r="M415" i="1" s="1"/>
  <c r="E547" i="1"/>
  <c r="I547" i="1" s="1"/>
  <c r="M547" i="1" s="1"/>
  <c r="F814" i="1"/>
  <c r="J814" i="1" s="1"/>
  <c r="N814" i="1" s="1"/>
  <c r="F419" i="1"/>
  <c r="J419" i="1" s="1"/>
  <c r="N419" i="1" s="1"/>
  <c r="F193" i="1"/>
  <c r="J193" i="1" s="1"/>
  <c r="N193" i="1" s="1"/>
  <c r="F234" i="1"/>
  <c r="J234" i="1" s="1"/>
  <c r="N234" i="1" s="1"/>
  <c r="F952" i="1"/>
  <c r="J952" i="1" s="1"/>
  <c r="N952" i="1" s="1"/>
  <c r="E538" i="1"/>
  <c r="I538" i="1" s="1"/>
  <c r="M538" i="1" s="1"/>
  <c r="E554" i="1"/>
  <c r="I554" i="1" s="1"/>
  <c r="M554" i="1" s="1"/>
  <c r="F628" i="1"/>
  <c r="J628" i="1" s="1"/>
  <c r="N628" i="1" s="1"/>
  <c r="E647" i="1"/>
  <c r="I647" i="1" s="1"/>
  <c r="M647" i="1" s="1"/>
  <c r="E590" i="1"/>
  <c r="I590" i="1" s="1"/>
  <c r="M590" i="1" s="1"/>
  <c r="F551" i="1"/>
  <c r="J551" i="1" s="1"/>
  <c r="N551" i="1" s="1"/>
  <c r="F695" i="1"/>
  <c r="J695" i="1" s="1"/>
  <c r="N695" i="1" s="1"/>
  <c r="E594" i="1"/>
  <c r="I594" i="1" s="1"/>
  <c r="M594" i="1" s="1"/>
  <c r="F974" i="1"/>
  <c r="J974" i="1" s="1"/>
  <c r="N974" i="1" s="1"/>
  <c r="F336" i="1"/>
  <c r="J336" i="1" s="1"/>
  <c r="N336" i="1" s="1"/>
  <c r="F918" i="1"/>
  <c r="J918" i="1" s="1"/>
  <c r="N918" i="1" s="1"/>
  <c r="F987" i="1"/>
  <c r="J987" i="1" s="1"/>
  <c r="N987" i="1" s="1"/>
  <c r="F874" i="1"/>
  <c r="J874" i="1" s="1"/>
  <c r="N874" i="1" s="1"/>
  <c r="F473" i="1"/>
  <c r="J473" i="1" s="1"/>
  <c r="N473" i="1" s="1"/>
  <c r="E562" i="1"/>
  <c r="I562" i="1" s="1"/>
  <c r="M562" i="1" s="1"/>
  <c r="E727" i="1"/>
  <c r="I727" i="1" s="1"/>
  <c r="M727" i="1" s="1"/>
  <c r="E707" i="1"/>
  <c r="I707" i="1" s="1"/>
  <c r="M707" i="1" s="1"/>
  <c r="F312" i="1"/>
  <c r="J312" i="1" s="1"/>
  <c r="N312" i="1" s="1"/>
  <c r="F941" i="1"/>
  <c r="J941" i="1" s="1"/>
  <c r="N941" i="1" s="1"/>
  <c r="F131" i="1"/>
  <c r="J131" i="1" s="1"/>
  <c r="N131" i="1" s="1"/>
  <c r="F911" i="1"/>
  <c r="J911" i="1" s="1"/>
  <c r="N911" i="1" s="1"/>
  <c r="F148" i="1"/>
  <c r="J148" i="1" s="1"/>
  <c r="N148" i="1" s="1"/>
  <c r="F722" i="1"/>
  <c r="J722" i="1" s="1"/>
  <c r="N722" i="1" s="1"/>
  <c r="F377" i="1"/>
  <c r="J377" i="1" s="1"/>
  <c r="N377" i="1" s="1"/>
  <c r="F678" i="1"/>
  <c r="J678" i="1" s="1"/>
  <c r="N678" i="1" s="1"/>
  <c r="F397" i="1"/>
  <c r="J397" i="1" s="1"/>
  <c r="N397" i="1" s="1"/>
  <c r="F505" i="1"/>
  <c r="J505" i="1" s="1"/>
  <c r="N505" i="1" s="1"/>
  <c r="E988" i="1"/>
  <c r="I988" i="1" s="1"/>
  <c r="M988" i="1" s="1"/>
  <c r="F786" i="1"/>
  <c r="J786" i="1" s="1"/>
  <c r="N786" i="1" s="1"/>
  <c r="F172" i="1"/>
  <c r="J172" i="1" s="1"/>
  <c r="N172" i="1" s="1"/>
  <c r="F878" i="1"/>
  <c r="J878" i="1" s="1"/>
  <c r="N878" i="1" s="1"/>
  <c r="F900" i="1"/>
  <c r="J900" i="1" s="1"/>
  <c r="N900" i="1" s="1"/>
  <c r="F281" i="1"/>
  <c r="J281" i="1" s="1"/>
  <c r="N281" i="1" s="1"/>
  <c r="F467" i="1"/>
  <c r="J467" i="1" s="1"/>
  <c r="N467" i="1" s="1"/>
  <c r="E167" i="1"/>
  <c r="I167" i="1" s="1"/>
  <c r="M167" i="1" s="1"/>
  <c r="E575" i="1"/>
  <c r="I575" i="1" s="1"/>
  <c r="M575" i="1" s="1"/>
  <c r="E654" i="1"/>
  <c r="I654" i="1" s="1"/>
  <c r="M654" i="1" s="1"/>
  <c r="E829" i="1"/>
  <c r="I829" i="1" s="1"/>
  <c r="M829" i="1" s="1"/>
  <c r="E861" i="1"/>
  <c r="I861" i="1" s="1"/>
  <c r="M861" i="1" s="1"/>
  <c r="F354" i="1"/>
  <c r="J354" i="1" s="1"/>
  <c r="N354" i="1" s="1"/>
  <c r="F583" i="1"/>
  <c r="J583" i="1" s="1"/>
  <c r="N583" i="1" s="1"/>
  <c r="E245" i="1"/>
  <c r="I245" i="1" s="1"/>
  <c r="M245" i="1" s="1"/>
  <c r="E417" i="1"/>
  <c r="I417" i="1" s="1"/>
  <c r="M417" i="1" s="1"/>
  <c r="E791" i="1"/>
  <c r="I791" i="1" s="1"/>
  <c r="M791" i="1" s="1"/>
  <c r="E630" i="1"/>
  <c r="I630" i="1" s="1"/>
  <c r="M630" i="1" s="1"/>
  <c r="E476" i="1"/>
  <c r="I476" i="1" s="1"/>
  <c r="M476" i="1" s="1"/>
  <c r="F158" i="1"/>
  <c r="J158" i="1" s="1"/>
  <c r="N158" i="1" s="1"/>
  <c r="E968" i="1"/>
  <c r="I968" i="1" s="1"/>
  <c r="M968" i="1" s="1"/>
  <c r="F226" i="1"/>
  <c r="J226" i="1" s="1"/>
  <c r="N226" i="1" s="1"/>
  <c r="F341" i="1"/>
  <c r="J341" i="1" s="1"/>
  <c r="N341" i="1" s="1"/>
  <c r="F574" i="1"/>
  <c r="J574" i="1" s="1"/>
  <c r="N574" i="1" s="1"/>
  <c r="E648" i="1"/>
  <c r="I648" i="1" s="1"/>
  <c r="M648" i="1" s="1"/>
  <c r="E767" i="1"/>
  <c r="I767" i="1" s="1"/>
  <c r="M767" i="1" s="1"/>
  <c r="E484" i="1"/>
  <c r="I484" i="1" s="1"/>
  <c r="M484" i="1" s="1"/>
  <c r="F208" i="1"/>
  <c r="J208" i="1" s="1"/>
  <c r="N208" i="1" s="1"/>
  <c r="F682" i="1"/>
  <c r="J682" i="1" s="1"/>
  <c r="N682" i="1" s="1"/>
  <c r="F491" i="1"/>
  <c r="J491" i="1" s="1"/>
  <c r="N491" i="1" s="1"/>
  <c r="E785" i="1"/>
  <c r="I785" i="1" s="1"/>
  <c r="M785" i="1" s="1"/>
  <c r="F188" i="1"/>
  <c r="J188" i="1" s="1"/>
  <c r="N188" i="1" s="1"/>
  <c r="F907" i="1"/>
  <c r="J907" i="1" s="1"/>
  <c r="N907" i="1" s="1"/>
  <c r="F458" i="1"/>
  <c r="J458" i="1" s="1"/>
  <c r="N458" i="1" s="1"/>
  <c r="E909" i="1"/>
  <c r="I909" i="1" s="1"/>
  <c r="M909" i="1" s="1"/>
  <c r="E512" i="1"/>
  <c r="I512" i="1" s="1"/>
  <c r="M512" i="1" s="1"/>
  <c r="E998" i="1"/>
  <c r="I998" i="1" s="1"/>
  <c r="M998" i="1" s="1"/>
  <c r="E751" i="1"/>
  <c r="I751" i="1" s="1"/>
  <c r="M751" i="1" s="1"/>
  <c r="F401" i="1"/>
  <c r="J401" i="1" s="1"/>
  <c r="N401" i="1" s="1"/>
  <c r="F124" i="1"/>
  <c r="J124" i="1" s="1"/>
  <c r="N124" i="1" s="1"/>
  <c r="E762" i="1"/>
  <c r="I762" i="1" s="1"/>
  <c r="M762" i="1" s="1"/>
  <c r="F331" i="1"/>
  <c r="J331" i="1" s="1"/>
  <c r="N331" i="1" s="1"/>
  <c r="E132" i="1"/>
  <c r="I132" i="1" s="1"/>
  <c r="M132" i="1" s="1"/>
  <c r="F795" i="1"/>
  <c r="J795" i="1" s="1"/>
  <c r="N795" i="1" s="1"/>
  <c r="E126" i="1"/>
  <c r="I126" i="1" s="1"/>
  <c r="M126" i="1" s="1"/>
  <c r="F837" i="1"/>
  <c r="J837" i="1" s="1"/>
  <c r="N837" i="1" s="1"/>
  <c r="F517" i="1"/>
  <c r="J517" i="1" s="1"/>
  <c r="N517" i="1" s="1"/>
  <c r="F733" i="1"/>
  <c r="J733" i="1" s="1"/>
  <c r="N733" i="1" s="1"/>
  <c r="F548" i="1"/>
  <c r="J548" i="1" s="1"/>
  <c r="N548" i="1" s="1"/>
  <c r="F972" i="1"/>
  <c r="J972" i="1" s="1"/>
  <c r="N972" i="1" s="1"/>
  <c r="E721" i="1"/>
  <c r="I721" i="1" s="1"/>
  <c r="M721" i="1" s="1"/>
  <c r="F666" i="1"/>
  <c r="J666" i="1" s="1"/>
  <c r="N666" i="1" s="1"/>
  <c r="E807" i="1"/>
  <c r="I807" i="1" s="1"/>
  <c r="M807" i="1" s="1"/>
  <c r="E928" i="1"/>
  <c r="I928" i="1" s="1"/>
  <c r="M928" i="1" s="1"/>
  <c r="F248" i="1"/>
  <c r="J248" i="1" s="1"/>
  <c r="N248" i="1" s="1"/>
  <c r="F626" i="1"/>
  <c r="J626" i="1" s="1"/>
  <c r="N626" i="1" s="1"/>
  <c r="E581" i="1"/>
  <c r="I581" i="1" s="1"/>
  <c r="M581" i="1" s="1"/>
  <c r="F848" i="1"/>
  <c r="J848" i="1" s="1"/>
  <c r="N848" i="1" s="1"/>
  <c r="F641" i="1"/>
  <c r="J641" i="1" s="1"/>
  <c r="N641" i="1" s="1"/>
  <c r="F954" i="1"/>
  <c r="J954" i="1" s="1"/>
  <c r="N954" i="1" s="1"/>
  <c r="F818" i="1"/>
  <c r="J818" i="1" s="1"/>
  <c r="N818" i="1" s="1"/>
  <c r="E980" i="1"/>
  <c r="I980" i="1" s="1"/>
  <c r="M980" i="1" s="1"/>
  <c r="F734" i="1"/>
  <c r="J734" i="1" s="1"/>
  <c r="N734" i="1" s="1"/>
  <c r="E885" i="1"/>
  <c r="I885" i="1" s="1"/>
  <c r="M885" i="1" s="1"/>
  <c r="E731" i="1"/>
  <c r="I731" i="1" s="1"/>
  <c r="M731" i="1" s="1"/>
  <c r="F157" i="1"/>
  <c r="J157" i="1" s="1"/>
  <c r="N157" i="1" s="1"/>
  <c r="E892" i="1"/>
  <c r="I892" i="1" s="1"/>
  <c r="M892" i="1" s="1"/>
  <c r="F347" i="1"/>
  <c r="J347" i="1" s="1"/>
  <c r="N347" i="1" s="1"/>
  <c r="F524" i="1"/>
  <c r="J524" i="1" s="1"/>
  <c r="N524" i="1" s="1"/>
  <c r="E119" i="1"/>
  <c r="I119" i="1" s="1"/>
  <c r="M119" i="1" s="1"/>
  <c r="F205" i="1"/>
  <c r="J205" i="1" s="1"/>
  <c r="N205" i="1" s="1"/>
  <c r="F621" i="1"/>
  <c r="J621" i="1" s="1"/>
  <c r="N621" i="1" s="1"/>
  <c r="E523" i="1"/>
  <c r="I523" i="1" s="1"/>
  <c r="M523" i="1" s="1"/>
  <c r="F285" i="1"/>
  <c r="J285" i="1" s="1"/>
  <c r="N285" i="1" s="1"/>
  <c r="E955" i="1"/>
  <c r="I955" i="1" s="1"/>
  <c r="M955" i="1" s="1"/>
  <c r="F789" i="1"/>
  <c r="J789" i="1" s="1"/>
  <c r="N789" i="1" s="1"/>
  <c r="F502" i="1"/>
  <c r="J502" i="1" s="1"/>
  <c r="N502" i="1" s="1"/>
  <c r="F365" i="1"/>
  <c r="J365" i="1" s="1"/>
  <c r="N365" i="1" s="1"/>
  <c r="E586" i="1"/>
  <c r="I586" i="1" s="1"/>
  <c r="M586" i="1" s="1"/>
  <c r="F373" i="1"/>
  <c r="J373" i="1" s="1"/>
  <c r="N373" i="1" s="1"/>
  <c r="F290" i="1"/>
  <c r="J290" i="1" s="1"/>
  <c r="N290" i="1" s="1"/>
  <c r="F73" i="1"/>
  <c r="J73" i="1" s="1"/>
  <c r="N73" i="1" s="1"/>
  <c r="F66" i="1"/>
  <c r="J66" i="1" s="1"/>
  <c r="N66" i="1" s="1"/>
  <c r="F23" i="1"/>
  <c r="J23" i="1" s="1"/>
  <c r="N23" i="1" s="1"/>
  <c r="E42" i="1"/>
  <c r="I42" i="1" s="1"/>
  <c r="M42" i="1" s="1"/>
  <c r="F53" i="1"/>
  <c r="J53" i="1" s="1"/>
  <c r="N53" i="1" s="1"/>
  <c r="E12" i="1"/>
  <c r="I12" i="1" s="1"/>
  <c r="M12" i="1" s="1"/>
  <c r="F11" i="1"/>
  <c r="J11" i="1" s="1"/>
  <c r="N11" i="1" s="1"/>
  <c r="E108" i="1"/>
  <c r="I108" i="1" s="1"/>
  <c r="M108" i="1" s="1"/>
  <c r="E18" i="1"/>
  <c r="I18" i="1" s="1"/>
  <c r="M18" i="1" s="1"/>
  <c r="F94" i="1"/>
  <c r="J94" i="1" s="1"/>
  <c r="N94" i="1" s="1"/>
  <c r="F79" i="1"/>
  <c r="J79" i="1" s="1"/>
  <c r="N79" i="1" s="1"/>
  <c r="E10" i="1"/>
  <c r="I10" i="1" s="1"/>
  <c r="M10" i="1" s="1"/>
  <c r="F64" i="1"/>
  <c r="J64" i="1" s="1"/>
  <c r="N64" i="1" s="1"/>
  <c r="F60" i="1"/>
  <c r="J60" i="1" s="1"/>
  <c r="N60" i="1" s="1"/>
  <c r="E47" i="1"/>
  <c r="I47" i="1" s="1"/>
  <c r="M47" i="1" s="1"/>
  <c r="E24" i="1"/>
  <c r="I24" i="1" s="1"/>
  <c r="M24" i="1" s="1"/>
  <c r="F61" i="1"/>
  <c r="J61" i="1" s="1"/>
  <c r="N61" i="1" s="1"/>
  <c r="E16" i="1"/>
  <c r="I16" i="1" s="1"/>
  <c r="M16" i="1" s="1"/>
  <c r="E107" i="1"/>
  <c r="I107" i="1" s="1"/>
  <c r="M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1" authorId="0" shapeId="0" xr:uid="{00000000-0006-0000-0100-000001000000}">
      <text>
        <r>
          <rPr>
            <sz val="8"/>
            <color indexed="81"/>
            <rFont val="Tahoma"/>
            <family val="2"/>
          </rPr>
          <t>Indicates whether the latitude introduced is to the North (N) or South (S) of the Equator.</t>
        </r>
      </text>
    </comment>
  </commentList>
</comments>
</file>

<file path=xl/sharedStrings.xml><?xml version="1.0" encoding="utf-8"?>
<sst xmlns="http://schemas.openxmlformats.org/spreadsheetml/2006/main" count="62" uniqueCount="50">
  <si>
    <t>dec deg</t>
  </si>
  <si>
    <t>utm</t>
  </si>
  <si>
    <t>rel</t>
  </si>
  <si>
    <t>ets</t>
  </si>
  <si>
    <t>lat</t>
  </si>
  <si>
    <t>long</t>
  </si>
  <si>
    <t>alt</t>
  </si>
  <si>
    <t>x</t>
  </si>
  <si>
    <t>y</t>
  </si>
  <si>
    <t>z</t>
  </si>
  <si>
    <t>Decimal Degrees</t>
  </si>
  <si>
    <t>UTM</t>
  </si>
  <si>
    <t>Latitude</t>
  </si>
  <si>
    <t>Longitude</t>
  </si>
  <si>
    <t>En Radianes Long</t>
  </si>
  <si>
    <t>En Radianes Lat</t>
  </si>
  <si>
    <t>Cálculo Huso:</t>
  </si>
  <si>
    <t>Meridiano Huso:</t>
  </si>
  <si>
    <t>Delta Lambda</t>
  </si>
  <si>
    <t>A</t>
  </si>
  <si>
    <t>Xi</t>
  </si>
  <si>
    <t>Eta</t>
  </si>
  <si>
    <t>Ni</t>
  </si>
  <si>
    <t>Zeta</t>
  </si>
  <si>
    <t>A1</t>
  </si>
  <si>
    <t>A2</t>
  </si>
  <si>
    <t>J2</t>
  </si>
  <si>
    <t>J4</t>
  </si>
  <si>
    <t>J6</t>
  </si>
  <si>
    <t>Alfa</t>
  </si>
  <si>
    <t>Beta</t>
  </si>
  <si>
    <t>Gamma</t>
  </si>
  <si>
    <t>B(fi)</t>
  </si>
  <si>
    <t>Banda (-72 a -16)</t>
  </si>
  <si>
    <t>Banda (-8 a 48)</t>
  </si>
  <si>
    <t>Banda (56 a 84)</t>
  </si>
  <si>
    <t>East (X)</t>
  </si>
  <si>
    <t>North (Y)</t>
  </si>
  <si>
    <t>DATUM WGS84</t>
  </si>
  <si>
    <t>a (semi major axis)</t>
  </si>
  <si>
    <t>b (semi minor axis)</t>
  </si>
  <si>
    <t>Eccentricity</t>
  </si>
  <si>
    <t>2ª Excentric. ( e' )</t>
  </si>
  <si>
    <t>e' ²</t>
  </si>
  <si>
    <t>c (polar radius of curvature)</t>
  </si>
  <si>
    <t>ENTRY DATA</t>
  </si>
  <si>
    <t>Hemisphere</t>
  </si>
  <si>
    <t>N</t>
  </si>
  <si>
    <t>origin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</si>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</sst>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"/>
    <numFmt numFmtId="166" formatCode="General\ &quot;° &quot;"/>
    <numFmt numFmtId="167" formatCode="General\ &quot;' &quot;"/>
    <numFmt numFmtId="168" formatCode="General\ &quot;'' &quot;"/>
    <numFmt numFmtId="169" formatCode="General\ &quot;''&quot;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b/>
      <sz val="11"/>
      <color indexed="10"/>
      <name val="Calibri"/>
      <family val="2"/>
      <scheme val="minor"/>
    </font>
    <font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49">
    <xf numFmtId="0" fontId="0" fillId="0" borderId="0" xfId="0"/>
    <xf numFmtId="0" fontId="19" fillId="0" borderId="0" xfId="42" applyFont="1" applyAlignment="1">
      <alignment horizontal="left" vertical="center"/>
    </xf>
    <xf numFmtId="0" fontId="20" fillId="0" borderId="0" xfId="42" applyFont="1" applyAlignment="1">
      <alignment horizontal="center" vertical="center"/>
    </xf>
    <xf numFmtId="0" fontId="21" fillId="0" borderId="0" xfId="42" applyFont="1" applyAlignment="1">
      <alignment horizontal="center" vertical="center"/>
    </xf>
    <xf numFmtId="0" fontId="14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1" fillId="0" borderId="0" xfId="42" applyFont="1" applyAlignment="1">
      <alignment horizontal="left" vertical="center"/>
    </xf>
    <xf numFmtId="0" fontId="24" fillId="0" borderId="0" xfId="42" applyFont="1" applyAlignment="1">
      <alignment horizontal="center" vertical="center"/>
    </xf>
    <xf numFmtId="0" fontId="21" fillId="33" borderId="12" xfId="42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/>
    </xf>
    <xf numFmtId="0" fontId="21" fillId="0" borderId="12" xfId="42" applyFont="1" applyBorder="1" applyAlignment="1">
      <alignment horizontal="center" vertical="center"/>
    </xf>
    <xf numFmtId="164" fontId="22" fillId="0" borderId="0" xfId="43" applyNumberFormat="1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24" fillId="0" borderId="12" xfId="42" applyFont="1" applyBorder="1" applyAlignment="1">
      <alignment horizontal="center" vertical="center"/>
    </xf>
    <xf numFmtId="0" fontId="24" fillId="33" borderId="12" xfId="42" applyFont="1" applyFill="1" applyBorder="1" applyAlignment="1">
      <alignment horizontal="center" vertical="center"/>
    </xf>
    <xf numFmtId="169" fontId="22" fillId="0" borderId="12" xfId="0" applyNumberFormat="1" applyFont="1" applyBorder="1" applyAlignment="1" applyProtection="1">
      <alignment horizontal="center"/>
      <protection locked="0"/>
    </xf>
    <xf numFmtId="0" fontId="22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/>
    <xf numFmtId="0" fontId="22" fillId="0" borderId="0" xfId="42" applyFont="1" applyBorder="1" applyAlignment="1">
      <alignment horizontal="center" vertical="center"/>
    </xf>
    <xf numFmtId="0" fontId="20" fillId="0" borderId="0" xfId="42" applyFont="1" applyBorder="1" applyAlignment="1">
      <alignment horizontal="center" vertical="center"/>
    </xf>
    <xf numFmtId="0" fontId="24" fillId="0" borderId="0" xfId="0" applyFont="1" applyBorder="1" applyAlignment="1"/>
    <xf numFmtId="0" fontId="21" fillId="0" borderId="0" xfId="42" applyFont="1" applyBorder="1" applyAlignment="1">
      <alignment vertical="center"/>
    </xf>
    <xf numFmtId="0" fontId="24" fillId="0" borderId="0" xfId="0" applyFont="1" applyBorder="1" applyAlignment="1">
      <alignment horizontal="center"/>
    </xf>
    <xf numFmtId="0" fontId="21" fillId="0" borderId="0" xfId="42" applyFont="1" applyBorder="1" applyAlignment="1">
      <alignment horizontal="center" vertical="center"/>
    </xf>
    <xf numFmtId="166" fontId="24" fillId="0" borderId="0" xfId="42" applyNumberFormat="1" applyFont="1" applyBorder="1" applyAlignment="1">
      <alignment horizontal="center" vertical="center"/>
    </xf>
    <xf numFmtId="167" fontId="24" fillId="0" borderId="0" xfId="42" applyNumberFormat="1" applyFont="1" applyBorder="1" applyAlignment="1">
      <alignment horizontal="center" vertical="center"/>
    </xf>
    <xf numFmtId="168" fontId="24" fillId="0" borderId="0" xfId="42" applyNumberFormat="1" applyFont="1" applyBorder="1" applyAlignment="1">
      <alignment horizontal="center" vertical="center"/>
    </xf>
    <xf numFmtId="0" fontId="24" fillId="0" borderId="0" xfId="42" applyFont="1" applyBorder="1" applyAlignment="1">
      <alignment horizontal="center" vertical="center"/>
    </xf>
    <xf numFmtId="166" fontId="27" fillId="0" borderId="0" xfId="42" applyNumberFormat="1" applyFont="1" applyBorder="1" applyAlignment="1">
      <alignment horizontal="center" vertical="center"/>
    </xf>
    <xf numFmtId="167" fontId="27" fillId="0" borderId="0" xfId="42" applyNumberFormat="1" applyFont="1" applyBorder="1" applyAlignment="1">
      <alignment horizontal="center" vertical="center"/>
    </xf>
    <xf numFmtId="168" fontId="27" fillId="0" borderId="0" xfId="42" applyNumberFormat="1" applyFont="1" applyBorder="1" applyAlignment="1">
      <alignment horizontal="center" vertical="center"/>
    </xf>
    <xf numFmtId="0" fontId="24" fillId="0" borderId="12" xfId="0" applyFont="1" applyBorder="1" applyAlignment="1"/>
    <xf numFmtId="0" fontId="14" fillId="0" borderId="12" xfId="42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23" fillId="0" borderId="0" xfId="42" applyFont="1" applyBorder="1" applyAlignment="1">
      <alignment horizontal="center" vertical="center"/>
    </xf>
    <xf numFmtId="0" fontId="21" fillId="33" borderId="12" xfId="42" applyFont="1" applyFill="1" applyBorder="1" applyAlignment="1">
      <alignment horizontal="center" vertical="center"/>
    </xf>
    <xf numFmtId="0" fontId="21" fillId="0" borderId="10" xfId="42" applyFont="1" applyBorder="1" applyAlignment="1">
      <alignment horizontal="center" vertical="center"/>
    </xf>
    <xf numFmtId="0" fontId="21" fillId="0" borderId="11" xfId="42" applyFont="1" applyBorder="1" applyAlignment="1">
      <alignment horizontal="center" vertical="center"/>
    </xf>
    <xf numFmtId="0" fontId="24" fillId="0" borderId="12" xfId="42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DERIVADORES" xfId="42" xr:uid="{00000000-0005-0000-0000-000020000000}"/>
    <cellStyle name="Normal_Hoja1" xfId="43" xr:uid="{00000000-0005-0000-0000-000021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N4" sqref="N4"/>
    </sheetView>
  </sheetViews>
  <sheetFormatPr baseColWidth="10" defaultRowHeight="15" x14ac:dyDescent="0.25"/>
  <sheetData>
    <row r="1" spans="1:20" x14ac:dyDescent="0.25">
      <c r="A1" s="41" t="s">
        <v>0</v>
      </c>
      <c r="B1" s="41"/>
      <c r="C1" s="41"/>
      <c r="E1" s="41" t="s">
        <v>1</v>
      </c>
      <c r="F1" s="41"/>
      <c r="G1" s="41"/>
      <c r="I1" s="41" t="s">
        <v>2</v>
      </c>
      <c r="J1" s="41"/>
      <c r="K1" s="41"/>
      <c r="M1" s="41" t="s">
        <v>3</v>
      </c>
      <c r="N1" s="41"/>
      <c r="O1" s="41"/>
      <c r="Q1" s="40" t="s">
        <v>48</v>
      </c>
      <c r="R1" s="22" t="s">
        <v>4</v>
      </c>
      <c r="S1">
        <v>166021.44365805644</v>
      </c>
      <c r="T1" s="48"/>
    </row>
    <row r="2" spans="1:20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s="40"/>
      <c r="R2" t="s">
        <v>5</v>
      </c>
      <c r="S2">
        <v>0</v>
      </c>
      <c r="T2" s="48"/>
    </row>
    <row r="3" spans="1:20" x14ac:dyDescent="0.25">
      <c r="Q3" s="40"/>
      <c r="R3" t="s">
        <v>6</v>
      </c>
      <c r="S3">
        <v>0</v>
      </c>
      <c r="T3" s="48"/>
    </row>
    <row r="4" spans="1:20" x14ac:dyDescent="0.25">
      <c r="E4">
        <f>'dec deg to utm'!AC5</f>
        <v>166021.44365805644</v>
      </c>
      <c r="F4">
        <f>'dec deg to utm'!AD5</f>
        <v>0</v>
      </c>
      <c r="G4">
        <f>C4</f>
        <v>0</v>
      </c>
      <c r="I4">
        <f>E4-$E$4</f>
        <v>0</v>
      </c>
      <c r="J4">
        <f>F4-$F$4</f>
        <v>0</v>
      </c>
      <c r="K4">
        <f>G4-$G$4</f>
        <v>0</v>
      </c>
      <c r="M4" s="21">
        <f>I4</f>
        <v>0</v>
      </c>
      <c r="N4" s="21">
        <f>J4*-1</f>
        <v>0</v>
      </c>
      <c r="O4" s="21">
        <f>K4</f>
        <v>0</v>
      </c>
      <c r="T4" s="22"/>
    </row>
    <row r="5" spans="1:20" x14ac:dyDescent="0.25">
      <c r="E5">
        <f>'dec deg to utm'!AC6</f>
        <v>166021.44365805644</v>
      </c>
      <c r="F5">
        <f>'dec deg to utm'!AD6</f>
        <v>0</v>
      </c>
      <c r="G5">
        <f t="shared" ref="G5:G68" si="0">C5</f>
        <v>0</v>
      </c>
      <c r="I5">
        <f t="shared" ref="I5:I68" si="1">E5-$E$4</f>
        <v>0</v>
      </c>
      <c r="J5">
        <f t="shared" ref="J5:J68" si="2">F5-$F$4</f>
        <v>0</v>
      </c>
      <c r="K5">
        <f t="shared" ref="K5:K68" si="3">G5-$G$4</f>
        <v>0</v>
      </c>
      <c r="M5" s="21">
        <f t="shared" ref="M5:M68" si="4">I5</f>
        <v>0</v>
      </c>
      <c r="N5" s="21">
        <f t="shared" ref="N5:N68" si="5">J5*-1</f>
        <v>0</v>
      </c>
      <c r="O5" s="21">
        <f t="shared" ref="O5:O68" si="6">K5</f>
        <v>0</v>
      </c>
      <c r="Q5" s="40" t="s">
        <v>49</v>
      </c>
      <c r="R5" t="s">
        <v>4</v>
      </c>
      <c r="S5" s="21">
        <f>S1-E4</f>
        <v>0</v>
      </c>
    </row>
    <row r="6" spans="1:20" x14ac:dyDescent="0.25">
      <c r="E6">
        <f>'dec deg to utm'!AC7</f>
        <v>166021.44365805644</v>
      </c>
      <c r="F6">
        <f>'dec deg to utm'!AD7</f>
        <v>0</v>
      </c>
      <c r="G6">
        <f t="shared" si="0"/>
        <v>0</v>
      </c>
      <c r="I6">
        <f t="shared" si="1"/>
        <v>0</v>
      </c>
      <c r="J6">
        <f t="shared" si="2"/>
        <v>0</v>
      </c>
      <c r="K6">
        <f t="shared" si="3"/>
        <v>0</v>
      </c>
      <c r="M6" s="21">
        <f t="shared" si="4"/>
        <v>0</v>
      </c>
      <c r="N6" s="21">
        <f t="shared" si="5"/>
        <v>0</v>
      </c>
      <c r="O6" s="21">
        <f t="shared" si="6"/>
        <v>0</v>
      </c>
      <c r="Q6" s="40"/>
      <c r="R6" t="s">
        <v>5</v>
      </c>
      <c r="S6" s="21">
        <f>S2-F4</f>
        <v>0</v>
      </c>
    </row>
    <row r="7" spans="1:20" x14ac:dyDescent="0.25">
      <c r="E7">
        <f>'dec deg to utm'!AC8</f>
        <v>166021.44365805644</v>
      </c>
      <c r="F7">
        <f>'dec deg to utm'!AD8</f>
        <v>0</v>
      </c>
      <c r="G7">
        <f t="shared" si="0"/>
        <v>0</v>
      </c>
      <c r="I7">
        <f t="shared" si="1"/>
        <v>0</v>
      </c>
      <c r="J7">
        <f t="shared" si="2"/>
        <v>0</v>
      </c>
      <c r="K7">
        <f t="shared" si="3"/>
        <v>0</v>
      </c>
      <c r="M7" s="21">
        <f t="shared" si="4"/>
        <v>0</v>
      </c>
      <c r="N7" s="21">
        <f t="shared" si="5"/>
        <v>0</v>
      </c>
      <c r="O7" s="21">
        <f t="shared" si="6"/>
        <v>0</v>
      </c>
      <c r="Q7" s="40"/>
      <c r="R7" t="s">
        <v>6</v>
      </c>
      <c r="S7" s="21">
        <f>S3-G4</f>
        <v>0</v>
      </c>
    </row>
    <row r="8" spans="1:20" x14ac:dyDescent="0.25">
      <c r="E8">
        <f>'dec deg to utm'!AC9</f>
        <v>166021.44365805644</v>
      </c>
      <c r="F8">
        <f>'dec deg to utm'!AD9</f>
        <v>0</v>
      </c>
      <c r="G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M8" s="21">
        <f t="shared" si="4"/>
        <v>0</v>
      </c>
      <c r="N8" s="21">
        <f t="shared" si="5"/>
        <v>0</v>
      </c>
      <c r="O8" s="21">
        <f t="shared" si="6"/>
        <v>0</v>
      </c>
    </row>
    <row r="9" spans="1:20" x14ac:dyDescent="0.25">
      <c r="E9">
        <f>'dec deg to utm'!AC10</f>
        <v>166021.44365805644</v>
      </c>
      <c r="F9">
        <f>'dec deg to utm'!AD10</f>
        <v>0</v>
      </c>
      <c r="G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M9" s="21">
        <f t="shared" si="4"/>
        <v>0</v>
      </c>
      <c r="N9" s="21">
        <f t="shared" si="5"/>
        <v>0</v>
      </c>
      <c r="O9" s="21">
        <f t="shared" si="6"/>
        <v>0</v>
      </c>
    </row>
    <row r="10" spans="1:20" x14ac:dyDescent="0.25">
      <c r="E10">
        <f>'dec deg to utm'!AC11</f>
        <v>166021.44365805644</v>
      </c>
      <c r="F10">
        <f>'dec deg to utm'!AD11</f>
        <v>0</v>
      </c>
      <c r="G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M10" s="21">
        <f t="shared" si="4"/>
        <v>0</v>
      </c>
      <c r="N10" s="21">
        <f t="shared" si="5"/>
        <v>0</v>
      </c>
      <c r="O10" s="21">
        <f t="shared" si="6"/>
        <v>0</v>
      </c>
    </row>
    <row r="11" spans="1:20" x14ac:dyDescent="0.25">
      <c r="E11">
        <f>'dec deg to utm'!AC12</f>
        <v>166021.44365805644</v>
      </c>
      <c r="F11">
        <f>'dec deg to utm'!AD12</f>
        <v>0</v>
      </c>
      <c r="G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M11" s="21">
        <f t="shared" si="4"/>
        <v>0</v>
      </c>
      <c r="N11" s="21">
        <f t="shared" si="5"/>
        <v>0</v>
      </c>
      <c r="O11" s="21">
        <f t="shared" si="6"/>
        <v>0</v>
      </c>
    </row>
    <row r="12" spans="1:20" x14ac:dyDescent="0.25">
      <c r="E12">
        <f>'dec deg to utm'!AC13</f>
        <v>166021.44365805644</v>
      </c>
      <c r="F12">
        <f>'dec deg to utm'!AD13</f>
        <v>0</v>
      </c>
      <c r="G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M12" s="21">
        <f t="shared" si="4"/>
        <v>0</v>
      </c>
      <c r="N12" s="21">
        <f t="shared" si="5"/>
        <v>0</v>
      </c>
      <c r="O12" s="21">
        <f t="shared" si="6"/>
        <v>0</v>
      </c>
    </row>
    <row r="13" spans="1:20" x14ac:dyDescent="0.25">
      <c r="E13">
        <f>'dec deg to utm'!AC14</f>
        <v>166021.44365805644</v>
      </c>
      <c r="F13">
        <f>'dec deg to utm'!AD14</f>
        <v>0</v>
      </c>
      <c r="G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M13" s="21">
        <f t="shared" si="4"/>
        <v>0</v>
      </c>
      <c r="N13" s="21">
        <f t="shared" si="5"/>
        <v>0</v>
      </c>
      <c r="O13" s="21">
        <f t="shared" si="6"/>
        <v>0</v>
      </c>
    </row>
    <row r="14" spans="1:20" x14ac:dyDescent="0.25">
      <c r="E14">
        <f>'dec deg to utm'!AC15</f>
        <v>166021.44365805644</v>
      </c>
      <c r="F14">
        <f>'dec deg to utm'!AD15</f>
        <v>0</v>
      </c>
      <c r="G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M14" s="21">
        <f t="shared" si="4"/>
        <v>0</v>
      </c>
      <c r="N14" s="21">
        <f t="shared" si="5"/>
        <v>0</v>
      </c>
      <c r="O14" s="21">
        <f t="shared" si="6"/>
        <v>0</v>
      </c>
    </row>
    <row r="15" spans="1:20" x14ac:dyDescent="0.25">
      <c r="E15">
        <f>'dec deg to utm'!AC16</f>
        <v>166021.44365805644</v>
      </c>
      <c r="F15">
        <f>'dec deg to utm'!AD16</f>
        <v>0</v>
      </c>
      <c r="G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M15" s="21">
        <f t="shared" si="4"/>
        <v>0</v>
      </c>
      <c r="N15" s="21">
        <f t="shared" si="5"/>
        <v>0</v>
      </c>
      <c r="O15" s="21">
        <f t="shared" si="6"/>
        <v>0</v>
      </c>
    </row>
    <row r="16" spans="1:20" x14ac:dyDescent="0.25">
      <c r="E16">
        <f>'dec deg to utm'!AC17</f>
        <v>166021.44365805644</v>
      </c>
      <c r="F16">
        <f>'dec deg to utm'!AD17</f>
        <v>0</v>
      </c>
      <c r="G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M16" s="21">
        <f t="shared" si="4"/>
        <v>0</v>
      </c>
      <c r="N16" s="21">
        <f t="shared" si="5"/>
        <v>0</v>
      </c>
      <c r="O16" s="21">
        <f t="shared" si="6"/>
        <v>0</v>
      </c>
    </row>
    <row r="17" spans="5:15" x14ac:dyDescent="0.25">
      <c r="E17">
        <f>'dec deg to utm'!AC18</f>
        <v>166021.44365805644</v>
      </c>
      <c r="F17">
        <f>'dec deg to utm'!AD18</f>
        <v>0</v>
      </c>
      <c r="G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M17" s="21">
        <f t="shared" si="4"/>
        <v>0</v>
      </c>
      <c r="N17" s="21">
        <f t="shared" si="5"/>
        <v>0</v>
      </c>
      <c r="O17" s="21">
        <f t="shared" si="6"/>
        <v>0</v>
      </c>
    </row>
    <row r="18" spans="5:15" x14ac:dyDescent="0.25">
      <c r="E18">
        <f>'dec deg to utm'!AC19</f>
        <v>166021.44365805644</v>
      </c>
      <c r="F18">
        <f>'dec deg to utm'!AD19</f>
        <v>0</v>
      </c>
      <c r="G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M18" s="21">
        <f t="shared" si="4"/>
        <v>0</v>
      </c>
      <c r="N18" s="21">
        <f t="shared" si="5"/>
        <v>0</v>
      </c>
      <c r="O18" s="21">
        <f t="shared" si="6"/>
        <v>0</v>
      </c>
    </row>
    <row r="19" spans="5:15" x14ac:dyDescent="0.25">
      <c r="E19">
        <f>'dec deg to utm'!AC20</f>
        <v>166021.44365805644</v>
      </c>
      <c r="F19">
        <f>'dec deg to utm'!AD20</f>
        <v>0</v>
      </c>
      <c r="G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M19" s="21">
        <f t="shared" si="4"/>
        <v>0</v>
      </c>
      <c r="N19" s="21">
        <f t="shared" si="5"/>
        <v>0</v>
      </c>
      <c r="O19" s="21">
        <f t="shared" si="6"/>
        <v>0</v>
      </c>
    </row>
    <row r="20" spans="5:15" x14ac:dyDescent="0.25">
      <c r="E20">
        <f>'dec deg to utm'!AC21</f>
        <v>166021.44365805644</v>
      </c>
      <c r="F20">
        <f>'dec deg to utm'!AD21</f>
        <v>0</v>
      </c>
      <c r="G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M20" s="21">
        <f t="shared" si="4"/>
        <v>0</v>
      </c>
      <c r="N20" s="21">
        <f t="shared" si="5"/>
        <v>0</v>
      </c>
      <c r="O20" s="21">
        <f t="shared" si="6"/>
        <v>0</v>
      </c>
    </row>
    <row r="21" spans="5:15" x14ac:dyDescent="0.25">
      <c r="E21">
        <f>'dec deg to utm'!AC22</f>
        <v>166021.44365805644</v>
      </c>
      <c r="F21">
        <f>'dec deg to utm'!AD22</f>
        <v>0</v>
      </c>
      <c r="G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M21" s="21">
        <f t="shared" si="4"/>
        <v>0</v>
      </c>
      <c r="N21" s="21">
        <f t="shared" si="5"/>
        <v>0</v>
      </c>
      <c r="O21" s="21">
        <f t="shared" si="6"/>
        <v>0</v>
      </c>
    </row>
    <row r="22" spans="5:15" x14ac:dyDescent="0.25">
      <c r="E22">
        <f>'dec deg to utm'!AC23</f>
        <v>166021.44365805644</v>
      </c>
      <c r="F22">
        <f>'dec deg to utm'!AD23</f>
        <v>0</v>
      </c>
      <c r="G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M22" s="21">
        <f t="shared" si="4"/>
        <v>0</v>
      </c>
      <c r="N22" s="21">
        <f t="shared" si="5"/>
        <v>0</v>
      </c>
      <c r="O22" s="21">
        <f t="shared" si="6"/>
        <v>0</v>
      </c>
    </row>
    <row r="23" spans="5:15" x14ac:dyDescent="0.25">
      <c r="E23">
        <f>'dec deg to utm'!AC24</f>
        <v>166021.44365805644</v>
      </c>
      <c r="F23">
        <f>'dec deg to utm'!AD24</f>
        <v>0</v>
      </c>
      <c r="G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M23" s="21">
        <f t="shared" si="4"/>
        <v>0</v>
      </c>
      <c r="N23" s="21">
        <f t="shared" si="5"/>
        <v>0</v>
      </c>
      <c r="O23" s="21">
        <f t="shared" si="6"/>
        <v>0</v>
      </c>
    </row>
    <row r="24" spans="5:15" x14ac:dyDescent="0.25">
      <c r="E24">
        <f>'dec deg to utm'!AC25</f>
        <v>166021.44365805644</v>
      </c>
      <c r="F24">
        <f>'dec deg to utm'!AD25</f>
        <v>0</v>
      </c>
      <c r="G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M24" s="21">
        <f t="shared" si="4"/>
        <v>0</v>
      </c>
      <c r="N24" s="21">
        <f t="shared" si="5"/>
        <v>0</v>
      </c>
      <c r="O24" s="21">
        <f t="shared" si="6"/>
        <v>0</v>
      </c>
    </row>
    <row r="25" spans="5:15" x14ac:dyDescent="0.25">
      <c r="E25">
        <f>'dec deg to utm'!AC26</f>
        <v>166021.44365805644</v>
      </c>
      <c r="F25">
        <f>'dec deg to utm'!AD26</f>
        <v>0</v>
      </c>
      <c r="G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M25" s="21">
        <f t="shared" si="4"/>
        <v>0</v>
      </c>
      <c r="N25" s="21">
        <f t="shared" si="5"/>
        <v>0</v>
      </c>
      <c r="O25" s="21">
        <f t="shared" si="6"/>
        <v>0</v>
      </c>
    </row>
    <row r="26" spans="5:15" x14ac:dyDescent="0.25">
      <c r="E26">
        <f>'dec deg to utm'!AC27</f>
        <v>166021.44365805644</v>
      </c>
      <c r="F26">
        <f>'dec deg to utm'!AD27</f>
        <v>0</v>
      </c>
      <c r="G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M26" s="21">
        <f t="shared" si="4"/>
        <v>0</v>
      </c>
      <c r="N26" s="21">
        <f t="shared" si="5"/>
        <v>0</v>
      </c>
      <c r="O26" s="21">
        <f t="shared" si="6"/>
        <v>0</v>
      </c>
    </row>
    <row r="27" spans="5:15" x14ac:dyDescent="0.25">
      <c r="E27">
        <f>'dec deg to utm'!AC28</f>
        <v>166021.44365805644</v>
      </c>
      <c r="F27">
        <f>'dec deg to utm'!AD28</f>
        <v>0</v>
      </c>
      <c r="G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M27" s="21">
        <f t="shared" si="4"/>
        <v>0</v>
      </c>
      <c r="N27" s="21">
        <f t="shared" si="5"/>
        <v>0</v>
      </c>
      <c r="O27" s="21">
        <f t="shared" si="6"/>
        <v>0</v>
      </c>
    </row>
    <row r="28" spans="5:15" x14ac:dyDescent="0.25">
      <c r="E28">
        <f>'dec deg to utm'!AC29</f>
        <v>166021.44365805644</v>
      </c>
      <c r="F28">
        <f>'dec deg to utm'!AD29</f>
        <v>0</v>
      </c>
      <c r="G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M28" s="21">
        <f t="shared" si="4"/>
        <v>0</v>
      </c>
      <c r="N28" s="21">
        <f t="shared" si="5"/>
        <v>0</v>
      </c>
      <c r="O28" s="21">
        <f t="shared" si="6"/>
        <v>0</v>
      </c>
    </row>
    <row r="29" spans="5:15" x14ac:dyDescent="0.25">
      <c r="E29">
        <f>'dec deg to utm'!AC30</f>
        <v>166021.44365805644</v>
      </c>
      <c r="F29">
        <f>'dec deg to utm'!AD30</f>
        <v>0</v>
      </c>
      <c r="G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M29" s="21">
        <f t="shared" si="4"/>
        <v>0</v>
      </c>
      <c r="N29" s="21">
        <f t="shared" si="5"/>
        <v>0</v>
      </c>
      <c r="O29" s="21">
        <f t="shared" si="6"/>
        <v>0</v>
      </c>
    </row>
    <row r="30" spans="5:15" x14ac:dyDescent="0.25">
      <c r="E30">
        <f>'dec deg to utm'!AC31</f>
        <v>166021.44365805644</v>
      </c>
      <c r="F30">
        <f>'dec deg to utm'!AD31</f>
        <v>0</v>
      </c>
      <c r="G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M30" s="21">
        <f t="shared" si="4"/>
        <v>0</v>
      </c>
      <c r="N30" s="21">
        <f t="shared" si="5"/>
        <v>0</v>
      </c>
      <c r="O30" s="21">
        <f t="shared" si="6"/>
        <v>0</v>
      </c>
    </row>
    <row r="31" spans="5:15" x14ac:dyDescent="0.25">
      <c r="E31">
        <f>'dec deg to utm'!AC32</f>
        <v>166021.44365805644</v>
      </c>
      <c r="F31">
        <f>'dec deg to utm'!AD32</f>
        <v>0</v>
      </c>
      <c r="G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M31" s="21">
        <f t="shared" si="4"/>
        <v>0</v>
      </c>
      <c r="N31" s="21">
        <f t="shared" si="5"/>
        <v>0</v>
      </c>
      <c r="O31" s="21">
        <f t="shared" si="6"/>
        <v>0</v>
      </c>
    </row>
    <row r="32" spans="5:15" x14ac:dyDescent="0.25">
      <c r="E32">
        <f>'dec deg to utm'!AC33</f>
        <v>166021.44365805644</v>
      </c>
      <c r="F32">
        <f>'dec deg to utm'!AD33</f>
        <v>0</v>
      </c>
      <c r="G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M32" s="21">
        <f t="shared" si="4"/>
        <v>0</v>
      </c>
      <c r="N32" s="21">
        <f t="shared" si="5"/>
        <v>0</v>
      </c>
      <c r="O32" s="21">
        <f t="shared" si="6"/>
        <v>0</v>
      </c>
    </row>
    <row r="33" spans="5:15" x14ac:dyDescent="0.25">
      <c r="E33">
        <f>'dec deg to utm'!AC34</f>
        <v>166021.44365805644</v>
      </c>
      <c r="F33">
        <f>'dec deg to utm'!AD34</f>
        <v>0</v>
      </c>
      <c r="G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M33" s="21">
        <f t="shared" si="4"/>
        <v>0</v>
      </c>
      <c r="N33" s="21">
        <f t="shared" si="5"/>
        <v>0</v>
      </c>
      <c r="O33" s="21">
        <f t="shared" si="6"/>
        <v>0</v>
      </c>
    </row>
    <row r="34" spans="5:15" x14ac:dyDescent="0.25">
      <c r="E34">
        <f>'dec deg to utm'!AC35</f>
        <v>166021.44365805644</v>
      </c>
      <c r="F34">
        <f>'dec deg to utm'!AD35</f>
        <v>0</v>
      </c>
      <c r="G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M34" s="21">
        <f t="shared" si="4"/>
        <v>0</v>
      </c>
      <c r="N34" s="21">
        <f t="shared" si="5"/>
        <v>0</v>
      </c>
      <c r="O34" s="21">
        <f t="shared" si="6"/>
        <v>0</v>
      </c>
    </row>
    <row r="35" spans="5:15" x14ac:dyDescent="0.25">
      <c r="E35">
        <f>'dec deg to utm'!AC36</f>
        <v>166021.44365805644</v>
      </c>
      <c r="F35">
        <f>'dec deg to utm'!AD36</f>
        <v>0</v>
      </c>
      <c r="G35">
        <f t="shared" si="0"/>
        <v>0</v>
      </c>
      <c r="I35">
        <f t="shared" si="1"/>
        <v>0</v>
      </c>
      <c r="J35">
        <f t="shared" si="2"/>
        <v>0</v>
      </c>
      <c r="K35">
        <f t="shared" si="3"/>
        <v>0</v>
      </c>
      <c r="M35" s="21">
        <f t="shared" si="4"/>
        <v>0</v>
      </c>
      <c r="N35" s="21">
        <f t="shared" si="5"/>
        <v>0</v>
      </c>
      <c r="O35" s="21">
        <f t="shared" si="6"/>
        <v>0</v>
      </c>
    </row>
    <row r="36" spans="5:15" x14ac:dyDescent="0.25">
      <c r="E36">
        <f>'dec deg to utm'!AC37</f>
        <v>166021.44365805644</v>
      </c>
      <c r="F36">
        <f>'dec deg to utm'!AD37</f>
        <v>0</v>
      </c>
      <c r="G36">
        <f t="shared" si="0"/>
        <v>0</v>
      </c>
      <c r="I36">
        <f t="shared" si="1"/>
        <v>0</v>
      </c>
      <c r="J36">
        <f t="shared" si="2"/>
        <v>0</v>
      </c>
      <c r="K36">
        <f t="shared" si="3"/>
        <v>0</v>
      </c>
      <c r="M36" s="21">
        <f t="shared" si="4"/>
        <v>0</v>
      </c>
      <c r="N36" s="21">
        <f t="shared" si="5"/>
        <v>0</v>
      </c>
      <c r="O36" s="21">
        <f t="shared" si="6"/>
        <v>0</v>
      </c>
    </row>
    <row r="37" spans="5:15" x14ac:dyDescent="0.25">
      <c r="E37">
        <f>'dec deg to utm'!AC38</f>
        <v>166021.44365805644</v>
      </c>
      <c r="F37">
        <f>'dec deg to utm'!AD38</f>
        <v>0</v>
      </c>
      <c r="G37">
        <f t="shared" si="0"/>
        <v>0</v>
      </c>
      <c r="I37">
        <f t="shared" si="1"/>
        <v>0</v>
      </c>
      <c r="J37">
        <f t="shared" si="2"/>
        <v>0</v>
      </c>
      <c r="K37">
        <f t="shared" si="3"/>
        <v>0</v>
      </c>
      <c r="M37" s="21">
        <f t="shared" si="4"/>
        <v>0</v>
      </c>
      <c r="N37" s="21">
        <f t="shared" si="5"/>
        <v>0</v>
      </c>
      <c r="O37" s="21">
        <f t="shared" si="6"/>
        <v>0</v>
      </c>
    </row>
    <row r="38" spans="5:15" x14ac:dyDescent="0.25">
      <c r="E38">
        <f>'dec deg to utm'!AC39</f>
        <v>166021.44365805644</v>
      </c>
      <c r="F38">
        <f>'dec deg to utm'!AD39</f>
        <v>0</v>
      </c>
      <c r="G38">
        <f t="shared" si="0"/>
        <v>0</v>
      </c>
      <c r="I38">
        <f t="shared" si="1"/>
        <v>0</v>
      </c>
      <c r="J38">
        <f t="shared" si="2"/>
        <v>0</v>
      </c>
      <c r="K38">
        <f t="shared" si="3"/>
        <v>0</v>
      </c>
      <c r="M38" s="21">
        <f t="shared" si="4"/>
        <v>0</v>
      </c>
      <c r="N38" s="21">
        <f t="shared" si="5"/>
        <v>0</v>
      </c>
      <c r="O38" s="21">
        <f t="shared" si="6"/>
        <v>0</v>
      </c>
    </row>
    <row r="39" spans="5:15" x14ac:dyDescent="0.25">
      <c r="E39">
        <f>'dec deg to utm'!AC40</f>
        <v>166021.44365805644</v>
      </c>
      <c r="F39">
        <f>'dec deg to utm'!AD40</f>
        <v>0</v>
      </c>
      <c r="G39">
        <f t="shared" si="0"/>
        <v>0</v>
      </c>
      <c r="I39">
        <f t="shared" si="1"/>
        <v>0</v>
      </c>
      <c r="J39">
        <f t="shared" si="2"/>
        <v>0</v>
      </c>
      <c r="K39">
        <f t="shared" si="3"/>
        <v>0</v>
      </c>
      <c r="M39" s="21">
        <f t="shared" si="4"/>
        <v>0</v>
      </c>
      <c r="N39" s="21">
        <f t="shared" si="5"/>
        <v>0</v>
      </c>
      <c r="O39" s="21">
        <f t="shared" si="6"/>
        <v>0</v>
      </c>
    </row>
    <row r="40" spans="5:15" x14ac:dyDescent="0.25">
      <c r="E40">
        <f>'dec deg to utm'!AC41</f>
        <v>166021.44365805644</v>
      </c>
      <c r="F40">
        <f>'dec deg to utm'!AD41</f>
        <v>0</v>
      </c>
      <c r="G40">
        <f t="shared" si="0"/>
        <v>0</v>
      </c>
      <c r="I40">
        <f t="shared" si="1"/>
        <v>0</v>
      </c>
      <c r="J40">
        <f t="shared" si="2"/>
        <v>0</v>
      </c>
      <c r="K40">
        <f t="shared" si="3"/>
        <v>0</v>
      </c>
      <c r="M40" s="21">
        <f t="shared" si="4"/>
        <v>0</v>
      </c>
      <c r="N40" s="21">
        <f t="shared" si="5"/>
        <v>0</v>
      </c>
      <c r="O40" s="21">
        <f t="shared" si="6"/>
        <v>0</v>
      </c>
    </row>
    <row r="41" spans="5:15" x14ac:dyDescent="0.25">
      <c r="E41">
        <f>'dec deg to utm'!AC42</f>
        <v>166021.44365805644</v>
      </c>
      <c r="F41">
        <f>'dec deg to utm'!AD42</f>
        <v>0</v>
      </c>
      <c r="G41">
        <f t="shared" si="0"/>
        <v>0</v>
      </c>
      <c r="I41">
        <f t="shared" si="1"/>
        <v>0</v>
      </c>
      <c r="J41">
        <f t="shared" si="2"/>
        <v>0</v>
      </c>
      <c r="K41">
        <f t="shared" si="3"/>
        <v>0</v>
      </c>
      <c r="M41" s="21">
        <f t="shared" si="4"/>
        <v>0</v>
      </c>
      <c r="N41" s="21">
        <f t="shared" si="5"/>
        <v>0</v>
      </c>
      <c r="O41" s="21">
        <f t="shared" si="6"/>
        <v>0</v>
      </c>
    </row>
    <row r="42" spans="5:15" x14ac:dyDescent="0.25">
      <c r="E42">
        <f>'dec deg to utm'!AC43</f>
        <v>166021.44365805644</v>
      </c>
      <c r="F42">
        <f>'dec deg to utm'!AD43</f>
        <v>0</v>
      </c>
      <c r="G42">
        <f t="shared" si="0"/>
        <v>0</v>
      </c>
      <c r="I42">
        <f t="shared" si="1"/>
        <v>0</v>
      </c>
      <c r="J42">
        <f t="shared" si="2"/>
        <v>0</v>
      </c>
      <c r="K42">
        <f t="shared" si="3"/>
        <v>0</v>
      </c>
      <c r="M42" s="21">
        <f t="shared" si="4"/>
        <v>0</v>
      </c>
      <c r="N42" s="21">
        <f t="shared" si="5"/>
        <v>0</v>
      </c>
      <c r="O42" s="21">
        <f t="shared" si="6"/>
        <v>0</v>
      </c>
    </row>
    <row r="43" spans="5:15" x14ac:dyDescent="0.25">
      <c r="E43">
        <f>'dec deg to utm'!AC44</f>
        <v>166021.44365805644</v>
      </c>
      <c r="F43">
        <f>'dec deg to utm'!AD44</f>
        <v>0</v>
      </c>
      <c r="G43">
        <f t="shared" si="0"/>
        <v>0</v>
      </c>
      <c r="I43">
        <f t="shared" si="1"/>
        <v>0</v>
      </c>
      <c r="J43">
        <f t="shared" si="2"/>
        <v>0</v>
      </c>
      <c r="K43">
        <f t="shared" si="3"/>
        <v>0</v>
      </c>
      <c r="M43" s="21">
        <f t="shared" si="4"/>
        <v>0</v>
      </c>
      <c r="N43" s="21">
        <f t="shared" si="5"/>
        <v>0</v>
      </c>
      <c r="O43" s="21">
        <f t="shared" si="6"/>
        <v>0</v>
      </c>
    </row>
    <row r="44" spans="5:15" x14ac:dyDescent="0.25">
      <c r="E44">
        <f>'dec deg to utm'!AC45</f>
        <v>166021.44365805644</v>
      </c>
      <c r="F44">
        <f>'dec deg to utm'!AD45</f>
        <v>0</v>
      </c>
      <c r="G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  <c r="M44" s="21">
        <f t="shared" si="4"/>
        <v>0</v>
      </c>
      <c r="N44" s="21">
        <f t="shared" si="5"/>
        <v>0</v>
      </c>
      <c r="O44" s="21">
        <f t="shared" si="6"/>
        <v>0</v>
      </c>
    </row>
    <row r="45" spans="5:15" x14ac:dyDescent="0.25">
      <c r="E45">
        <f>'dec deg to utm'!AC46</f>
        <v>166021.44365805644</v>
      </c>
      <c r="F45">
        <f>'dec deg to utm'!AD46</f>
        <v>0</v>
      </c>
      <c r="G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  <c r="M45" s="21">
        <f t="shared" si="4"/>
        <v>0</v>
      </c>
      <c r="N45" s="21">
        <f t="shared" si="5"/>
        <v>0</v>
      </c>
      <c r="O45" s="21">
        <f t="shared" si="6"/>
        <v>0</v>
      </c>
    </row>
    <row r="46" spans="5:15" x14ac:dyDescent="0.25">
      <c r="E46">
        <f>'dec deg to utm'!AC47</f>
        <v>166021.44365805644</v>
      </c>
      <c r="F46">
        <f>'dec deg to utm'!AD47</f>
        <v>0</v>
      </c>
      <c r="G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M46" s="21">
        <f t="shared" si="4"/>
        <v>0</v>
      </c>
      <c r="N46" s="21">
        <f t="shared" si="5"/>
        <v>0</v>
      </c>
      <c r="O46" s="21">
        <f t="shared" si="6"/>
        <v>0</v>
      </c>
    </row>
    <row r="47" spans="5:15" x14ac:dyDescent="0.25">
      <c r="E47">
        <f>'dec deg to utm'!AC48</f>
        <v>166021.44365805644</v>
      </c>
      <c r="F47">
        <f>'dec deg to utm'!AD48</f>
        <v>0</v>
      </c>
      <c r="G47">
        <f t="shared" si="0"/>
        <v>0</v>
      </c>
      <c r="I47">
        <f t="shared" si="1"/>
        <v>0</v>
      </c>
      <c r="J47">
        <f t="shared" si="2"/>
        <v>0</v>
      </c>
      <c r="K47">
        <f t="shared" si="3"/>
        <v>0</v>
      </c>
      <c r="M47" s="21">
        <f t="shared" si="4"/>
        <v>0</v>
      </c>
      <c r="N47" s="21">
        <f t="shared" si="5"/>
        <v>0</v>
      </c>
      <c r="O47" s="21">
        <f t="shared" si="6"/>
        <v>0</v>
      </c>
    </row>
    <row r="48" spans="5:15" x14ac:dyDescent="0.25">
      <c r="E48">
        <f>'dec deg to utm'!AC49</f>
        <v>166021.44365805644</v>
      </c>
      <c r="F48">
        <f>'dec deg to utm'!AD49</f>
        <v>0</v>
      </c>
      <c r="G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M48" s="21">
        <f t="shared" si="4"/>
        <v>0</v>
      </c>
      <c r="N48" s="21">
        <f t="shared" si="5"/>
        <v>0</v>
      </c>
      <c r="O48" s="21">
        <f t="shared" si="6"/>
        <v>0</v>
      </c>
    </row>
    <row r="49" spans="5:15" x14ac:dyDescent="0.25">
      <c r="E49">
        <f>'dec deg to utm'!AC50</f>
        <v>166021.44365805644</v>
      </c>
      <c r="F49">
        <f>'dec deg to utm'!AD50</f>
        <v>0</v>
      </c>
      <c r="G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M49" s="21">
        <f t="shared" si="4"/>
        <v>0</v>
      </c>
      <c r="N49" s="21">
        <f t="shared" si="5"/>
        <v>0</v>
      </c>
      <c r="O49" s="21">
        <f t="shared" si="6"/>
        <v>0</v>
      </c>
    </row>
    <row r="50" spans="5:15" x14ac:dyDescent="0.25">
      <c r="E50">
        <f>'dec deg to utm'!AC51</f>
        <v>166021.44365805644</v>
      </c>
      <c r="F50">
        <f>'dec deg to utm'!AD51</f>
        <v>0</v>
      </c>
      <c r="G50">
        <f t="shared" si="0"/>
        <v>0</v>
      </c>
      <c r="I50">
        <f t="shared" si="1"/>
        <v>0</v>
      </c>
      <c r="J50">
        <f t="shared" si="2"/>
        <v>0</v>
      </c>
      <c r="K50">
        <f t="shared" si="3"/>
        <v>0</v>
      </c>
      <c r="M50" s="21">
        <f t="shared" si="4"/>
        <v>0</v>
      </c>
      <c r="N50" s="21">
        <f t="shared" si="5"/>
        <v>0</v>
      </c>
      <c r="O50" s="21">
        <f t="shared" si="6"/>
        <v>0</v>
      </c>
    </row>
    <row r="51" spans="5:15" x14ac:dyDescent="0.25">
      <c r="E51">
        <f>'dec deg to utm'!AC52</f>
        <v>166021.44365805644</v>
      </c>
      <c r="F51">
        <f>'dec deg to utm'!AD52</f>
        <v>0</v>
      </c>
      <c r="G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M51" s="21">
        <f t="shared" si="4"/>
        <v>0</v>
      </c>
      <c r="N51" s="21">
        <f t="shared" si="5"/>
        <v>0</v>
      </c>
      <c r="O51" s="21">
        <f t="shared" si="6"/>
        <v>0</v>
      </c>
    </row>
    <row r="52" spans="5:15" x14ac:dyDescent="0.25">
      <c r="E52">
        <f>'dec deg to utm'!AC53</f>
        <v>166021.44365805644</v>
      </c>
      <c r="F52">
        <f>'dec deg to utm'!AD53</f>
        <v>0</v>
      </c>
      <c r="G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M52" s="21">
        <f t="shared" si="4"/>
        <v>0</v>
      </c>
      <c r="N52" s="21">
        <f t="shared" si="5"/>
        <v>0</v>
      </c>
      <c r="O52" s="21">
        <f t="shared" si="6"/>
        <v>0</v>
      </c>
    </row>
    <row r="53" spans="5:15" x14ac:dyDescent="0.25">
      <c r="E53">
        <f>'dec deg to utm'!AC54</f>
        <v>166021.44365805644</v>
      </c>
      <c r="F53">
        <f>'dec deg to utm'!AD54</f>
        <v>0</v>
      </c>
      <c r="G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M53" s="21">
        <f t="shared" si="4"/>
        <v>0</v>
      </c>
      <c r="N53" s="21">
        <f t="shared" si="5"/>
        <v>0</v>
      </c>
      <c r="O53" s="21">
        <f t="shared" si="6"/>
        <v>0</v>
      </c>
    </row>
    <row r="54" spans="5:15" x14ac:dyDescent="0.25">
      <c r="E54">
        <f>'dec deg to utm'!AC55</f>
        <v>166021.44365805644</v>
      </c>
      <c r="F54">
        <f>'dec deg to utm'!AD55</f>
        <v>0</v>
      </c>
      <c r="G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M54" s="21">
        <f t="shared" si="4"/>
        <v>0</v>
      </c>
      <c r="N54" s="21">
        <f t="shared" si="5"/>
        <v>0</v>
      </c>
      <c r="O54" s="21">
        <f t="shared" si="6"/>
        <v>0</v>
      </c>
    </row>
    <row r="55" spans="5:15" x14ac:dyDescent="0.25">
      <c r="E55">
        <f>'dec deg to utm'!AC56</f>
        <v>166021.44365805644</v>
      </c>
      <c r="F55">
        <f>'dec deg to utm'!AD56</f>
        <v>0</v>
      </c>
      <c r="G55">
        <f t="shared" si="0"/>
        <v>0</v>
      </c>
      <c r="I55">
        <f t="shared" si="1"/>
        <v>0</v>
      </c>
      <c r="J55">
        <f t="shared" si="2"/>
        <v>0</v>
      </c>
      <c r="K55">
        <f t="shared" si="3"/>
        <v>0</v>
      </c>
      <c r="M55" s="21">
        <f t="shared" si="4"/>
        <v>0</v>
      </c>
      <c r="N55" s="21">
        <f t="shared" si="5"/>
        <v>0</v>
      </c>
      <c r="O55" s="21">
        <f t="shared" si="6"/>
        <v>0</v>
      </c>
    </row>
    <row r="56" spans="5:15" x14ac:dyDescent="0.25">
      <c r="E56">
        <f>'dec deg to utm'!AC57</f>
        <v>166021.44365805644</v>
      </c>
      <c r="F56">
        <f>'dec deg to utm'!AD57</f>
        <v>0</v>
      </c>
      <c r="G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M56" s="21">
        <f t="shared" si="4"/>
        <v>0</v>
      </c>
      <c r="N56" s="21">
        <f t="shared" si="5"/>
        <v>0</v>
      </c>
      <c r="O56" s="21">
        <f t="shared" si="6"/>
        <v>0</v>
      </c>
    </row>
    <row r="57" spans="5:15" x14ac:dyDescent="0.25">
      <c r="E57">
        <f>'dec deg to utm'!AC58</f>
        <v>166021.44365805644</v>
      </c>
      <c r="F57">
        <f>'dec deg to utm'!AD58</f>
        <v>0</v>
      </c>
      <c r="G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M57" s="21">
        <f t="shared" si="4"/>
        <v>0</v>
      </c>
      <c r="N57" s="21">
        <f t="shared" si="5"/>
        <v>0</v>
      </c>
      <c r="O57" s="21">
        <f t="shared" si="6"/>
        <v>0</v>
      </c>
    </row>
    <row r="58" spans="5:15" x14ac:dyDescent="0.25">
      <c r="E58">
        <f>'dec deg to utm'!AC59</f>
        <v>166021.44365805644</v>
      </c>
      <c r="F58">
        <f>'dec deg to utm'!AD59</f>
        <v>0</v>
      </c>
      <c r="G58">
        <f t="shared" si="0"/>
        <v>0</v>
      </c>
      <c r="I58">
        <f t="shared" si="1"/>
        <v>0</v>
      </c>
      <c r="J58">
        <f t="shared" si="2"/>
        <v>0</v>
      </c>
      <c r="K58">
        <f t="shared" si="3"/>
        <v>0</v>
      </c>
      <c r="M58" s="21">
        <f t="shared" si="4"/>
        <v>0</v>
      </c>
      <c r="N58" s="21">
        <f t="shared" si="5"/>
        <v>0</v>
      </c>
      <c r="O58" s="21">
        <f t="shared" si="6"/>
        <v>0</v>
      </c>
    </row>
    <row r="59" spans="5:15" x14ac:dyDescent="0.25">
      <c r="E59">
        <f>'dec deg to utm'!AC60</f>
        <v>166021.44365805644</v>
      </c>
      <c r="F59">
        <f>'dec deg to utm'!AD60</f>
        <v>0</v>
      </c>
      <c r="G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M59" s="21">
        <f t="shared" si="4"/>
        <v>0</v>
      </c>
      <c r="N59" s="21">
        <f t="shared" si="5"/>
        <v>0</v>
      </c>
      <c r="O59" s="21">
        <f t="shared" si="6"/>
        <v>0</v>
      </c>
    </row>
    <row r="60" spans="5:15" x14ac:dyDescent="0.25">
      <c r="E60">
        <f>'dec deg to utm'!AC61</f>
        <v>166021.44365805644</v>
      </c>
      <c r="F60">
        <f>'dec deg to utm'!AD61</f>
        <v>0</v>
      </c>
      <c r="G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M60" s="21">
        <f t="shared" si="4"/>
        <v>0</v>
      </c>
      <c r="N60" s="21">
        <f t="shared" si="5"/>
        <v>0</v>
      </c>
      <c r="O60" s="21">
        <f t="shared" si="6"/>
        <v>0</v>
      </c>
    </row>
    <row r="61" spans="5:15" x14ac:dyDescent="0.25">
      <c r="E61">
        <f>'dec deg to utm'!AC62</f>
        <v>166021.44365805644</v>
      </c>
      <c r="F61">
        <f>'dec deg to utm'!AD62</f>
        <v>0</v>
      </c>
      <c r="G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M61" s="21">
        <f t="shared" si="4"/>
        <v>0</v>
      </c>
      <c r="N61" s="21">
        <f t="shared" si="5"/>
        <v>0</v>
      </c>
      <c r="O61" s="21">
        <f t="shared" si="6"/>
        <v>0</v>
      </c>
    </row>
    <row r="62" spans="5:15" x14ac:dyDescent="0.25">
      <c r="E62">
        <f>'dec deg to utm'!AC63</f>
        <v>166021.44365805644</v>
      </c>
      <c r="F62">
        <f>'dec deg to utm'!AD63</f>
        <v>0</v>
      </c>
      <c r="G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M62" s="21">
        <f t="shared" si="4"/>
        <v>0</v>
      </c>
      <c r="N62" s="21">
        <f t="shared" si="5"/>
        <v>0</v>
      </c>
      <c r="O62" s="21">
        <f t="shared" si="6"/>
        <v>0</v>
      </c>
    </row>
    <row r="63" spans="5:15" x14ac:dyDescent="0.25">
      <c r="E63">
        <f>'dec deg to utm'!AC64</f>
        <v>166021.44365805644</v>
      </c>
      <c r="F63">
        <f>'dec deg to utm'!AD64</f>
        <v>0</v>
      </c>
      <c r="G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M63" s="21">
        <f t="shared" si="4"/>
        <v>0</v>
      </c>
      <c r="N63" s="21">
        <f t="shared" si="5"/>
        <v>0</v>
      </c>
      <c r="O63" s="21">
        <f t="shared" si="6"/>
        <v>0</v>
      </c>
    </row>
    <row r="64" spans="5:15" x14ac:dyDescent="0.25">
      <c r="E64">
        <f>'dec deg to utm'!AC65</f>
        <v>166021.44365805644</v>
      </c>
      <c r="F64">
        <f>'dec deg to utm'!AD65</f>
        <v>0</v>
      </c>
      <c r="G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M64" s="21">
        <f t="shared" si="4"/>
        <v>0</v>
      </c>
      <c r="N64" s="21">
        <f t="shared" si="5"/>
        <v>0</v>
      </c>
      <c r="O64" s="21">
        <f t="shared" si="6"/>
        <v>0</v>
      </c>
    </row>
    <row r="65" spans="5:15" x14ac:dyDescent="0.25">
      <c r="E65">
        <f>'dec deg to utm'!AC66</f>
        <v>166021.44365805644</v>
      </c>
      <c r="F65">
        <f>'dec deg to utm'!AD66</f>
        <v>0</v>
      </c>
      <c r="G65">
        <f t="shared" si="0"/>
        <v>0</v>
      </c>
      <c r="I65">
        <f t="shared" si="1"/>
        <v>0</v>
      </c>
      <c r="J65">
        <f t="shared" si="2"/>
        <v>0</v>
      </c>
      <c r="K65">
        <f t="shared" si="3"/>
        <v>0</v>
      </c>
      <c r="M65" s="21">
        <f t="shared" si="4"/>
        <v>0</v>
      </c>
      <c r="N65" s="21">
        <f t="shared" si="5"/>
        <v>0</v>
      </c>
      <c r="O65" s="21">
        <f t="shared" si="6"/>
        <v>0</v>
      </c>
    </row>
    <row r="66" spans="5:15" x14ac:dyDescent="0.25">
      <c r="E66">
        <f>'dec deg to utm'!AC67</f>
        <v>166021.44365805644</v>
      </c>
      <c r="F66">
        <f>'dec deg to utm'!AD67</f>
        <v>0</v>
      </c>
      <c r="G66">
        <f t="shared" si="0"/>
        <v>0</v>
      </c>
      <c r="I66">
        <f t="shared" si="1"/>
        <v>0</v>
      </c>
      <c r="J66">
        <f t="shared" si="2"/>
        <v>0</v>
      </c>
      <c r="K66">
        <f t="shared" si="3"/>
        <v>0</v>
      </c>
      <c r="M66" s="21">
        <f t="shared" si="4"/>
        <v>0</v>
      </c>
      <c r="N66" s="21">
        <f t="shared" si="5"/>
        <v>0</v>
      </c>
      <c r="O66" s="21">
        <f t="shared" si="6"/>
        <v>0</v>
      </c>
    </row>
    <row r="67" spans="5:15" x14ac:dyDescent="0.25">
      <c r="E67">
        <f>'dec deg to utm'!AC68</f>
        <v>166021.44365805644</v>
      </c>
      <c r="F67">
        <f>'dec deg to utm'!AD68</f>
        <v>0</v>
      </c>
      <c r="G67">
        <f t="shared" si="0"/>
        <v>0</v>
      </c>
      <c r="I67">
        <f t="shared" si="1"/>
        <v>0</v>
      </c>
      <c r="J67">
        <f t="shared" si="2"/>
        <v>0</v>
      </c>
      <c r="K67">
        <f t="shared" si="3"/>
        <v>0</v>
      </c>
      <c r="M67" s="21">
        <f t="shared" si="4"/>
        <v>0</v>
      </c>
      <c r="N67" s="21">
        <f t="shared" si="5"/>
        <v>0</v>
      </c>
      <c r="O67" s="21">
        <f t="shared" si="6"/>
        <v>0</v>
      </c>
    </row>
    <row r="68" spans="5:15" x14ac:dyDescent="0.25">
      <c r="E68">
        <f>'dec deg to utm'!AC69</f>
        <v>166021.44365805644</v>
      </c>
      <c r="F68">
        <f>'dec deg to utm'!AD69</f>
        <v>0</v>
      </c>
      <c r="G68">
        <f t="shared" si="0"/>
        <v>0</v>
      </c>
      <c r="I68">
        <f t="shared" si="1"/>
        <v>0</v>
      </c>
      <c r="J68">
        <f t="shared" si="2"/>
        <v>0</v>
      </c>
      <c r="K68">
        <f t="shared" si="3"/>
        <v>0</v>
      </c>
      <c r="M68" s="21">
        <f t="shared" si="4"/>
        <v>0</v>
      </c>
      <c r="N68" s="21">
        <f t="shared" si="5"/>
        <v>0</v>
      </c>
      <c r="O68" s="21">
        <f t="shared" si="6"/>
        <v>0</v>
      </c>
    </row>
    <row r="69" spans="5:15" x14ac:dyDescent="0.25">
      <c r="E69">
        <f>'dec deg to utm'!AC70</f>
        <v>166021.44365805644</v>
      </c>
      <c r="F69">
        <f>'dec deg to utm'!AD70</f>
        <v>0</v>
      </c>
      <c r="G69">
        <f t="shared" ref="G69:G132" si="7">C69</f>
        <v>0</v>
      </c>
      <c r="I69">
        <f t="shared" ref="I69:I132" si="8">E69-$E$4</f>
        <v>0</v>
      </c>
      <c r="J69">
        <f t="shared" ref="J69:J132" si="9">F69-$F$4</f>
        <v>0</v>
      </c>
      <c r="K69">
        <f t="shared" ref="K69:K132" si="10">G69-$G$4</f>
        <v>0</v>
      </c>
      <c r="M69" s="21">
        <f t="shared" ref="M69:M132" si="11">I69</f>
        <v>0</v>
      </c>
      <c r="N69" s="21">
        <f t="shared" ref="N69:N132" si="12">J69*-1</f>
        <v>0</v>
      </c>
      <c r="O69" s="21">
        <f t="shared" ref="O69:O132" si="13">K69</f>
        <v>0</v>
      </c>
    </row>
    <row r="70" spans="5:15" x14ac:dyDescent="0.25">
      <c r="E70">
        <f>'dec deg to utm'!AC71</f>
        <v>166021.44365805644</v>
      </c>
      <c r="F70">
        <f>'dec deg to utm'!AD71</f>
        <v>0</v>
      </c>
      <c r="G70">
        <f t="shared" si="7"/>
        <v>0</v>
      </c>
      <c r="I70">
        <f t="shared" si="8"/>
        <v>0</v>
      </c>
      <c r="J70">
        <f t="shared" si="9"/>
        <v>0</v>
      </c>
      <c r="K70">
        <f t="shared" si="10"/>
        <v>0</v>
      </c>
      <c r="M70" s="21">
        <f t="shared" si="11"/>
        <v>0</v>
      </c>
      <c r="N70" s="21">
        <f t="shared" si="12"/>
        <v>0</v>
      </c>
      <c r="O70" s="21">
        <f t="shared" si="13"/>
        <v>0</v>
      </c>
    </row>
    <row r="71" spans="5:15" x14ac:dyDescent="0.25">
      <c r="E71">
        <f>'dec deg to utm'!AC72</f>
        <v>166021.44365805644</v>
      </c>
      <c r="F71">
        <f>'dec deg to utm'!AD72</f>
        <v>0</v>
      </c>
      <c r="G71">
        <f t="shared" si="7"/>
        <v>0</v>
      </c>
      <c r="I71">
        <f t="shared" si="8"/>
        <v>0</v>
      </c>
      <c r="J71">
        <f t="shared" si="9"/>
        <v>0</v>
      </c>
      <c r="K71">
        <f t="shared" si="10"/>
        <v>0</v>
      </c>
      <c r="M71" s="21">
        <f t="shared" si="11"/>
        <v>0</v>
      </c>
      <c r="N71" s="21">
        <f t="shared" si="12"/>
        <v>0</v>
      </c>
      <c r="O71" s="21">
        <f t="shared" si="13"/>
        <v>0</v>
      </c>
    </row>
    <row r="72" spans="5:15" x14ac:dyDescent="0.25">
      <c r="E72">
        <f>'dec deg to utm'!AC73</f>
        <v>166021.44365805644</v>
      </c>
      <c r="F72">
        <f>'dec deg to utm'!AD73</f>
        <v>0</v>
      </c>
      <c r="G72">
        <f t="shared" si="7"/>
        <v>0</v>
      </c>
      <c r="I72">
        <f t="shared" si="8"/>
        <v>0</v>
      </c>
      <c r="J72">
        <f t="shared" si="9"/>
        <v>0</v>
      </c>
      <c r="K72">
        <f t="shared" si="10"/>
        <v>0</v>
      </c>
      <c r="M72" s="21">
        <f t="shared" si="11"/>
        <v>0</v>
      </c>
      <c r="N72" s="21">
        <f t="shared" si="12"/>
        <v>0</v>
      </c>
      <c r="O72" s="21">
        <f t="shared" si="13"/>
        <v>0</v>
      </c>
    </row>
    <row r="73" spans="5:15" x14ac:dyDescent="0.25">
      <c r="E73">
        <f>'dec deg to utm'!AC74</f>
        <v>166021.44365805644</v>
      </c>
      <c r="F73">
        <f>'dec deg to utm'!AD74</f>
        <v>0</v>
      </c>
      <c r="G73">
        <f t="shared" si="7"/>
        <v>0</v>
      </c>
      <c r="I73">
        <f t="shared" si="8"/>
        <v>0</v>
      </c>
      <c r="J73">
        <f t="shared" si="9"/>
        <v>0</v>
      </c>
      <c r="K73">
        <f t="shared" si="10"/>
        <v>0</v>
      </c>
      <c r="M73" s="21">
        <f t="shared" si="11"/>
        <v>0</v>
      </c>
      <c r="N73" s="21">
        <f t="shared" si="12"/>
        <v>0</v>
      </c>
      <c r="O73" s="21">
        <f t="shared" si="13"/>
        <v>0</v>
      </c>
    </row>
    <row r="74" spans="5:15" x14ac:dyDescent="0.25">
      <c r="E74">
        <f>'dec deg to utm'!AC75</f>
        <v>166021.44365805644</v>
      </c>
      <c r="F74">
        <f>'dec deg to utm'!AD75</f>
        <v>0</v>
      </c>
      <c r="G74">
        <f t="shared" si="7"/>
        <v>0</v>
      </c>
      <c r="I74">
        <f t="shared" si="8"/>
        <v>0</v>
      </c>
      <c r="J74">
        <f t="shared" si="9"/>
        <v>0</v>
      </c>
      <c r="K74">
        <f t="shared" si="10"/>
        <v>0</v>
      </c>
      <c r="M74" s="21">
        <f t="shared" si="11"/>
        <v>0</v>
      </c>
      <c r="N74" s="21">
        <f t="shared" si="12"/>
        <v>0</v>
      </c>
      <c r="O74" s="21">
        <f t="shared" si="13"/>
        <v>0</v>
      </c>
    </row>
    <row r="75" spans="5:15" x14ac:dyDescent="0.25">
      <c r="E75">
        <f>'dec deg to utm'!AC76</f>
        <v>166021.44365805644</v>
      </c>
      <c r="F75">
        <f>'dec deg to utm'!AD76</f>
        <v>0</v>
      </c>
      <c r="G75">
        <f t="shared" si="7"/>
        <v>0</v>
      </c>
      <c r="I75">
        <f t="shared" si="8"/>
        <v>0</v>
      </c>
      <c r="J75">
        <f t="shared" si="9"/>
        <v>0</v>
      </c>
      <c r="K75">
        <f t="shared" si="10"/>
        <v>0</v>
      </c>
      <c r="M75" s="21">
        <f t="shared" si="11"/>
        <v>0</v>
      </c>
      <c r="N75" s="21">
        <f t="shared" si="12"/>
        <v>0</v>
      </c>
      <c r="O75" s="21">
        <f t="shared" si="13"/>
        <v>0</v>
      </c>
    </row>
    <row r="76" spans="5:15" x14ac:dyDescent="0.25">
      <c r="E76">
        <f>'dec deg to utm'!AC77</f>
        <v>166021.44365805644</v>
      </c>
      <c r="F76">
        <f>'dec deg to utm'!AD77</f>
        <v>0</v>
      </c>
      <c r="G76">
        <f t="shared" si="7"/>
        <v>0</v>
      </c>
      <c r="I76">
        <f t="shared" si="8"/>
        <v>0</v>
      </c>
      <c r="J76">
        <f t="shared" si="9"/>
        <v>0</v>
      </c>
      <c r="K76">
        <f t="shared" si="10"/>
        <v>0</v>
      </c>
      <c r="M76" s="21">
        <f t="shared" si="11"/>
        <v>0</v>
      </c>
      <c r="N76" s="21">
        <f t="shared" si="12"/>
        <v>0</v>
      </c>
      <c r="O76" s="21">
        <f t="shared" si="13"/>
        <v>0</v>
      </c>
    </row>
    <row r="77" spans="5:15" x14ac:dyDescent="0.25">
      <c r="E77">
        <f>'dec deg to utm'!AC78</f>
        <v>166021.44365805644</v>
      </c>
      <c r="F77">
        <f>'dec deg to utm'!AD78</f>
        <v>0</v>
      </c>
      <c r="G77">
        <f t="shared" si="7"/>
        <v>0</v>
      </c>
      <c r="I77">
        <f t="shared" si="8"/>
        <v>0</v>
      </c>
      <c r="J77">
        <f t="shared" si="9"/>
        <v>0</v>
      </c>
      <c r="K77">
        <f t="shared" si="10"/>
        <v>0</v>
      </c>
      <c r="M77" s="21">
        <f t="shared" si="11"/>
        <v>0</v>
      </c>
      <c r="N77" s="21">
        <f t="shared" si="12"/>
        <v>0</v>
      </c>
      <c r="O77" s="21">
        <f t="shared" si="13"/>
        <v>0</v>
      </c>
    </row>
    <row r="78" spans="5:15" x14ac:dyDescent="0.25">
      <c r="E78">
        <f>'dec deg to utm'!AC79</f>
        <v>166021.44365805644</v>
      </c>
      <c r="F78">
        <f>'dec deg to utm'!AD79</f>
        <v>0</v>
      </c>
      <c r="G78">
        <f t="shared" si="7"/>
        <v>0</v>
      </c>
      <c r="I78">
        <f t="shared" si="8"/>
        <v>0</v>
      </c>
      <c r="J78">
        <f t="shared" si="9"/>
        <v>0</v>
      </c>
      <c r="K78">
        <f t="shared" si="10"/>
        <v>0</v>
      </c>
      <c r="M78" s="21">
        <f t="shared" si="11"/>
        <v>0</v>
      </c>
      <c r="N78" s="21">
        <f t="shared" si="12"/>
        <v>0</v>
      </c>
      <c r="O78" s="21">
        <f t="shared" si="13"/>
        <v>0</v>
      </c>
    </row>
    <row r="79" spans="5:15" x14ac:dyDescent="0.25">
      <c r="E79">
        <f>'dec deg to utm'!AC80</f>
        <v>166021.44365805644</v>
      </c>
      <c r="F79">
        <f>'dec deg to utm'!AD80</f>
        <v>0</v>
      </c>
      <c r="G79">
        <f t="shared" si="7"/>
        <v>0</v>
      </c>
      <c r="I79">
        <f t="shared" si="8"/>
        <v>0</v>
      </c>
      <c r="J79">
        <f t="shared" si="9"/>
        <v>0</v>
      </c>
      <c r="K79">
        <f t="shared" si="10"/>
        <v>0</v>
      </c>
      <c r="M79" s="21">
        <f t="shared" si="11"/>
        <v>0</v>
      </c>
      <c r="N79" s="21">
        <f t="shared" si="12"/>
        <v>0</v>
      </c>
      <c r="O79" s="21">
        <f t="shared" si="13"/>
        <v>0</v>
      </c>
    </row>
    <row r="80" spans="5:15" x14ac:dyDescent="0.25">
      <c r="E80">
        <f>'dec deg to utm'!AC81</f>
        <v>166021.44365805644</v>
      </c>
      <c r="F80">
        <f>'dec deg to utm'!AD81</f>
        <v>0</v>
      </c>
      <c r="G80">
        <f t="shared" si="7"/>
        <v>0</v>
      </c>
      <c r="I80">
        <f t="shared" si="8"/>
        <v>0</v>
      </c>
      <c r="J80">
        <f t="shared" si="9"/>
        <v>0</v>
      </c>
      <c r="K80">
        <f t="shared" si="10"/>
        <v>0</v>
      </c>
      <c r="M80" s="21">
        <f t="shared" si="11"/>
        <v>0</v>
      </c>
      <c r="N80" s="21">
        <f t="shared" si="12"/>
        <v>0</v>
      </c>
      <c r="O80" s="21">
        <f t="shared" si="13"/>
        <v>0</v>
      </c>
    </row>
    <row r="81" spans="5:15" x14ac:dyDescent="0.25">
      <c r="E81">
        <f>'dec deg to utm'!AC82</f>
        <v>166021.44365805644</v>
      </c>
      <c r="F81">
        <f>'dec deg to utm'!AD82</f>
        <v>0</v>
      </c>
      <c r="G81">
        <f t="shared" si="7"/>
        <v>0</v>
      </c>
      <c r="I81">
        <f t="shared" si="8"/>
        <v>0</v>
      </c>
      <c r="J81">
        <f t="shared" si="9"/>
        <v>0</v>
      </c>
      <c r="K81">
        <f t="shared" si="10"/>
        <v>0</v>
      </c>
      <c r="M81" s="21">
        <f t="shared" si="11"/>
        <v>0</v>
      </c>
      <c r="N81" s="21">
        <f t="shared" si="12"/>
        <v>0</v>
      </c>
      <c r="O81" s="21">
        <f t="shared" si="13"/>
        <v>0</v>
      </c>
    </row>
    <row r="82" spans="5:15" x14ac:dyDescent="0.25">
      <c r="E82">
        <f>'dec deg to utm'!AC83</f>
        <v>166021.44365805644</v>
      </c>
      <c r="F82">
        <f>'dec deg to utm'!AD83</f>
        <v>0</v>
      </c>
      <c r="G82">
        <f t="shared" si="7"/>
        <v>0</v>
      </c>
      <c r="I82">
        <f t="shared" si="8"/>
        <v>0</v>
      </c>
      <c r="J82">
        <f t="shared" si="9"/>
        <v>0</v>
      </c>
      <c r="K82">
        <f t="shared" si="10"/>
        <v>0</v>
      </c>
      <c r="M82" s="21">
        <f t="shared" si="11"/>
        <v>0</v>
      </c>
      <c r="N82" s="21">
        <f t="shared" si="12"/>
        <v>0</v>
      </c>
      <c r="O82" s="21">
        <f t="shared" si="13"/>
        <v>0</v>
      </c>
    </row>
    <row r="83" spans="5:15" x14ac:dyDescent="0.25">
      <c r="E83">
        <f>'dec deg to utm'!AC84</f>
        <v>166021.44365805644</v>
      </c>
      <c r="F83">
        <f>'dec deg to utm'!AD84</f>
        <v>0</v>
      </c>
      <c r="G83">
        <f t="shared" si="7"/>
        <v>0</v>
      </c>
      <c r="I83">
        <f t="shared" si="8"/>
        <v>0</v>
      </c>
      <c r="J83">
        <f t="shared" si="9"/>
        <v>0</v>
      </c>
      <c r="K83">
        <f t="shared" si="10"/>
        <v>0</v>
      </c>
      <c r="M83" s="21">
        <f t="shared" si="11"/>
        <v>0</v>
      </c>
      <c r="N83" s="21">
        <f t="shared" si="12"/>
        <v>0</v>
      </c>
      <c r="O83" s="21">
        <f t="shared" si="13"/>
        <v>0</v>
      </c>
    </row>
    <row r="84" spans="5:15" x14ac:dyDescent="0.25">
      <c r="E84">
        <f>'dec deg to utm'!AC85</f>
        <v>166021.44365805644</v>
      </c>
      <c r="F84">
        <f>'dec deg to utm'!AD85</f>
        <v>0</v>
      </c>
      <c r="G84">
        <f t="shared" si="7"/>
        <v>0</v>
      </c>
      <c r="I84">
        <f t="shared" si="8"/>
        <v>0</v>
      </c>
      <c r="J84">
        <f t="shared" si="9"/>
        <v>0</v>
      </c>
      <c r="K84">
        <f t="shared" si="10"/>
        <v>0</v>
      </c>
      <c r="M84" s="21">
        <f t="shared" si="11"/>
        <v>0</v>
      </c>
      <c r="N84" s="21">
        <f t="shared" si="12"/>
        <v>0</v>
      </c>
      <c r="O84" s="21">
        <f t="shared" si="13"/>
        <v>0</v>
      </c>
    </row>
    <row r="85" spans="5:15" x14ac:dyDescent="0.25">
      <c r="E85">
        <f>'dec deg to utm'!AC86</f>
        <v>166021.44365805644</v>
      </c>
      <c r="F85">
        <f>'dec deg to utm'!AD86</f>
        <v>0</v>
      </c>
      <c r="G85">
        <f t="shared" si="7"/>
        <v>0</v>
      </c>
      <c r="I85">
        <f t="shared" si="8"/>
        <v>0</v>
      </c>
      <c r="J85">
        <f t="shared" si="9"/>
        <v>0</v>
      </c>
      <c r="K85">
        <f t="shared" si="10"/>
        <v>0</v>
      </c>
      <c r="M85" s="21">
        <f t="shared" si="11"/>
        <v>0</v>
      </c>
      <c r="N85" s="21">
        <f t="shared" si="12"/>
        <v>0</v>
      </c>
      <c r="O85" s="21">
        <f t="shared" si="13"/>
        <v>0</v>
      </c>
    </row>
    <row r="86" spans="5:15" x14ac:dyDescent="0.25">
      <c r="E86">
        <f>'dec deg to utm'!AC87</f>
        <v>166021.44365805644</v>
      </c>
      <c r="F86">
        <f>'dec deg to utm'!AD87</f>
        <v>0</v>
      </c>
      <c r="G86">
        <f t="shared" si="7"/>
        <v>0</v>
      </c>
      <c r="I86">
        <f t="shared" si="8"/>
        <v>0</v>
      </c>
      <c r="J86">
        <f t="shared" si="9"/>
        <v>0</v>
      </c>
      <c r="K86">
        <f t="shared" si="10"/>
        <v>0</v>
      </c>
      <c r="M86" s="21">
        <f t="shared" si="11"/>
        <v>0</v>
      </c>
      <c r="N86" s="21">
        <f t="shared" si="12"/>
        <v>0</v>
      </c>
      <c r="O86" s="21">
        <f t="shared" si="13"/>
        <v>0</v>
      </c>
    </row>
    <row r="87" spans="5:15" x14ac:dyDescent="0.25">
      <c r="E87">
        <f>'dec deg to utm'!AC88</f>
        <v>166021.44365805644</v>
      </c>
      <c r="F87">
        <f>'dec deg to utm'!AD88</f>
        <v>0</v>
      </c>
      <c r="G87">
        <f t="shared" si="7"/>
        <v>0</v>
      </c>
      <c r="I87">
        <f t="shared" si="8"/>
        <v>0</v>
      </c>
      <c r="J87">
        <f t="shared" si="9"/>
        <v>0</v>
      </c>
      <c r="K87">
        <f t="shared" si="10"/>
        <v>0</v>
      </c>
      <c r="M87" s="21">
        <f t="shared" si="11"/>
        <v>0</v>
      </c>
      <c r="N87" s="21">
        <f t="shared" si="12"/>
        <v>0</v>
      </c>
      <c r="O87" s="21">
        <f t="shared" si="13"/>
        <v>0</v>
      </c>
    </row>
    <row r="88" spans="5:15" x14ac:dyDescent="0.25">
      <c r="E88">
        <f>'dec deg to utm'!AC89</f>
        <v>166021.44365805644</v>
      </c>
      <c r="F88">
        <f>'dec deg to utm'!AD89</f>
        <v>0</v>
      </c>
      <c r="G88">
        <f t="shared" si="7"/>
        <v>0</v>
      </c>
      <c r="I88">
        <f t="shared" si="8"/>
        <v>0</v>
      </c>
      <c r="J88">
        <f t="shared" si="9"/>
        <v>0</v>
      </c>
      <c r="K88">
        <f t="shared" si="10"/>
        <v>0</v>
      </c>
      <c r="M88" s="21">
        <f t="shared" si="11"/>
        <v>0</v>
      </c>
      <c r="N88" s="21">
        <f t="shared" si="12"/>
        <v>0</v>
      </c>
      <c r="O88" s="21">
        <f t="shared" si="13"/>
        <v>0</v>
      </c>
    </row>
    <row r="89" spans="5:15" x14ac:dyDescent="0.25">
      <c r="E89">
        <f>'dec deg to utm'!AC90</f>
        <v>166021.44365805644</v>
      </c>
      <c r="F89">
        <f>'dec deg to utm'!AD90</f>
        <v>0</v>
      </c>
      <c r="G89">
        <f t="shared" si="7"/>
        <v>0</v>
      </c>
      <c r="I89">
        <f t="shared" si="8"/>
        <v>0</v>
      </c>
      <c r="J89">
        <f t="shared" si="9"/>
        <v>0</v>
      </c>
      <c r="K89">
        <f t="shared" si="10"/>
        <v>0</v>
      </c>
      <c r="M89" s="21">
        <f t="shared" si="11"/>
        <v>0</v>
      </c>
      <c r="N89" s="21">
        <f t="shared" si="12"/>
        <v>0</v>
      </c>
      <c r="O89" s="21">
        <f t="shared" si="13"/>
        <v>0</v>
      </c>
    </row>
    <row r="90" spans="5:15" x14ac:dyDescent="0.25">
      <c r="E90">
        <f>'dec deg to utm'!AC91</f>
        <v>166021.44365805644</v>
      </c>
      <c r="F90">
        <f>'dec deg to utm'!AD91</f>
        <v>0</v>
      </c>
      <c r="G90">
        <f t="shared" si="7"/>
        <v>0</v>
      </c>
      <c r="I90">
        <f t="shared" si="8"/>
        <v>0</v>
      </c>
      <c r="J90">
        <f t="shared" si="9"/>
        <v>0</v>
      </c>
      <c r="K90">
        <f t="shared" si="10"/>
        <v>0</v>
      </c>
      <c r="M90" s="21">
        <f t="shared" si="11"/>
        <v>0</v>
      </c>
      <c r="N90" s="21">
        <f t="shared" si="12"/>
        <v>0</v>
      </c>
      <c r="O90" s="21">
        <f t="shared" si="13"/>
        <v>0</v>
      </c>
    </row>
    <row r="91" spans="5:15" x14ac:dyDescent="0.25">
      <c r="E91">
        <f>'dec deg to utm'!AC92</f>
        <v>166021.44365805644</v>
      </c>
      <c r="F91">
        <f>'dec deg to utm'!AD92</f>
        <v>0</v>
      </c>
      <c r="G91">
        <f t="shared" si="7"/>
        <v>0</v>
      </c>
      <c r="I91">
        <f t="shared" si="8"/>
        <v>0</v>
      </c>
      <c r="J91">
        <f t="shared" si="9"/>
        <v>0</v>
      </c>
      <c r="K91">
        <f t="shared" si="10"/>
        <v>0</v>
      </c>
      <c r="M91" s="21">
        <f t="shared" si="11"/>
        <v>0</v>
      </c>
      <c r="N91" s="21">
        <f t="shared" si="12"/>
        <v>0</v>
      </c>
      <c r="O91" s="21">
        <f t="shared" si="13"/>
        <v>0</v>
      </c>
    </row>
    <row r="92" spans="5:15" x14ac:dyDescent="0.25">
      <c r="E92">
        <f>'dec deg to utm'!AC93</f>
        <v>166021.44365805644</v>
      </c>
      <c r="F92">
        <f>'dec deg to utm'!AD93</f>
        <v>0</v>
      </c>
      <c r="G92">
        <f t="shared" si="7"/>
        <v>0</v>
      </c>
      <c r="I92">
        <f t="shared" si="8"/>
        <v>0</v>
      </c>
      <c r="J92">
        <f t="shared" si="9"/>
        <v>0</v>
      </c>
      <c r="K92">
        <f t="shared" si="10"/>
        <v>0</v>
      </c>
      <c r="M92" s="21">
        <f t="shared" si="11"/>
        <v>0</v>
      </c>
      <c r="N92" s="21">
        <f t="shared" si="12"/>
        <v>0</v>
      </c>
      <c r="O92" s="21">
        <f t="shared" si="13"/>
        <v>0</v>
      </c>
    </row>
    <row r="93" spans="5:15" x14ac:dyDescent="0.25">
      <c r="E93">
        <f>'dec deg to utm'!AC94</f>
        <v>166021.44365805644</v>
      </c>
      <c r="F93">
        <f>'dec deg to utm'!AD94</f>
        <v>0</v>
      </c>
      <c r="G93">
        <f t="shared" si="7"/>
        <v>0</v>
      </c>
      <c r="I93">
        <f t="shared" si="8"/>
        <v>0</v>
      </c>
      <c r="J93">
        <f t="shared" si="9"/>
        <v>0</v>
      </c>
      <c r="K93">
        <f t="shared" si="10"/>
        <v>0</v>
      </c>
      <c r="M93" s="21">
        <f t="shared" si="11"/>
        <v>0</v>
      </c>
      <c r="N93" s="21">
        <f t="shared" si="12"/>
        <v>0</v>
      </c>
      <c r="O93" s="21">
        <f t="shared" si="13"/>
        <v>0</v>
      </c>
    </row>
    <row r="94" spans="5:15" x14ac:dyDescent="0.25">
      <c r="E94">
        <f>'dec deg to utm'!AC95</f>
        <v>166021.44365805644</v>
      </c>
      <c r="F94">
        <f>'dec deg to utm'!AD95</f>
        <v>0</v>
      </c>
      <c r="G94">
        <f t="shared" si="7"/>
        <v>0</v>
      </c>
      <c r="I94">
        <f t="shared" si="8"/>
        <v>0</v>
      </c>
      <c r="J94">
        <f t="shared" si="9"/>
        <v>0</v>
      </c>
      <c r="K94">
        <f t="shared" si="10"/>
        <v>0</v>
      </c>
      <c r="M94" s="21">
        <f t="shared" si="11"/>
        <v>0</v>
      </c>
      <c r="N94" s="21">
        <f t="shared" si="12"/>
        <v>0</v>
      </c>
      <c r="O94" s="21">
        <f t="shared" si="13"/>
        <v>0</v>
      </c>
    </row>
    <row r="95" spans="5:15" x14ac:dyDescent="0.25">
      <c r="E95">
        <f>'dec deg to utm'!AC96</f>
        <v>166021.44365805644</v>
      </c>
      <c r="F95">
        <f>'dec deg to utm'!AD96</f>
        <v>0</v>
      </c>
      <c r="G95">
        <f t="shared" si="7"/>
        <v>0</v>
      </c>
      <c r="I95">
        <f t="shared" si="8"/>
        <v>0</v>
      </c>
      <c r="J95">
        <f t="shared" si="9"/>
        <v>0</v>
      </c>
      <c r="K95">
        <f t="shared" si="10"/>
        <v>0</v>
      </c>
      <c r="M95" s="21">
        <f t="shared" si="11"/>
        <v>0</v>
      </c>
      <c r="N95" s="21">
        <f t="shared" si="12"/>
        <v>0</v>
      </c>
      <c r="O95" s="21">
        <f t="shared" si="13"/>
        <v>0</v>
      </c>
    </row>
    <row r="96" spans="5:15" x14ac:dyDescent="0.25">
      <c r="E96">
        <f>'dec deg to utm'!AC97</f>
        <v>166021.44365805644</v>
      </c>
      <c r="F96">
        <f>'dec deg to utm'!AD97</f>
        <v>0</v>
      </c>
      <c r="G96">
        <f t="shared" si="7"/>
        <v>0</v>
      </c>
      <c r="I96">
        <f t="shared" si="8"/>
        <v>0</v>
      </c>
      <c r="J96">
        <f t="shared" si="9"/>
        <v>0</v>
      </c>
      <c r="K96">
        <f t="shared" si="10"/>
        <v>0</v>
      </c>
      <c r="M96" s="21">
        <f t="shared" si="11"/>
        <v>0</v>
      </c>
      <c r="N96" s="21">
        <f t="shared" si="12"/>
        <v>0</v>
      </c>
      <c r="O96" s="21">
        <f t="shared" si="13"/>
        <v>0</v>
      </c>
    </row>
    <row r="97" spans="5:15" x14ac:dyDescent="0.25">
      <c r="E97">
        <f>'dec deg to utm'!AC98</f>
        <v>166021.44365805644</v>
      </c>
      <c r="F97">
        <f>'dec deg to utm'!AD98</f>
        <v>0</v>
      </c>
      <c r="G97">
        <f t="shared" si="7"/>
        <v>0</v>
      </c>
      <c r="I97">
        <f t="shared" si="8"/>
        <v>0</v>
      </c>
      <c r="J97">
        <f t="shared" si="9"/>
        <v>0</v>
      </c>
      <c r="K97">
        <f t="shared" si="10"/>
        <v>0</v>
      </c>
      <c r="M97" s="21">
        <f t="shared" si="11"/>
        <v>0</v>
      </c>
      <c r="N97" s="21">
        <f t="shared" si="12"/>
        <v>0</v>
      </c>
      <c r="O97" s="21">
        <f t="shared" si="13"/>
        <v>0</v>
      </c>
    </row>
    <row r="98" spans="5:15" x14ac:dyDescent="0.25">
      <c r="E98">
        <f>'dec deg to utm'!AC99</f>
        <v>166021.44365805644</v>
      </c>
      <c r="F98">
        <f>'dec deg to utm'!AD99</f>
        <v>0</v>
      </c>
      <c r="G98">
        <f t="shared" si="7"/>
        <v>0</v>
      </c>
      <c r="I98">
        <f t="shared" si="8"/>
        <v>0</v>
      </c>
      <c r="J98">
        <f t="shared" si="9"/>
        <v>0</v>
      </c>
      <c r="K98">
        <f t="shared" si="10"/>
        <v>0</v>
      </c>
      <c r="M98" s="21">
        <f t="shared" si="11"/>
        <v>0</v>
      </c>
      <c r="N98" s="21">
        <f t="shared" si="12"/>
        <v>0</v>
      </c>
      <c r="O98" s="21">
        <f t="shared" si="13"/>
        <v>0</v>
      </c>
    </row>
    <row r="99" spans="5:15" x14ac:dyDescent="0.25">
      <c r="E99">
        <f>'dec deg to utm'!AC100</f>
        <v>166021.44365805644</v>
      </c>
      <c r="F99">
        <f>'dec deg to utm'!AD100</f>
        <v>0</v>
      </c>
      <c r="G99">
        <f t="shared" si="7"/>
        <v>0</v>
      </c>
      <c r="I99">
        <f t="shared" si="8"/>
        <v>0</v>
      </c>
      <c r="J99">
        <f t="shared" si="9"/>
        <v>0</v>
      </c>
      <c r="K99">
        <f t="shared" si="10"/>
        <v>0</v>
      </c>
      <c r="M99" s="21">
        <f t="shared" si="11"/>
        <v>0</v>
      </c>
      <c r="N99" s="21">
        <f t="shared" si="12"/>
        <v>0</v>
      </c>
      <c r="O99" s="21">
        <f t="shared" si="13"/>
        <v>0</v>
      </c>
    </row>
    <row r="100" spans="5:15" x14ac:dyDescent="0.25">
      <c r="E100">
        <f>'dec deg to utm'!AC101</f>
        <v>166021.44365805644</v>
      </c>
      <c r="F100">
        <f>'dec deg to utm'!AD101</f>
        <v>0</v>
      </c>
      <c r="G100">
        <f t="shared" si="7"/>
        <v>0</v>
      </c>
      <c r="I100">
        <f t="shared" si="8"/>
        <v>0</v>
      </c>
      <c r="J100">
        <f t="shared" si="9"/>
        <v>0</v>
      </c>
      <c r="K100">
        <f t="shared" si="10"/>
        <v>0</v>
      </c>
      <c r="M100" s="21">
        <f t="shared" si="11"/>
        <v>0</v>
      </c>
      <c r="N100" s="21">
        <f t="shared" si="12"/>
        <v>0</v>
      </c>
      <c r="O100" s="21">
        <f t="shared" si="13"/>
        <v>0</v>
      </c>
    </row>
    <row r="101" spans="5:15" x14ac:dyDescent="0.25">
      <c r="E101">
        <f>'dec deg to utm'!AC102</f>
        <v>166021.44365805644</v>
      </c>
      <c r="F101">
        <f>'dec deg to utm'!AD102</f>
        <v>0</v>
      </c>
      <c r="G101">
        <f t="shared" si="7"/>
        <v>0</v>
      </c>
      <c r="I101">
        <f t="shared" si="8"/>
        <v>0</v>
      </c>
      <c r="J101">
        <f t="shared" si="9"/>
        <v>0</v>
      </c>
      <c r="K101">
        <f t="shared" si="10"/>
        <v>0</v>
      </c>
      <c r="M101" s="21">
        <f t="shared" si="11"/>
        <v>0</v>
      </c>
      <c r="N101" s="21">
        <f t="shared" si="12"/>
        <v>0</v>
      </c>
      <c r="O101" s="21">
        <f t="shared" si="13"/>
        <v>0</v>
      </c>
    </row>
    <row r="102" spans="5:15" x14ac:dyDescent="0.25">
      <c r="E102">
        <f>'dec deg to utm'!AC103</f>
        <v>166021.44365805644</v>
      </c>
      <c r="F102">
        <f>'dec deg to utm'!AD103</f>
        <v>0</v>
      </c>
      <c r="G102">
        <f t="shared" si="7"/>
        <v>0</v>
      </c>
      <c r="I102">
        <f t="shared" si="8"/>
        <v>0</v>
      </c>
      <c r="J102">
        <f t="shared" si="9"/>
        <v>0</v>
      </c>
      <c r="K102">
        <f t="shared" si="10"/>
        <v>0</v>
      </c>
      <c r="M102" s="21">
        <f t="shared" si="11"/>
        <v>0</v>
      </c>
      <c r="N102" s="21">
        <f t="shared" si="12"/>
        <v>0</v>
      </c>
      <c r="O102" s="21">
        <f t="shared" si="13"/>
        <v>0</v>
      </c>
    </row>
    <row r="103" spans="5:15" x14ac:dyDescent="0.25">
      <c r="E103">
        <f>'dec deg to utm'!AC104</f>
        <v>166021.44365805644</v>
      </c>
      <c r="F103">
        <f>'dec deg to utm'!AD104</f>
        <v>0</v>
      </c>
      <c r="G103">
        <f t="shared" si="7"/>
        <v>0</v>
      </c>
      <c r="I103">
        <f t="shared" si="8"/>
        <v>0</v>
      </c>
      <c r="J103">
        <f t="shared" si="9"/>
        <v>0</v>
      </c>
      <c r="K103">
        <f t="shared" si="10"/>
        <v>0</v>
      </c>
      <c r="M103" s="21">
        <f t="shared" si="11"/>
        <v>0</v>
      </c>
      <c r="N103" s="21">
        <f t="shared" si="12"/>
        <v>0</v>
      </c>
      <c r="O103" s="21">
        <f t="shared" si="13"/>
        <v>0</v>
      </c>
    </row>
    <row r="104" spans="5:15" x14ac:dyDescent="0.25">
      <c r="E104">
        <f>'dec deg to utm'!AC105</f>
        <v>166021.44365805644</v>
      </c>
      <c r="F104">
        <f>'dec deg to utm'!AD105</f>
        <v>0</v>
      </c>
      <c r="G104">
        <f t="shared" si="7"/>
        <v>0</v>
      </c>
      <c r="I104">
        <f t="shared" si="8"/>
        <v>0</v>
      </c>
      <c r="J104">
        <f t="shared" si="9"/>
        <v>0</v>
      </c>
      <c r="K104">
        <f t="shared" si="10"/>
        <v>0</v>
      </c>
      <c r="M104" s="21">
        <f t="shared" si="11"/>
        <v>0</v>
      </c>
      <c r="N104" s="21">
        <f t="shared" si="12"/>
        <v>0</v>
      </c>
      <c r="O104" s="21">
        <f t="shared" si="13"/>
        <v>0</v>
      </c>
    </row>
    <row r="105" spans="5:15" x14ac:dyDescent="0.25">
      <c r="E105">
        <f>'dec deg to utm'!AC106</f>
        <v>166021.44365805644</v>
      </c>
      <c r="F105">
        <f>'dec deg to utm'!AD106</f>
        <v>0</v>
      </c>
      <c r="G105">
        <f t="shared" si="7"/>
        <v>0</v>
      </c>
      <c r="I105">
        <f t="shared" si="8"/>
        <v>0</v>
      </c>
      <c r="J105">
        <f t="shared" si="9"/>
        <v>0</v>
      </c>
      <c r="K105">
        <f t="shared" si="10"/>
        <v>0</v>
      </c>
      <c r="M105" s="21">
        <f t="shared" si="11"/>
        <v>0</v>
      </c>
      <c r="N105" s="21">
        <f t="shared" si="12"/>
        <v>0</v>
      </c>
      <c r="O105" s="21">
        <f t="shared" si="13"/>
        <v>0</v>
      </c>
    </row>
    <row r="106" spans="5:15" x14ac:dyDescent="0.25">
      <c r="E106">
        <f>'dec deg to utm'!AC107</f>
        <v>166021.44365805644</v>
      </c>
      <c r="F106">
        <f>'dec deg to utm'!AD107</f>
        <v>0</v>
      </c>
      <c r="G106">
        <f t="shared" si="7"/>
        <v>0</v>
      </c>
      <c r="I106">
        <f t="shared" si="8"/>
        <v>0</v>
      </c>
      <c r="J106">
        <f t="shared" si="9"/>
        <v>0</v>
      </c>
      <c r="K106">
        <f t="shared" si="10"/>
        <v>0</v>
      </c>
      <c r="M106" s="21">
        <f t="shared" si="11"/>
        <v>0</v>
      </c>
      <c r="N106" s="21">
        <f t="shared" si="12"/>
        <v>0</v>
      </c>
      <c r="O106" s="21">
        <f t="shared" si="13"/>
        <v>0</v>
      </c>
    </row>
    <row r="107" spans="5:15" x14ac:dyDescent="0.25">
      <c r="E107">
        <f>'dec deg to utm'!AC108</f>
        <v>166021.44365805644</v>
      </c>
      <c r="F107">
        <f>'dec deg to utm'!AD108</f>
        <v>0</v>
      </c>
      <c r="G107">
        <f t="shared" si="7"/>
        <v>0</v>
      </c>
      <c r="I107">
        <f t="shared" si="8"/>
        <v>0</v>
      </c>
      <c r="J107">
        <f t="shared" si="9"/>
        <v>0</v>
      </c>
      <c r="K107">
        <f t="shared" si="10"/>
        <v>0</v>
      </c>
      <c r="M107" s="21">
        <f t="shared" si="11"/>
        <v>0</v>
      </c>
      <c r="N107" s="21">
        <f t="shared" si="12"/>
        <v>0</v>
      </c>
      <c r="O107" s="21">
        <f t="shared" si="13"/>
        <v>0</v>
      </c>
    </row>
    <row r="108" spans="5:15" x14ac:dyDescent="0.25">
      <c r="E108">
        <f>'dec deg to utm'!AC109</f>
        <v>166021.44365805644</v>
      </c>
      <c r="F108">
        <f>'dec deg to utm'!AD109</f>
        <v>0</v>
      </c>
      <c r="G108">
        <f t="shared" si="7"/>
        <v>0</v>
      </c>
      <c r="I108">
        <f t="shared" si="8"/>
        <v>0</v>
      </c>
      <c r="J108">
        <f t="shared" si="9"/>
        <v>0</v>
      </c>
      <c r="K108">
        <f t="shared" si="10"/>
        <v>0</v>
      </c>
      <c r="M108" s="21">
        <f t="shared" si="11"/>
        <v>0</v>
      </c>
      <c r="N108" s="21">
        <f t="shared" si="12"/>
        <v>0</v>
      </c>
      <c r="O108" s="21">
        <f t="shared" si="13"/>
        <v>0</v>
      </c>
    </row>
    <row r="109" spans="5:15" x14ac:dyDescent="0.25">
      <c r="E109">
        <f>'dec deg to utm'!AC110</f>
        <v>166021.44365805644</v>
      </c>
      <c r="F109">
        <f>'dec deg to utm'!AD110</f>
        <v>0</v>
      </c>
      <c r="G109">
        <f t="shared" si="7"/>
        <v>0</v>
      </c>
      <c r="I109">
        <f t="shared" si="8"/>
        <v>0</v>
      </c>
      <c r="J109">
        <f t="shared" si="9"/>
        <v>0</v>
      </c>
      <c r="K109">
        <f t="shared" si="10"/>
        <v>0</v>
      </c>
      <c r="M109" s="21">
        <f t="shared" si="11"/>
        <v>0</v>
      </c>
      <c r="N109" s="21">
        <f t="shared" si="12"/>
        <v>0</v>
      </c>
      <c r="O109" s="21">
        <f t="shared" si="13"/>
        <v>0</v>
      </c>
    </row>
    <row r="110" spans="5:15" x14ac:dyDescent="0.25">
      <c r="E110">
        <f>'dec deg to utm'!AC111</f>
        <v>166021.44365805644</v>
      </c>
      <c r="F110">
        <f>'dec deg to utm'!AD111</f>
        <v>0</v>
      </c>
      <c r="G110">
        <f t="shared" si="7"/>
        <v>0</v>
      </c>
      <c r="I110">
        <f t="shared" si="8"/>
        <v>0</v>
      </c>
      <c r="J110">
        <f t="shared" si="9"/>
        <v>0</v>
      </c>
      <c r="K110">
        <f t="shared" si="10"/>
        <v>0</v>
      </c>
      <c r="M110" s="21">
        <f t="shared" si="11"/>
        <v>0</v>
      </c>
      <c r="N110" s="21">
        <f t="shared" si="12"/>
        <v>0</v>
      </c>
      <c r="O110" s="21">
        <f t="shared" si="13"/>
        <v>0</v>
      </c>
    </row>
    <row r="111" spans="5:15" x14ac:dyDescent="0.25">
      <c r="E111">
        <f>'dec deg to utm'!AC112</f>
        <v>166021.44365805644</v>
      </c>
      <c r="F111">
        <f>'dec deg to utm'!AD112</f>
        <v>0</v>
      </c>
      <c r="G111">
        <f t="shared" si="7"/>
        <v>0</v>
      </c>
      <c r="I111">
        <f t="shared" si="8"/>
        <v>0</v>
      </c>
      <c r="J111">
        <f t="shared" si="9"/>
        <v>0</v>
      </c>
      <c r="K111">
        <f t="shared" si="10"/>
        <v>0</v>
      </c>
      <c r="M111" s="21">
        <f t="shared" si="11"/>
        <v>0</v>
      </c>
      <c r="N111" s="21">
        <f t="shared" si="12"/>
        <v>0</v>
      </c>
      <c r="O111" s="21">
        <f t="shared" si="13"/>
        <v>0</v>
      </c>
    </row>
    <row r="112" spans="5:15" x14ac:dyDescent="0.25">
      <c r="E112">
        <f>'dec deg to utm'!AC113</f>
        <v>166021.44365805644</v>
      </c>
      <c r="F112">
        <f>'dec deg to utm'!AD113</f>
        <v>0</v>
      </c>
      <c r="G112">
        <f t="shared" si="7"/>
        <v>0</v>
      </c>
      <c r="I112">
        <f t="shared" si="8"/>
        <v>0</v>
      </c>
      <c r="J112">
        <f t="shared" si="9"/>
        <v>0</v>
      </c>
      <c r="K112">
        <f t="shared" si="10"/>
        <v>0</v>
      </c>
      <c r="M112" s="21">
        <f t="shared" si="11"/>
        <v>0</v>
      </c>
      <c r="N112" s="21">
        <f t="shared" si="12"/>
        <v>0</v>
      </c>
      <c r="O112" s="21">
        <f t="shared" si="13"/>
        <v>0</v>
      </c>
    </row>
    <row r="113" spans="5:15" x14ac:dyDescent="0.25">
      <c r="E113">
        <f>'dec deg to utm'!AC114</f>
        <v>166021.44365805644</v>
      </c>
      <c r="F113">
        <f>'dec deg to utm'!AD114</f>
        <v>0</v>
      </c>
      <c r="G113">
        <f t="shared" si="7"/>
        <v>0</v>
      </c>
      <c r="I113">
        <f t="shared" si="8"/>
        <v>0</v>
      </c>
      <c r="J113">
        <f t="shared" si="9"/>
        <v>0</v>
      </c>
      <c r="K113">
        <f t="shared" si="10"/>
        <v>0</v>
      </c>
      <c r="M113" s="21">
        <f t="shared" si="11"/>
        <v>0</v>
      </c>
      <c r="N113" s="21">
        <f t="shared" si="12"/>
        <v>0</v>
      </c>
      <c r="O113" s="21">
        <f t="shared" si="13"/>
        <v>0</v>
      </c>
    </row>
    <row r="114" spans="5:15" x14ac:dyDescent="0.25">
      <c r="E114">
        <f>'dec deg to utm'!AC115</f>
        <v>166021.44365805644</v>
      </c>
      <c r="F114">
        <f>'dec deg to utm'!AD115</f>
        <v>0</v>
      </c>
      <c r="G114">
        <f t="shared" si="7"/>
        <v>0</v>
      </c>
      <c r="I114">
        <f t="shared" si="8"/>
        <v>0</v>
      </c>
      <c r="J114">
        <f t="shared" si="9"/>
        <v>0</v>
      </c>
      <c r="K114">
        <f t="shared" si="10"/>
        <v>0</v>
      </c>
      <c r="M114" s="21">
        <f t="shared" si="11"/>
        <v>0</v>
      </c>
      <c r="N114" s="21">
        <f t="shared" si="12"/>
        <v>0</v>
      </c>
      <c r="O114" s="21">
        <f t="shared" si="13"/>
        <v>0</v>
      </c>
    </row>
    <row r="115" spans="5:15" x14ac:dyDescent="0.25">
      <c r="E115">
        <f>'dec deg to utm'!AC116</f>
        <v>166021.44365805644</v>
      </c>
      <c r="F115">
        <f>'dec deg to utm'!AD116</f>
        <v>0</v>
      </c>
      <c r="G115">
        <f t="shared" si="7"/>
        <v>0</v>
      </c>
      <c r="I115">
        <f t="shared" si="8"/>
        <v>0</v>
      </c>
      <c r="J115">
        <f t="shared" si="9"/>
        <v>0</v>
      </c>
      <c r="K115">
        <f t="shared" si="10"/>
        <v>0</v>
      </c>
      <c r="M115" s="21">
        <f t="shared" si="11"/>
        <v>0</v>
      </c>
      <c r="N115" s="21">
        <f t="shared" si="12"/>
        <v>0</v>
      </c>
      <c r="O115" s="21">
        <f t="shared" si="13"/>
        <v>0</v>
      </c>
    </row>
    <row r="116" spans="5:15" x14ac:dyDescent="0.25">
      <c r="E116">
        <f>'dec deg to utm'!AC117</f>
        <v>166021.44365805644</v>
      </c>
      <c r="F116">
        <f>'dec deg to utm'!AD117</f>
        <v>0</v>
      </c>
      <c r="G116">
        <f t="shared" si="7"/>
        <v>0</v>
      </c>
      <c r="I116">
        <f t="shared" si="8"/>
        <v>0</v>
      </c>
      <c r="J116">
        <f t="shared" si="9"/>
        <v>0</v>
      </c>
      <c r="K116">
        <f t="shared" si="10"/>
        <v>0</v>
      </c>
      <c r="M116" s="21">
        <f t="shared" si="11"/>
        <v>0</v>
      </c>
      <c r="N116" s="21">
        <f t="shared" si="12"/>
        <v>0</v>
      </c>
      <c r="O116" s="21">
        <f t="shared" si="13"/>
        <v>0</v>
      </c>
    </row>
    <row r="117" spans="5:15" x14ac:dyDescent="0.25">
      <c r="E117">
        <f>'dec deg to utm'!AC118</f>
        <v>166021.44365805644</v>
      </c>
      <c r="F117">
        <f>'dec deg to utm'!AD118</f>
        <v>0</v>
      </c>
      <c r="G117">
        <f t="shared" si="7"/>
        <v>0</v>
      </c>
      <c r="I117">
        <f t="shared" si="8"/>
        <v>0</v>
      </c>
      <c r="J117">
        <f t="shared" si="9"/>
        <v>0</v>
      </c>
      <c r="K117">
        <f t="shared" si="10"/>
        <v>0</v>
      </c>
      <c r="M117" s="21">
        <f t="shared" si="11"/>
        <v>0</v>
      </c>
      <c r="N117" s="21">
        <f t="shared" si="12"/>
        <v>0</v>
      </c>
      <c r="O117" s="21">
        <f t="shared" si="13"/>
        <v>0</v>
      </c>
    </row>
    <row r="118" spans="5:15" x14ac:dyDescent="0.25">
      <c r="E118">
        <f>'dec deg to utm'!AC119</f>
        <v>166021.44365805644</v>
      </c>
      <c r="F118">
        <f>'dec deg to utm'!AD119</f>
        <v>0</v>
      </c>
      <c r="G118">
        <f t="shared" si="7"/>
        <v>0</v>
      </c>
      <c r="I118">
        <f t="shared" si="8"/>
        <v>0</v>
      </c>
      <c r="J118">
        <f t="shared" si="9"/>
        <v>0</v>
      </c>
      <c r="K118">
        <f t="shared" si="10"/>
        <v>0</v>
      </c>
      <c r="M118" s="21">
        <f t="shared" si="11"/>
        <v>0</v>
      </c>
      <c r="N118" s="21">
        <f t="shared" si="12"/>
        <v>0</v>
      </c>
      <c r="O118" s="21">
        <f t="shared" si="13"/>
        <v>0</v>
      </c>
    </row>
    <row r="119" spans="5:15" x14ac:dyDescent="0.25">
      <c r="E119">
        <f>'dec deg to utm'!AC120</f>
        <v>166021.44365805644</v>
      </c>
      <c r="F119">
        <f>'dec deg to utm'!AD120</f>
        <v>0</v>
      </c>
      <c r="G119">
        <f t="shared" si="7"/>
        <v>0</v>
      </c>
      <c r="I119">
        <f t="shared" si="8"/>
        <v>0</v>
      </c>
      <c r="J119">
        <f t="shared" si="9"/>
        <v>0</v>
      </c>
      <c r="K119">
        <f t="shared" si="10"/>
        <v>0</v>
      </c>
      <c r="M119" s="21">
        <f t="shared" si="11"/>
        <v>0</v>
      </c>
      <c r="N119" s="21">
        <f t="shared" si="12"/>
        <v>0</v>
      </c>
      <c r="O119" s="21">
        <f t="shared" si="13"/>
        <v>0</v>
      </c>
    </row>
    <row r="120" spans="5:15" x14ac:dyDescent="0.25">
      <c r="E120">
        <f>'dec deg to utm'!AC121</f>
        <v>166021.44365805644</v>
      </c>
      <c r="F120">
        <f>'dec deg to utm'!AD121</f>
        <v>0</v>
      </c>
      <c r="G120">
        <f t="shared" si="7"/>
        <v>0</v>
      </c>
      <c r="I120">
        <f t="shared" si="8"/>
        <v>0</v>
      </c>
      <c r="J120">
        <f t="shared" si="9"/>
        <v>0</v>
      </c>
      <c r="K120">
        <f t="shared" si="10"/>
        <v>0</v>
      </c>
      <c r="M120" s="21">
        <f t="shared" si="11"/>
        <v>0</v>
      </c>
      <c r="N120" s="21">
        <f t="shared" si="12"/>
        <v>0</v>
      </c>
      <c r="O120" s="21">
        <f t="shared" si="13"/>
        <v>0</v>
      </c>
    </row>
    <row r="121" spans="5:15" x14ac:dyDescent="0.25">
      <c r="E121">
        <f>'dec deg to utm'!AC122</f>
        <v>166021.44365805644</v>
      </c>
      <c r="F121">
        <f>'dec deg to utm'!AD122</f>
        <v>0</v>
      </c>
      <c r="G121">
        <f t="shared" si="7"/>
        <v>0</v>
      </c>
      <c r="I121">
        <f t="shared" si="8"/>
        <v>0</v>
      </c>
      <c r="J121">
        <f t="shared" si="9"/>
        <v>0</v>
      </c>
      <c r="K121">
        <f t="shared" si="10"/>
        <v>0</v>
      </c>
      <c r="M121" s="21">
        <f t="shared" si="11"/>
        <v>0</v>
      </c>
      <c r="N121" s="21">
        <f t="shared" si="12"/>
        <v>0</v>
      </c>
      <c r="O121" s="21">
        <f t="shared" si="13"/>
        <v>0</v>
      </c>
    </row>
    <row r="122" spans="5:15" x14ac:dyDescent="0.25">
      <c r="E122">
        <f>'dec deg to utm'!AC123</f>
        <v>166021.44365805644</v>
      </c>
      <c r="F122">
        <f>'dec deg to utm'!AD123</f>
        <v>0</v>
      </c>
      <c r="G122">
        <f t="shared" si="7"/>
        <v>0</v>
      </c>
      <c r="I122">
        <f t="shared" si="8"/>
        <v>0</v>
      </c>
      <c r="J122">
        <f t="shared" si="9"/>
        <v>0</v>
      </c>
      <c r="K122">
        <f t="shared" si="10"/>
        <v>0</v>
      </c>
      <c r="M122" s="21">
        <f t="shared" si="11"/>
        <v>0</v>
      </c>
      <c r="N122" s="21">
        <f t="shared" si="12"/>
        <v>0</v>
      </c>
      <c r="O122" s="21">
        <f t="shared" si="13"/>
        <v>0</v>
      </c>
    </row>
    <row r="123" spans="5:15" x14ac:dyDescent="0.25">
      <c r="E123">
        <f>'dec deg to utm'!AC124</f>
        <v>166021.44365805644</v>
      </c>
      <c r="F123">
        <f>'dec deg to utm'!AD124</f>
        <v>0</v>
      </c>
      <c r="G123">
        <f t="shared" si="7"/>
        <v>0</v>
      </c>
      <c r="I123">
        <f t="shared" si="8"/>
        <v>0</v>
      </c>
      <c r="J123">
        <f t="shared" si="9"/>
        <v>0</v>
      </c>
      <c r="K123">
        <f t="shared" si="10"/>
        <v>0</v>
      </c>
      <c r="M123" s="21">
        <f t="shared" si="11"/>
        <v>0</v>
      </c>
      <c r="N123" s="21">
        <f t="shared" si="12"/>
        <v>0</v>
      </c>
      <c r="O123" s="21">
        <f t="shared" si="13"/>
        <v>0</v>
      </c>
    </row>
    <row r="124" spans="5:15" x14ac:dyDescent="0.25">
      <c r="E124">
        <f>'dec deg to utm'!AC125</f>
        <v>166021.44365805644</v>
      </c>
      <c r="F124">
        <f>'dec deg to utm'!AD125</f>
        <v>0</v>
      </c>
      <c r="G124">
        <f t="shared" si="7"/>
        <v>0</v>
      </c>
      <c r="I124">
        <f t="shared" si="8"/>
        <v>0</v>
      </c>
      <c r="J124">
        <f t="shared" si="9"/>
        <v>0</v>
      </c>
      <c r="K124">
        <f t="shared" si="10"/>
        <v>0</v>
      </c>
      <c r="M124" s="21">
        <f t="shared" si="11"/>
        <v>0</v>
      </c>
      <c r="N124" s="21">
        <f t="shared" si="12"/>
        <v>0</v>
      </c>
      <c r="O124" s="21">
        <f t="shared" si="13"/>
        <v>0</v>
      </c>
    </row>
    <row r="125" spans="5:15" x14ac:dyDescent="0.25">
      <c r="E125">
        <f>'dec deg to utm'!AC126</f>
        <v>166021.44365805644</v>
      </c>
      <c r="F125">
        <f>'dec deg to utm'!AD126</f>
        <v>0</v>
      </c>
      <c r="G125">
        <f t="shared" si="7"/>
        <v>0</v>
      </c>
      <c r="I125">
        <f t="shared" si="8"/>
        <v>0</v>
      </c>
      <c r="J125">
        <f t="shared" si="9"/>
        <v>0</v>
      </c>
      <c r="K125">
        <f t="shared" si="10"/>
        <v>0</v>
      </c>
      <c r="M125" s="21">
        <f t="shared" si="11"/>
        <v>0</v>
      </c>
      <c r="N125" s="21">
        <f t="shared" si="12"/>
        <v>0</v>
      </c>
      <c r="O125" s="21">
        <f t="shared" si="13"/>
        <v>0</v>
      </c>
    </row>
    <row r="126" spans="5:15" x14ac:dyDescent="0.25">
      <c r="E126">
        <f>'dec deg to utm'!AC127</f>
        <v>166021.44365805644</v>
      </c>
      <c r="F126">
        <f>'dec deg to utm'!AD127</f>
        <v>0</v>
      </c>
      <c r="G126">
        <f t="shared" si="7"/>
        <v>0</v>
      </c>
      <c r="I126">
        <f t="shared" si="8"/>
        <v>0</v>
      </c>
      <c r="J126">
        <f t="shared" si="9"/>
        <v>0</v>
      </c>
      <c r="K126">
        <f t="shared" si="10"/>
        <v>0</v>
      </c>
      <c r="M126" s="21">
        <f t="shared" si="11"/>
        <v>0</v>
      </c>
      <c r="N126" s="21">
        <f t="shared" si="12"/>
        <v>0</v>
      </c>
      <c r="O126" s="21">
        <f t="shared" si="13"/>
        <v>0</v>
      </c>
    </row>
    <row r="127" spans="5:15" x14ac:dyDescent="0.25">
      <c r="E127">
        <f>'dec deg to utm'!AC128</f>
        <v>166021.44365805644</v>
      </c>
      <c r="F127">
        <f>'dec deg to utm'!AD128</f>
        <v>0</v>
      </c>
      <c r="G127">
        <f t="shared" si="7"/>
        <v>0</v>
      </c>
      <c r="I127">
        <f t="shared" si="8"/>
        <v>0</v>
      </c>
      <c r="J127">
        <f t="shared" si="9"/>
        <v>0</v>
      </c>
      <c r="K127">
        <f t="shared" si="10"/>
        <v>0</v>
      </c>
      <c r="M127" s="21">
        <f t="shared" si="11"/>
        <v>0</v>
      </c>
      <c r="N127" s="21">
        <f t="shared" si="12"/>
        <v>0</v>
      </c>
      <c r="O127" s="21">
        <f t="shared" si="13"/>
        <v>0</v>
      </c>
    </row>
    <row r="128" spans="5:15" x14ac:dyDescent="0.25">
      <c r="E128">
        <f>'dec deg to utm'!AC129</f>
        <v>166021.44365805644</v>
      </c>
      <c r="F128">
        <f>'dec deg to utm'!AD129</f>
        <v>0</v>
      </c>
      <c r="G128">
        <f t="shared" si="7"/>
        <v>0</v>
      </c>
      <c r="I128">
        <f t="shared" si="8"/>
        <v>0</v>
      </c>
      <c r="J128">
        <f t="shared" si="9"/>
        <v>0</v>
      </c>
      <c r="K128">
        <f t="shared" si="10"/>
        <v>0</v>
      </c>
      <c r="M128" s="21">
        <f t="shared" si="11"/>
        <v>0</v>
      </c>
      <c r="N128" s="21">
        <f t="shared" si="12"/>
        <v>0</v>
      </c>
      <c r="O128" s="21">
        <f t="shared" si="13"/>
        <v>0</v>
      </c>
    </row>
    <row r="129" spans="5:15" x14ac:dyDescent="0.25">
      <c r="E129">
        <f>'dec deg to utm'!AC130</f>
        <v>166021.44365805644</v>
      </c>
      <c r="F129">
        <f>'dec deg to utm'!AD130</f>
        <v>0</v>
      </c>
      <c r="G129">
        <f t="shared" si="7"/>
        <v>0</v>
      </c>
      <c r="I129">
        <f t="shared" si="8"/>
        <v>0</v>
      </c>
      <c r="J129">
        <f t="shared" si="9"/>
        <v>0</v>
      </c>
      <c r="K129">
        <f t="shared" si="10"/>
        <v>0</v>
      </c>
      <c r="M129" s="21">
        <f t="shared" si="11"/>
        <v>0</v>
      </c>
      <c r="N129" s="21">
        <f t="shared" si="12"/>
        <v>0</v>
      </c>
      <c r="O129" s="21">
        <f t="shared" si="13"/>
        <v>0</v>
      </c>
    </row>
    <row r="130" spans="5:15" x14ac:dyDescent="0.25">
      <c r="E130">
        <f>'dec deg to utm'!AC131</f>
        <v>166021.44365805644</v>
      </c>
      <c r="F130">
        <f>'dec deg to utm'!AD131</f>
        <v>0</v>
      </c>
      <c r="G130">
        <f t="shared" si="7"/>
        <v>0</v>
      </c>
      <c r="I130">
        <f t="shared" si="8"/>
        <v>0</v>
      </c>
      <c r="J130">
        <f t="shared" si="9"/>
        <v>0</v>
      </c>
      <c r="K130">
        <f t="shared" si="10"/>
        <v>0</v>
      </c>
      <c r="M130" s="21">
        <f t="shared" si="11"/>
        <v>0</v>
      </c>
      <c r="N130" s="21">
        <f t="shared" si="12"/>
        <v>0</v>
      </c>
      <c r="O130" s="21">
        <f t="shared" si="13"/>
        <v>0</v>
      </c>
    </row>
    <row r="131" spans="5:15" x14ac:dyDescent="0.25">
      <c r="E131">
        <f>'dec deg to utm'!AC132</f>
        <v>166021.44365805644</v>
      </c>
      <c r="F131">
        <f>'dec deg to utm'!AD132</f>
        <v>0</v>
      </c>
      <c r="G131">
        <f t="shared" si="7"/>
        <v>0</v>
      </c>
      <c r="I131">
        <f t="shared" si="8"/>
        <v>0</v>
      </c>
      <c r="J131">
        <f t="shared" si="9"/>
        <v>0</v>
      </c>
      <c r="K131">
        <f t="shared" si="10"/>
        <v>0</v>
      </c>
      <c r="M131" s="21">
        <f t="shared" si="11"/>
        <v>0</v>
      </c>
      <c r="N131" s="21">
        <f t="shared" si="12"/>
        <v>0</v>
      </c>
      <c r="O131" s="21">
        <f t="shared" si="13"/>
        <v>0</v>
      </c>
    </row>
    <row r="132" spans="5:15" x14ac:dyDescent="0.25">
      <c r="E132">
        <f>'dec deg to utm'!AC133</f>
        <v>166021.44365805644</v>
      </c>
      <c r="F132">
        <f>'dec deg to utm'!AD133</f>
        <v>0</v>
      </c>
      <c r="G132">
        <f t="shared" si="7"/>
        <v>0</v>
      </c>
      <c r="I132">
        <f t="shared" si="8"/>
        <v>0</v>
      </c>
      <c r="J132">
        <f t="shared" si="9"/>
        <v>0</v>
      </c>
      <c r="K132">
        <f t="shared" si="10"/>
        <v>0</v>
      </c>
      <c r="M132" s="21">
        <f t="shared" si="11"/>
        <v>0</v>
      </c>
      <c r="N132" s="21">
        <f t="shared" si="12"/>
        <v>0</v>
      </c>
      <c r="O132" s="21">
        <f t="shared" si="13"/>
        <v>0</v>
      </c>
    </row>
    <row r="133" spans="5:15" x14ac:dyDescent="0.25">
      <c r="E133">
        <f>'dec deg to utm'!AC134</f>
        <v>166021.44365805644</v>
      </c>
      <c r="F133">
        <f>'dec deg to utm'!AD134</f>
        <v>0</v>
      </c>
      <c r="G133">
        <f t="shared" ref="G133:G196" si="14">C133</f>
        <v>0</v>
      </c>
      <c r="I133">
        <f t="shared" ref="I133:I196" si="15">E133-$E$4</f>
        <v>0</v>
      </c>
      <c r="J133">
        <f t="shared" ref="J133:J196" si="16">F133-$F$4</f>
        <v>0</v>
      </c>
      <c r="K133">
        <f t="shared" ref="K133:K196" si="17">G133-$G$4</f>
        <v>0</v>
      </c>
      <c r="M133" s="21">
        <f t="shared" ref="M133:M196" si="18">I133</f>
        <v>0</v>
      </c>
      <c r="N133" s="21">
        <f t="shared" ref="N133:N196" si="19">J133*-1</f>
        <v>0</v>
      </c>
      <c r="O133" s="21">
        <f t="shared" ref="O133:O196" si="20">K133</f>
        <v>0</v>
      </c>
    </row>
    <row r="134" spans="5:15" x14ac:dyDescent="0.25">
      <c r="E134">
        <f>'dec deg to utm'!AC135</f>
        <v>166021.44365805644</v>
      </c>
      <c r="F134">
        <f>'dec deg to utm'!AD135</f>
        <v>0</v>
      </c>
      <c r="G134">
        <f t="shared" si="14"/>
        <v>0</v>
      </c>
      <c r="I134">
        <f t="shared" si="15"/>
        <v>0</v>
      </c>
      <c r="J134">
        <f t="shared" si="16"/>
        <v>0</v>
      </c>
      <c r="K134">
        <f t="shared" si="17"/>
        <v>0</v>
      </c>
      <c r="M134" s="21">
        <f t="shared" si="18"/>
        <v>0</v>
      </c>
      <c r="N134" s="21">
        <f t="shared" si="19"/>
        <v>0</v>
      </c>
      <c r="O134" s="21">
        <f t="shared" si="20"/>
        <v>0</v>
      </c>
    </row>
    <row r="135" spans="5:15" x14ac:dyDescent="0.25">
      <c r="E135">
        <f>'dec deg to utm'!AC136</f>
        <v>166021.44365805644</v>
      </c>
      <c r="F135">
        <f>'dec deg to utm'!AD136</f>
        <v>0</v>
      </c>
      <c r="G135">
        <f t="shared" si="14"/>
        <v>0</v>
      </c>
      <c r="I135">
        <f t="shared" si="15"/>
        <v>0</v>
      </c>
      <c r="J135">
        <f t="shared" si="16"/>
        <v>0</v>
      </c>
      <c r="K135">
        <f t="shared" si="17"/>
        <v>0</v>
      </c>
      <c r="M135" s="21">
        <f t="shared" si="18"/>
        <v>0</v>
      </c>
      <c r="N135" s="21">
        <f t="shared" si="19"/>
        <v>0</v>
      </c>
      <c r="O135" s="21">
        <f t="shared" si="20"/>
        <v>0</v>
      </c>
    </row>
    <row r="136" spans="5:15" x14ac:dyDescent="0.25">
      <c r="E136">
        <f>'dec deg to utm'!AC137</f>
        <v>166021.44365805644</v>
      </c>
      <c r="F136">
        <f>'dec deg to utm'!AD137</f>
        <v>0</v>
      </c>
      <c r="G136">
        <f t="shared" si="14"/>
        <v>0</v>
      </c>
      <c r="I136">
        <f t="shared" si="15"/>
        <v>0</v>
      </c>
      <c r="J136">
        <f t="shared" si="16"/>
        <v>0</v>
      </c>
      <c r="K136">
        <f t="shared" si="17"/>
        <v>0</v>
      </c>
      <c r="M136" s="21">
        <f t="shared" si="18"/>
        <v>0</v>
      </c>
      <c r="N136" s="21">
        <f t="shared" si="19"/>
        <v>0</v>
      </c>
      <c r="O136" s="21">
        <f t="shared" si="20"/>
        <v>0</v>
      </c>
    </row>
    <row r="137" spans="5:15" x14ac:dyDescent="0.25">
      <c r="E137">
        <f>'dec deg to utm'!AC138</f>
        <v>166021.44365805644</v>
      </c>
      <c r="F137">
        <f>'dec deg to utm'!AD138</f>
        <v>0</v>
      </c>
      <c r="G137">
        <f t="shared" si="14"/>
        <v>0</v>
      </c>
      <c r="I137">
        <f t="shared" si="15"/>
        <v>0</v>
      </c>
      <c r="J137">
        <f t="shared" si="16"/>
        <v>0</v>
      </c>
      <c r="K137">
        <f t="shared" si="17"/>
        <v>0</v>
      </c>
      <c r="M137" s="21">
        <f t="shared" si="18"/>
        <v>0</v>
      </c>
      <c r="N137" s="21">
        <f t="shared" si="19"/>
        <v>0</v>
      </c>
      <c r="O137" s="21">
        <f t="shared" si="20"/>
        <v>0</v>
      </c>
    </row>
    <row r="138" spans="5:15" x14ac:dyDescent="0.25">
      <c r="E138">
        <f>'dec deg to utm'!AC139</f>
        <v>166021.44365805644</v>
      </c>
      <c r="F138">
        <f>'dec deg to utm'!AD139</f>
        <v>0</v>
      </c>
      <c r="G138">
        <f t="shared" si="14"/>
        <v>0</v>
      </c>
      <c r="I138">
        <f t="shared" si="15"/>
        <v>0</v>
      </c>
      <c r="J138">
        <f t="shared" si="16"/>
        <v>0</v>
      </c>
      <c r="K138">
        <f t="shared" si="17"/>
        <v>0</v>
      </c>
      <c r="M138" s="21">
        <f t="shared" si="18"/>
        <v>0</v>
      </c>
      <c r="N138" s="21">
        <f t="shared" si="19"/>
        <v>0</v>
      </c>
      <c r="O138" s="21">
        <f t="shared" si="20"/>
        <v>0</v>
      </c>
    </row>
    <row r="139" spans="5:15" x14ac:dyDescent="0.25">
      <c r="E139">
        <f>'dec deg to utm'!AC140</f>
        <v>166021.44365805644</v>
      </c>
      <c r="F139">
        <f>'dec deg to utm'!AD140</f>
        <v>0</v>
      </c>
      <c r="G139">
        <f t="shared" si="14"/>
        <v>0</v>
      </c>
      <c r="I139">
        <f t="shared" si="15"/>
        <v>0</v>
      </c>
      <c r="J139">
        <f t="shared" si="16"/>
        <v>0</v>
      </c>
      <c r="K139">
        <f t="shared" si="17"/>
        <v>0</v>
      </c>
      <c r="M139" s="21">
        <f t="shared" si="18"/>
        <v>0</v>
      </c>
      <c r="N139" s="21">
        <f t="shared" si="19"/>
        <v>0</v>
      </c>
      <c r="O139" s="21">
        <f t="shared" si="20"/>
        <v>0</v>
      </c>
    </row>
    <row r="140" spans="5:15" x14ac:dyDescent="0.25">
      <c r="E140">
        <f>'dec deg to utm'!AC141</f>
        <v>166021.44365805644</v>
      </c>
      <c r="F140">
        <f>'dec deg to utm'!AD141</f>
        <v>0</v>
      </c>
      <c r="G140">
        <f t="shared" si="14"/>
        <v>0</v>
      </c>
      <c r="I140">
        <f t="shared" si="15"/>
        <v>0</v>
      </c>
      <c r="J140">
        <f t="shared" si="16"/>
        <v>0</v>
      </c>
      <c r="K140">
        <f t="shared" si="17"/>
        <v>0</v>
      </c>
      <c r="M140" s="21">
        <f t="shared" si="18"/>
        <v>0</v>
      </c>
      <c r="N140" s="21">
        <f t="shared" si="19"/>
        <v>0</v>
      </c>
      <c r="O140" s="21">
        <f t="shared" si="20"/>
        <v>0</v>
      </c>
    </row>
    <row r="141" spans="5:15" x14ac:dyDescent="0.25">
      <c r="E141">
        <f>'dec deg to utm'!AC142</f>
        <v>166021.44365805644</v>
      </c>
      <c r="F141">
        <f>'dec deg to utm'!AD142</f>
        <v>0</v>
      </c>
      <c r="G141">
        <f t="shared" si="14"/>
        <v>0</v>
      </c>
      <c r="I141">
        <f t="shared" si="15"/>
        <v>0</v>
      </c>
      <c r="J141">
        <f t="shared" si="16"/>
        <v>0</v>
      </c>
      <c r="K141">
        <f t="shared" si="17"/>
        <v>0</v>
      </c>
      <c r="M141" s="21">
        <f t="shared" si="18"/>
        <v>0</v>
      </c>
      <c r="N141" s="21">
        <f t="shared" si="19"/>
        <v>0</v>
      </c>
      <c r="O141" s="21">
        <f t="shared" si="20"/>
        <v>0</v>
      </c>
    </row>
    <row r="142" spans="5:15" x14ac:dyDescent="0.25">
      <c r="E142">
        <f>'dec deg to utm'!AC143</f>
        <v>166021.44365805644</v>
      </c>
      <c r="F142">
        <f>'dec deg to utm'!AD143</f>
        <v>0</v>
      </c>
      <c r="G142">
        <f t="shared" si="14"/>
        <v>0</v>
      </c>
      <c r="I142">
        <f t="shared" si="15"/>
        <v>0</v>
      </c>
      <c r="J142">
        <f t="shared" si="16"/>
        <v>0</v>
      </c>
      <c r="K142">
        <f t="shared" si="17"/>
        <v>0</v>
      </c>
      <c r="M142" s="21">
        <f t="shared" si="18"/>
        <v>0</v>
      </c>
      <c r="N142" s="21">
        <f t="shared" si="19"/>
        <v>0</v>
      </c>
      <c r="O142" s="21">
        <f t="shared" si="20"/>
        <v>0</v>
      </c>
    </row>
    <row r="143" spans="5:15" x14ac:dyDescent="0.25">
      <c r="E143">
        <f>'dec deg to utm'!AC144</f>
        <v>166021.44365805644</v>
      </c>
      <c r="F143">
        <f>'dec deg to utm'!AD144</f>
        <v>0</v>
      </c>
      <c r="G143">
        <f t="shared" si="14"/>
        <v>0</v>
      </c>
      <c r="I143">
        <f t="shared" si="15"/>
        <v>0</v>
      </c>
      <c r="J143">
        <f t="shared" si="16"/>
        <v>0</v>
      </c>
      <c r="K143">
        <f t="shared" si="17"/>
        <v>0</v>
      </c>
      <c r="M143" s="21">
        <f t="shared" si="18"/>
        <v>0</v>
      </c>
      <c r="N143" s="21">
        <f t="shared" si="19"/>
        <v>0</v>
      </c>
      <c r="O143" s="21">
        <f t="shared" si="20"/>
        <v>0</v>
      </c>
    </row>
    <row r="144" spans="5:15" x14ac:dyDescent="0.25">
      <c r="E144">
        <f>'dec deg to utm'!AC145</f>
        <v>166021.44365805644</v>
      </c>
      <c r="F144">
        <f>'dec deg to utm'!AD145</f>
        <v>0</v>
      </c>
      <c r="G144">
        <f t="shared" si="14"/>
        <v>0</v>
      </c>
      <c r="I144">
        <f t="shared" si="15"/>
        <v>0</v>
      </c>
      <c r="J144">
        <f t="shared" si="16"/>
        <v>0</v>
      </c>
      <c r="K144">
        <f t="shared" si="17"/>
        <v>0</v>
      </c>
      <c r="M144" s="21">
        <f t="shared" si="18"/>
        <v>0</v>
      </c>
      <c r="N144" s="21">
        <f t="shared" si="19"/>
        <v>0</v>
      </c>
      <c r="O144" s="21">
        <f t="shared" si="20"/>
        <v>0</v>
      </c>
    </row>
    <row r="145" spans="5:15" x14ac:dyDescent="0.25">
      <c r="E145">
        <f>'dec deg to utm'!AC146</f>
        <v>166021.44365805644</v>
      </c>
      <c r="F145">
        <f>'dec deg to utm'!AD146</f>
        <v>0</v>
      </c>
      <c r="G145">
        <f t="shared" si="14"/>
        <v>0</v>
      </c>
      <c r="I145">
        <f t="shared" si="15"/>
        <v>0</v>
      </c>
      <c r="J145">
        <f t="shared" si="16"/>
        <v>0</v>
      </c>
      <c r="K145">
        <f t="shared" si="17"/>
        <v>0</v>
      </c>
      <c r="M145" s="21">
        <f t="shared" si="18"/>
        <v>0</v>
      </c>
      <c r="N145" s="21">
        <f t="shared" si="19"/>
        <v>0</v>
      </c>
      <c r="O145" s="21">
        <f t="shared" si="20"/>
        <v>0</v>
      </c>
    </row>
    <row r="146" spans="5:15" x14ac:dyDescent="0.25">
      <c r="E146">
        <f>'dec deg to utm'!AC147</f>
        <v>166021.44365805644</v>
      </c>
      <c r="F146">
        <f>'dec deg to utm'!AD147</f>
        <v>0</v>
      </c>
      <c r="G146">
        <f t="shared" si="14"/>
        <v>0</v>
      </c>
      <c r="I146">
        <f t="shared" si="15"/>
        <v>0</v>
      </c>
      <c r="J146">
        <f t="shared" si="16"/>
        <v>0</v>
      </c>
      <c r="K146">
        <f t="shared" si="17"/>
        <v>0</v>
      </c>
      <c r="M146" s="21">
        <f t="shared" si="18"/>
        <v>0</v>
      </c>
      <c r="N146" s="21">
        <f t="shared" si="19"/>
        <v>0</v>
      </c>
      <c r="O146" s="21">
        <f t="shared" si="20"/>
        <v>0</v>
      </c>
    </row>
    <row r="147" spans="5:15" x14ac:dyDescent="0.25">
      <c r="E147">
        <f>'dec deg to utm'!AC148</f>
        <v>166021.44365805644</v>
      </c>
      <c r="F147">
        <f>'dec deg to utm'!AD148</f>
        <v>0</v>
      </c>
      <c r="G147">
        <f t="shared" si="14"/>
        <v>0</v>
      </c>
      <c r="I147">
        <f t="shared" si="15"/>
        <v>0</v>
      </c>
      <c r="J147">
        <f t="shared" si="16"/>
        <v>0</v>
      </c>
      <c r="K147">
        <f t="shared" si="17"/>
        <v>0</v>
      </c>
      <c r="M147" s="21">
        <f t="shared" si="18"/>
        <v>0</v>
      </c>
      <c r="N147" s="21">
        <f t="shared" si="19"/>
        <v>0</v>
      </c>
      <c r="O147" s="21">
        <f t="shared" si="20"/>
        <v>0</v>
      </c>
    </row>
    <row r="148" spans="5:15" x14ac:dyDescent="0.25">
      <c r="E148">
        <f>'dec deg to utm'!AC149</f>
        <v>166021.44365805644</v>
      </c>
      <c r="F148">
        <f>'dec deg to utm'!AD149</f>
        <v>0</v>
      </c>
      <c r="G148">
        <f t="shared" si="14"/>
        <v>0</v>
      </c>
      <c r="I148">
        <f t="shared" si="15"/>
        <v>0</v>
      </c>
      <c r="J148">
        <f t="shared" si="16"/>
        <v>0</v>
      </c>
      <c r="K148">
        <f t="shared" si="17"/>
        <v>0</v>
      </c>
      <c r="M148" s="21">
        <f t="shared" si="18"/>
        <v>0</v>
      </c>
      <c r="N148" s="21">
        <f t="shared" si="19"/>
        <v>0</v>
      </c>
      <c r="O148" s="21">
        <f t="shared" si="20"/>
        <v>0</v>
      </c>
    </row>
    <row r="149" spans="5:15" x14ac:dyDescent="0.25">
      <c r="E149">
        <f>'dec deg to utm'!AC150</f>
        <v>166021.44365805644</v>
      </c>
      <c r="F149">
        <f>'dec deg to utm'!AD150</f>
        <v>0</v>
      </c>
      <c r="G149">
        <f t="shared" si="14"/>
        <v>0</v>
      </c>
      <c r="I149">
        <f t="shared" si="15"/>
        <v>0</v>
      </c>
      <c r="J149">
        <f t="shared" si="16"/>
        <v>0</v>
      </c>
      <c r="K149">
        <f t="shared" si="17"/>
        <v>0</v>
      </c>
      <c r="M149" s="21">
        <f t="shared" si="18"/>
        <v>0</v>
      </c>
      <c r="N149" s="21">
        <f t="shared" si="19"/>
        <v>0</v>
      </c>
      <c r="O149" s="21">
        <f t="shared" si="20"/>
        <v>0</v>
      </c>
    </row>
    <row r="150" spans="5:15" x14ac:dyDescent="0.25">
      <c r="E150">
        <f>'dec deg to utm'!AC151</f>
        <v>166021.44365805644</v>
      </c>
      <c r="F150">
        <f>'dec deg to utm'!AD151</f>
        <v>0</v>
      </c>
      <c r="G150">
        <f t="shared" si="14"/>
        <v>0</v>
      </c>
      <c r="I150">
        <f t="shared" si="15"/>
        <v>0</v>
      </c>
      <c r="J150">
        <f t="shared" si="16"/>
        <v>0</v>
      </c>
      <c r="K150">
        <f t="shared" si="17"/>
        <v>0</v>
      </c>
      <c r="M150" s="21">
        <f t="shared" si="18"/>
        <v>0</v>
      </c>
      <c r="N150" s="21">
        <f t="shared" si="19"/>
        <v>0</v>
      </c>
      <c r="O150" s="21">
        <f t="shared" si="20"/>
        <v>0</v>
      </c>
    </row>
    <row r="151" spans="5:15" x14ac:dyDescent="0.25">
      <c r="E151">
        <f>'dec deg to utm'!AC152</f>
        <v>166021.44365805644</v>
      </c>
      <c r="F151">
        <f>'dec deg to utm'!AD152</f>
        <v>0</v>
      </c>
      <c r="G151">
        <f t="shared" si="14"/>
        <v>0</v>
      </c>
      <c r="I151">
        <f t="shared" si="15"/>
        <v>0</v>
      </c>
      <c r="J151">
        <f t="shared" si="16"/>
        <v>0</v>
      </c>
      <c r="K151">
        <f t="shared" si="17"/>
        <v>0</v>
      </c>
      <c r="M151" s="21">
        <f t="shared" si="18"/>
        <v>0</v>
      </c>
      <c r="N151" s="21">
        <f t="shared" si="19"/>
        <v>0</v>
      </c>
      <c r="O151" s="21">
        <f t="shared" si="20"/>
        <v>0</v>
      </c>
    </row>
    <row r="152" spans="5:15" x14ac:dyDescent="0.25">
      <c r="E152">
        <f>'dec deg to utm'!AC153</f>
        <v>166021.44365805644</v>
      </c>
      <c r="F152">
        <f>'dec deg to utm'!AD153</f>
        <v>0</v>
      </c>
      <c r="G152">
        <f t="shared" si="14"/>
        <v>0</v>
      </c>
      <c r="I152">
        <f t="shared" si="15"/>
        <v>0</v>
      </c>
      <c r="J152">
        <f t="shared" si="16"/>
        <v>0</v>
      </c>
      <c r="K152">
        <f t="shared" si="17"/>
        <v>0</v>
      </c>
      <c r="M152" s="21">
        <f t="shared" si="18"/>
        <v>0</v>
      </c>
      <c r="N152" s="21">
        <f t="shared" si="19"/>
        <v>0</v>
      </c>
      <c r="O152" s="21">
        <f t="shared" si="20"/>
        <v>0</v>
      </c>
    </row>
    <row r="153" spans="5:15" x14ac:dyDescent="0.25">
      <c r="E153">
        <f>'dec deg to utm'!AC154</f>
        <v>166021.44365805644</v>
      </c>
      <c r="F153">
        <f>'dec deg to utm'!AD154</f>
        <v>0</v>
      </c>
      <c r="G153">
        <f t="shared" si="14"/>
        <v>0</v>
      </c>
      <c r="I153">
        <f t="shared" si="15"/>
        <v>0</v>
      </c>
      <c r="J153">
        <f t="shared" si="16"/>
        <v>0</v>
      </c>
      <c r="K153">
        <f t="shared" si="17"/>
        <v>0</v>
      </c>
      <c r="M153" s="21">
        <f t="shared" si="18"/>
        <v>0</v>
      </c>
      <c r="N153" s="21">
        <f t="shared" si="19"/>
        <v>0</v>
      </c>
      <c r="O153" s="21">
        <f t="shared" si="20"/>
        <v>0</v>
      </c>
    </row>
    <row r="154" spans="5:15" x14ac:dyDescent="0.25">
      <c r="E154">
        <f>'dec deg to utm'!AC155</f>
        <v>166021.44365805644</v>
      </c>
      <c r="F154">
        <f>'dec deg to utm'!AD155</f>
        <v>0</v>
      </c>
      <c r="G154">
        <f t="shared" si="14"/>
        <v>0</v>
      </c>
      <c r="I154">
        <f t="shared" si="15"/>
        <v>0</v>
      </c>
      <c r="J154">
        <f t="shared" si="16"/>
        <v>0</v>
      </c>
      <c r="K154">
        <f t="shared" si="17"/>
        <v>0</v>
      </c>
      <c r="M154" s="21">
        <f t="shared" si="18"/>
        <v>0</v>
      </c>
      <c r="N154" s="21">
        <f t="shared" si="19"/>
        <v>0</v>
      </c>
      <c r="O154" s="21">
        <f t="shared" si="20"/>
        <v>0</v>
      </c>
    </row>
    <row r="155" spans="5:15" x14ac:dyDescent="0.25">
      <c r="E155">
        <f>'dec deg to utm'!AC156</f>
        <v>166021.44365805644</v>
      </c>
      <c r="F155">
        <f>'dec deg to utm'!AD156</f>
        <v>0</v>
      </c>
      <c r="G155">
        <f t="shared" si="14"/>
        <v>0</v>
      </c>
      <c r="I155">
        <f t="shared" si="15"/>
        <v>0</v>
      </c>
      <c r="J155">
        <f t="shared" si="16"/>
        <v>0</v>
      </c>
      <c r="K155">
        <f t="shared" si="17"/>
        <v>0</v>
      </c>
      <c r="M155" s="21">
        <f t="shared" si="18"/>
        <v>0</v>
      </c>
      <c r="N155" s="21">
        <f t="shared" si="19"/>
        <v>0</v>
      </c>
      <c r="O155" s="21">
        <f t="shared" si="20"/>
        <v>0</v>
      </c>
    </row>
    <row r="156" spans="5:15" x14ac:dyDescent="0.25">
      <c r="E156">
        <f>'dec deg to utm'!AC157</f>
        <v>166021.44365805644</v>
      </c>
      <c r="F156">
        <f>'dec deg to utm'!AD157</f>
        <v>0</v>
      </c>
      <c r="G156">
        <f t="shared" si="14"/>
        <v>0</v>
      </c>
      <c r="I156">
        <f t="shared" si="15"/>
        <v>0</v>
      </c>
      <c r="J156">
        <f t="shared" si="16"/>
        <v>0</v>
      </c>
      <c r="K156">
        <f t="shared" si="17"/>
        <v>0</v>
      </c>
      <c r="M156" s="21">
        <f t="shared" si="18"/>
        <v>0</v>
      </c>
      <c r="N156" s="21">
        <f t="shared" si="19"/>
        <v>0</v>
      </c>
      <c r="O156" s="21">
        <f t="shared" si="20"/>
        <v>0</v>
      </c>
    </row>
    <row r="157" spans="5:15" x14ac:dyDescent="0.25">
      <c r="E157">
        <f>'dec deg to utm'!AC158</f>
        <v>166021.44365805644</v>
      </c>
      <c r="F157">
        <f>'dec deg to utm'!AD158</f>
        <v>0</v>
      </c>
      <c r="G157">
        <f t="shared" si="14"/>
        <v>0</v>
      </c>
      <c r="I157">
        <f t="shared" si="15"/>
        <v>0</v>
      </c>
      <c r="J157">
        <f t="shared" si="16"/>
        <v>0</v>
      </c>
      <c r="K157">
        <f t="shared" si="17"/>
        <v>0</v>
      </c>
      <c r="M157" s="21">
        <f t="shared" si="18"/>
        <v>0</v>
      </c>
      <c r="N157" s="21">
        <f t="shared" si="19"/>
        <v>0</v>
      </c>
      <c r="O157" s="21">
        <f t="shared" si="20"/>
        <v>0</v>
      </c>
    </row>
    <row r="158" spans="5:15" x14ac:dyDescent="0.25">
      <c r="E158">
        <f>'dec deg to utm'!AC159</f>
        <v>166021.44365805644</v>
      </c>
      <c r="F158">
        <f>'dec deg to utm'!AD159</f>
        <v>0</v>
      </c>
      <c r="G158">
        <f t="shared" si="14"/>
        <v>0</v>
      </c>
      <c r="I158">
        <f t="shared" si="15"/>
        <v>0</v>
      </c>
      <c r="J158">
        <f t="shared" si="16"/>
        <v>0</v>
      </c>
      <c r="K158">
        <f t="shared" si="17"/>
        <v>0</v>
      </c>
      <c r="M158" s="21">
        <f t="shared" si="18"/>
        <v>0</v>
      </c>
      <c r="N158" s="21">
        <f t="shared" si="19"/>
        <v>0</v>
      </c>
      <c r="O158" s="21">
        <f t="shared" si="20"/>
        <v>0</v>
      </c>
    </row>
    <row r="159" spans="5:15" x14ac:dyDescent="0.25">
      <c r="E159">
        <f>'dec deg to utm'!AC160</f>
        <v>166021.44365805644</v>
      </c>
      <c r="F159">
        <f>'dec deg to utm'!AD160</f>
        <v>0</v>
      </c>
      <c r="G159">
        <f t="shared" si="14"/>
        <v>0</v>
      </c>
      <c r="I159">
        <f t="shared" si="15"/>
        <v>0</v>
      </c>
      <c r="J159">
        <f t="shared" si="16"/>
        <v>0</v>
      </c>
      <c r="K159">
        <f t="shared" si="17"/>
        <v>0</v>
      </c>
      <c r="M159" s="21">
        <f t="shared" si="18"/>
        <v>0</v>
      </c>
      <c r="N159" s="21">
        <f t="shared" si="19"/>
        <v>0</v>
      </c>
      <c r="O159" s="21">
        <f t="shared" si="20"/>
        <v>0</v>
      </c>
    </row>
    <row r="160" spans="5:15" x14ac:dyDescent="0.25">
      <c r="E160">
        <f>'dec deg to utm'!AC161</f>
        <v>166021.44365805644</v>
      </c>
      <c r="F160">
        <f>'dec deg to utm'!AD161</f>
        <v>0</v>
      </c>
      <c r="G160">
        <f t="shared" si="14"/>
        <v>0</v>
      </c>
      <c r="I160">
        <f t="shared" si="15"/>
        <v>0</v>
      </c>
      <c r="J160">
        <f t="shared" si="16"/>
        <v>0</v>
      </c>
      <c r="K160">
        <f t="shared" si="17"/>
        <v>0</v>
      </c>
      <c r="M160" s="21">
        <f t="shared" si="18"/>
        <v>0</v>
      </c>
      <c r="N160" s="21">
        <f t="shared" si="19"/>
        <v>0</v>
      </c>
      <c r="O160" s="21">
        <f t="shared" si="20"/>
        <v>0</v>
      </c>
    </row>
    <row r="161" spans="5:15" x14ac:dyDescent="0.25">
      <c r="E161">
        <f>'dec deg to utm'!AC162</f>
        <v>166021.44365805644</v>
      </c>
      <c r="F161">
        <f>'dec deg to utm'!AD162</f>
        <v>0</v>
      </c>
      <c r="G161">
        <f t="shared" si="14"/>
        <v>0</v>
      </c>
      <c r="I161">
        <f t="shared" si="15"/>
        <v>0</v>
      </c>
      <c r="J161">
        <f t="shared" si="16"/>
        <v>0</v>
      </c>
      <c r="K161">
        <f t="shared" si="17"/>
        <v>0</v>
      </c>
      <c r="M161" s="21">
        <f t="shared" si="18"/>
        <v>0</v>
      </c>
      <c r="N161" s="21">
        <f t="shared" si="19"/>
        <v>0</v>
      </c>
      <c r="O161" s="21">
        <f t="shared" si="20"/>
        <v>0</v>
      </c>
    </row>
    <row r="162" spans="5:15" x14ac:dyDescent="0.25">
      <c r="E162">
        <f>'dec deg to utm'!AC163</f>
        <v>166021.44365805644</v>
      </c>
      <c r="F162">
        <f>'dec deg to utm'!AD163</f>
        <v>0</v>
      </c>
      <c r="G162">
        <f t="shared" si="14"/>
        <v>0</v>
      </c>
      <c r="I162">
        <f t="shared" si="15"/>
        <v>0</v>
      </c>
      <c r="J162">
        <f t="shared" si="16"/>
        <v>0</v>
      </c>
      <c r="K162">
        <f t="shared" si="17"/>
        <v>0</v>
      </c>
      <c r="M162" s="21">
        <f t="shared" si="18"/>
        <v>0</v>
      </c>
      <c r="N162" s="21">
        <f t="shared" si="19"/>
        <v>0</v>
      </c>
      <c r="O162" s="21">
        <f t="shared" si="20"/>
        <v>0</v>
      </c>
    </row>
    <row r="163" spans="5:15" x14ac:dyDescent="0.25">
      <c r="E163">
        <f>'dec deg to utm'!AC164</f>
        <v>166021.44365805644</v>
      </c>
      <c r="F163">
        <f>'dec deg to utm'!AD164</f>
        <v>0</v>
      </c>
      <c r="G163">
        <f t="shared" si="14"/>
        <v>0</v>
      </c>
      <c r="I163">
        <f t="shared" si="15"/>
        <v>0</v>
      </c>
      <c r="J163">
        <f t="shared" si="16"/>
        <v>0</v>
      </c>
      <c r="K163">
        <f t="shared" si="17"/>
        <v>0</v>
      </c>
      <c r="M163" s="21">
        <f t="shared" si="18"/>
        <v>0</v>
      </c>
      <c r="N163" s="21">
        <f t="shared" si="19"/>
        <v>0</v>
      </c>
      <c r="O163" s="21">
        <f t="shared" si="20"/>
        <v>0</v>
      </c>
    </row>
    <row r="164" spans="5:15" x14ac:dyDescent="0.25">
      <c r="E164">
        <f>'dec deg to utm'!AC165</f>
        <v>166021.44365805644</v>
      </c>
      <c r="F164">
        <f>'dec deg to utm'!AD165</f>
        <v>0</v>
      </c>
      <c r="G164">
        <f t="shared" si="14"/>
        <v>0</v>
      </c>
      <c r="I164">
        <f t="shared" si="15"/>
        <v>0</v>
      </c>
      <c r="J164">
        <f t="shared" si="16"/>
        <v>0</v>
      </c>
      <c r="K164">
        <f t="shared" si="17"/>
        <v>0</v>
      </c>
      <c r="M164" s="21">
        <f t="shared" si="18"/>
        <v>0</v>
      </c>
      <c r="N164" s="21">
        <f t="shared" si="19"/>
        <v>0</v>
      </c>
      <c r="O164" s="21">
        <f t="shared" si="20"/>
        <v>0</v>
      </c>
    </row>
    <row r="165" spans="5:15" x14ac:dyDescent="0.25">
      <c r="E165">
        <f>'dec deg to utm'!AC166</f>
        <v>166021.44365805644</v>
      </c>
      <c r="F165">
        <f>'dec deg to utm'!AD166</f>
        <v>0</v>
      </c>
      <c r="G165">
        <f t="shared" si="14"/>
        <v>0</v>
      </c>
      <c r="I165">
        <f t="shared" si="15"/>
        <v>0</v>
      </c>
      <c r="J165">
        <f t="shared" si="16"/>
        <v>0</v>
      </c>
      <c r="K165">
        <f t="shared" si="17"/>
        <v>0</v>
      </c>
      <c r="M165" s="21">
        <f t="shared" si="18"/>
        <v>0</v>
      </c>
      <c r="N165" s="21">
        <f t="shared" si="19"/>
        <v>0</v>
      </c>
      <c r="O165" s="21">
        <f t="shared" si="20"/>
        <v>0</v>
      </c>
    </row>
    <row r="166" spans="5:15" x14ac:dyDescent="0.25">
      <c r="E166">
        <f>'dec deg to utm'!AC167</f>
        <v>166021.44365805644</v>
      </c>
      <c r="F166">
        <f>'dec deg to utm'!AD167</f>
        <v>0</v>
      </c>
      <c r="G166">
        <f t="shared" si="14"/>
        <v>0</v>
      </c>
      <c r="I166">
        <f t="shared" si="15"/>
        <v>0</v>
      </c>
      <c r="J166">
        <f t="shared" si="16"/>
        <v>0</v>
      </c>
      <c r="K166">
        <f t="shared" si="17"/>
        <v>0</v>
      </c>
      <c r="M166" s="21">
        <f t="shared" si="18"/>
        <v>0</v>
      </c>
      <c r="N166" s="21">
        <f t="shared" si="19"/>
        <v>0</v>
      </c>
      <c r="O166" s="21">
        <f t="shared" si="20"/>
        <v>0</v>
      </c>
    </row>
    <row r="167" spans="5:15" x14ac:dyDescent="0.25">
      <c r="E167">
        <f>'dec deg to utm'!AC168</f>
        <v>166021.44365805644</v>
      </c>
      <c r="F167">
        <f>'dec deg to utm'!AD168</f>
        <v>0</v>
      </c>
      <c r="G167">
        <f t="shared" si="14"/>
        <v>0</v>
      </c>
      <c r="I167">
        <f t="shared" si="15"/>
        <v>0</v>
      </c>
      <c r="J167">
        <f t="shared" si="16"/>
        <v>0</v>
      </c>
      <c r="K167">
        <f t="shared" si="17"/>
        <v>0</v>
      </c>
      <c r="M167" s="21">
        <f t="shared" si="18"/>
        <v>0</v>
      </c>
      <c r="N167" s="21">
        <f t="shared" si="19"/>
        <v>0</v>
      </c>
      <c r="O167" s="21">
        <f t="shared" si="20"/>
        <v>0</v>
      </c>
    </row>
    <row r="168" spans="5:15" x14ac:dyDescent="0.25">
      <c r="E168">
        <f>'dec deg to utm'!AC169</f>
        <v>166021.44365805644</v>
      </c>
      <c r="F168">
        <f>'dec deg to utm'!AD169</f>
        <v>0</v>
      </c>
      <c r="G168">
        <f t="shared" si="14"/>
        <v>0</v>
      </c>
      <c r="I168">
        <f t="shared" si="15"/>
        <v>0</v>
      </c>
      <c r="J168">
        <f t="shared" si="16"/>
        <v>0</v>
      </c>
      <c r="K168">
        <f t="shared" si="17"/>
        <v>0</v>
      </c>
      <c r="M168" s="21">
        <f t="shared" si="18"/>
        <v>0</v>
      </c>
      <c r="N168" s="21">
        <f t="shared" si="19"/>
        <v>0</v>
      </c>
      <c r="O168" s="21">
        <f t="shared" si="20"/>
        <v>0</v>
      </c>
    </row>
    <row r="169" spans="5:15" x14ac:dyDescent="0.25">
      <c r="E169">
        <f>'dec deg to utm'!AC170</f>
        <v>166021.44365805644</v>
      </c>
      <c r="F169">
        <f>'dec deg to utm'!AD170</f>
        <v>0</v>
      </c>
      <c r="G169">
        <f t="shared" si="14"/>
        <v>0</v>
      </c>
      <c r="I169">
        <f t="shared" si="15"/>
        <v>0</v>
      </c>
      <c r="J169">
        <f t="shared" si="16"/>
        <v>0</v>
      </c>
      <c r="K169">
        <f t="shared" si="17"/>
        <v>0</v>
      </c>
      <c r="M169" s="21">
        <f t="shared" si="18"/>
        <v>0</v>
      </c>
      <c r="N169" s="21">
        <f t="shared" si="19"/>
        <v>0</v>
      </c>
      <c r="O169" s="21">
        <f t="shared" si="20"/>
        <v>0</v>
      </c>
    </row>
    <row r="170" spans="5:15" x14ac:dyDescent="0.25">
      <c r="E170">
        <f>'dec deg to utm'!AC171</f>
        <v>166021.44365805644</v>
      </c>
      <c r="F170">
        <f>'dec deg to utm'!AD171</f>
        <v>0</v>
      </c>
      <c r="G170">
        <f t="shared" si="14"/>
        <v>0</v>
      </c>
      <c r="I170">
        <f t="shared" si="15"/>
        <v>0</v>
      </c>
      <c r="J170">
        <f t="shared" si="16"/>
        <v>0</v>
      </c>
      <c r="K170">
        <f t="shared" si="17"/>
        <v>0</v>
      </c>
      <c r="M170" s="21">
        <f t="shared" si="18"/>
        <v>0</v>
      </c>
      <c r="N170" s="21">
        <f t="shared" si="19"/>
        <v>0</v>
      </c>
      <c r="O170" s="21">
        <f t="shared" si="20"/>
        <v>0</v>
      </c>
    </row>
    <row r="171" spans="5:15" x14ac:dyDescent="0.25">
      <c r="E171">
        <f>'dec deg to utm'!AC172</f>
        <v>166021.44365805644</v>
      </c>
      <c r="F171">
        <f>'dec deg to utm'!AD172</f>
        <v>0</v>
      </c>
      <c r="G171">
        <f t="shared" si="14"/>
        <v>0</v>
      </c>
      <c r="I171">
        <f t="shared" si="15"/>
        <v>0</v>
      </c>
      <c r="J171">
        <f t="shared" si="16"/>
        <v>0</v>
      </c>
      <c r="K171">
        <f t="shared" si="17"/>
        <v>0</v>
      </c>
      <c r="M171" s="21">
        <f t="shared" si="18"/>
        <v>0</v>
      </c>
      <c r="N171" s="21">
        <f t="shared" si="19"/>
        <v>0</v>
      </c>
      <c r="O171" s="21">
        <f t="shared" si="20"/>
        <v>0</v>
      </c>
    </row>
    <row r="172" spans="5:15" x14ac:dyDescent="0.25">
      <c r="E172">
        <f>'dec deg to utm'!AC173</f>
        <v>166021.44365805644</v>
      </c>
      <c r="F172">
        <f>'dec deg to utm'!AD173</f>
        <v>0</v>
      </c>
      <c r="G172">
        <f t="shared" si="14"/>
        <v>0</v>
      </c>
      <c r="I172">
        <f t="shared" si="15"/>
        <v>0</v>
      </c>
      <c r="J172">
        <f t="shared" si="16"/>
        <v>0</v>
      </c>
      <c r="K172">
        <f t="shared" si="17"/>
        <v>0</v>
      </c>
      <c r="M172" s="21">
        <f t="shared" si="18"/>
        <v>0</v>
      </c>
      <c r="N172" s="21">
        <f t="shared" si="19"/>
        <v>0</v>
      </c>
      <c r="O172" s="21">
        <f t="shared" si="20"/>
        <v>0</v>
      </c>
    </row>
    <row r="173" spans="5:15" x14ac:dyDescent="0.25">
      <c r="E173">
        <f>'dec deg to utm'!AC174</f>
        <v>166021.44365805644</v>
      </c>
      <c r="F173">
        <f>'dec deg to utm'!AD174</f>
        <v>0</v>
      </c>
      <c r="G173">
        <f t="shared" si="14"/>
        <v>0</v>
      </c>
      <c r="I173">
        <f t="shared" si="15"/>
        <v>0</v>
      </c>
      <c r="J173">
        <f t="shared" si="16"/>
        <v>0</v>
      </c>
      <c r="K173">
        <f t="shared" si="17"/>
        <v>0</v>
      </c>
      <c r="M173" s="21">
        <f t="shared" si="18"/>
        <v>0</v>
      </c>
      <c r="N173" s="21">
        <f t="shared" si="19"/>
        <v>0</v>
      </c>
      <c r="O173" s="21">
        <f t="shared" si="20"/>
        <v>0</v>
      </c>
    </row>
    <row r="174" spans="5:15" x14ac:dyDescent="0.25">
      <c r="E174">
        <f>'dec deg to utm'!AC175</f>
        <v>166021.44365805644</v>
      </c>
      <c r="F174">
        <f>'dec deg to utm'!AD175</f>
        <v>0</v>
      </c>
      <c r="G174">
        <f t="shared" si="14"/>
        <v>0</v>
      </c>
      <c r="I174">
        <f t="shared" si="15"/>
        <v>0</v>
      </c>
      <c r="J174">
        <f t="shared" si="16"/>
        <v>0</v>
      </c>
      <c r="K174">
        <f t="shared" si="17"/>
        <v>0</v>
      </c>
      <c r="M174" s="21">
        <f t="shared" si="18"/>
        <v>0</v>
      </c>
      <c r="N174" s="21">
        <f t="shared" si="19"/>
        <v>0</v>
      </c>
      <c r="O174" s="21">
        <f t="shared" si="20"/>
        <v>0</v>
      </c>
    </row>
    <row r="175" spans="5:15" x14ac:dyDescent="0.25">
      <c r="E175">
        <f>'dec deg to utm'!AC176</f>
        <v>166021.44365805644</v>
      </c>
      <c r="F175">
        <f>'dec deg to utm'!AD176</f>
        <v>0</v>
      </c>
      <c r="G175">
        <f t="shared" si="14"/>
        <v>0</v>
      </c>
      <c r="I175">
        <f t="shared" si="15"/>
        <v>0</v>
      </c>
      <c r="J175">
        <f t="shared" si="16"/>
        <v>0</v>
      </c>
      <c r="K175">
        <f t="shared" si="17"/>
        <v>0</v>
      </c>
      <c r="M175" s="21">
        <f t="shared" si="18"/>
        <v>0</v>
      </c>
      <c r="N175" s="21">
        <f t="shared" si="19"/>
        <v>0</v>
      </c>
      <c r="O175" s="21">
        <f t="shared" si="20"/>
        <v>0</v>
      </c>
    </row>
    <row r="176" spans="5:15" x14ac:dyDescent="0.25">
      <c r="E176">
        <f>'dec deg to utm'!AC177</f>
        <v>166021.44365805644</v>
      </c>
      <c r="F176">
        <f>'dec deg to utm'!AD177</f>
        <v>0</v>
      </c>
      <c r="G176">
        <f t="shared" si="14"/>
        <v>0</v>
      </c>
      <c r="I176">
        <f t="shared" si="15"/>
        <v>0</v>
      </c>
      <c r="J176">
        <f t="shared" si="16"/>
        <v>0</v>
      </c>
      <c r="K176">
        <f t="shared" si="17"/>
        <v>0</v>
      </c>
      <c r="M176" s="21">
        <f t="shared" si="18"/>
        <v>0</v>
      </c>
      <c r="N176" s="21">
        <f t="shared" si="19"/>
        <v>0</v>
      </c>
      <c r="O176" s="21">
        <f t="shared" si="20"/>
        <v>0</v>
      </c>
    </row>
    <row r="177" spans="5:15" x14ac:dyDescent="0.25">
      <c r="E177">
        <f>'dec deg to utm'!AC178</f>
        <v>166021.44365805644</v>
      </c>
      <c r="F177">
        <f>'dec deg to utm'!AD178</f>
        <v>0</v>
      </c>
      <c r="G177">
        <f t="shared" si="14"/>
        <v>0</v>
      </c>
      <c r="I177">
        <f t="shared" si="15"/>
        <v>0</v>
      </c>
      <c r="J177">
        <f t="shared" si="16"/>
        <v>0</v>
      </c>
      <c r="K177">
        <f t="shared" si="17"/>
        <v>0</v>
      </c>
      <c r="M177" s="21">
        <f t="shared" si="18"/>
        <v>0</v>
      </c>
      <c r="N177" s="21">
        <f t="shared" si="19"/>
        <v>0</v>
      </c>
      <c r="O177" s="21">
        <f t="shared" si="20"/>
        <v>0</v>
      </c>
    </row>
    <row r="178" spans="5:15" x14ac:dyDescent="0.25">
      <c r="E178">
        <f>'dec deg to utm'!AC179</f>
        <v>166021.44365805644</v>
      </c>
      <c r="F178">
        <f>'dec deg to utm'!AD179</f>
        <v>0</v>
      </c>
      <c r="G178">
        <f t="shared" si="14"/>
        <v>0</v>
      </c>
      <c r="I178">
        <f t="shared" si="15"/>
        <v>0</v>
      </c>
      <c r="J178">
        <f t="shared" si="16"/>
        <v>0</v>
      </c>
      <c r="K178">
        <f t="shared" si="17"/>
        <v>0</v>
      </c>
      <c r="M178" s="21">
        <f t="shared" si="18"/>
        <v>0</v>
      </c>
      <c r="N178" s="21">
        <f t="shared" si="19"/>
        <v>0</v>
      </c>
      <c r="O178" s="21">
        <f t="shared" si="20"/>
        <v>0</v>
      </c>
    </row>
    <row r="179" spans="5:15" x14ac:dyDescent="0.25">
      <c r="E179">
        <f>'dec deg to utm'!AC180</f>
        <v>166021.44365805644</v>
      </c>
      <c r="F179">
        <f>'dec deg to utm'!AD180</f>
        <v>0</v>
      </c>
      <c r="G179">
        <f t="shared" si="14"/>
        <v>0</v>
      </c>
      <c r="I179">
        <f t="shared" si="15"/>
        <v>0</v>
      </c>
      <c r="J179">
        <f t="shared" si="16"/>
        <v>0</v>
      </c>
      <c r="K179">
        <f t="shared" si="17"/>
        <v>0</v>
      </c>
      <c r="M179" s="21">
        <f t="shared" si="18"/>
        <v>0</v>
      </c>
      <c r="N179" s="21">
        <f t="shared" si="19"/>
        <v>0</v>
      </c>
      <c r="O179" s="21">
        <f t="shared" si="20"/>
        <v>0</v>
      </c>
    </row>
    <row r="180" spans="5:15" x14ac:dyDescent="0.25">
      <c r="E180">
        <f>'dec deg to utm'!AC181</f>
        <v>166021.44365805644</v>
      </c>
      <c r="F180">
        <f>'dec deg to utm'!AD181</f>
        <v>0</v>
      </c>
      <c r="G180">
        <f t="shared" si="14"/>
        <v>0</v>
      </c>
      <c r="I180">
        <f t="shared" si="15"/>
        <v>0</v>
      </c>
      <c r="J180">
        <f t="shared" si="16"/>
        <v>0</v>
      </c>
      <c r="K180">
        <f t="shared" si="17"/>
        <v>0</v>
      </c>
      <c r="M180" s="21">
        <f t="shared" si="18"/>
        <v>0</v>
      </c>
      <c r="N180" s="21">
        <f t="shared" si="19"/>
        <v>0</v>
      </c>
      <c r="O180" s="21">
        <f t="shared" si="20"/>
        <v>0</v>
      </c>
    </row>
    <row r="181" spans="5:15" x14ac:dyDescent="0.25">
      <c r="E181">
        <f>'dec deg to utm'!AC182</f>
        <v>166021.44365805644</v>
      </c>
      <c r="F181">
        <f>'dec deg to utm'!AD182</f>
        <v>0</v>
      </c>
      <c r="G181">
        <f t="shared" si="14"/>
        <v>0</v>
      </c>
      <c r="I181">
        <f t="shared" si="15"/>
        <v>0</v>
      </c>
      <c r="J181">
        <f t="shared" si="16"/>
        <v>0</v>
      </c>
      <c r="K181">
        <f t="shared" si="17"/>
        <v>0</v>
      </c>
      <c r="M181" s="21">
        <f t="shared" si="18"/>
        <v>0</v>
      </c>
      <c r="N181" s="21">
        <f t="shared" si="19"/>
        <v>0</v>
      </c>
      <c r="O181" s="21">
        <f t="shared" si="20"/>
        <v>0</v>
      </c>
    </row>
    <row r="182" spans="5:15" x14ac:dyDescent="0.25">
      <c r="E182">
        <f>'dec deg to utm'!AC183</f>
        <v>166021.44365805644</v>
      </c>
      <c r="F182">
        <f>'dec deg to utm'!AD183</f>
        <v>0</v>
      </c>
      <c r="G182">
        <f t="shared" si="14"/>
        <v>0</v>
      </c>
      <c r="I182">
        <f t="shared" si="15"/>
        <v>0</v>
      </c>
      <c r="J182">
        <f t="shared" si="16"/>
        <v>0</v>
      </c>
      <c r="K182">
        <f t="shared" si="17"/>
        <v>0</v>
      </c>
      <c r="M182" s="21">
        <f t="shared" si="18"/>
        <v>0</v>
      </c>
      <c r="N182" s="21">
        <f t="shared" si="19"/>
        <v>0</v>
      </c>
      <c r="O182" s="21">
        <f t="shared" si="20"/>
        <v>0</v>
      </c>
    </row>
    <row r="183" spans="5:15" x14ac:dyDescent="0.25">
      <c r="E183">
        <f>'dec deg to utm'!AC184</f>
        <v>166021.44365805644</v>
      </c>
      <c r="F183">
        <f>'dec deg to utm'!AD184</f>
        <v>0</v>
      </c>
      <c r="G183">
        <f t="shared" si="14"/>
        <v>0</v>
      </c>
      <c r="I183">
        <f t="shared" si="15"/>
        <v>0</v>
      </c>
      <c r="J183">
        <f t="shared" si="16"/>
        <v>0</v>
      </c>
      <c r="K183">
        <f t="shared" si="17"/>
        <v>0</v>
      </c>
      <c r="M183" s="21">
        <f t="shared" si="18"/>
        <v>0</v>
      </c>
      <c r="N183" s="21">
        <f t="shared" si="19"/>
        <v>0</v>
      </c>
      <c r="O183" s="21">
        <f t="shared" si="20"/>
        <v>0</v>
      </c>
    </row>
    <row r="184" spans="5:15" x14ac:dyDescent="0.25">
      <c r="E184">
        <f>'dec deg to utm'!AC185</f>
        <v>166021.44365805644</v>
      </c>
      <c r="F184">
        <f>'dec deg to utm'!AD185</f>
        <v>0</v>
      </c>
      <c r="G184">
        <f t="shared" si="14"/>
        <v>0</v>
      </c>
      <c r="I184">
        <f t="shared" si="15"/>
        <v>0</v>
      </c>
      <c r="J184">
        <f t="shared" si="16"/>
        <v>0</v>
      </c>
      <c r="K184">
        <f t="shared" si="17"/>
        <v>0</v>
      </c>
      <c r="M184" s="21">
        <f t="shared" si="18"/>
        <v>0</v>
      </c>
      <c r="N184" s="21">
        <f t="shared" si="19"/>
        <v>0</v>
      </c>
      <c r="O184" s="21">
        <f t="shared" si="20"/>
        <v>0</v>
      </c>
    </row>
    <row r="185" spans="5:15" x14ac:dyDescent="0.25">
      <c r="E185">
        <f>'dec deg to utm'!AC186</f>
        <v>166021.44365805644</v>
      </c>
      <c r="F185">
        <f>'dec deg to utm'!AD186</f>
        <v>0</v>
      </c>
      <c r="G185">
        <f t="shared" si="14"/>
        <v>0</v>
      </c>
      <c r="I185">
        <f t="shared" si="15"/>
        <v>0</v>
      </c>
      <c r="J185">
        <f t="shared" si="16"/>
        <v>0</v>
      </c>
      <c r="K185">
        <f t="shared" si="17"/>
        <v>0</v>
      </c>
      <c r="M185" s="21">
        <f t="shared" si="18"/>
        <v>0</v>
      </c>
      <c r="N185" s="21">
        <f t="shared" si="19"/>
        <v>0</v>
      </c>
      <c r="O185" s="21">
        <f t="shared" si="20"/>
        <v>0</v>
      </c>
    </row>
    <row r="186" spans="5:15" x14ac:dyDescent="0.25">
      <c r="E186">
        <f>'dec deg to utm'!AC187</f>
        <v>166021.44365805644</v>
      </c>
      <c r="F186">
        <f>'dec deg to utm'!AD187</f>
        <v>0</v>
      </c>
      <c r="G186">
        <f t="shared" si="14"/>
        <v>0</v>
      </c>
      <c r="I186">
        <f t="shared" si="15"/>
        <v>0</v>
      </c>
      <c r="J186">
        <f t="shared" si="16"/>
        <v>0</v>
      </c>
      <c r="K186">
        <f t="shared" si="17"/>
        <v>0</v>
      </c>
      <c r="M186" s="21">
        <f t="shared" si="18"/>
        <v>0</v>
      </c>
      <c r="N186" s="21">
        <f t="shared" si="19"/>
        <v>0</v>
      </c>
      <c r="O186" s="21">
        <f t="shared" si="20"/>
        <v>0</v>
      </c>
    </row>
    <row r="187" spans="5:15" x14ac:dyDescent="0.25">
      <c r="E187">
        <f>'dec deg to utm'!AC188</f>
        <v>166021.44365805644</v>
      </c>
      <c r="F187">
        <f>'dec deg to utm'!AD188</f>
        <v>0</v>
      </c>
      <c r="G187">
        <f t="shared" si="14"/>
        <v>0</v>
      </c>
      <c r="I187">
        <f t="shared" si="15"/>
        <v>0</v>
      </c>
      <c r="J187">
        <f t="shared" si="16"/>
        <v>0</v>
      </c>
      <c r="K187">
        <f t="shared" si="17"/>
        <v>0</v>
      </c>
      <c r="M187" s="21">
        <f t="shared" si="18"/>
        <v>0</v>
      </c>
      <c r="N187" s="21">
        <f t="shared" si="19"/>
        <v>0</v>
      </c>
      <c r="O187" s="21">
        <f t="shared" si="20"/>
        <v>0</v>
      </c>
    </row>
    <row r="188" spans="5:15" x14ac:dyDescent="0.25">
      <c r="E188">
        <f>'dec deg to utm'!AC189</f>
        <v>166021.44365805644</v>
      </c>
      <c r="F188">
        <f>'dec deg to utm'!AD189</f>
        <v>0</v>
      </c>
      <c r="G188">
        <f t="shared" si="14"/>
        <v>0</v>
      </c>
      <c r="I188">
        <f t="shared" si="15"/>
        <v>0</v>
      </c>
      <c r="J188">
        <f t="shared" si="16"/>
        <v>0</v>
      </c>
      <c r="K188">
        <f t="shared" si="17"/>
        <v>0</v>
      </c>
      <c r="M188" s="21">
        <f t="shared" si="18"/>
        <v>0</v>
      </c>
      <c r="N188" s="21">
        <f t="shared" si="19"/>
        <v>0</v>
      </c>
      <c r="O188" s="21">
        <f t="shared" si="20"/>
        <v>0</v>
      </c>
    </row>
    <row r="189" spans="5:15" x14ac:dyDescent="0.25">
      <c r="E189">
        <f>'dec deg to utm'!AC190</f>
        <v>166021.44365805644</v>
      </c>
      <c r="F189">
        <f>'dec deg to utm'!AD190</f>
        <v>0</v>
      </c>
      <c r="G189">
        <f t="shared" si="14"/>
        <v>0</v>
      </c>
      <c r="I189">
        <f t="shared" si="15"/>
        <v>0</v>
      </c>
      <c r="J189">
        <f t="shared" si="16"/>
        <v>0</v>
      </c>
      <c r="K189">
        <f t="shared" si="17"/>
        <v>0</v>
      </c>
      <c r="M189" s="21">
        <f t="shared" si="18"/>
        <v>0</v>
      </c>
      <c r="N189" s="21">
        <f t="shared" si="19"/>
        <v>0</v>
      </c>
      <c r="O189" s="21">
        <f t="shared" si="20"/>
        <v>0</v>
      </c>
    </row>
    <row r="190" spans="5:15" x14ac:dyDescent="0.25">
      <c r="E190">
        <f>'dec deg to utm'!AC191</f>
        <v>166021.44365805644</v>
      </c>
      <c r="F190">
        <f>'dec deg to utm'!AD191</f>
        <v>0</v>
      </c>
      <c r="G190">
        <f t="shared" si="14"/>
        <v>0</v>
      </c>
      <c r="I190">
        <f t="shared" si="15"/>
        <v>0</v>
      </c>
      <c r="J190">
        <f t="shared" si="16"/>
        <v>0</v>
      </c>
      <c r="K190">
        <f t="shared" si="17"/>
        <v>0</v>
      </c>
      <c r="M190" s="21">
        <f t="shared" si="18"/>
        <v>0</v>
      </c>
      <c r="N190" s="21">
        <f t="shared" si="19"/>
        <v>0</v>
      </c>
      <c r="O190" s="21">
        <f t="shared" si="20"/>
        <v>0</v>
      </c>
    </row>
    <row r="191" spans="5:15" x14ac:dyDescent="0.25">
      <c r="E191">
        <f>'dec deg to utm'!AC192</f>
        <v>166021.44365805644</v>
      </c>
      <c r="F191">
        <f>'dec deg to utm'!AD192</f>
        <v>0</v>
      </c>
      <c r="G191">
        <f t="shared" si="14"/>
        <v>0</v>
      </c>
      <c r="I191">
        <f t="shared" si="15"/>
        <v>0</v>
      </c>
      <c r="J191">
        <f t="shared" si="16"/>
        <v>0</v>
      </c>
      <c r="K191">
        <f t="shared" si="17"/>
        <v>0</v>
      </c>
      <c r="M191" s="21">
        <f t="shared" si="18"/>
        <v>0</v>
      </c>
      <c r="N191" s="21">
        <f t="shared" si="19"/>
        <v>0</v>
      </c>
      <c r="O191" s="21">
        <f t="shared" si="20"/>
        <v>0</v>
      </c>
    </row>
    <row r="192" spans="5:15" x14ac:dyDescent="0.25">
      <c r="E192">
        <f>'dec deg to utm'!AC193</f>
        <v>166021.44365805644</v>
      </c>
      <c r="F192">
        <f>'dec deg to utm'!AD193</f>
        <v>0</v>
      </c>
      <c r="G192">
        <f t="shared" si="14"/>
        <v>0</v>
      </c>
      <c r="I192">
        <f t="shared" si="15"/>
        <v>0</v>
      </c>
      <c r="J192">
        <f t="shared" si="16"/>
        <v>0</v>
      </c>
      <c r="K192">
        <f t="shared" si="17"/>
        <v>0</v>
      </c>
      <c r="M192" s="21">
        <f t="shared" si="18"/>
        <v>0</v>
      </c>
      <c r="N192" s="21">
        <f t="shared" si="19"/>
        <v>0</v>
      </c>
      <c r="O192" s="21">
        <f t="shared" si="20"/>
        <v>0</v>
      </c>
    </row>
    <row r="193" spans="5:15" x14ac:dyDescent="0.25">
      <c r="E193">
        <f>'dec deg to utm'!AC194</f>
        <v>166021.44365805644</v>
      </c>
      <c r="F193">
        <f>'dec deg to utm'!AD194</f>
        <v>0</v>
      </c>
      <c r="G193">
        <f t="shared" si="14"/>
        <v>0</v>
      </c>
      <c r="I193">
        <f t="shared" si="15"/>
        <v>0</v>
      </c>
      <c r="J193">
        <f t="shared" si="16"/>
        <v>0</v>
      </c>
      <c r="K193">
        <f t="shared" si="17"/>
        <v>0</v>
      </c>
      <c r="M193" s="21">
        <f t="shared" si="18"/>
        <v>0</v>
      </c>
      <c r="N193" s="21">
        <f t="shared" si="19"/>
        <v>0</v>
      </c>
      <c r="O193" s="21">
        <f t="shared" si="20"/>
        <v>0</v>
      </c>
    </row>
    <row r="194" spans="5:15" x14ac:dyDescent="0.25">
      <c r="E194">
        <f>'dec deg to utm'!AC195</f>
        <v>166021.44365805644</v>
      </c>
      <c r="F194">
        <f>'dec deg to utm'!AD195</f>
        <v>0</v>
      </c>
      <c r="G194">
        <f t="shared" si="14"/>
        <v>0</v>
      </c>
      <c r="I194">
        <f t="shared" si="15"/>
        <v>0</v>
      </c>
      <c r="J194">
        <f t="shared" si="16"/>
        <v>0</v>
      </c>
      <c r="K194">
        <f t="shared" si="17"/>
        <v>0</v>
      </c>
      <c r="M194" s="21">
        <f t="shared" si="18"/>
        <v>0</v>
      </c>
      <c r="N194" s="21">
        <f t="shared" si="19"/>
        <v>0</v>
      </c>
      <c r="O194" s="21">
        <f t="shared" si="20"/>
        <v>0</v>
      </c>
    </row>
    <row r="195" spans="5:15" x14ac:dyDescent="0.25">
      <c r="E195">
        <f>'dec deg to utm'!AC196</f>
        <v>166021.44365805644</v>
      </c>
      <c r="F195">
        <f>'dec deg to utm'!AD196</f>
        <v>0</v>
      </c>
      <c r="G195">
        <f t="shared" si="14"/>
        <v>0</v>
      </c>
      <c r="I195">
        <f t="shared" si="15"/>
        <v>0</v>
      </c>
      <c r="J195">
        <f t="shared" si="16"/>
        <v>0</v>
      </c>
      <c r="K195">
        <f t="shared" si="17"/>
        <v>0</v>
      </c>
      <c r="M195" s="21">
        <f t="shared" si="18"/>
        <v>0</v>
      </c>
      <c r="N195" s="21">
        <f t="shared" si="19"/>
        <v>0</v>
      </c>
      <c r="O195" s="21">
        <f t="shared" si="20"/>
        <v>0</v>
      </c>
    </row>
    <row r="196" spans="5:15" x14ac:dyDescent="0.25">
      <c r="E196">
        <f>'dec deg to utm'!AC197</f>
        <v>166021.44365805644</v>
      </c>
      <c r="F196">
        <f>'dec deg to utm'!AD197</f>
        <v>0</v>
      </c>
      <c r="G196">
        <f t="shared" si="14"/>
        <v>0</v>
      </c>
      <c r="I196">
        <f t="shared" si="15"/>
        <v>0</v>
      </c>
      <c r="J196">
        <f t="shared" si="16"/>
        <v>0</v>
      </c>
      <c r="K196">
        <f t="shared" si="17"/>
        <v>0</v>
      </c>
      <c r="M196" s="21">
        <f t="shared" si="18"/>
        <v>0</v>
      </c>
      <c r="N196" s="21">
        <f t="shared" si="19"/>
        <v>0</v>
      </c>
      <c r="O196" s="21">
        <f t="shared" si="20"/>
        <v>0</v>
      </c>
    </row>
    <row r="197" spans="5:15" x14ac:dyDescent="0.25">
      <c r="E197">
        <f>'dec deg to utm'!AC198</f>
        <v>166021.44365805644</v>
      </c>
      <c r="F197">
        <f>'dec deg to utm'!AD198</f>
        <v>0</v>
      </c>
      <c r="G197">
        <f t="shared" ref="G197:G260" si="21">C197</f>
        <v>0</v>
      </c>
      <c r="I197">
        <f t="shared" ref="I197:I260" si="22">E197-$E$4</f>
        <v>0</v>
      </c>
      <c r="J197">
        <f t="shared" ref="J197:J260" si="23">F197-$F$4</f>
        <v>0</v>
      </c>
      <c r="K197">
        <f t="shared" ref="K197:K260" si="24">G197-$G$4</f>
        <v>0</v>
      </c>
      <c r="M197" s="21">
        <f t="shared" ref="M197:M260" si="25">I197</f>
        <v>0</v>
      </c>
      <c r="N197" s="21">
        <f t="shared" ref="N197:N260" si="26">J197*-1</f>
        <v>0</v>
      </c>
      <c r="O197" s="21">
        <f t="shared" ref="O197:O260" si="27">K197</f>
        <v>0</v>
      </c>
    </row>
    <row r="198" spans="5:15" x14ac:dyDescent="0.25">
      <c r="E198">
        <f>'dec deg to utm'!AC199</f>
        <v>166021.44365805644</v>
      </c>
      <c r="F198">
        <f>'dec deg to utm'!AD199</f>
        <v>0</v>
      </c>
      <c r="G198">
        <f t="shared" si="21"/>
        <v>0</v>
      </c>
      <c r="I198">
        <f t="shared" si="22"/>
        <v>0</v>
      </c>
      <c r="J198">
        <f t="shared" si="23"/>
        <v>0</v>
      </c>
      <c r="K198">
        <f t="shared" si="24"/>
        <v>0</v>
      </c>
      <c r="M198" s="21">
        <f t="shared" si="25"/>
        <v>0</v>
      </c>
      <c r="N198" s="21">
        <f t="shared" si="26"/>
        <v>0</v>
      </c>
      <c r="O198" s="21">
        <f t="shared" si="27"/>
        <v>0</v>
      </c>
    </row>
    <row r="199" spans="5:15" x14ac:dyDescent="0.25">
      <c r="E199">
        <f>'dec deg to utm'!AC200</f>
        <v>166021.44365805644</v>
      </c>
      <c r="F199">
        <f>'dec deg to utm'!AD200</f>
        <v>0</v>
      </c>
      <c r="G199">
        <f t="shared" si="21"/>
        <v>0</v>
      </c>
      <c r="I199">
        <f t="shared" si="22"/>
        <v>0</v>
      </c>
      <c r="J199">
        <f t="shared" si="23"/>
        <v>0</v>
      </c>
      <c r="K199">
        <f t="shared" si="24"/>
        <v>0</v>
      </c>
      <c r="M199" s="21">
        <f t="shared" si="25"/>
        <v>0</v>
      </c>
      <c r="N199" s="21">
        <f t="shared" si="26"/>
        <v>0</v>
      </c>
      <c r="O199" s="21">
        <f t="shared" si="27"/>
        <v>0</v>
      </c>
    </row>
    <row r="200" spans="5:15" x14ac:dyDescent="0.25">
      <c r="E200">
        <f>'dec deg to utm'!AC201</f>
        <v>166021.44365805644</v>
      </c>
      <c r="F200">
        <f>'dec deg to utm'!AD201</f>
        <v>0</v>
      </c>
      <c r="G200">
        <f t="shared" si="21"/>
        <v>0</v>
      </c>
      <c r="I200">
        <f t="shared" si="22"/>
        <v>0</v>
      </c>
      <c r="J200">
        <f t="shared" si="23"/>
        <v>0</v>
      </c>
      <c r="K200">
        <f t="shared" si="24"/>
        <v>0</v>
      </c>
      <c r="M200" s="21">
        <f t="shared" si="25"/>
        <v>0</v>
      </c>
      <c r="N200" s="21">
        <f t="shared" si="26"/>
        <v>0</v>
      </c>
      <c r="O200" s="21">
        <f t="shared" si="27"/>
        <v>0</v>
      </c>
    </row>
    <row r="201" spans="5:15" x14ac:dyDescent="0.25">
      <c r="E201">
        <f>'dec deg to utm'!AC202</f>
        <v>166021.44365805644</v>
      </c>
      <c r="F201">
        <f>'dec deg to utm'!AD202</f>
        <v>0</v>
      </c>
      <c r="G201">
        <f t="shared" si="21"/>
        <v>0</v>
      </c>
      <c r="I201">
        <f t="shared" si="22"/>
        <v>0</v>
      </c>
      <c r="J201">
        <f t="shared" si="23"/>
        <v>0</v>
      </c>
      <c r="K201">
        <f t="shared" si="24"/>
        <v>0</v>
      </c>
      <c r="M201" s="21">
        <f t="shared" si="25"/>
        <v>0</v>
      </c>
      <c r="N201" s="21">
        <f t="shared" si="26"/>
        <v>0</v>
      </c>
      <c r="O201" s="21">
        <f t="shared" si="27"/>
        <v>0</v>
      </c>
    </row>
    <row r="202" spans="5:15" x14ac:dyDescent="0.25">
      <c r="E202">
        <f>'dec deg to utm'!AC203</f>
        <v>166021.44365805644</v>
      </c>
      <c r="F202">
        <f>'dec deg to utm'!AD203</f>
        <v>0</v>
      </c>
      <c r="G202">
        <f t="shared" si="21"/>
        <v>0</v>
      </c>
      <c r="I202">
        <f t="shared" si="22"/>
        <v>0</v>
      </c>
      <c r="J202">
        <f t="shared" si="23"/>
        <v>0</v>
      </c>
      <c r="K202">
        <f t="shared" si="24"/>
        <v>0</v>
      </c>
      <c r="M202" s="21">
        <f t="shared" si="25"/>
        <v>0</v>
      </c>
      <c r="N202" s="21">
        <f t="shared" si="26"/>
        <v>0</v>
      </c>
      <c r="O202" s="21">
        <f t="shared" si="27"/>
        <v>0</v>
      </c>
    </row>
    <row r="203" spans="5:15" x14ac:dyDescent="0.25">
      <c r="E203">
        <f>'dec deg to utm'!AC204</f>
        <v>166021.44365805644</v>
      </c>
      <c r="F203">
        <f>'dec deg to utm'!AD204</f>
        <v>0</v>
      </c>
      <c r="G203">
        <f t="shared" si="21"/>
        <v>0</v>
      </c>
      <c r="I203">
        <f t="shared" si="22"/>
        <v>0</v>
      </c>
      <c r="J203">
        <f t="shared" si="23"/>
        <v>0</v>
      </c>
      <c r="K203">
        <f t="shared" si="24"/>
        <v>0</v>
      </c>
      <c r="M203" s="21">
        <f t="shared" si="25"/>
        <v>0</v>
      </c>
      <c r="N203" s="21">
        <f t="shared" si="26"/>
        <v>0</v>
      </c>
      <c r="O203" s="21">
        <f t="shared" si="27"/>
        <v>0</v>
      </c>
    </row>
    <row r="204" spans="5:15" x14ac:dyDescent="0.25">
      <c r="E204">
        <f>'dec deg to utm'!AC205</f>
        <v>166021.44365805644</v>
      </c>
      <c r="F204">
        <f>'dec deg to utm'!AD205</f>
        <v>0</v>
      </c>
      <c r="G204">
        <f t="shared" si="21"/>
        <v>0</v>
      </c>
      <c r="I204">
        <f t="shared" si="22"/>
        <v>0</v>
      </c>
      <c r="J204">
        <f t="shared" si="23"/>
        <v>0</v>
      </c>
      <c r="K204">
        <f t="shared" si="24"/>
        <v>0</v>
      </c>
      <c r="M204" s="21">
        <f t="shared" si="25"/>
        <v>0</v>
      </c>
      <c r="N204" s="21">
        <f t="shared" si="26"/>
        <v>0</v>
      </c>
      <c r="O204" s="21">
        <f t="shared" si="27"/>
        <v>0</v>
      </c>
    </row>
    <row r="205" spans="5:15" x14ac:dyDescent="0.25">
      <c r="E205">
        <f>'dec deg to utm'!AC206</f>
        <v>166021.44365805644</v>
      </c>
      <c r="F205">
        <f>'dec deg to utm'!AD206</f>
        <v>0</v>
      </c>
      <c r="G205">
        <f t="shared" si="21"/>
        <v>0</v>
      </c>
      <c r="I205">
        <f t="shared" si="22"/>
        <v>0</v>
      </c>
      <c r="J205">
        <f t="shared" si="23"/>
        <v>0</v>
      </c>
      <c r="K205">
        <f t="shared" si="24"/>
        <v>0</v>
      </c>
      <c r="M205" s="21">
        <f t="shared" si="25"/>
        <v>0</v>
      </c>
      <c r="N205" s="21">
        <f t="shared" si="26"/>
        <v>0</v>
      </c>
      <c r="O205" s="21">
        <f t="shared" si="27"/>
        <v>0</v>
      </c>
    </row>
    <row r="206" spans="5:15" x14ac:dyDescent="0.25">
      <c r="E206">
        <f>'dec deg to utm'!AC207</f>
        <v>166021.44365805644</v>
      </c>
      <c r="F206">
        <f>'dec deg to utm'!AD207</f>
        <v>0</v>
      </c>
      <c r="G206">
        <f t="shared" si="21"/>
        <v>0</v>
      </c>
      <c r="I206">
        <f t="shared" si="22"/>
        <v>0</v>
      </c>
      <c r="J206">
        <f t="shared" si="23"/>
        <v>0</v>
      </c>
      <c r="K206">
        <f t="shared" si="24"/>
        <v>0</v>
      </c>
      <c r="M206" s="21">
        <f t="shared" si="25"/>
        <v>0</v>
      </c>
      <c r="N206" s="21">
        <f t="shared" si="26"/>
        <v>0</v>
      </c>
      <c r="O206" s="21">
        <f t="shared" si="27"/>
        <v>0</v>
      </c>
    </row>
    <row r="207" spans="5:15" x14ac:dyDescent="0.25">
      <c r="E207">
        <f>'dec deg to utm'!AC208</f>
        <v>166021.44365805644</v>
      </c>
      <c r="F207">
        <f>'dec deg to utm'!AD208</f>
        <v>0</v>
      </c>
      <c r="G207">
        <f t="shared" si="21"/>
        <v>0</v>
      </c>
      <c r="I207">
        <f t="shared" si="22"/>
        <v>0</v>
      </c>
      <c r="J207">
        <f t="shared" si="23"/>
        <v>0</v>
      </c>
      <c r="K207">
        <f t="shared" si="24"/>
        <v>0</v>
      </c>
      <c r="M207" s="21">
        <f t="shared" si="25"/>
        <v>0</v>
      </c>
      <c r="N207" s="21">
        <f t="shared" si="26"/>
        <v>0</v>
      </c>
      <c r="O207" s="21">
        <f t="shared" si="27"/>
        <v>0</v>
      </c>
    </row>
    <row r="208" spans="5:15" x14ac:dyDescent="0.25">
      <c r="E208">
        <f>'dec deg to utm'!AC209</f>
        <v>166021.44365805644</v>
      </c>
      <c r="F208">
        <f>'dec deg to utm'!AD209</f>
        <v>0</v>
      </c>
      <c r="G208">
        <f t="shared" si="21"/>
        <v>0</v>
      </c>
      <c r="I208">
        <f t="shared" si="22"/>
        <v>0</v>
      </c>
      <c r="J208">
        <f t="shared" si="23"/>
        <v>0</v>
      </c>
      <c r="K208">
        <f t="shared" si="24"/>
        <v>0</v>
      </c>
      <c r="M208" s="21">
        <f t="shared" si="25"/>
        <v>0</v>
      </c>
      <c r="N208" s="21">
        <f t="shared" si="26"/>
        <v>0</v>
      </c>
      <c r="O208" s="21">
        <f t="shared" si="27"/>
        <v>0</v>
      </c>
    </row>
    <row r="209" spans="5:15" x14ac:dyDescent="0.25">
      <c r="E209">
        <f>'dec deg to utm'!AC210</f>
        <v>166021.44365805644</v>
      </c>
      <c r="F209">
        <f>'dec deg to utm'!AD210</f>
        <v>0</v>
      </c>
      <c r="G209">
        <f t="shared" si="21"/>
        <v>0</v>
      </c>
      <c r="I209">
        <f t="shared" si="22"/>
        <v>0</v>
      </c>
      <c r="J209">
        <f t="shared" si="23"/>
        <v>0</v>
      </c>
      <c r="K209">
        <f t="shared" si="24"/>
        <v>0</v>
      </c>
      <c r="M209" s="21">
        <f t="shared" si="25"/>
        <v>0</v>
      </c>
      <c r="N209" s="21">
        <f t="shared" si="26"/>
        <v>0</v>
      </c>
      <c r="O209" s="21">
        <f t="shared" si="27"/>
        <v>0</v>
      </c>
    </row>
    <row r="210" spans="5:15" x14ac:dyDescent="0.25">
      <c r="E210">
        <f>'dec deg to utm'!AC211</f>
        <v>166021.44365805644</v>
      </c>
      <c r="F210">
        <f>'dec deg to utm'!AD211</f>
        <v>0</v>
      </c>
      <c r="G210">
        <f t="shared" si="21"/>
        <v>0</v>
      </c>
      <c r="I210">
        <f t="shared" si="22"/>
        <v>0</v>
      </c>
      <c r="J210">
        <f t="shared" si="23"/>
        <v>0</v>
      </c>
      <c r="K210">
        <f t="shared" si="24"/>
        <v>0</v>
      </c>
      <c r="M210" s="21">
        <f t="shared" si="25"/>
        <v>0</v>
      </c>
      <c r="N210" s="21">
        <f t="shared" si="26"/>
        <v>0</v>
      </c>
      <c r="O210" s="21">
        <f t="shared" si="27"/>
        <v>0</v>
      </c>
    </row>
    <row r="211" spans="5:15" x14ac:dyDescent="0.25">
      <c r="E211">
        <f>'dec deg to utm'!AC212</f>
        <v>166021.44365805644</v>
      </c>
      <c r="F211">
        <f>'dec deg to utm'!AD212</f>
        <v>0</v>
      </c>
      <c r="G211">
        <f t="shared" si="21"/>
        <v>0</v>
      </c>
      <c r="I211">
        <f t="shared" si="22"/>
        <v>0</v>
      </c>
      <c r="J211">
        <f t="shared" si="23"/>
        <v>0</v>
      </c>
      <c r="K211">
        <f t="shared" si="24"/>
        <v>0</v>
      </c>
      <c r="M211" s="21">
        <f t="shared" si="25"/>
        <v>0</v>
      </c>
      <c r="N211" s="21">
        <f t="shared" si="26"/>
        <v>0</v>
      </c>
      <c r="O211" s="21">
        <f t="shared" si="27"/>
        <v>0</v>
      </c>
    </row>
    <row r="212" spans="5:15" x14ac:dyDescent="0.25">
      <c r="E212">
        <f>'dec deg to utm'!AC213</f>
        <v>166021.44365805644</v>
      </c>
      <c r="F212">
        <f>'dec deg to utm'!AD213</f>
        <v>0</v>
      </c>
      <c r="G212">
        <f t="shared" si="21"/>
        <v>0</v>
      </c>
      <c r="I212">
        <f t="shared" si="22"/>
        <v>0</v>
      </c>
      <c r="J212">
        <f t="shared" si="23"/>
        <v>0</v>
      </c>
      <c r="K212">
        <f t="shared" si="24"/>
        <v>0</v>
      </c>
      <c r="M212" s="21">
        <f t="shared" si="25"/>
        <v>0</v>
      </c>
      <c r="N212" s="21">
        <f t="shared" si="26"/>
        <v>0</v>
      </c>
      <c r="O212" s="21">
        <f t="shared" si="27"/>
        <v>0</v>
      </c>
    </row>
    <row r="213" spans="5:15" x14ac:dyDescent="0.25">
      <c r="E213">
        <f>'dec deg to utm'!AC214</f>
        <v>166021.44365805644</v>
      </c>
      <c r="F213">
        <f>'dec deg to utm'!AD214</f>
        <v>0</v>
      </c>
      <c r="G213">
        <f t="shared" si="21"/>
        <v>0</v>
      </c>
      <c r="I213">
        <f t="shared" si="22"/>
        <v>0</v>
      </c>
      <c r="J213">
        <f t="shared" si="23"/>
        <v>0</v>
      </c>
      <c r="K213">
        <f t="shared" si="24"/>
        <v>0</v>
      </c>
      <c r="M213" s="21">
        <f t="shared" si="25"/>
        <v>0</v>
      </c>
      <c r="N213" s="21">
        <f t="shared" si="26"/>
        <v>0</v>
      </c>
      <c r="O213" s="21">
        <f t="shared" si="27"/>
        <v>0</v>
      </c>
    </row>
    <row r="214" spans="5:15" x14ac:dyDescent="0.25">
      <c r="E214">
        <f>'dec deg to utm'!AC215</f>
        <v>166021.44365805644</v>
      </c>
      <c r="F214">
        <f>'dec deg to utm'!AD215</f>
        <v>0</v>
      </c>
      <c r="G214">
        <f t="shared" si="21"/>
        <v>0</v>
      </c>
      <c r="I214">
        <f t="shared" si="22"/>
        <v>0</v>
      </c>
      <c r="J214">
        <f t="shared" si="23"/>
        <v>0</v>
      </c>
      <c r="K214">
        <f t="shared" si="24"/>
        <v>0</v>
      </c>
      <c r="M214" s="21">
        <f t="shared" si="25"/>
        <v>0</v>
      </c>
      <c r="N214" s="21">
        <f t="shared" si="26"/>
        <v>0</v>
      </c>
      <c r="O214" s="21">
        <f t="shared" si="27"/>
        <v>0</v>
      </c>
    </row>
    <row r="215" spans="5:15" x14ac:dyDescent="0.25">
      <c r="E215">
        <f>'dec deg to utm'!AC216</f>
        <v>166021.44365805644</v>
      </c>
      <c r="F215">
        <f>'dec deg to utm'!AD216</f>
        <v>0</v>
      </c>
      <c r="G215">
        <f t="shared" si="21"/>
        <v>0</v>
      </c>
      <c r="I215">
        <f t="shared" si="22"/>
        <v>0</v>
      </c>
      <c r="J215">
        <f t="shared" si="23"/>
        <v>0</v>
      </c>
      <c r="K215">
        <f t="shared" si="24"/>
        <v>0</v>
      </c>
      <c r="M215" s="21">
        <f t="shared" si="25"/>
        <v>0</v>
      </c>
      <c r="N215" s="21">
        <f t="shared" si="26"/>
        <v>0</v>
      </c>
      <c r="O215" s="21">
        <f t="shared" si="27"/>
        <v>0</v>
      </c>
    </row>
    <row r="216" spans="5:15" x14ac:dyDescent="0.25">
      <c r="E216">
        <f>'dec deg to utm'!AC217</f>
        <v>166021.44365805644</v>
      </c>
      <c r="F216">
        <f>'dec deg to utm'!AD217</f>
        <v>0</v>
      </c>
      <c r="G216">
        <f t="shared" si="21"/>
        <v>0</v>
      </c>
      <c r="I216">
        <f t="shared" si="22"/>
        <v>0</v>
      </c>
      <c r="J216">
        <f t="shared" si="23"/>
        <v>0</v>
      </c>
      <c r="K216">
        <f t="shared" si="24"/>
        <v>0</v>
      </c>
      <c r="M216" s="21">
        <f t="shared" si="25"/>
        <v>0</v>
      </c>
      <c r="N216" s="21">
        <f t="shared" si="26"/>
        <v>0</v>
      </c>
      <c r="O216" s="21">
        <f t="shared" si="27"/>
        <v>0</v>
      </c>
    </row>
    <row r="217" spans="5:15" x14ac:dyDescent="0.25">
      <c r="E217">
        <f>'dec deg to utm'!AC218</f>
        <v>166021.44365805644</v>
      </c>
      <c r="F217">
        <f>'dec deg to utm'!AD218</f>
        <v>0</v>
      </c>
      <c r="G217">
        <f t="shared" si="21"/>
        <v>0</v>
      </c>
      <c r="I217">
        <f t="shared" si="22"/>
        <v>0</v>
      </c>
      <c r="J217">
        <f t="shared" si="23"/>
        <v>0</v>
      </c>
      <c r="K217">
        <f t="shared" si="24"/>
        <v>0</v>
      </c>
      <c r="M217" s="21">
        <f t="shared" si="25"/>
        <v>0</v>
      </c>
      <c r="N217" s="21">
        <f t="shared" si="26"/>
        <v>0</v>
      </c>
      <c r="O217" s="21">
        <f t="shared" si="27"/>
        <v>0</v>
      </c>
    </row>
    <row r="218" spans="5:15" x14ac:dyDescent="0.25">
      <c r="E218">
        <f>'dec deg to utm'!AC219</f>
        <v>166021.44365805644</v>
      </c>
      <c r="F218">
        <f>'dec deg to utm'!AD219</f>
        <v>0</v>
      </c>
      <c r="G218">
        <f t="shared" si="21"/>
        <v>0</v>
      </c>
      <c r="I218">
        <f t="shared" si="22"/>
        <v>0</v>
      </c>
      <c r="J218">
        <f t="shared" si="23"/>
        <v>0</v>
      </c>
      <c r="K218">
        <f t="shared" si="24"/>
        <v>0</v>
      </c>
      <c r="M218" s="21">
        <f t="shared" si="25"/>
        <v>0</v>
      </c>
      <c r="N218" s="21">
        <f t="shared" si="26"/>
        <v>0</v>
      </c>
      <c r="O218" s="21">
        <f t="shared" si="27"/>
        <v>0</v>
      </c>
    </row>
    <row r="219" spans="5:15" x14ac:dyDescent="0.25">
      <c r="E219">
        <f>'dec deg to utm'!AC220</f>
        <v>166021.44365805644</v>
      </c>
      <c r="F219">
        <f>'dec deg to utm'!AD220</f>
        <v>0</v>
      </c>
      <c r="G219">
        <f t="shared" si="21"/>
        <v>0</v>
      </c>
      <c r="I219">
        <f t="shared" si="22"/>
        <v>0</v>
      </c>
      <c r="J219">
        <f t="shared" si="23"/>
        <v>0</v>
      </c>
      <c r="K219">
        <f t="shared" si="24"/>
        <v>0</v>
      </c>
      <c r="M219" s="21">
        <f t="shared" si="25"/>
        <v>0</v>
      </c>
      <c r="N219" s="21">
        <f t="shared" si="26"/>
        <v>0</v>
      </c>
      <c r="O219" s="21">
        <f t="shared" si="27"/>
        <v>0</v>
      </c>
    </row>
    <row r="220" spans="5:15" x14ac:dyDescent="0.25">
      <c r="E220">
        <f>'dec deg to utm'!AC221</f>
        <v>166021.44365805644</v>
      </c>
      <c r="F220">
        <f>'dec deg to utm'!AD221</f>
        <v>0</v>
      </c>
      <c r="G220">
        <f t="shared" si="21"/>
        <v>0</v>
      </c>
      <c r="I220">
        <f t="shared" si="22"/>
        <v>0</v>
      </c>
      <c r="J220">
        <f t="shared" si="23"/>
        <v>0</v>
      </c>
      <c r="K220">
        <f t="shared" si="24"/>
        <v>0</v>
      </c>
      <c r="M220" s="21">
        <f t="shared" si="25"/>
        <v>0</v>
      </c>
      <c r="N220" s="21">
        <f t="shared" si="26"/>
        <v>0</v>
      </c>
      <c r="O220" s="21">
        <f t="shared" si="27"/>
        <v>0</v>
      </c>
    </row>
    <row r="221" spans="5:15" x14ac:dyDescent="0.25">
      <c r="E221">
        <f>'dec deg to utm'!AC222</f>
        <v>166021.44365805644</v>
      </c>
      <c r="F221">
        <f>'dec deg to utm'!AD222</f>
        <v>0</v>
      </c>
      <c r="G221">
        <f t="shared" si="21"/>
        <v>0</v>
      </c>
      <c r="I221">
        <f t="shared" si="22"/>
        <v>0</v>
      </c>
      <c r="J221">
        <f t="shared" si="23"/>
        <v>0</v>
      </c>
      <c r="K221">
        <f t="shared" si="24"/>
        <v>0</v>
      </c>
      <c r="M221" s="21">
        <f t="shared" si="25"/>
        <v>0</v>
      </c>
      <c r="N221" s="21">
        <f t="shared" si="26"/>
        <v>0</v>
      </c>
      <c r="O221" s="21">
        <f t="shared" si="27"/>
        <v>0</v>
      </c>
    </row>
    <row r="222" spans="5:15" x14ac:dyDescent="0.25">
      <c r="E222">
        <f>'dec deg to utm'!AC223</f>
        <v>166021.44365805644</v>
      </c>
      <c r="F222">
        <f>'dec deg to utm'!AD223</f>
        <v>0</v>
      </c>
      <c r="G222">
        <f t="shared" si="21"/>
        <v>0</v>
      </c>
      <c r="I222">
        <f t="shared" si="22"/>
        <v>0</v>
      </c>
      <c r="J222">
        <f t="shared" si="23"/>
        <v>0</v>
      </c>
      <c r="K222">
        <f t="shared" si="24"/>
        <v>0</v>
      </c>
      <c r="M222" s="21">
        <f t="shared" si="25"/>
        <v>0</v>
      </c>
      <c r="N222" s="21">
        <f t="shared" si="26"/>
        <v>0</v>
      </c>
      <c r="O222" s="21">
        <f t="shared" si="27"/>
        <v>0</v>
      </c>
    </row>
    <row r="223" spans="5:15" x14ac:dyDescent="0.25">
      <c r="E223">
        <f>'dec deg to utm'!AC224</f>
        <v>166021.44365805644</v>
      </c>
      <c r="F223">
        <f>'dec deg to utm'!AD224</f>
        <v>0</v>
      </c>
      <c r="G223">
        <f t="shared" si="21"/>
        <v>0</v>
      </c>
      <c r="I223">
        <f t="shared" si="22"/>
        <v>0</v>
      </c>
      <c r="J223">
        <f t="shared" si="23"/>
        <v>0</v>
      </c>
      <c r="K223">
        <f t="shared" si="24"/>
        <v>0</v>
      </c>
      <c r="M223" s="21">
        <f t="shared" si="25"/>
        <v>0</v>
      </c>
      <c r="N223" s="21">
        <f t="shared" si="26"/>
        <v>0</v>
      </c>
      <c r="O223" s="21">
        <f t="shared" si="27"/>
        <v>0</v>
      </c>
    </row>
    <row r="224" spans="5:15" x14ac:dyDescent="0.25">
      <c r="E224">
        <f>'dec deg to utm'!AC225</f>
        <v>166021.44365805644</v>
      </c>
      <c r="F224">
        <f>'dec deg to utm'!AD225</f>
        <v>0</v>
      </c>
      <c r="G224">
        <f t="shared" si="21"/>
        <v>0</v>
      </c>
      <c r="I224">
        <f t="shared" si="22"/>
        <v>0</v>
      </c>
      <c r="J224">
        <f t="shared" si="23"/>
        <v>0</v>
      </c>
      <c r="K224">
        <f t="shared" si="24"/>
        <v>0</v>
      </c>
      <c r="M224" s="21">
        <f t="shared" si="25"/>
        <v>0</v>
      </c>
      <c r="N224" s="21">
        <f t="shared" si="26"/>
        <v>0</v>
      </c>
      <c r="O224" s="21">
        <f t="shared" si="27"/>
        <v>0</v>
      </c>
    </row>
    <row r="225" spans="5:15" x14ac:dyDescent="0.25">
      <c r="E225">
        <f>'dec deg to utm'!AC226</f>
        <v>166021.44365805644</v>
      </c>
      <c r="F225">
        <f>'dec deg to utm'!AD226</f>
        <v>0</v>
      </c>
      <c r="G225">
        <f t="shared" si="21"/>
        <v>0</v>
      </c>
      <c r="I225">
        <f t="shared" si="22"/>
        <v>0</v>
      </c>
      <c r="J225">
        <f t="shared" si="23"/>
        <v>0</v>
      </c>
      <c r="K225">
        <f t="shared" si="24"/>
        <v>0</v>
      </c>
      <c r="M225" s="21">
        <f t="shared" si="25"/>
        <v>0</v>
      </c>
      <c r="N225" s="21">
        <f t="shared" si="26"/>
        <v>0</v>
      </c>
      <c r="O225" s="21">
        <f t="shared" si="27"/>
        <v>0</v>
      </c>
    </row>
    <row r="226" spans="5:15" x14ac:dyDescent="0.25">
      <c r="E226">
        <f>'dec deg to utm'!AC227</f>
        <v>166021.44365805644</v>
      </c>
      <c r="F226">
        <f>'dec deg to utm'!AD227</f>
        <v>0</v>
      </c>
      <c r="G226">
        <f t="shared" si="21"/>
        <v>0</v>
      </c>
      <c r="I226">
        <f t="shared" si="22"/>
        <v>0</v>
      </c>
      <c r="J226">
        <f t="shared" si="23"/>
        <v>0</v>
      </c>
      <c r="K226">
        <f t="shared" si="24"/>
        <v>0</v>
      </c>
      <c r="M226" s="21">
        <f t="shared" si="25"/>
        <v>0</v>
      </c>
      <c r="N226" s="21">
        <f t="shared" si="26"/>
        <v>0</v>
      </c>
      <c r="O226" s="21">
        <f t="shared" si="27"/>
        <v>0</v>
      </c>
    </row>
    <row r="227" spans="5:15" x14ac:dyDescent="0.25">
      <c r="E227">
        <f>'dec deg to utm'!AC228</f>
        <v>166021.44365805644</v>
      </c>
      <c r="F227">
        <f>'dec deg to utm'!AD228</f>
        <v>0</v>
      </c>
      <c r="G227">
        <f t="shared" si="21"/>
        <v>0</v>
      </c>
      <c r="I227">
        <f t="shared" si="22"/>
        <v>0</v>
      </c>
      <c r="J227">
        <f t="shared" si="23"/>
        <v>0</v>
      </c>
      <c r="K227">
        <f t="shared" si="24"/>
        <v>0</v>
      </c>
      <c r="M227" s="21">
        <f t="shared" si="25"/>
        <v>0</v>
      </c>
      <c r="N227" s="21">
        <f t="shared" si="26"/>
        <v>0</v>
      </c>
      <c r="O227" s="21">
        <f t="shared" si="27"/>
        <v>0</v>
      </c>
    </row>
    <row r="228" spans="5:15" x14ac:dyDescent="0.25">
      <c r="E228">
        <f>'dec deg to utm'!AC229</f>
        <v>166021.44365805644</v>
      </c>
      <c r="F228">
        <f>'dec deg to utm'!AD229</f>
        <v>0</v>
      </c>
      <c r="G228">
        <f t="shared" si="21"/>
        <v>0</v>
      </c>
      <c r="I228">
        <f t="shared" si="22"/>
        <v>0</v>
      </c>
      <c r="J228">
        <f t="shared" si="23"/>
        <v>0</v>
      </c>
      <c r="K228">
        <f t="shared" si="24"/>
        <v>0</v>
      </c>
      <c r="M228" s="21">
        <f t="shared" si="25"/>
        <v>0</v>
      </c>
      <c r="N228" s="21">
        <f t="shared" si="26"/>
        <v>0</v>
      </c>
      <c r="O228" s="21">
        <f t="shared" si="27"/>
        <v>0</v>
      </c>
    </row>
    <row r="229" spans="5:15" x14ac:dyDescent="0.25">
      <c r="E229">
        <f>'dec deg to utm'!AC230</f>
        <v>166021.44365805644</v>
      </c>
      <c r="F229">
        <f>'dec deg to utm'!AD230</f>
        <v>0</v>
      </c>
      <c r="G229">
        <f t="shared" si="21"/>
        <v>0</v>
      </c>
      <c r="I229">
        <f t="shared" si="22"/>
        <v>0</v>
      </c>
      <c r="J229">
        <f t="shared" si="23"/>
        <v>0</v>
      </c>
      <c r="K229">
        <f t="shared" si="24"/>
        <v>0</v>
      </c>
      <c r="M229" s="21">
        <f t="shared" si="25"/>
        <v>0</v>
      </c>
      <c r="N229" s="21">
        <f t="shared" si="26"/>
        <v>0</v>
      </c>
      <c r="O229" s="21">
        <f t="shared" si="27"/>
        <v>0</v>
      </c>
    </row>
    <row r="230" spans="5:15" x14ac:dyDescent="0.25">
      <c r="E230">
        <f>'dec deg to utm'!AC231</f>
        <v>166021.44365805644</v>
      </c>
      <c r="F230">
        <f>'dec deg to utm'!AD231</f>
        <v>0</v>
      </c>
      <c r="G230">
        <f t="shared" si="21"/>
        <v>0</v>
      </c>
      <c r="I230">
        <f t="shared" si="22"/>
        <v>0</v>
      </c>
      <c r="J230">
        <f t="shared" si="23"/>
        <v>0</v>
      </c>
      <c r="K230">
        <f t="shared" si="24"/>
        <v>0</v>
      </c>
      <c r="M230" s="21">
        <f t="shared" si="25"/>
        <v>0</v>
      </c>
      <c r="N230" s="21">
        <f t="shared" si="26"/>
        <v>0</v>
      </c>
      <c r="O230" s="21">
        <f t="shared" si="27"/>
        <v>0</v>
      </c>
    </row>
    <row r="231" spans="5:15" x14ac:dyDescent="0.25">
      <c r="E231">
        <f>'dec deg to utm'!AC232</f>
        <v>166021.44365805644</v>
      </c>
      <c r="F231">
        <f>'dec deg to utm'!AD232</f>
        <v>0</v>
      </c>
      <c r="G231">
        <f t="shared" si="21"/>
        <v>0</v>
      </c>
      <c r="I231">
        <f t="shared" si="22"/>
        <v>0</v>
      </c>
      <c r="J231">
        <f t="shared" si="23"/>
        <v>0</v>
      </c>
      <c r="K231">
        <f t="shared" si="24"/>
        <v>0</v>
      </c>
      <c r="M231" s="21">
        <f t="shared" si="25"/>
        <v>0</v>
      </c>
      <c r="N231" s="21">
        <f t="shared" si="26"/>
        <v>0</v>
      </c>
      <c r="O231" s="21">
        <f t="shared" si="27"/>
        <v>0</v>
      </c>
    </row>
    <row r="232" spans="5:15" x14ac:dyDescent="0.25">
      <c r="E232">
        <f>'dec deg to utm'!AC233</f>
        <v>166021.44365805644</v>
      </c>
      <c r="F232">
        <f>'dec deg to utm'!AD233</f>
        <v>0</v>
      </c>
      <c r="G232">
        <f t="shared" si="21"/>
        <v>0</v>
      </c>
      <c r="I232">
        <f t="shared" si="22"/>
        <v>0</v>
      </c>
      <c r="J232">
        <f t="shared" si="23"/>
        <v>0</v>
      </c>
      <c r="K232">
        <f t="shared" si="24"/>
        <v>0</v>
      </c>
      <c r="M232" s="21">
        <f t="shared" si="25"/>
        <v>0</v>
      </c>
      <c r="N232" s="21">
        <f t="shared" si="26"/>
        <v>0</v>
      </c>
      <c r="O232" s="21">
        <f t="shared" si="27"/>
        <v>0</v>
      </c>
    </row>
    <row r="233" spans="5:15" x14ac:dyDescent="0.25">
      <c r="E233">
        <f>'dec deg to utm'!AC234</f>
        <v>166021.44365805644</v>
      </c>
      <c r="F233">
        <f>'dec deg to utm'!AD234</f>
        <v>0</v>
      </c>
      <c r="G233">
        <f t="shared" si="21"/>
        <v>0</v>
      </c>
      <c r="I233">
        <f t="shared" si="22"/>
        <v>0</v>
      </c>
      <c r="J233">
        <f t="shared" si="23"/>
        <v>0</v>
      </c>
      <c r="K233">
        <f t="shared" si="24"/>
        <v>0</v>
      </c>
      <c r="M233" s="21">
        <f t="shared" si="25"/>
        <v>0</v>
      </c>
      <c r="N233" s="21">
        <f t="shared" si="26"/>
        <v>0</v>
      </c>
      <c r="O233" s="21">
        <f t="shared" si="27"/>
        <v>0</v>
      </c>
    </row>
    <row r="234" spans="5:15" x14ac:dyDescent="0.25">
      <c r="E234">
        <f>'dec deg to utm'!AC235</f>
        <v>166021.44365805644</v>
      </c>
      <c r="F234">
        <f>'dec deg to utm'!AD235</f>
        <v>0</v>
      </c>
      <c r="G234">
        <f t="shared" si="21"/>
        <v>0</v>
      </c>
      <c r="I234">
        <f t="shared" si="22"/>
        <v>0</v>
      </c>
      <c r="J234">
        <f t="shared" si="23"/>
        <v>0</v>
      </c>
      <c r="K234">
        <f t="shared" si="24"/>
        <v>0</v>
      </c>
      <c r="M234" s="21">
        <f t="shared" si="25"/>
        <v>0</v>
      </c>
      <c r="N234" s="21">
        <f t="shared" si="26"/>
        <v>0</v>
      </c>
      <c r="O234" s="21">
        <f t="shared" si="27"/>
        <v>0</v>
      </c>
    </row>
    <row r="235" spans="5:15" x14ac:dyDescent="0.25">
      <c r="E235">
        <f>'dec deg to utm'!AC236</f>
        <v>166021.44365805644</v>
      </c>
      <c r="F235">
        <f>'dec deg to utm'!AD236</f>
        <v>0</v>
      </c>
      <c r="G235">
        <f t="shared" si="21"/>
        <v>0</v>
      </c>
      <c r="I235">
        <f t="shared" si="22"/>
        <v>0</v>
      </c>
      <c r="J235">
        <f t="shared" si="23"/>
        <v>0</v>
      </c>
      <c r="K235">
        <f t="shared" si="24"/>
        <v>0</v>
      </c>
      <c r="M235" s="21">
        <f t="shared" si="25"/>
        <v>0</v>
      </c>
      <c r="N235" s="21">
        <f t="shared" si="26"/>
        <v>0</v>
      </c>
      <c r="O235" s="21">
        <f t="shared" si="27"/>
        <v>0</v>
      </c>
    </row>
    <row r="236" spans="5:15" x14ac:dyDescent="0.25">
      <c r="E236">
        <f>'dec deg to utm'!AC237</f>
        <v>166021.44365805644</v>
      </c>
      <c r="F236">
        <f>'dec deg to utm'!AD237</f>
        <v>0</v>
      </c>
      <c r="G236">
        <f t="shared" si="21"/>
        <v>0</v>
      </c>
      <c r="I236">
        <f t="shared" si="22"/>
        <v>0</v>
      </c>
      <c r="J236">
        <f t="shared" si="23"/>
        <v>0</v>
      </c>
      <c r="K236">
        <f t="shared" si="24"/>
        <v>0</v>
      </c>
      <c r="M236" s="21">
        <f t="shared" si="25"/>
        <v>0</v>
      </c>
      <c r="N236" s="21">
        <f t="shared" si="26"/>
        <v>0</v>
      </c>
      <c r="O236" s="21">
        <f t="shared" si="27"/>
        <v>0</v>
      </c>
    </row>
    <row r="237" spans="5:15" x14ac:dyDescent="0.25">
      <c r="E237">
        <f>'dec deg to utm'!AC238</f>
        <v>166021.44365805644</v>
      </c>
      <c r="F237">
        <f>'dec deg to utm'!AD238</f>
        <v>0</v>
      </c>
      <c r="G237">
        <f t="shared" si="21"/>
        <v>0</v>
      </c>
      <c r="I237">
        <f t="shared" si="22"/>
        <v>0</v>
      </c>
      <c r="J237">
        <f t="shared" si="23"/>
        <v>0</v>
      </c>
      <c r="K237">
        <f t="shared" si="24"/>
        <v>0</v>
      </c>
      <c r="M237" s="21">
        <f t="shared" si="25"/>
        <v>0</v>
      </c>
      <c r="N237" s="21">
        <f t="shared" si="26"/>
        <v>0</v>
      </c>
      <c r="O237" s="21">
        <f t="shared" si="27"/>
        <v>0</v>
      </c>
    </row>
    <row r="238" spans="5:15" x14ac:dyDescent="0.25">
      <c r="E238">
        <f>'dec deg to utm'!AC239</f>
        <v>166021.44365805644</v>
      </c>
      <c r="F238">
        <f>'dec deg to utm'!AD239</f>
        <v>0</v>
      </c>
      <c r="G238">
        <f t="shared" si="21"/>
        <v>0</v>
      </c>
      <c r="I238">
        <f t="shared" si="22"/>
        <v>0</v>
      </c>
      <c r="J238">
        <f t="shared" si="23"/>
        <v>0</v>
      </c>
      <c r="K238">
        <f t="shared" si="24"/>
        <v>0</v>
      </c>
      <c r="M238" s="21">
        <f t="shared" si="25"/>
        <v>0</v>
      </c>
      <c r="N238" s="21">
        <f t="shared" si="26"/>
        <v>0</v>
      </c>
      <c r="O238" s="21">
        <f t="shared" si="27"/>
        <v>0</v>
      </c>
    </row>
    <row r="239" spans="5:15" x14ac:dyDescent="0.25">
      <c r="E239">
        <f>'dec deg to utm'!AC240</f>
        <v>166021.44365805644</v>
      </c>
      <c r="F239">
        <f>'dec deg to utm'!AD240</f>
        <v>0</v>
      </c>
      <c r="G239">
        <f t="shared" si="21"/>
        <v>0</v>
      </c>
      <c r="I239">
        <f t="shared" si="22"/>
        <v>0</v>
      </c>
      <c r="J239">
        <f t="shared" si="23"/>
        <v>0</v>
      </c>
      <c r="K239">
        <f t="shared" si="24"/>
        <v>0</v>
      </c>
      <c r="M239" s="21">
        <f t="shared" si="25"/>
        <v>0</v>
      </c>
      <c r="N239" s="21">
        <f t="shared" si="26"/>
        <v>0</v>
      </c>
      <c r="O239" s="21">
        <f t="shared" si="27"/>
        <v>0</v>
      </c>
    </row>
    <row r="240" spans="5:15" x14ac:dyDescent="0.25">
      <c r="E240">
        <f>'dec deg to utm'!AC241</f>
        <v>166021.44365805644</v>
      </c>
      <c r="F240">
        <f>'dec deg to utm'!AD241</f>
        <v>0</v>
      </c>
      <c r="G240">
        <f t="shared" si="21"/>
        <v>0</v>
      </c>
      <c r="I240">
        <f t="shared" si="22"/>
        <v>0</v>
      </c>
      <c r="J240">
        <f t="shared" si="23"/>
        <v>0</v>
      </c>
      <c r="K240">
        <f t="shared" si="24"/>
        <v>0</v>
      </c>
      <c r="M240" s="21">
        <f t="shared" si="25"/>
        <v>0</v>
      </c>
      <c r="N240" s="21">
        <f t="shared" si="26"/>
        <v>0</v>
      </c>
      <c r="O240" s="21">
        <f t="shared" si="27"/>
        <v>0</v>
      </c>
    </row>
    <row r="241" spans="5:15" x14ac:dyDescent="0.25">
      <c r="E241">
        <f>'dec deg to utm'!AC242</f>
        <v>166021.44365805644</v>
      </c>
      <c r="F241">
        <f>'dec deg to utm'!AD242</f>
        <v>0</v>
      </c>
      <c r="G241">
        <f t="shared" si="21"/>
        <v>0</v>
      </c>
      <c r="I241">
        <f t="shared" si="22"/>
        <v>0</v>
      </c>
      <c r="J241">
        <f t="shared" si="23"/>
        <v>0</v>
      </c>
      <c r="K241">
        <f t="shared" si="24"/>
        <v>0</v>
      </c>
      <c r="M241" s="21">
        <f t="shared" si="25"/>
        <v>0</v>
      </c>
      <c r="N241" s="21">
        <f t="shared" si="26"/>
        <v>0</v>
      </c>
      <c r="O241" s="21">
        <f t="shared" si="27"/>
        <v>0</v>
      </c>
    </row>
    <row r="242" spans="5:15" x14ac:dyDescent="0.25">
      <c r="E242">
        <f>'dec deg to utm'!AC243</f>
        <v>166021.44365805644</v>
      </c>
      <c r="F242">
        <f>'dec deg to utm'!AD243</f>
        <v>0</v>
      </c>
      <c r="G242">
        <f t="shared" si="21"/>
        <v>0</v>
      </c>
      <c r="I242">
        <f t="shared" si="22"/>
        <v>0</v>
      </c>
      <c r="J242">
        <f t="shared" si="23"/>
        <v>0</v>
      </c>
      <c r="K242">
        <f t="shared" si="24"/>
        <v>0</v>
      </c>
      <c r="M242" s="21">
        <f t="shared" si="25"/>
        <v>0</v>
      </c>
      <c r="N242" s="21">
        <f t="shared" si="26"/>
        <v>0</v>
      </c>
      <c r="O242" s="21">
        <f t="shared" si="27"/>
        <v>0</v>
      </c>
    </row>
    <row r="243" spans="5:15" x14ac:dyDescent="0.25">
      <c r="E243">
        <f>'dec deg to utm'!AC244</f>
        <v>166021.44365805644</v>
      </c>
      <c r="F243">
        <f>'dec deg to utm'!AD244</f>
        <v>0</v>
      </c>
      <c r="G243">
        <f t="shared" si="21"/>
        <v>0</v>
      </c>
      <c r="I243">
        <f t="shared" si="22"/>
        <v>0</v>
      </c>
      <c r="J243">
        <f t="shared" si="23"/>
        <v>0</v>
      </c>
      <c r="K243">
        <f t="shared" si="24"/>
        <v>0</v>
      </c>
      <c r="M243" s="21">
        <f t="shared" si="25"/>
        <v>0</v>
      </c>
      <c r="N243" s="21">
        <f t="shared" si="26"/>
        <v>0</v>
      </c>
      <c r="O243" s="21">
        <f t="shared" si="27"/>
        <v>0</v>
      </c>
    </row>
    <row r="244" spans="5:15" x14ac:dyDescent="0.25">
      <c r="E244">
        <f>'dec deg to utm'!AC245</f>
        <v>166021.44365805644</v>
      </c>
      <c r="F244">
        <f>'dec deg to utm'!AD245</f>
        <v>0</v>
      </c>
      <c r="G244">
        <f t="shared" si="21"/>
        <v>0</v>
      </c>
      <c r="I244">
        <f t="shared" si="22"/>
        <v>0</v>
      </c>
      <c r="J244">
        <f t="shared" si="23"/>
        <v>0</v>
      </c>
      <c r="K244">
        <f t="shared" si="24"/>
        <v>0</v>
      </c>
      <c r="M244" s="21">
        <f t="shared" si="25"/>
        <v>0</v>
      </c>
      <c r="N244" s="21">
        <f t="shared" si="26"/>
        <v>0</v>
      </c>
      <c r="O244" s="21">
        <f t="shared" si="27"/>
        <v>0</v>
      </c>
    </row>
    <row r="245" spans="5:15" x14ac:dyDescent="0.25">
      <c r="E245">
        <f>'dec deg to utm'!AC246</f>
        <v>166021.44365805644</v>
      </c>
      <c r="F245">
        <f>'dec deg to utm'!AD246</f>
        <v>0</v>
      </c>
      <c r="G245">
        <f t="shared" si="21"/>
        <v>0</v>
      </c>
      <c r="I245">
        <f t="shared" si="22"/>
        <v>0</v>
      </c>
      <c r="J245">
        <f t="shared" si="23"/>
        <v>0</v>
      </c>
      <c r="K245">
        <f t="shared" si="24"/>
        <v>0</v>
      </c>
      <c r="M245" s="21">
        <f t="shared" si="25"/>
        <v>0</v>
      </c>
      <c r="N245" s="21">
        <f t="shared" si="26"/>
        <v>0</v>
      </c>
      <c r="O245" s="21">
        <f t="shared" si="27"/>
        <v>0</v>
      </c>
    </row>
    <row r="246" spans="5:15" x14ac:dyDescent="0.25">
      <c r="E246">
        <f>'dec deg to utm'!AC247</f>
        <v>166021.44365805644</v>
      </c>
      <c r="F246">
        <f>'dec deg to utm'!AD247</f>
        <v>0</v>
      </c>
      <c r="G246">
        <f t="shared" si="21"/>
        <v>0</v>
      </c>
      <c r="I246">
        <f t="shared" si="22"/>
        <v>0</v>
      </c>
      <c r="J246">
        <f t="shared" si="23"/>
        <v>0</v>
      </c>
      <c r="K246">
        <f t="shared" si="24"/>
        <v>0</v>
      </c>
      <c r="M246" s="21">
        <f t="shared" si="25"/>
        <v>0</v>
      </c>
      <c r="N246" s="21">
        <f t="shared" si="26"/>
        <v>0</v>
      </c>
      <c r="O246" s="21">
        <f t="shared" si="27"/>
        <v>0</v>
      </c>
    </row>
    <row r="247" spans="5:15" x14ac:dyDescent="0.25">
      <c r="E247">
        <f>'dec deg to utm'!AC248</f>
        <v>166021.44365805644</v>
      </c>
      <c r="F247">
        <f>'dec deg to utm'!AD248</f>
        <v>0</v>
      </c>
      <c r="G247">
        <f t="shared" si="21"/>
        <v>0</v>
      </c>
      <c r="I247">
        <f t="shared" si="22"/>
        <v>0</v>
      </c>
      <c r="J247">
        <f t="shared" si="23"/>
        <v>0</v>
      </c>
      <c r="K247">
        <f t="shared" si="24"/>
        <v>0</v>
      </c>
      <c r="M247" s="21">
        <f t="shared" si="25"/>
        <v>0</v>
      </c>
      <c r="N247" s="21">
        <f t="shared" si="26"/>
        <v>0</v>
      </c>
      <c r="O247" s="21">
        <f t="shared" si="27"/>
        <v>0</v>
      </c>
    </row>
    <row r="248" spans="5:15" x14ac:dyDescent="0.25">
      <c r="E248">
        <f>'dec deg to utm'!AC249</f>
        <v>166021.44365805644</v>
      </c>
      <c r="F248">
        <f>'dec deg to utm'!AD249</f>
        <v>0</v>
      </c>
      <c r="G248">
        <f t="shared" si="21"/>
        <v>0</v>
      </c>
      <c r="I248">
        <f t="shared" si="22"/>
        <v>0</v>
      </c>
      <c r="J248">
        <f t="shared" si="23"/>
        <v>0</v>
      </c>
      <c r="K248">
        <f t="shared" si="24"/>
        <v>0</v>
      </c>
      <c r="M248" s="21">
        <f t="shared" si="25"/>
        <v>0</v>
      </c>
      <c r="N248" s="21">
        <f t="shared" si="26"/>
        <v>0</v>
      </c>
      <c r="O248" s="21">
        <f t="shared" si="27"/>
        <v>0</v>
      </c>
    </row>
    <row r="249" spans="5:15" x14ac:dyDescent="0.25">
      <c r="E249">
        <f>'dec deg to utm'!AC250</f>
        <v>166021.44365805644</v>
      </c>
      <c r="F249">
        <f>'dec deg to utm'!AD250</f>
        <v>0</v>
      </c>
      <c r="G249">
        <f t="shared" si="21"/>
        <v>0</v>
      </c>
      <c r="I249">
        <f t="shared" si="22"/>
        <v>0</v>
      </c>
      <c r="J249">
        <f t="shared" si="23"/>
        <v>0</v>
      </c>
      <c r="K249">
        <f t="shared" si="24"/>
        <v>0</v>
      </c>
      <c r="M249" s="21">
        <f t="shared" si="25"/>
        <v>0</v>
      </c>
      <c r="N249" s="21">
        <f t="shared" si="26"/>
        <v>0</v>
      </c>
      <c r="O249" s="21">
        <f t="shared" si="27"/>
        <v>0</v>
      </c>
    </row>
    <row r="250" spans="5:15" x14ac:dyDescent="0.25">
      <c r="E250">
        <f>'dec deg to utm'!AC251</f>
        <v>166021.44365805644</v>
      </c>
      <c r="F250">
        <f>'dec deg to utm'!AD251</f>
        <v>0</v>
      </c>
      <c r="G250">
        <f t="shared" si="21"/>
        <v>0</v>
      </c>
      <c r="I250">
        <f t="shared" si="22"/>
        <v>0</v>
      </c>
      <c r="J250">
        <f t="shared" si="23"/>
        <v>0</v>
      </c>
      <c r="K250">
        <f t="shared" si="24"/>
        <v>0</v>
      </c>
      <c r="M250" s="21">
        <f t="shared" si="25"/>
        <v>0</v>
      </c>
      <c r="N250" s="21">
        <f t="shared" si="26"/>
        <v>0</v>
      </c>
      <c r="O250" s="21">
        <f t="shared" si="27"/>
        <v>0</v>
      </c>
    </row>
    <row r="251" spans="5:15" x14ac:dyDescent="0.25">
      <c r="E251">
        <f>'dec deg to utm'!AC252</f>
        <v>166021.44365805644</v>
      </c>
      <c r="F251">
        <f>'dec deg to utm'!AD252</f>
        <v>0</v>
      </c>
      <c r="G251">
        <f t="shared" si="21"/>
        <v>0</v>
      </c>
      <c r="I251">
        <f t="shared" si="22"/>
        <v>0</v>
      </c>
      <c r="J251">
        <f t="shared" si="23"/>
        <v>0</v>
      </c>
      <c r="K251">
        <f t="shared" si="24"/>
        <v>0</v>
      </c>
      <c r="M251" s="21">
        <f t="shared" si="25"/>
        <v>0</v>
      </c>
      <c r="N251" s="21">
        <f t="shared" si="26"/>
        <v>0</v>
      </c>
      <c r="O251" s="21">
        <f t="shared" si="27"/>
        <v>0</v>
      </c>
    </row>
    <row r="252" spans="5:15" x14ac:dyDescent="0.25">
      <c r="E252">
        <f>'dec deg to utm'!AC253</f>
        <v>166021.44365805644</v>
      </c>
      <c r="F252">
        <f>'dec deg to utm'!AD253</f>
        <v>0</v>
      </c>
      <c r="G252">
        <f t="shared" si="21"/>
        <v>0</v>
      </c>
      <c r="I252">
        <f t="shared" si="22"/>
        <v>0</v>
      </c>
      <c r="J252">
        <f t="shared" si="23"/>
        <v>0</v>
      </c>
      <c r="K252">
        <f t="shared" si="24"/>
        <v>0</v>
      </c>
      <c r="M252" s="21">
        <f t="shared" si="25"/>
        <v>0</v>
      </c>
      <c r="N252" s="21">
        <f t="shared" si="26"/>
        <v>0</v>
      </c>
      <c r="O252" s="21">
        <f t="shared" si="27"/>
        <v>0</v>
      </c>
    </row>
    <row r="253" spans="5:15" x14ac:dyDescent="0.25">
      <c r="E253">
        <f>'dec deg to utm'!AC254</f>
        <v>166021.44365805644</v>
      </c>
      <c r="F253">
        <f>'dec deg to utm'!AD254</f>
        <v>0</v>
      </c>
      <c r="G253">
        <f t="shared" si="21"/>
        <v>0</v>
      </c>
      <c r="I253">
        <f t="shared" si="22"/>
        <v>0</v>
      </c>
      <c r="J253">
        <f t="shared" si="23"/>
        <v>0</v>
      </c>
      <c r="K253">
        <f t="shared" si="24"/>
        <v>0</v>
      </c>
      <c r="M253" s="21">
        <f t="shared" si="25"/>
        <v>0</v>
      </c>
      <c r="N253" s="21">
        <f t="shared" si="26"/>
        <v>0</v>
      </c>
      <c r="O253" s="21">
        <f t="shared" si="27"/>
        <v>0</v>
      </c>
    </row>
    <row r="254" spans="5:15" x14ac:dyDescent="0.25">
      <c r="E254">
        <f>'dec deg to utm'!AC255</f>
        <v>166021.44365805644</v>
      </c>
      <c r="F254">
        <f>'dec deg to utm'!AD255</f>
        <v>0</v>
      </c>
      <c r="G254">
        <f t="shared" si="21"/>
        <v>0</v>
      </c>
      <c r="I254">
        <f t="shared" si="22"/>
        <v>0</v>
      </c>
      <c r="J254">
        <f t="shared" si="23"/>
        <v>0</v>
      </c>
      <c r="K254">
        <f t="shared" si="24"/>
        <v>0</v>
      </c>
      <c r="M254" s="21">
        <f t="shared" si="25"/>
        <v>0</v>
      </c>
      <c r="N254" s="21">
        <f t="shared" si="26"/>
        <v>0</v>
      </c>
      <c r="O254" s="21">
        <f t="shared" si="27"/>
        <v>0</v>
      </c>
    </row>
    <row r="255" spans="5:15" x14ac:dyDescent="0.25">
      <c r="E255">
        <f>'dec deg to utm'!AC256</f>
        <v>166021.44365805644</v>
      </c>
      <c r="F255">
        <f>'dec deg to utm'!AD256</f>
        <v>0</v>
      </c>
      <c r="G255">
        <f t="shared" si="21"/>
        <v>0</v>
      </c>
      <c r="I255">
        <f t="shared" si="22"/>
        <v>0</v>
      </c>
      <c r="J255">
        <f t="shared" si="23"/>
        <v>0</v>
      </c>
      <c r="K255">
        <f t="shared" si="24"/>
        <v>0</v>
      </c>
      <c r="M255" s="21">
        <f t="shared" si="25"/>
        <v>0</v>
      </c>
      <c r="N255" s="21">
        <f t="shared" si="26"/>
        <v>0</v>
      </c>
      <c r="O255" s="21">
        <f t="shared" si="27"/>
        <v>0</v>
      </c>
    </row>
    <row r="256" spans="5:15" x14ac:dyDescent="0.25">
      <c r="E256">
        <f>'dec deg to utm'!AC257</f>
        <v>166021.44365805644</v>
      </c>
      <c r="F256">
        <f>'dec deg to utm'!AD257</f>
        <v>0</v>
      </c>
      <c r="G256">
        <f t="shared" si="21"/>
        <v>0</v>
      </c>
      <c r="I256">
        <f t="shared" si="22"/>
        <v>0</v>
      </c>
      <c r="J256">
        <f t="shared" si="23"/>
        <v>0</v>
      </c>
      <c r="K256">
        <f t="shared" si="24"/>
        <v>0</v>
      </c>
      <c r="M256" s="21">
        <f t="shared" si="25"/>
        <v>0</v>
      </c>
      <c r="N256" s="21">
        <f t="shared" si="26"/>
        <v>0</v>
      </c>
      <c r="O256" s="21">
        <f t="shared" si="27"/>
        <v>0</v>
      </c>
    </row>
    <row r="257" spans="5:15" x14ac:dyDescent="0.25">
      <c r="E257">
        <f>'dec deg to utm'!AC258</f>
        <v>166021.44365805644</v>
      </c>
      <c r="F257">
        <f>'dec deg to utm'!AD258</f>
        <v>0</v>
      </c>
      <c r="G257">
        <f t="shared" si="21"/>
        <v>0</v>
      </c>
      <c r="I257">
        <f t="shared" si="22"/>
        <v>0</v>
      </c>
      <c r="J257">
        <f t="shared" si="23"/>
        <v>0</v>
      </c>
      <c r="K257">
        <f t="shared" si="24"/>
        <v>0</v>
      </c>
      <c r="M257" s="21">
        <f t="shared" si="25"/>
        <v>0</v>
      </c>
      <c r="N257" s="21">
        <f t="shared" si="26"/>
        <v>0</v>
      </c>
      <c r="O257" s="21">
        <f t="shared" si="27"/>
        <v>0</v>
      </c>
    </row>
    <row r="258" spans="5:15" x14ac:dyDescent="0.25">
      <c r="E258">
        <f>'dec deg to utm'!AC259</f>
        <v>166021.44365805644</v>
      </c>
      <c r="F258">
        <f>'dec deg to utm'!AD259</f>
        <v>0</v>
      </c>
      <c r="G258">
        <f t="shared" si="21"/>
        <v>0</v>
      </c>
      <c r="I258">
        <f t="shared" si="22"/>
        <v>0</v>
      </c>
      <c r="J258">
        <f t="shared" si="23"/>
        <v>0</v>
      </c>
      <c r="K258">
        <f t="shared" si="24"/>
        <v>0</v>
      </c>
      <c r="M258" s="21">
        <f t="shared" si="25"/>
        <v>0</v>
      </c>
      <c r="N258" s="21">
        <f t="shared" si="26"/>
        <v>0</v>
      </c>
      <c r="O258" s="21">
        <f t="shared" si="27"/>
        <v>0</v>
      </c>
    </row>
    <row r="259" spans="5:15" x14ac:dyDescent="0.25">
      <c r="E259">
        <f>'dec deg to utm'!AC260</f>
        <v>166021.44365805644</v>
      </c>
      <c r="F259">
        <f>'dec deg to utm'!AD260</f>
        <v>0</v>
      </c>
      <c r="G259">
        <f t="shared" si="21"/>
        <v>0</v>
      </c>
      <c r="I259">
        <f t="shared" si="22"/>
        <v>0</v>
      </c>
      <c r="J259">
        <f t="shared" si="23"/>
        <v>0</v>
      </c>
      <c r="K259">
        <f t="shared" si="24"/>
        <v>0</v>
      </c>
      <c r="M259" s="21">
        <f t="shared" si="25"/>
        <v>0</v>
      </c>
      <c r="N259" s="21">
        <f t="shared" si="26"/>
        <v>0</v>
      </c>
      <c r="O259" s="21">
        <f t="shared" si="27"/>
        <v>0</v>
      </c>
    </row>
    <row r="260" spans="5:15" x14ac:dyDescent="0.25">
      <c r="E260">
        <f>'dec deg to utm'!AC261</f>
        <v>166021.44365805644</v>
      </c>
      <c r="F260">
        <f>'dec deg to utm'!AD261</f>
        <v>0</v>
      </c>
      <c r="G260">
        <f t="shared" si="21"/>
        <v>0</v>
      </c>
      <c r="I260">
        <f t="shared" si="22"/>
        <v>0</v>
      </c>
      <c r="J260">
        <f t="shared" si="23"/>
        <v>0</v>
      </c>
      <c r="K260">
        <f t="shared" si="24"/>
        <v>0</v>
      </c>
      <c r="M260" s="21">
        <f t="shared" si="25"/>
        <v>0</v>
      </c>
      <c r="N260" s="21">
        <f t="shared" si="26"/>
        <v>0</v>
      </c>
      <c r="O260" s="21">
        <f t="shared" si="27"/>
        <v>0</v>
      </c>
    </row>
    <row r="261" spans="5:15" x14ac:dyDescent="0.25">
      <c r="E261">
        <f>'dec deg to utm'!AC262</f>
        <v>166021.44365805644</v>
      </c>
      <c r="F261">
        <f>'dec deg to utm'!AD262</f>
        <v>0</v>
      </c>
      <c r="G261">
        <f t="shared" ref="G261:G324" si="28">C261</f>
        <v>0</v>
      </c>
      <c r="I261">
        <f t="shared" ref="I261:I324" si="29">E261-$E$4</f>
        <v>0</v>
      </c>
      <c r="J261">
        <f t="shared" ref="J261:J324" si="30">F261-$F$4</f>
        <v>0</v>
      </c>
      <c r="K261">
        <f t="shared" ref="K261:K324" si="31">G261-$G$4</f>
        <v>0</v>
      </c>
      <c r="M261" s="21">
        <f t="shared" ref="M261:M324" si="32">I261</f>
        <v>0</v>
      </c>
      <c r="N261" s="21">
        <f t="shared" ref="N261:N324" si="33">J261*-1</f>
        <v>0</v>
      </c>
      <c r="O261" s="21">
        <f t="shared" ref="O261:O324" si="34">K261</f>
        <v>0</v>
      </c>
    </row>
    <row r="262" spans="5:15" x14ac:dyDescent="0.25">
      <c r="E262">
        <f>'dec deg to utm'!AC263</f>
        <v>166021.44365805644</v>
      </c>
      <c r="F262">
        <f>'dec deg to utm'!AD263</f>
        <v>0</v>
      </c>
      <c r="G262">
        <f t="shared" si="28"/>
        <v>0</v>
      </c>
      <c r="I262">
        <f t="shared" si="29"/>
        <v>0</v>
      </c>
      <c r="J262">
        <f t="shared" si="30"/>
        <v>0</v>
      </c>
      <c r="K262">
        <f t="shared" si="31"/>
        <v>0</v>
      </c>
      <c r="M262" s="21">
        <f t="shared" si="32"/>
        <v>0</v>
      </c>
      <c r="N262" s="21">
        <f t="shared" si="33"/>
        <v>0</v>
      </c>
      <c r="O262" s="21">
        <f t="shared" si="34"/>
        <v>0</v>
      </c>
    </row>
    <row r="263" spans="5:15" x14ac:dyDescent="0.25">
      <c r="E263">
        <f>'dec deg to utm'!AC264</f>
        <v>166021.44365805644</v>
      </c>
      <c r="F263">
        <f>'dec deg to utm'!AD264</f>
        <v>0</v>
      </c>
      <c r="G263">
        <f t="shared" si="28"/>
        <v>0</v>
      </c>
      <c r="I263">
        <f t="shared" si="29"/>
        <v>0</v>
      </c>
      <c r="J263">
        <f t="shared" si="30"/>
        <v>0</v>
      </c>
      <c r="K263">
        <f t="shared" si="31"/>
        <v>0</v>
      </c>
      <c r="M263" s="21">
        <f t="shared" si="32"/>
        <v>0</v>
      </c>
      <c r="N263" s="21">
        <f t="shared" si="33"/>
        <v>0</v>
      </c>
      <c r="O263" s="21">
        <f t="shared" si="34"/>
        <v>0</v>
      </c>
    </row>
    <row r="264" spans="5:15" x14ac:dyDescent="0.25">
      <c r="E264">
        <f>'dec deg to utm'!AC265</f>
        <v>166021.44365805644</v>
      </c>
      <c r="F264">
        <f>'dec deg to utm'!AD265</f>
        <v>0</v>
      </c>
      <c r="G264">
        <f t="shared" si="28"/>
        <v>0</v>
      </c>
      <c r="I264">
        <f t="shared" si="29"/>
        <v>0</v>
      </c>
      <c r="J264">
        <f t="shared" si="30"/>
        <v>0</v>
      </c>
      <c r="K264">
        <f t="shared" si="31"/>
        <v>0</v>
      </c>
      <c r="M264" s="21">
        <f t="shared" si="32"/>
        <v>0</v>
      </c>
      <c r="N264" s="21">
        <f t="shared" si="33"/>
        <v>0</v>
      </c>
      <c r="O264" s="21">
        <f t="shared" si="34"/>
        <v>0</v>
      </c>
    </row>
    <row r="265" spans="5:15" x14ac:dyDescent="0.25">
      <c r="E265">
        <f>'dec deg to utm'!AC266</f>
        <v>166021.44365805644</v>
      </c>
      <c r="F265">
        <f>'dec deg to utm'!AD266</f>
        <v>0</v>
      </c>
      <c r="G265">
        <f t="shared" si="28"/>
        <v>0</v>
      </c>
      <c r="I265">
        <f t="shared" si="29"/>
        <v>0</v>
      </c>
      <c r="J265">
        <f t="shared" si="30"/>
        <v>0</v>
      </c>
      <c r="K265">
        <f t="shared" si="31"/>
        <v>0</v>
      </c>
      <c r="M265" s="21">
        <f t="shared" si="32"/>
        <v>0</v>
      </c>
      <c r="N265" s="21">
        <f t="shared" si="33"/>
        <v>0</v>
      </c>
      <c r="O265" s="21">
        <f t="shared" si="34"/>
        <v>0</v>
      </c>
    </row>
    <row r="266" spans="5:15" x14ac:dyDescent="0.25">
      <c r="E266">
        <f>'dec deg to utm'!AC267</f>
        <v>166021.44365805644</v>
      </c>
      <c r="F266">
        <f>'dec deg to utm'!AD267</f>
        <v>0</v>
      </c>
      <c r="G266">
        <f t="shared" si="28"/>
        <v>0</v>
      </c>
      <c r="I266">
        <f t="shared" si="29"/>
        <v>0</v>
      </c>
      <c r="J266">
        <f t="shared" si="30"/>
        <v>0</v>
      </c>
      <c r="K266">
        <f t="shared" si="31"/>
        <v>0</v>
      </c>
      <c r="M266" s="21">
        <f t="shared" si="32"/>
        <v>0</v>
      </c>
      <c r="N266" s="21">
        <f t="shared" si="33"/>
        <v>0</v>
      </c>
      <c r="O266" s="21">
        <f t="shared" si="34"/>
        <v>0</v>
      </c>
    </row>
    <row r="267" spans="5:15" x14ac:dyDescent="0.25">
      <c r="E267">
        <f>'dec deg to utm'!AC268</f>
        <v>166021.44365805644</v>
      </c>
      <c r="F267">
        <f>'dec deg to utm'!AD268</f>
        <v>0</v>
      </c>
      <c r="G267">
        <f t="shared" si="28"/>
        <v>0</v>
      </c>
      <c r="I267">
        <f t="shared" si="29"/>
        <v>0</v>
      </c>
      <c r="J267">
        <f t="shared" si="30"/>
        <v>0</v>
      </c>
      <c r="K267">
        <f t="shared" si="31"/>
        <v>0</v>
      </c>
      <c r="M267" s="21">
        <f t="shared" si="32"/>
        <v>0</v>
      </c>
      <c r="N267" s="21">
        <f t="shared" si="33"/>
        <v>0</v>
      </c>
      <c r="O267" s="21">
        <f t="shared" si="34"/>
        <v>0</v>
      </c>
    </row>
    <row r="268" spans="5:15" x14ac:dyDescent="0.25">
      <c r="E268">
        <f>'dec deg to utm'!AC269</f>
        <v>166021.44365805644</v>
      </c>
      <c r="F268">
        <f>'dec deg to utm'!AD269</f>
        <v>0</v>
      </c>
      <c r="G268">
        <f t="shared" si="28"/>
        <v>0</v>
      </c>
      <c r="I268">
        <f t="shared" si="29"/>
        <v>0</v>
      </c>
      <c r="J268">
        <f t="shared" si="30"/>
        <v>0</v>
      </c>
      <c r="K268">
        <f t="shared" si="31"/>
        <v>0</v>
      </c>
      <c r="M268" s="21">
        <f t="shared" si="32"/>
        <v>0</v>
      </c>
      <c r="N268" s="21">
        <f t="shared" si="33"/>
        <v>0</v>
      </c>
      <c r="O268" s="21">
        <f t="shared" si="34"/>
        <v>0</v>
      </c>
    </row>
    <row r="269" spans="5:15" x14ac:dyDescent="0.25">
      <c r="E269">
        <f>'dec deg to utm'!AC270</f>
        <v>166021.44365805644</v>
      </c>
      <c r="F269">
        <f>'dec deg to utm'!AD270</f>
        <v>0</v>
      </c>
      <c r="G269">
        <f t="shared" si="28"/>
        <v>0</v>
      </c>
      <c r="I269">
        <f t="shared" si="29"/>
        <v>0</v>
      </c>
      <c r="J269">
        <f t="shared" si="30"/>
        <v>0</v>
      </c>
      <c r="K269">
        <f t="shared" si="31"/>
        <v>0</v>
      </c>
      <c r="M269" s="21">
        <f t="shared" si="32"/>
        <v>0</v>
      </c>
      <c r="N269" s="21">
        <f t="shared" si="33"/>
        <v>0</v>
      </c>
      <c r="O269" s="21">
        <f t="shared" si="34"/>
        <v>0</v>
      </c>
    </row>
    <row r="270" spans="5:15" x14ac:dyDescent="0.25">
      <c r="E270">
        <f>'dec deg to utm'!AC271</f>
        <v>166021.44365805644</v>
      </c>
      <c r="F270">
        <f>'dec deg to utm'!AD271</f>
        <v>0</v>
      </c>
      <c r="G270">
        <f t="shared" si="28"/>
        <v>0</v>
      </c>
      <c r="I270">
        <f t="shared" si="29"/>
        <v>0</v>
      </c>
      <c r="J270">
        <f t="shared" si="30"/>
        <v>0</v>
      </c>
      <c r="K270">
        <f t="shared" si="31"/>
        <v>0</v>
      </c>
      <c r="M270" s="21">
        <f t="shared" si="32"/>
        <v>0</v>
      </c>
      <c r="N270" s="21">
        <f t="shared" si="33"/>
        <v>0</v>
      </c>
      <c r="O270" s="21">
        <f t="shared" si="34"/>
        <v>0</v>
      </c>
    </row>
    <row r="271" spans="5:15" x14ac:dyDescent="0.25">
      <c r="E271">
        <f>'dec deg to utm'!AC272</f>
        <v>166021.44365805644</v>
      </c>
      <c r="F271">
        <f>'dec deg to utm'!AD272</f>
        <v>0</v>
      </c>
      <c r="G271">
        <f t="shared" si="28"/>
        <v>0</v>
      </c>
      <c r="I271">
        <f t="shared" si="29"/>
        <v>0</v>
      </c>
      <c r="J271">
        <f t="shared" si="30"/>
        <v>0</v>
      </c>
      <c r="K271">
        <f t="shared" si="31"/>
        <v>0</v>
      </c>
      <c r="M271" s="21">
        <f t="shared" si="32"/>
        <v>0</v>
      </c>
      <c r="N271" s="21">
        <f t="shared" si="33"/>
        <v>0</v>
      </c>
      <c r="O271" s="21">
        <f t="shared" si="34"/>
        <v>0</v>
      </c>
    </row>
    <row r="272" spans="5:15" x14ac:dyDescent="0.25">
      <c r="E272">
        <f>'dec deg to utm'!AC273</f>
        <v>166021.44365805644</v>
      </c>
      <c r="F272">
        <f>'dec deg to utm'!AD273</f>
        <v>0</v>
      </c>
      <c r="G272">
        <f t="shared" si="28"/>
        <v>0</v>
      </c>
      <c r="I272">
        <f t="shared" si="29"/>
        <v>0</v>
      </c>
      <c r="J272">
        <f t="shared" si="30"/>
        <v>0</v>
      </c>
      <c r="K272">
        <f t="shared" si="31"/>
        <v>0</v>
      </c>
      <c r="M272" s="21">
        <f t="shared" si="32"/>
        <v>0</v>
      </c>
      <c r="N272" s="21">
        <f t="shared" si="33"/>
        <v>0</v>
      </c>
      <c r="O272" s="21">
        <f t="shared" si="34"/>
        <v>0</v>
      </c>
    </row>
    <row r="273" spans="5:15" x14ac:dyDescent="0.25">
      <c r="E273">
        <f>'dec deg to utm'!AC274</f>
        <v>166021.44365805644</v>
      </c>
      <c r="F273">
        <f>'dec deg to utm'!AD274</f>
        <v>0</v>
      </c>
      <c r="G273">
        <f t="shared" si="28"/>
        <v>0</v>
      </c>
      <c r="I273">
        <f t="shared" si="29"/>
        <v>0</v>
      </c>
      <c r="J273">
        <f t="shared" si="30"/>
        <v>0</v>
      </c>
      <c r="K273">
        <f t="shared" si="31"/>
        <v>0</v>
      </c>
      <c r="M273" s="21">
        <f t="shared" si="32"/>
        <v>0</v>
      </c>
      <c r="N273" s="21">
        <f t="shared" si="33"/>
        <v>0</v>
      </c>
      <c r="O273" s="21">
        <f t="shared" si="34"/>
        <v>0</v>
      </c>
    </row>
    <row r="274" spans="5:15" x14ac:dyDescent="0.25">
      <c r="E274">
        <f>'dec deg to utm'!AC275</f>
        <v>166021.44365805644</v>
      </c>
      <c r="F274">
        <f>'dec deg to utm'!AD275</f>
        <v>0</v>
      </c>
      <c r="G274">
        <f t="shared" si="28"/>
        <v>0</v>
      </c>
      <c r="I274">
        <f t="shared" si="29"/>
        <v>0</v>
      </c>
      <c r="J274">
        <f t="shared" si="30"/>
        <v>0</v>
      </c>
      <c r="K274">
        <f t="shared" si="31"/>
        <v>0</v>
      </c>
      <c r="M274" s="21">
        <f t="shared" si="32"/>
        <v>0</v>
      </c>
      <c r="N274" s="21">
        <f t="shared" si="33"/>
        <v>0</v>
      </c>
      <c r="O274" s="21">
        <f t="shared" si="34"/>
        <v>0</v>
      </c>
    </row>
    <row r="275" spans="5:15" x14ac:dyDescent="0.25">
      <c r="E275">
        <f>'dec deg to utm'!AC276</f>
        <v>166021.44365805644</v>
      </c>
      <c r="F275">
        <f>'dec deg to utm'!AD276</f>
        <v>0</v>
      </c>
      <c r="G275">
        <f t="shared" si="28"/>
        <v>0</v>
      </c>
      <c r="I275">
        <f t="shared" si="29"/>
        <v>0</v>
      </c>
      <c r="J275">
        <f t="shared" si="30"/>
        <v>0</v>
      </c>
      <c r="K275">
        <f t="shared" si="31"/>
        <v>0</v>
      </c>
      <c r="M275" s="21">
        <f t="shared" si="32"/>
        <v>0</v>
      </c>
      <c r="N275" s="21">
        <f t="shared" si="33"/>
        <v>0</v>
      </c>
      <c r="O275" s="21">
        <f t="shared" si="34"/>
        <v>0</v>
      </c>
    </row>
    <row r="276" spans="5:15" x14ac:dyDescent="0.25">
      <c r="E276">
        <f>'dec deg to utm'!AC277</f>
        <v>166021.44365805644</v>
      </c>
      <c r="F276">
        <f>'dec deg to utm'!AD277</f>
        <v>0</v>
      </c>
      <c r="G276">
        <f t="shared" si="28"/>
        <v>0</v>
      </c>
      <c r="I276">
        <f t="shared" si="29"/>
        <v>0</v>
      </c>
      <c r="J276">
        <f t="shared" si="30"/>
        <v>0</v>
      </c>
      <c r="K276">
        <f t="shared" si="31"/>
        <v>0</v>
      </c>
      <c r="M276" s="21">
        <f t="shared" si="32"/>
        <v>0</v>
      </c>
      <c r="N276" s="21">
        <f t="shared" si="33"/>
        <v>0</v>
      </c>
      <c r="O276" s="21">
        <f t="shared" si="34"/>
        <v>0</v>
      </c>
    </row>
    <row r="277" spans="5:15" x14ac:dyDescent="0.25">
      <c r="E277">
        <f>'dec deg to utm'!AC278</f>
        <v>166021.44365805644</v>
      </c>
      <c r="F277">
        <f>'dec deg to utm'!AD278</f>
        <v>0</v>
      </c>
      <c r="G277">
        <f t="shared" si="28"/>
        <v>0</v>
      </c>
      <c r="I277">
        <f t="shared" si="29"/>
        <v>0</v>
      </c>
      <c r="J277">
        <f t="shared" si="30"/>
        <v>0</v>
      </c>
      <c r="K277">
        <f t="shared" si="31"/>
        <v>0</v>
      </c>
      <c r="M277" s="21">
        <f t="shared" si="32"/>
        <v>0</v>
      </c>
      <c r="N277" s="21">
        <f t="shared" si="33"/>
        <v>0</v>
      </c>
      <c r="O277" s="21">
        <f t="shared" si="34"/>
        <v>0</v>
      </c>
    </row>
    <row r="278" spans="5:15" x14ac:dyDescent="0.25">
      <c r="E278">
        <f>'dec deg to utm'!AC279</f>
        <v>166021.44365805644</v>
      </c>
      <c r="F278">
        <f>'dec deg to utm'!AD279</f>
        <v>0</v>
      </c>
      <c r="G278">
        <f t="shared" si="28"/>
        <v>0</v>
      </c>
      <c r="I278">
        <f t="shared" si="29"/>
        <v>0</v>
      </c>
      <c r="J278">
        <f t="shared" si="30"/>
        <v>0</v>
      </c>
      <c r="K278">
        <f t="shared" si="31"/>
        <v>0</v>
      </c>
      <c r="M278" s="21">
        <f t="shared" si="32"/>
        <v>0</v>
      </c>
      <c r="N278" s="21">
        <f t="shared" si="33"/>
        <v>0</v>
      </c>
      <c r="O278" s="21">
        <f t="shared" si="34"/>
        <v>0</v>
      </c>
    </row>
    <row r="279" spans="5:15" x14ac:dyDescent="0.25">
      <c r="E279">
        <f>'dec deg to utm'!AC280</f>
        <v>166021.44365805644</v>
      </c>
      <c r="F279">
        <f>'dec deg to utm'!AD280</f>
        <v>0</v>
      </c>
      <c r="G279">
        <f t="shared" si="28"/>
        <v>0</v>
      </c>
      <c r="I279">
        <f t="shared" si="29"/>
        <v>0</v>
      </c>
      <c r="J279">
        <f t="shared" si="30"/>
        <v>0</v>
      </c>
      <c r="K279">
        <f t="shared" si="31"/>
        <v>0</v>
      </c>
      <c r="M279" s="21">
        <f t="shared" si="32"/>
        <v>0</v>
      </c>
      <c r="N279" s="21">
        <f t="shared" si="33"/>
        <v>0</v>
      </c>
      <c r="O279" s="21">
        <f t="shared" si="34"/>
        <v>0</v>
      </c>
    </row>
    <row r="280" spans="5:15" x14ac:dyDescent="0.25">
      <c r="E280">
        <f>'dec deg to utm'!AC281</f>
        <v>166021.44365805644</v>
      </c>
      <c r="F280">
        <f>'dec deg to utm'!AD281</f>
        <v>0</v>
      </c>
      <c r="G280">
        <f t="shared" si="28"/>
        <v>0</v>
      </c>
      <c r="I280">
        <f t="shared" si="29"/>
        <v>0</v>
      </c>
      <c r="J280">
        <f t="shared" si="30"/>
        <v>0</v>
      </c>
      <c r="K280">
        <f t="shared" si="31"/>
        <v>0</v>
      </c>
      <c r="M280" s="21">
        <f t="shared" si="32"/>
        <v>0</v>
      </c>
      <c r="N280" s="21">
        <f t="shared" si="33"/>
        <v>0</v>
      </c>
      <c r="O280" s="21">
        <f t="shared" si="34"/>
        <v>0</v>
      </c>
    </row>
    <row r="281" spans="5:15" x14ac:dyDescent="0.25">
      <c r="E281">
        <f>'dec deg to utm'!AC282</f>
        <v>166021.44365805644</v>
      </c>
      <c r="F281">
        <f>'dec deg to utm'!AD282</f>
        <v>0</v>
      </c>
      <c r="G281">
        <f t="shared" si="28"/>
        <v>0</v>
      </c>
      <c r="I281">
        <f t="shared" si="29"/>
        <v>0</v>
      </c>
      <c r="J281">
        <f t="shared" si="30"/>
        <v>0</v>
      </c>
      <c r="K281">
        <f t="shared" si="31"/>
        <v>0</v>
      </c>
      <c r="M281" s="21">
        <f t="shared" si="32"/>
        <v>0</v>
      </c>
      <c r="N281" s="21">
        <f t="shared" si="33"/>
        <v>0</v>
      </c>
      <c r="O281" s="21">
        <f t="shared" si="34"/>
        <v>0</v>
      </c>
    </row>
    <row r="282" spans="5:15" x14ac:dyDescent="0.25">
      <c r="E282">
        <f>'dec deg to utm'!AC283</f>
        <v>166021.44365805644</v>
      </c>
      <c r="F282">
        <f>'dec deg to utm'!AD283</f>
        <v>0</v>
      </c>
      <c r="G282">
        <f t="shared" si="28"/>
        <v>0</v>
      </c>
      <c r="I282">
        <f t="shared" si="29"/>
        <v>0</v>
      </c>
      <c r="J282">
        <f t="shared" si="30"/>
        <v>0</v>
      </c>
      <c r="K282">
        <f t="shared" si="31"/>
        <v>0</v>
      </c>
      <c r="M282" s="21">
        <f t="shared" si="32"/>
        <v>0</v>
      </c>
      <c r="N282" s="21">
        <f t="shared" si="33"/>
        <v>0</v>
      </c>
      <c r="O282" s="21">
        <f t="shared" si="34"/>
        <v>0</v>
      </c>
    </row>
    <row r="283" spans="5:15" x14ac:dyDescent="0.25">
      <c r="E283">
        <f>'dec deg to utm'!AC284</f>
        <v>166021.44365805644</v>
      </c>
      <c r="F283">
        <f>'dec deg to utm'!AD284</f>
        <v>0</v>
      </c>
      <c r="G283">
        <f t="shared" si="28"/>
        <v>0</v>
      </c>
      <c r="I283">
        <f t="shared" si="29"/>
        <v>0</v>
      </c>
      <c r="J283">
        <f t="shared" si="30"/>
        <v>0</v>
      </c>
      <c r="K283">
        <f t="shared" si="31"/>
        <v>0</v>
      </c>
      <c r="M283" s="21">
        <f t="shared" si="32"/>
        <v>0</v>
      </c>
      <c r="N283" s="21">
        <f t="shared" si="33"/>
        <v>0</v>
      </c>
      <c r="O283" s="21">
        <f t="shared" si="34"/>
        <v>0</v>
      </c>
    </row>
    <row r="284" spans="5:15" x14ac:dyDescent="0.25">
      <c r="E284">
        <f>'dec deg to utm'!AC285</f>
        <v>166021.44365805644</v>
      </c>
      <c r="F284">
        <f>'dec deg to utm'!AD285</f>
        <v>0</v>
      </c>
      <c r="G284">
        <f t="shared" si="28"/>
        <v>0</v>
      </c>
      <c r="I284">
        <f t="shared" si="29"/>
        <v>0</v>
      </c>
      <c r="J284">
        <f t="shared" si="30"/>
        <v>0</v>
      </c>
      <c r="K284">
        <f t="shared" si="31"/>
        <v>0</v>
      </c>
      <c r="M284" s="21">
        <f t="shared" si="32"/>
        <v>0</v>
      </c>
      <c r="N284" s="21">
        <f t="shared" si="33"/>
        <v>0</v>
      </c>
      <c r="O284" s="21">
        <f t="shared" si="34"/>
        <v>0</v>
      </c>
    </row>
    <row r="285" spans="5:15" x14ac:dyDescent="0.25">
      <c r="E285">
        <f>'dec deg to utm'!AC286</f>
        <v>166021.44365805644</v>
      </c>
      <c r="F285">
        <f>'dec deg to utm'!AD286</f>
        <v>0</v>
      </c>
      <c r="G285">
        <f t="shared" si="28"/>
        <v>0</v>
      </c>
      <c r="I285">
        <f t="shared" si="29"/>
        <v>0</v>
      </c>
      <c r="J285">
        <f t="shared" si="30"/>
        <v>0</v>
      </c>
      <c r="K285">
        <f t="shared" si="31"/>
        <v>0</v>
      </c>
      <c r="M285" s="21">
        <f t="shared" si="32"/>
        <v>0</v>
      </c>
      <c r="N285" s="21">
        <f t="shared" si="33"/>
        <v>0</v>
      </c>
      <c r="O285" s="21">
        <f t="shared" si="34"/>
        <v>0</v>
      </c>
    </row>
    <row r="286" spans="5:15" x14ac:dyDescent="0.25">
      <c r="E286">
        <f>'dec deg to utm'!AC287</f>
        <v>166021.44365805644</v>
      </c>
      <c r="F286">
        <f>'dec deg to utm'!AD287</f>
        <v>0</v>
      </c>
      <c r="G286">
        <f t="shared" si="28"/>
        <v>0</v>
      </c>
      <c r="I286">
        <f t="shared" si="29"/>
        <v>0</v>
      </c>
      <c r="J286">
        <f t="shared" si="30"/>
        <v>0</v>
      </c>
      <c r="K286">
        <f t="shared" si="31"/>
        <v>0</v>
      </c>
      <c r="M286" s="21">
        <f t="shared" si="32"/>
        <v>0</v>
      </c>
      <c r="N286" s="21">
        <f t="shared" si="33"/>
        <v>0</v>
      </c>
      <c r="O286" s="21">
        <f t="shared" si="34"/>
        <v>0</v>
      </c>
    </row>
    <row r="287" spans="5:15" x14ac:dyDescent="0.25">
      <c r="E287">
        <f>'dec deg to utm'!AC288</f>
        <v>166021.44365805644</v>
      </c>
      <c r="F287">
        <f>'dec deg to utm'!AD288</f>
        <v>0</v>
      </c>
      <c r="G287">
        <f t="shared" si="28"/>
        <v>0</v>
      </c>
      <c r="I287">
        <f t="shared" si="29"/>
        <v>0</v>
      </c>
      <c r="J287">
        <f t="shared" si="30"/>
        <v>0</v>
      </c>
      <c r="K287">
        <f t="shared" si="31"/>
        <v>0</v>
      </c>
      <c r="M287" s="21">
        <f t="shared" si="32"/>
        <v>0</v>
      </c>
      <c r="N287" s="21">
        <f t="shared" si="33"/>
        <v>0</v>
      </c>
      <c r="O287" s="21">
        <f t="shared" si="34"/>
        <v>0</v>
      </c>
    </row>
    <row r="288" spans="5:15" x14ac:dyDescent="0.25">
      <c r="E288">
        <f>'dec deg to utm'!AC289</f>
        <v>166021.44365805644</v>
      </c>
      <c r="F288">
        <f>'dec deg to utm'!AD289</f>
        <v>0</v>
      </c>
      <c r="G288">
        <f t="shared" si="28"/>
        <v>0</v>
      </c>
      <c r="I288">
        <f t="shared" si="29"/>
        <v>0</v>
      </c>
      <c r="J288">
        <f t="shared" si="30"/>
        <v>0</v>
      </c>
      <c r="K288">
        <f t="shared" si="31"/>
        <v>0</v>
      </c>
      <c r="M288" s="21">
        <f t="shared" si="32"/>
        <v>0</v>
      </c>
      <c r="N288" s="21">
        <f t="shared" si="33"/>
        <v>0</v>
      </c>
      <c r="O288" s="21">
        <f t="shared" si="34"/>
        <v>0</v>
      </c>
    </row>
    <row r="289" spans="5:15" x14ac:dyDescent="0.25">
      <c r="E289">
        <f>'dec deg to utm'!AC290</f>
        <v>166021.44365805644</v>
      </c>
      <c r="F289">
        <f>'dec deg to utm'!AD290</f>
        <v>0</v>
      </c>
      <c r="G289">
        <f t="shared" si="28"/>
        <v>0</v>
      </c>
      <c r="I289">
        <f t="shared" si="29"/>
        <v>0</v>
      </c>
      <c r="J289">
        <f t="shared" si="30"/>
        <v>0</v>
      </c>
      <c r="K289">
        <f t="shared" si="31"/>
        <v>0</v>
      </c>
      <c r="M289" s="21">
        <f t="shared" si="32"/>
        <v>0</v>
      </c>
      <c r="N289" s="21">
        <f t="shared" si="33"/>
        <v>0</v>
      </c>
      <c r="O289" s="21">
        <f t="shared" si="34"/>
        <v>0</v>
      </c>
    </row>
    <row r="290" spans="5:15" x14ac:dyDescent="0.25">
      <c r="E290">
        <f>'dec deg to utm'!AC291</f>
        <v>166021.44365805644</v>
      </c>
      <c r="F290">
        <f>'dec deg to utm'!AD291</f>
        <v>0</v>
      </c>
      <c r="G290">
        <f t="shared" si="28"/>
        <v>0</v>
      </c>
      <c r="I290">
        <f t="shared" si="29"/>
        <v>0</v>
      </c>
      <c r="J290">
        <f t="shared" si="30"/>
        <v>0</v>
      </c>
      <c r="K290">
        <f t="shared" si="31"/>
        <v>0</v>
      </c>
      <c r="M290" s="21">
        <f t="shared" si="32"/>
        <v>0</v>
      </c>
      <c r="N290" s="21">
        <f t="shared" si="33"/>
        <v>0</v>
      </c>
      <c r="O290" s="21">
        <f t="shared" si="34"/>
        <v>0</v>
      </c>
    </row>
    <row r="291" spans="5:15" x14ac:dyDescent="0.25">
      <c r="E291">
        <f>'dec deg to utm'!AC292</f>
        <v>166021.44365805644</v>
      </c>
      <c r="F291">
        <f>'dec deg to utm'!AD292</f>
        <v>0</v>
      </c>
      <c r="G291">
        <f t="shared" si="28"/>
        <v>0</v>
      </c>
      <c r="I291">
        <f t="shared" si="29"/>
        <v>0</v>
      </c>
      <c r="J291">
        <f t="shared" si="30"/>
        <v>0</v>
      </c>
      <c r="K291">
        <f t="shared" si="31"/>
        <v>0</v>
      </c>
      <c r="M291" s="21">
        <f t="shared" si="32"/>
        <v>0</v>
      </c>
      <c r="N291" s="21">
        <f t="shared" si="33"/>
        <v>0</v>
      </c>
      <c r="O291" s="21">
        <f t="shared" si="34"/>
        <v>0</v>
      </c>
    </row>
    <row r="292" spans="5:15" x14ac:dyDescent="0.25">
      <c r="E292">
        <f>'dec deg to utm'!AC293</f>
        <v>166021.44365805644</v>
      </c>
      <c r="F292">
        <f>'dec deg to utm'!AD293</f>
        <v>0</v>
      </c>
      <c r="G292">
        <f t="shared" si="28"/>
        <v>0</v>
      </c>
      <c r="I292">
        <f t="shared" si="29"/>
        <v>0</v>
      </c>
      <c r="J292">
        <f t="shared" si="30"/>
        <v>0</v>
      </c>
      <c r="K292">
        <f t="shared" si="31"/>
        <v>0</v>
      </c>
      <c r="M292" s="21">
        <f t="shared" si="32"/>
        <v>0</v>
      </c>
      <c r="N292" s="21">
        <f t="shared" si="33"/>
        <v>0</v>
      </c>
      <c r="O292" s="21">
        <f t="shared" si="34"/>
        <v>0</v>
      </c>
    </row>
    <row r="293" spans="5:15" x14ac:dyDescent="0.25">
      <c r="E293">
        <f>'dec deg to utm'!AC294</f>
        <v>166021.44365805644</v>
      </c>
      <c r="F293">
        <f>'dec deg to utm'!AD294</f>
        <v>0</v>
      </c>
      <c r="G293">
        <f t="shared" si="28"/>
        <v>0</v>
      </c>
      <c r="I293">
        <f t="shared" si="29"/>
        <v>0</v>
      </c>
      <c r="J293">
        <f t="shared" si="30"/>
        <v>0</v>
      </c>
      <c r="K293">
        <f t="shared" si="31"/>
        <v>0</v>
      </c>
      <c r="M293" s="21">
        <f t="shared" si="32"/>
        <v>0</v>
      </c>
      <c r="N293" s="21">
        <f t="shared" si="33"/>
        <v>0</v>
      </c>
      <c r="O293" s="21">
        <f t="shared" si="34"/>
        <v>0</v>
      </c>
    </row>
    <row r="294" spans="5:15" x14ac:dyDescent="0.25">
      <c r="E294">
        <f>'dec deg to utm'!AC295</f>
        <v>166021.44365805644</v>
      </c>
      <c r="F294">
        <f>'dec deg to utm'!AD295</f>
        <v>0</v>
      </c>
      <c r="G294">
        <f t="shared" si="28"/>
        <v>0</v>
      </c>
      <c r="I294">
        <f t="shared" si="29"/>
        <v>0</v>
      </c>
      <c r="J294">
        <f t="shared" si="30"/>
        <v>0</v>
      </c>
      <c r="K294">
        <f t="shared" si="31"/>
        <v>0</v>
      </c>
      <c r="M294" s="21">
        <f t="shared" si="32"/>
        <v>0</v>
      </c>
      <c r="N294" s="21">
        <f t="shared" si="33"/>
        <v>0</v>
      </c>
      <c r="O294" s="21">
        <f t="shared" si="34"/>
        <v>0</v>
      </c>
    </row>
    <row r="295" spans="5:15" x14ac:dyDescent="0.25">
      <c r="E295">
        <f>'dec deg to utm'!AC296</f>
        <v>166021.44365805644</v>
      </c>
      <c r="F295">
        <f>'dec deg to utm'!AD296</f>
        <v>0</v>
      </c>
      <c r="G295">
        <f t="shared" si="28"/>
        <v>0</v>
      </c>
      <c r="I295">
        <f t="shared" si="29"/>
        <v>0</v>
      </c>
      <c r="J295">
        <f t="shared" si="30"/>
        <v>0</v>
      </c>
      <c r="K295">
        <f t="shared" si="31"/>
        <v>0</v>
      </c>
      <c r="M295" s="21">
        <f t="shared" si="32"/>
        <v>0</v>
      </c>
      <c r="N295" s="21">
        <f t="shared" si="33"/>
        <v>0</v>
      </c>
      <c r="O295" s="21">
        <f t="shared" si="34"/>
        <v>0</v>
      </c>
    </row>
    <row r="296" spans="5:15" x14ac:dyDescent="0.25">
      <c r="E296">
        <f>'dec deg to utm'!AC297</f>
        <v>166021.44365805644</v>
      </c>
      <c r="F296">
        <f>'dec deg to utm'!AD297</f>
        <v>0</v>
      </c>
      <c r="G296">
        <f t="shared" si="28"/>
        <v>0</v>
      </c>
      <c r="I296">
        <f t="shared" si="29"/>
        <v>0</v>
      </c>
      <c r="J296">
        <f t="shared" si="30"/>
        <v>0</v>
      </c>
      <c r="K296">
        <f t="shared" si="31"/>
        <v>0</v>
      </c>
      <c r="M296" s="21">
        <f t="shared" si="32"/>
        <v>0</v>
      </c>
      <c r="N296" s="21">
        <f t="shared" si="33"/>
        <v>0</v>
      </c>
      <c r="O296" s="21">
        <f t="shared" si="34"/>
        <v>0</v>
      </c>
    </row>
    <row r="297" spans="5:15" x14ac:dyDescent="0.25">
      <c r="E297">
        <f>'dec deg to utm'!AC298</f>
        <v>166021.44365805644</v>
      </c>
      <c r="F297">
        <f>'dec deg to utm'!AD298</f>
        <v>0</v>
      </c>
      <c r="G297">
        <f t="shared" si="28"/>
        <v>0</v>
      </c>
      <c r="I297">
        <f t="shared" si="29"/>
        <v>0</v>
      </c>
      <c r="J297">
        <f t="shared" si="30"/>
        <v>0</v>
      </c>
      <c r="K297">
        <f t="shared" si="31"/>
        <v>0</v>
      </c>
      <c r="M297" s="21">
        <f t="shared" si="32"/>
        <v>0</v>
      </c>
      <c r="N297" s="21">
        <f t="shared" si="33"/>
        <v>0</v>
      </c>
      <c r="O297" s="21">
        <f t="shared" si="34"/>
        <v>0</v>
      </c>
    </row>
    <row r="298" spans="5:15" x14ac:dyDescent="0.25">
      <c r="E298">
        <f>'dec deg to utm'!AC299</f>
        <v>166021.44365805644</v>
      </c>
      <c r="F298">
        <f>'dec deg to utm'!AD299</f>
        <v>0</v>
      </c>
      <c r="G298">
        <f t="shared" si="28"/>
        <v>0</v>
      </c>
      <c r="I298">
        <f t="shared" si="29"/>
        <v>0</v>
      </c>
      <c r="J298">
        <f t="shared" si="30"/>
        <v>0</v>
      </c>
      <c r="K298">
        <f t="shared" si="31"/>
        <v>0</v>
      </c>
      <c r="M298" s="21">
        <f t="shared" si="32"/>
        <v>0</v>
      </c>
      <c r="N298" s="21">
        <f t="shared" si="33"/>
        <v>0</v>
      </c>
      <c r="O298" s="21">
        <f t="shared" si="34"/>
        <v>0</v>
      </c>
    </row>
    <row r="299" spans="5:15" x14ac:dyDescent="0.25">
      <c r="E299">
        <f>'dec deg to utm'!AC300</f>
        <v>166021.44365805644</v>
      </c>
      <c r="F299">
        <f>'dec deg to utm'!AD300</f>
        <v>0</v>
      </c>
      <c r="G299">
        <f t="shared" si="28"/>
        <v>0</v>
      </c>
      <c r="I299">
        <f t="shared" si="29"/>
        <v>0</v>
      </c>
      <c r="J299">
        <f t="shared" si="30"/>
        <v>0</v>
      </c>
      <c r="K299">
        <f t="shared" si="31"/>
        <v>0</v>
      </c>
      <c r="M299" s="21">
        <f t="shared" si="32"/>
        <v>0</v>
      </c>
      <c r="N299" s="21">
        <f t="shared" si="33"/>
        <v>0</v>
      </c>
      <c r="O299" s="21">
        <f t="shared" si="34"/>
        <v>0</v>
      </c>
    </row>
    <row r="300" spans="5:15" x14ac:dyDescent="0.25">
      <c r="E300">
        <f>'dec deg to utm'!AC301</f>
        <v>166021.44365805644</v>
      </c>
      <c r="F300">
        <f>'dec deg to utm'!AD301</f>
        <v>0</v>
      </c>
      <c r="G300">
        <f t="shared" si="28"/>
        <v>0</v>
      </c>
      <c r="I300">
        <f t="shared" si="29"/>
        <v>0</v>
      </c>
      <c r="J300">
        <f t="shared" si="30"/>
        <v>0</v>
      </c>
      <c r="K300">
        <f t="shared" si="31"/>
        <v>0</v>
      </c>
      <c r="M300" s="21">
        <f t="shared" si="32"/>
        <v>0</v>
      </c>
      <c r="N300" s="21">
        <f t="shared" si="33"/>
        <v>0</v>
      </c>
      <c r="O300" s="21">
        <f t="shared" si="34"/>
        <v>0</v>
      </c>
    </row>
    <row r="301" spans="5:15" x14ac:dyDescent="0.25">
      <c r="E301">
        <f>'dec deg to utm'!AC302</f>
        <v>166021.44365805644</v>
      </c>
      <c r="F301">
        <f>'dec deg to utm'!AD302</f>
        <v>0</v>
      </c>
      <c r="G301">
        <f t="shared" si="28"/>
        <v>0</v>
      </c>
      <c r="I301">
        <f t="shared" si="29"/>
        <v>0</v>
      </c>
      <c r="J301">
        <f t="shared" si="30"/>
        <v>0</v>
      </c>
      <c r="K301">
        <f t="shared" si="31"/>
        <v>0</v>
      </c>
      <c r="M301" s="21">
        <f t="shared" si="32"/>
        <v>0</v>
      </c>
      <c r="N301" s="21">
        <f t="shared" si="33"/>
        <v>0</v>
      </c>
      <c r="O301" s="21">
        <f t="shared" si="34"/>
        <v>0</v>
      </c>
    </row>
    <row r="302" spans="5:15" x14ac:dyDescent="0.25">
      <c r="E302">
        <f>'dec deg to utm'!AC303</f>
        <v>166021.44365805644</v>
      </c>
      <c r="F302">
        <f>'dec deg to utm'!AD303</f>
        <v>0</v>
      </c>
      <c r="G302">
        <f t="shared" si="28"/>
        <v>0</v>
      </c>
      <c r="I302">
        <f t="shared" si="29"/>
        <v>0</v>
      </c>
      <c r="J302">
        <f t="shared" si="30"/>
        <v>0</v>
      </c>
      <c r="K302">
        <f t="shared" si="31"/>
        <v>0</v>
      </c>
      <c r="M302" s="21">
        <f t="shared" si="32"/>
        <v>0</v>
      </c>
      <c r="N302" s="21">
        <f t="shared" si="33"/>
        <v>0</v>
      </c>
      <c r="O302" s="21">
        <f t="shared" si="34"/>
        <v>0</v>
      </c>
    </row>
    <row r="303" spans="5:15" x14ac:dyDescent="0.25">
      <c r="E303">
        <f>'dec deg to utm'!AC304</f>
        <v>166021.44365805644</v>
      </c>
      <c r="F303">
        <f>'dec deg to utm'!AD304</f>
        <v>0</v>
      </c>
      <c r="G303">
        <f t="shared" si="28"/>
        <v>0</v>
      </c>
      <c r="I303">
        <f t="shared" si="29"/>
        <v>0</v>
      </c>
      <c r="J303">
        <f t="shared" si="30"/>
        <v>0</v>
      </c>
      <c r="K303">
        <f t="shared" si="31"/>
        <v>0</v>
      </c>
      <c r="M303" s="21">
        <f t="shared" si="32"/>
        <v>0</v>
      </c>
      <c r="N303" s="21">
        <f t="shared" si="33"/>
        <v>0</v>
      </c>
      <c r="O303" s="21">
        <f t="shared" si="34"/>
        <v>0</v>
      </c>
    </row>
    <row r="304" spans="5:15" x14ac:dyDescent="0.25">
      <c r="E304">
        <f>'dec deg to utm'!AC305</f>
        <v>166021.44365805644</v>
      </c>
      <c r="F304">
        <f>'dec deg to utm'!AD305</f>
        <v>0</v>
      </c>
      <c r="G304">
        <f t="shared" si="28"/>
        <v>0</v>
      </c>
      <c r="I304">
        <f t="shared" si="29"/>
        <v>0</v>
      </c>
      <c r="J304">
        <f t="shared" si="30"/>
        <v>0</v>
      </c>
      <c r="K304">
        <f t="shared" si="31"/>
        <v>0</v>
      </c>
      <c r="M304" s="21">
        <f t="shared" si="32"/>
        <v>0</v>
      </c>
      <c r="N304" s="21">
        <f t="shared" si="33"/>
        <v>0</v>
      </c>
      <c r="O304" s="21">
        <f t="shared" si="34"/>
        <v>0</v>
      </c>
    </row>
    <row r="305" spans="5:15" x14ac:dyDescent="0.25">
      <c r="E305">
        <f>'dec deg to utm'!AC306</f>
        <v>166021.44365805644</v>
      </c>
      <c r="F305">
        <f>'dec deg to utm'!AD306</f>
        <v>0</v>
      </c>
      <c r="G305">
        <f t="shared" si="28"/>
        <v>0</v>
      </c>
      <c r="I305">
        <f t="shared" si="29"/>
        <v>0</v>
      </c>
      <c r="J305">
        <f t="shared" si="30"/>
        <v>0</v>
      </c>
      <c r="K305">
        <f t="shared" si="31"/>
        <v>0</v>
      </c>
      <c r="M305" s="21">
        <f t="shared" si="32"/>
        <v>0</v>
      </c>
      <c r="N305" s="21">
        <f t="shared" si="33"/>
        <v>0</v>
      </c>
      <c r="O305" s="21">
        <f t="shared" si="34"/>
        <v>0</v>
      </c>
    </row>
    <row r="306" spans="5:15" x14ac:dyDescent="0.25">
      <c r="E306">
        <f>'dec deg to utm'!AC307</f>
        <v>166021.44365805644</v>
      </c>
      <c r="F306">
        <f>'dec deg to utm'!AD307</f>
        <v>0</v>
      </c>
      <c r="G306">
        <f t="shared" si="28"/>
        <v>0</v>
      </c>
      <c r="I306">
        <f t="shared" si="29"/>
        <v>0</v>
      </c>
      <c r="J306">
        <f t="shared" si="30"/>
        <v>0</v>
      </c>
      <c r="K306">
        <f t="shared" si="31"/>
        <v>0</v>
      </c>
      <c r="M306" s="21">
        <f t="shared" si="32"/>
        <v>0</v>
      </c>
      <c r="N306" s="21">
        <f t="shared" si="33"/>
        <v>0</v>
      </c>
      <c r="O306" s="21">
        <f t="shared" si="34"/>
        <v>0</v>
      </c>
    </row>
    <row r="307" spans="5:15" x14ac:dyDescent="0.25">
      <c r="E307">
        <f>'dec deg to utm'!AC308</f>
        <v>166021.44365805644</v>
      </c>
      <c r="F307">
        <f>'dec deg to utm'!AD308</f>
        <v>0</v>
      </c>
      <c r="G307">
        <f t="shared" si="28"/>
        <v>0</v>
      </c>
      <c r="I307">
        <f t="shared" si="29"/>
        <v>0</v>
      </c>
      <c r="J307">
        <f t="shared" si="30"/>
        <v>0</v>
      </c>
      <c r="K307">
        <f t="shared" si="31"/>
        <v>0</v>
      </c>
      <c r="M307" s="21">
        <f t="shared" si="32"/>
        <v>0</v>
      </c>
      <c r="N307" s="21">
        <f t="shared" si="33"/>
        <v>0</v>
      </c>
      <c r="O307" s="21">
        <f t="shared" si="34"/>
        <v>0</v>
      </c>
    </row>
    <row r="308" spans="5:15" x14ac:dyDescent="0.25">
      <c r="E308">
        <f>'dec deg to utm'!AC309</f>
        <v>166021.44365805644</v>
      </c>
      <c r="F308">
        <f>'dec deg to utm'!AD309</f>
        <v>0</v>
      </c>
      <c r="G308">
        <f t="shared" si="28"/>
        <v>0</v>
      </c>
      <c r="I308">
        <f t="shared" si="29"/>
        <v>0</v>
      </c>
      <c r="J308">
        <f t="shared" si="30"/>
        <v>0</v>
      </c>
      <c r="K308">
        <f t="shared" si="31"/>
        <v>0</v>
      </c>
      <c r="M308" s="21">
        <f t="shared" si="32"/>
        <v>0</v>
      </c>
      <c r="N308" s="21">
        <f t="shared" si="33"/>
        <v>0</v>
      </c>
      <c r="O308" s="21">
        <f t="shared" si="34"/>
        <v>0</v>
      </c>
    </row>
    <row r="309" spans="5:15" x14ac:dyDescent="0.25">
      <c r="E309">
        <f>'dec deg to utm'!AC310</f>
        <v>166021.44365805644</v>
      </c>
      <c r="F309">
        <f>'dec deg to utm'!AD310</f>
        <v>0</v>
      </c>
      <c r="G309">
        <f t="shared" si="28"/>
        <v>0</v>
      </c>
      <c r="I309">
        <f t="shared" si="29"/>
        <v>0</v>
      </c>
      <c r="J309">
        <f t="shared" si="30"/>
        <v>0</v>
      </c>
      <c r="K309">
        <f t="shared" si="31"/>
        <v>0</v>
      </c>
      <c r="M309" s="21">
        <f t="shared" si="32"/>
        <v>0</v>
      </c>
      <c r="N309" s="21">
        <f t="shared" si="33"/>
        <v>0</v>
      </c>
      <c r="O309" s="21">
        <f t="shared" si="34"/>
        <v>0</v>
      </c>
    </row>
    <row r="310" spans="5:15" x14ac:dyDescent="0.25">
      <c r="E310">
        <f>'dec deg to utm'!AC311</f>
        <v>166021.44365805644</v>
      </c>
      <c r="F310">
        <f>'dec deg to utm'!AD311</f>
        <v>0</v>
      </c>
      <c r="G310">
        <f t="shared" si="28"/>
        <v>0</v>
      </c>
      <c r="I310">
        <f t="shared" si="29"/>
        <v>0</v>
      </c>
      <c r="J310">
        <f t="shared" si="30"/>
        <v>0</v>
      </c>
      <c r="K310">
        <f t="shared" si="31"/>
        <v>0</v>
      </c>
      <c r="M310" s="21">
        <f t="shared" si="32"/>
        <v>0</v>
      </c>
      <c r="N310" s="21">
        <f t="shared" si="33"/>
        <v>0</v>
      </c>
      <c r="O310" s="21">
        <f t="shared" si="34"/>
        <v>0</v>
      </c>
    </row>
    <row r="311" spans="5:15" x14ac:dyDescent="0.25">
      <c r="E311">
        <f>'dec deg to utm'!AC312</f>
        <v>166021.44365805644</v>
      </c>
      <c r="F311">
        <f>'dec deg to utm'!AD312</f>
        <v>0</v>
      </c>
      <c r="G311">
        <f t="shared" si="28"/>
        <v>0</v>
      </c>
      <c r="I311">
        <f t="shared" si="29"/>
        <v>0</v>
      </c>
      <c r="J311">
        <f t="shared" si="30"/>
        <v>0</v>
      </c>
      <c r="K311">
        <f t="shared" si="31"/>
        <v>0</v>
      </c>
      <c r="M311" s="21">
        <f t="shared" si="32"/>
        <v>0</v>
      </c>
      <c r="N311" s="21">
        <f t="shared" si="33"/>
        <v>0</v>
      </c>
      <c r="O311" s="21">
        <f t="shared" si="34"/>
        <v>0</v>
      </c>
    </row>
    <row r="312" spans="5:15" x14ac:dyDescent="0.25">
      <c r="E312">
        <f>'dec deg to utm'!AC313</f>
        <v>166021.44365805644</v>
      </c>
      <c r="F312">
        <f>'dec deg to utm'!AD313</f>
        <v>0</v>
      </c>
      <c r="G312">
        <f t="shared" si="28"/>
        <v>0</v>
      </c>
      <c r="I312">
        <f t="shared" si="29"/>
        <v>0</v>
      </c>
      <c r="J312">
        <f t="shared" si="30"/>
        <v>0</v>
      </c>
      <c r="K312">
        <f t="shared" si="31"/>
        <v>0</v>
      </c>
      <c r="M312" s="21">
        <f t="shared" si="32"/>
        <v>0</v>
      </c>
      <c r="N312" s="21">
        <f t="shared" si="33"/>
        <v>0</v>
      </c>
      <c r="O312" s="21">
        <f t="shared" si="34"/>
        <v>0</v>
      </c>
    </row>
    <row r="313" spans="5:15" x14ac:dyDescent="0.25">
      <c r="E313">
        <f>'dec deg to utm'!AC314</f>
        <v>166021.44365805644</v>
      </c>
      <c r="F313">
        <f>'dec deg to utm'!AD314</f>
        <v>0</v>
      </c>
      <c r="G313">
        <f t="shared" si="28"/>
        <v>0</v>
      </c>
      <c r="I313">
        <f t="shared" si="29"/>
        <v>0</v>
      </c>
      <c r="J313">
        <f t="shared" si="30"/>
        <v>0</v>
      </c>
      <c r="K313">
        <f t="shared" si="31"/>
        <v>0</v>
      </c>
      <c r="M313" s="21">
        <f t="shared" si="32"/>
        <v>0</v>
      </c>
      <c r="N313" s="21">
        <f t="shared" si="33"/>
        <v>0</v>
      </c>
      <c r="O313" s="21">
        <f t="shared" si="34"/>
        <v>0</v>
      </c>
    </row>
    <row r="314" spans="5:15" x14ac:dyDescent="0.25">
      <c r="E314">
        <f>'dec deg to utm'!AC315</f>
        <v>166021.44365805644</v>
      </c>
      <c r="F314">
        <f>'dec deg to utm'!AD315</f>
        <v>0</v>
      </c>
      <c r="G314">
        <f t="shared" si="28"/>
        <v>0</v>
      </c>
      <c r="I314">
        <f t="shared" si="29"/>
        <v>0</v>
      </c>
      <c r="J314">
        <f t="shared" si="30"/>
        <v>0</v>
      </c>
      <c r="K314">
        <f t="shared" si="31"/>
        <v>0</v>
      </c>
      <c r="M314" s="21">
        <f t="shared" si="32"/>
        <v>0</v>
      </c>
      <c r="N314" s="21">
        <f t="shared" si="33"/>
        <v>0</v>
      </c>
      <c r="O314" s="21">
        <f t="shared" si="34"/>
        <v>0</v>
      </c>
    </row>
    <row r="315" spans="5:15" x14ac:dyDescent="0.25">
      <c r="E315">
        <f>'dec deg to utm'!AC316</f>
        <v>166021.44365805644</v>
      </c>
      <c r="F315">
        <f>'dec deg to utm'!AD316</f>
        <v>0</v>
      </c>
      <c r="G315">
        <f t="shared" si="28"/>
        <v>0</v>
      </c>
      <c r="I315">
        <f t="shared" si="29"/>
        <v>0</v>
      </c>
      <c r="J315">
        <f t="shared" si="30"/>
        <v>0</v>
      </c>
      <c r="K315">
        <f t="shared" si="31"/>
        <v>0</v>
      </c>
      <c r="M315" s="21">
        <f t="shared" si="32"/>
        <v>0</v>
      </c>
      <c r="N315" s="21">
        <f t="shared" si="33"/>
        <v>0</v>
      </c>
      <c r="O315" s="21">
        <f t="shared" si="34"/>
        <v>0</v>
      </c>
    </row>
    <row r="316" spans="5:15" x14ac:dyDescent="0.25">
      <c r="E316">
        <f>'dec deg to utm'!AC317</f>
        <v>166021.44365805644</v>
      </c>
      <c r="F316">
        <f>'dec deg to utm'!AD317</f>
        <v>0</v>
      </c>
      <c r="G316">
        <f t="shared" si="28"/>
        <v>0</v>
      </c>
      <c r="I316">
        <f t="shared" si="29"/>
        <v>0</v>
      </c>
      <c r="J316">
        <f t="shared" si="30"/>
        <v>0</v>
      </c>
      <c r="K316">
        <f t="shared" si="31"/>
        <v>0</v>
      </c>
      <c r="M316" s="21">
        <f t="shared" si="32"/>
        <v>0</v>
      </c>
      <c r="N316" s="21">
        <f t="shared" si="33"/>
        <v>0</v>
      </c>
      <c r="O316" s="21">
        <f t="shared" si="34"/>
        <v>0</v>
      </c>
    </row>
    <row r="317" spans="5:15" x14ac:dyDescent="0.25">
      <c r="E317">
        <f>'dec deg to utm'!AC318</f>
        <v>166021.44365805644</v>
      </c>
      <c r="F317">
        <f>'dec deg to utm'!AD318</f>
        <v>0</v>
      </c>
      <c r="G317">
        <f t="shared" si="28"/>
        <v>0</v>
      </c>
      <c r="I317">
        <f t="shared" si="29"/>
        <v>0</v>
      </c>
      <c r="J317">
        <f t="shared" si="30"/>
        <v>0</v>
      </c>
      <c r="K317">
        <f t="shared" si="31"/>
        <v>0</v>
      </c>
      <c r="M317" s="21">
        <f t="shared" si="32"/>
        <v>0</v>
      </c>
      <c r="N317" s="21">
        <f t="shared" si="33"/>
        <v>0</v>
      </c>
      <c r="O317" s="21">
        <f t="shared" si="34"/>
        <v>0</v>
      </c>
    </row>
    <row r="318" spans="5:15" x14ac:dyDescent="0.25">
      <c r="E318">
        <f>'dec deg to utm'!AC319</f>
        <v>166021.44365805644</v>
      </c>
      <c r="F318">
        <f>'dec deg to utm'!AD319</f>
        <v>0</v>
      </c>
      <c r="G318">
        <f t="shared" si="28"/>
        <v>0</v>
      </c>
      <c r="I318">
        <f t="shared" si="29"/>
        <v>0</v>
      </c>
      <c r="J318">
        <f t="shared" si="30"/>
        <v>0</v>
      </c>
      <c r="K318">
        <f t="shared" si="31"/>
        <v>0</v>
      </c>
      <c r="M318" s="21">
        <f t="shared" si="32"/>
        <v>0</v>
      </c>
      <c r="N318" s="21">
        <f t="shared" si="33"/>
        <v>0</v>
      </c>
      <c r="O318" s="21">
        <f t="shared" si="34"/>
        <v>0</v>
      </c>
    </row>
    <row r="319" spans="5:15" x14ac:dyDescent="0.25">
      <c r="E319">
        <f>'dec deg to utm'!AC320</f>
        <v>166021.44365805644</v>
      </c>
      <c r="F319">
        <f>'dec deg to utm'!AD320</f>
        <v>0</v>
      </c>
      <c r="G319">
        <f t="shared" si="28"/>
        <v>0</v>
      </c>
      <c r="I319">
        <f t="shared" si="29"/>
        <v>0</v>
      </c>
      <c r="J319">
        <f t="shared" si="30"/>
        <v>0</v>
      </c>
      <c r="K319">
        <f t="shared" si="31"/>
        <v>0</v>
      </c>
      <c r="M319" s="21">
        <f t="shared" si="32"/>
        <v>0</v>
      </c>
      <c r="N319" s="21">
        <f t="shared" si="33"/>
        <v>0</v>
      </c>
      <c r="O319" s="21">
        <f t="shared" si="34"/>
        <v>0</v>
      </c>
    </row>
    <row r="320" spans="5:15" x14ac:dyDescent="0.25">
      <c r="E320">
        <f>'dec deg to utm'!AC321</f>
        <v>166021.44365805644</v>
      </c>
      <c r="F320">
        <f>'dec deg to utm'!AD321</f>
        <v>0</v>
      </c>
      <c r="G320">
        <f t="shared" si="28"/>
        <v>0</v>
      </c>
      <c r="I320">
        <f t="shared" si="29"/>
        <v>0</v>
      </c>
      <c r="J320">
        <f t="shared" si="30"/>
        <v>0</v>
      </c>
      <c r="K320">
        <f t="shared" si="31"/>
        <v>0</v>
      </c>
      <c r="M320" s="21">
        <f t="shared" si="32"/>
        <v>0</v>
      </c>
      <c r="N320" s="21">
        <f t="shared" si="33"/>
        <v>0</v>
      </c>
      <c r="O320" s="21">
        <f t="shared" si="34"/>
        <v>0</v>
      </c>
    </row>
    <row r="321" spans="5:15" x14ac:dyDescent="0.25">
      <c r="E321">
        <f>'dec deg to utm'!AC322</f>
        <v>166021.44365805644</v>
      </c>
      <c r="F321">
        <f>'dec deg to utm'!AD322</f>
        <v>0</v>
      </c>
      <c r="G321">
        <f t="shared" si="28"/>
        <v>0</v>
      </c>
      <c r="I321">
        <f t="shared" si="29"/>
        <v>0</v>
      </c>
      <c r="J321">
        <f t="shared" si="30"/>
        <v>0</v>
      </c>
      <c r="K321">
        <f t="shared" si="31"/>
        <v>0</v>
      </c>
      <c r="M321" s="21">
        <f t="shared" si="32"/>
        <v>0</v>
      </c>
      <c r="N321" s="21">
        <f t="shared" si="33"/>
        <v>0</v>
      </c>
      <c r="O321" s="21">
        <f t="shared" si="34"/>
        <v>0</v>
      </c>
    </row>
    <row r="322" spans="5:15" x14ac:dyDescent="0.25">
      <c r="E322">
        <f>'dec deg to utm'!AC323</f>
        <v>166021.44365805644</v>
      </c>
      <c r="F322">
        <f>'dec deg to utm'!AD323</f>
        <v>0</v>
      </c>
      <c r="G322">
        <f t="shared" si="28"/>
        <v>0</v>
      </c>
      <c r="I322">
        <f t="shared" si="29"/>
        <v>0</v>
      </c>
      <c r="J322">
        <f t="shared" si="30"/>
        <v>0</v>
      </c>
      <c r="K322">
        <f t="shared" si="31"/>
        <v>0</v>
      </c>
      <c r="M322" s="21">
        <f t="shared" si="32"/>
        <v>0</v>
      </c>
      <c r="N322" s="21">
        <f t="shared" si="33"/>
        <v>0</v>
      </c>
      <c r="O322" s="21">
        <f t="shared" si="34"/>
        <v>0</v>
      </c>
    </row>
    <row r="323" spans="5:15" x14ac:dyDescent="0.25">
      <c r="E323">
        <f>'dec deg to utm'!AC324</f>
        <v>166021.44365805644</v>
      </c>
      <c r="F323">
        <f>'dec deg to utm'!AD324</f>
        <v>0</v>
      </c>
      <c r="G323">
        <f t="shared" si="28"/>
        <v>0</v>
      </c>
      <c r="I323">
        <f t="shared" si="29"/>
        <v>0</v>
      </c>
      <c r="J323">
        <f t="shared" si="30"/>
        <v>0</v>
      </c>
      <c r="K323">
        <f t="shared" si="31"/>
        <v>0</v>
      </c>
      <c r="M323" s="21">
        <f t="shared" si="32"/>
        <v>0</v>
      </c>
      <c r="N323" s="21">
        <f t="shared" si="33"/>
        <v>0</v>
      </c>
      <c r="O323" s="21">
        <f t="shared" si="34"/>
        <v>0</v>
      </c>
    </row>
    <row r="324" spans="5:15" x14ac:dyDescent="0.25">
      <c r="E324">
        <f>'dec deg to utm'!AC325</f>
        <v>166021.44365805644</v>
      </c>
      <c r="F324">
        <f>'dec deg to utm'!AD325</f>
        <v>0</v>
      </c>
      <c r="G324">
        <f t="shared" si="28"/>
        <v>0</v>
      </c>
      <c r="I324">
        <f t="shared" si="29"/>
        <v>0</v>
      </c>
      <c r="J324">
        <f t="shared" si="30"/>
        <v>0</v>
      </c>
      <c r="K324">
        <f t="shared" si="31"/>
        <v>0</v>
      </c>
      <c r="M324" s="21">
        <f t="shared" si="32"/>
        <v>0</v>
      </c>
      <c r="N324" s="21">
        <f t="shared" si="33"/>
        <v>0</v>
      </c>
      <c r="O324" s="21">
        <f t="shared" si="34"/>
        <v>0</v>
      </c>
    </row>
    <row r="325" spans="5:15" x14ac:dyDescent="0.25">
      <c r="E325">
        <f>'dec deg to utm'!AC326</f>
        <v>166021.44365805644</v>
      </c>
      <c r="F325">
        <f>'dec deg to utm'!AD326</f>
        <v>0</v>
      </c>
      <c r="G325">
        <f t="shared" ref="G325:G388" si="35">C325</f>
        <v>0</v>
      </c>
      <c r="I325">
        <f t="shared" ref="I325:I388" si="36">E325-$E$4</f>
        <v>0</v>
      </c>
      <c r="J325">
        <f t="shared" ref="J325:J388" si="37">F325-$F$4</f>
        <v>0</v>
      </c>
      <c r="K325">
        <f t="shared" ref="K325:K388" si="38">G325-$G$4</f>
        <v>0</v>
      </c>
      <c r="M325" s="21">
        <f t="shared" ref="M325:M388" si="39">I325</f>
        <v>0</v>
      </c>
      <c r="N325" s="21">
        <f t="shared" ref="N325:N388" si="40">J325*-1</f>
        <v>0</v>
      </c>
      <c r="O325" s="21">
        <f t="shared" ref="O325:O388" si="41">K325</f>
        <v>0</v>
      </c>
    </row>
    <row r="326" spans="5:15" x14ac:dyDescent="0.25">
      <c r="E326">
        <f>'dec deg to utm'!AC327</f>
        <v>166021.44365805644</v>
      </c>
      <c r="F326">
        <f>'dec deg to utm'!AD327</f>
        <v>0</v>
      </c>
      <c r="G326">
        <f t="shared" si="35"/>
        <v>0</v>
      </c>
      <c r="I326">
        <f t="shared" si="36"/>
        <v>0</v>
      </c>
      <c r="J326">
        <f t="shared" si="37"/>
        <v>0</v>
      </c>
      <c r="K326">
        <f t="shared" si="38"/>
        <v>0</v>
      </c>
      <c r="M326" s="21">
        <f t="shared" si="39"/>
        <v>0</v>
      </c>
      <c r="N326" s="21">
        <f t="shared" si="40"/>
        <v>0</v>
      </c>
      <c r="O326" s="21">
        <f t="shared" si="41"/>
        <v>0</v>
      </c>
    </row>
    <row r="327" spans="5:15" x14ac:dyDescent="0.25">
      <c r="E327">
        <f>'dec deg to utm'!AC328</f>
        <v>166021.44365805644</v>
      </c>
      <c r="F327">
        <f>'dec deg to utm'!AD328</f>
        <v>0</v>
      </c>
      <c r="G327">
        <f t="shared" si="35"/>
        <v>0</v>
      </c>
      <c r="I327">
        <f t="shared" si="36"/>
        <v>0</v>
      </c>
      <c r="J327">
        <f t="shared" si="37"/>
        <v>0</v>
      </c>
      <c r="K327">
        <f t="shared" si="38"/>
        <v>0</v>
      </c>
      <c r="M327" s="21">
        <f t="shared" si="39"/>
        <v>0</v>
      </c>
      <c r="N327" s="21">
        <f t="shared" si="40"/>
        <v>0</v>
      </c>
      <c r="O327" s="21">
        <f t="shared" si="41"/>
        <v>0</v>
      </c>
    </row>
    <row r="328" spans="5:15" x14ac:dyDescent="0.25">
      <c r="E328">
        <f>'dec deg to utm'!AC329</f>
        <v>166021.44365805644</v>
      </c>
      <c r="F328">
        <f>'dec deg to utm'!AD329</f>
        <v>0</v>
      </c>
      <c r="G328">
        <f t="shared" si="35"/>
        <v>0</v>
      </c>
      <c r="I328">
        <f t="shared" si="36"/>
        <v>0</v>
      </c>
      <c r="J328">
        <f t="shared" si="37"/>
        <v>0</v>
      </c>
      <c r="K328">
        <f t="shared" si="38"/>
        <v>0</v>
      </c>
      <c r="M328" s="21">
        <f t="shared" si="39"/>
        <v>0</v>
      </c>
      <c r="N328" s="21">
        <f t="shared" si="40"/>
        <v>0</v>
      </c>
      <c r="O328" s="21">
        <f t="shared" si="41"/>
        <v>0</v>
      </c>
    </row>
    <row r="329" spans="5:15" x14ac:dyDescent="0.25">
      <c r="E329">
        <f>'dec deg to utm'!AC330</f>
        <v>166021.44365805644</v>
      </c>
      <c r="F329">
        <f>'dec deg to utm'!AD330</f>
        <v>0</v>
      </c>
      <c r="G329">
        <f t="shared" si="35"/>
        <v>0</v>
      </c>
      <c r="I329">
        <f t="shared" si="36"/>
        <v>0</v>
      </c>
      <c r="J329">
        <f t="shared" si="37"/>
        <v>0</v>
      </c>
      <c r="K329">
        <f t="shared" si="38"/>
        <v>0</v>
      </c>
      <c r="M329" s="21">
        <f t="shared" si="39"/>
        <v>0</v>
      </c>
      <c r="N329" s="21">
        <f t="shared" si="40"/>
        <v>0</v>
      </c>
      <c r="O329" s="21">
        <f t="shared" si="41"/>
        <v>0</v>
      </c>
    </row>
    <row r="330" spans="5:15" x14ac:dyDescent="0.25">
      <c r="E330">
        <f>'dec deg to utm'!AC331</f>
        <v>166021.44365805644</v>
      </c>
      <c r="F330">
        <f>'dec deg to utm'!AD331</f>
        <v>0</v>
      </c>
      <c r="G330">
        <f t="shared" si="35"/>
        <v>0</v>
      </c>
      <c r="I330">
        <f t="shared" si="36"/>
        <v>0</v>
      </c>
      <c r="J330">
        <f t="shared" si="37"/>
        <v>0</v>
      </c>
      <c r="K330">
        <f t="shared" si="38"/>
        <v>0</v>
      </c>
      <c r="M330" s="21">
        <f t="shared" si="39"/>
        <v>0</v>
      </c>
      <c r="N330" s="21">
        <f t="shared" si="40"/>
        <v>0</v>
      </c>
      <c r="O330" s="21">
        <f t="shared" si="41"/>
        <v>0</v>
      </c>
    </row>
    <row r="331" spans="5:15" x14ac:dyDescent="0.25">
      <c r="E331">
        <f>'dec deg to utm'!AC332</f>
        <v>166021.44365805644</v>
      </c>
      <c r="F331">
        <f>'dec deg to utm'!AD332</f>
        <v>0</v>
      </c>
      <c r="G331">
        <f t="shared" si="35"/>
        <v>0</v>
      </c>
      <c r="I331">
        <f t="shared" si="36"/>
        <v>0</v>
      </c>
      <c r="J331">
        <f t="shared" si="37"/>
        <v>0</v>
      </c>
      <c r="K331">
        <f t="shared" si="38"/>
        <v>0</v>
      </c>
      <c r="M331" s="21">
        <f t="shared" si="39"/>
        <v>0</v>
      </c>
      <c r="N331" s="21">
        <f t="shared" si="40"/>
        <v>0</v>
      </c>
      <c r="O331" s="21">
        <f t="shared" si="41"/>
        <v>0</v>
      </c>
    </row>
    <row r="332" spans="5:15" x14ac:dyDescent="0.25">
      <c r="E332">
        <f>'dec deg to utm'!AC333</f>
        <v>166021.44365805644</v>
      </c>
      <c r="F332">
        <f>'dec deg to utm'!AD333</f>
        <v>0</v>
      </c>
      <c r="G332">
        <f t="shared" si="35"/>
        <v>0</v>
      </c>
      <c r="I332">
        <f t="shared" si="36"/>
        <v>0</v>
      </c>
      <c r="J332">
        <f t="shared" si="37"/>
        <v>0</v>
      </c>
      <c r="K332">
        <f t="shared" si="38"/>
        <v>0</v>
      </c>
      <c r="M332" s="21">
        <f t="shared" si="39"/>
        <v>0</v>
      </c>
      <c r="N332" s="21">
        <f t="shared" si="40"/>
        <v>0</v>
      </c>
      <c r="O332" s="21">
        <f t="shared" si="41"/>
        <v>0</v>
      </c>
    </row>
    <row r="333" spans="5:15" x14ac:dyDescent="0.25">
      <c r="E333">
        <f>'dec deg to utm'!AC334</f>
        <v>166021.44365805644</v>
      </c>
      <c r="F333">
        <f>'dec deg to utm'!AD334</f>
        <v>0</v>
      </c>
      <c r="G333">
        <f t="shared" si="35"/>
        <v>0</v>
      </c>
      <c r="I333">
        <f t="shared" si="36"/>
        <v>0</v>
      </c>
      <c r="J333">
        <f t="shared" si="37"/>
        <v>0</v>
      </c>
      <c r="K333">
        <f t="shared" si="38"/>
        <v>0</v>
      </c>
      <c r="M333" s="21">
        <f t="shared" si="39"/>
        <v>0</v>
      </c>
      <c r="N333" s="21">
        <f t="shared" si="40"/>
        <v>0</v>
      </c>
      <c r="O333" s="21">
        <f t="shared" si="41"/>
        <v>0</v>
      </c>
    </row>
    <row r="334" spans="5:15" x14ac:dyDescent="0.25">
      <c r="E334">
        <f>'dec deg to utm'!AC335</f>
        <v>166021.44365805644</v>
      </c>
      <c r="F334">
        <f>'dec deg to utm'!AD335</f>
        <v>0</v>
      </c>
      <c r="G334">
        <f t="shared" si="35"/>
        <v>0</v>
      </c>
      <c r="I334">
        <f t="shared" si="36"/>
        <v>0</v>
      </c>
      <c r="J334">
        <f t="shared" si="37"/>
        <v>0</v>
      </c>
      <c r="K334">
        <f t="shared" si="38"/>
        <v>0</v>
      </c>
      <c r="M334" s="21">
        <f t="shared" si="39"/>
        <v>0</v>
      </c>
      <c r="N334" s="21">
        <f t="shared" si="40"/>
        <v>0</v>
      </c>
      <c r="O334" s="21">
        <f t="shared" si="41"/>
        <v>0</v>
      </c>
    </row>
    <row r="335" spans="5:15" x14ac:dyDescent="0.25">
      <c r="E335">
        <f>'dec deg to utm'!AC336</f>
        <v>166021.44365805644</v>
      </c>
      <c r="F335">
        <f>'dec deg to utm'!AD336</f>
        <v>0</v>
      </c>
      <c r="G335">
        <f t="shared" si="35"/>
        <v>0</v>
      </c>
      <c r="I335">
        <f t="shared" si="36"/>
        <v>0</v>
      </c>
      <c r="J335">
        <f t="shared" si="37"/>
        <v>0</v>
      </c>
      <c r="K335">
        <f t="shared" si="38"/>
        <v>0</v>
      </c>
      <c r="M335" s="21">
        <f t="shared" si="39"/>
        <v>0</v>
      </c>
      <c r="N335" s="21">
        <f t="shared" si="40"/>
        <v>0</v>
      </c>
      <c r="O335" s="21">
        <f t="shared" si="41"/>
        <v>0</v>
      </c>
    </row>
    <row r="336" spans="5:15" x14ac:dyDescent="0.25">
      <c r="E336">
        <f>'dec deg to utm'!AC337</f>
        <v>166021.44365805644</v>
      </c>
      <c r="F336">
        <f>'dec deg to utm'!AD337</f>
        <v>0</v>
      </c>
      <c r="G336">
        <f t="shared" si="35"/>
        <v>0</v>
      </c>
      <c r="I336">
        <f t="shared" si="36"/>
        <v>0</v>
      </c>
      <c r="J336">
        <f t="shared" si="37"/>
        <v>0</v>
      </c>
      <c r="K336">
        <f t="shared" si="38"/>
        <v>0</v>
      </c>
      <c r="M336" s="21">
        <f t="shared" si="39"/>
        <v>0</v>
      </c>
      <c r="N336" s="21">
        <f t="shared" si="40"/>
        <v>0</v>
      </c>
      <c r="O336" s="21">
        <f t="shared" si="41"/>
        <v>0</v>
      </c>
    </row>
    <row r="337" spans="5:15" x14ac:dyDescent="0.25">
      <c r="E337">
        <f>'dec deg to utm'!AC338</f>
        <v>166021.44365805644</v>
      </c>
      <c r="F337">
        <f>'dec deg to utm'!AD338</f>
        <v>0</v>
      </c>
      <c r="G337">
        <f t="shared" si="35"/>
        <v>0</v>
      </c>
      <c r="I337">
        <f t="shared" si="36"/>
        <v>0</v>
      </c>
      <c r="J337">
        <f t="shared" si="37"/>
        <v>0</v>
      </c>
      <c r="K337">
        <f t="shared" si="38"/>
        <v>0</v>
      </c>
      <c r="M337" s="21">
        <f t="shared" si="39"/>
        <v>0</v>
      </c>
      <c r="N337" s="21">
        <f t="shared" si="40"/>
        <v>0</v>
      </c>
      <c r="O337" s="21">
        <f t="shared" si="41"/>
        <v>0</v>
      </c>
    </row>
    <row r="338" spans="5:15" x14ac:dyDescent="0.25">
      <c r="E338">
        <f>'dec deg to utm'!AC339</f>
        <v>166021.44365805644</v>
      </c>
      <c r="F338">
        <f>'dec deg to utm'!AD339</f>
        <v>0</v>
      </c>
      <c r="G338">
        <f t="shared" si="35"/>
        <v>0</v>
      </c>
      <c r="I338">
        <f t="shared" si="36"/>
        <v>0</v>
      </c>
      <c r="J338">
        <f t="shared" si="37"/>
        <v>0</v>
      </c>
      <c r="K338">
        <f t="shared" si="38"/>
        <v>0</v>
      </c>
      <c r="M338" s="21">
        <f t="shared" si="39"/>
        <v>0</v>
      </c>
      <c r="N338" s="21">
        <f t="shared" si="40"/>
        <v>0</v>
      </c>
      <c r="O338" s="21">
        <f t="shared" si="41"/>
        <v>0</v>
      </c>
    </row>
    <row r="339" spans="5:15" x14ac:dyDescent="0.25">
      <c r="E339">
        <f>'dec deg to utm'!AC340</f>
        <v>166021.44365805644</v>
      </c>
      <c r="F339">
        <f>'dec deg to utm'!AD340</f>
        <v>0</v>
      </c>
      <c r="G339">
        <f t="shared" si="35"/>
        <v>0</v>
      </c>
      <c r="I339">
        <f t="shared" si="36"/>
        <v>0</v>
      </c>
      <c r="J339">
        <f t="shared" si="37"/>
        <v>0</v>
      </c>
      <c r="K339">
        <f t="shared" si="38"/>
        <v>0</v>
      </c>
      <c r="M339" s="21">
        <f t="shared" si="39"/>
        <v>0</v>
      </c>
      <c r="N339" s="21">
        <f t="shared" si="40"/>
        <v>0</v>
      </c>
      <c r="O339" s="21">
        <f t="shared" si="41"/>
        <v>0</v>
      </c>
    </row>
    <row r="340" spans="5:15" x14ac:dyDescent="0.25">
      <c r="E340">
        <f>'dec deg to utm'!AC341</f>
        <v>166021.44365805644</v>
      </c>
      <c r="F340">
        <f>'dec deg to utm'!AD341</f>
        <v>0</v>
      </c>
      <c r="G340">
        <f t="shared" si="35"/>
        <v>0</v>
      </c>
      <c r="I340">
        <f t="shared" si="36"/>
        <v>0</v>
      </c>
      <c r="J340">
        <f t="shared" si="37"/>
        <v>0</v>
      </c>
      <c r="K340">
        <f t="shared" si="38"/>
        <v>0</v>
      </c>
      <c r="M340" s="21">
        <f t="shared" si="39"/>
        <v>0</v>
      </c>
      <c r="N340" s="21">
        <f t="shared" si="40"/>
        <v>0</v>
      </c>
      <c r="O340" s="21">
        <f t="shared" si="41"/>
        <v>0</v>
      </c>
    </row>
    <row r="341" spans="5:15" x14ac:dyDescent="0.25">
      <c r="E341">
        <f>'dec deg to utm'!AC342</f>
        <v>166021.44365805644</v>
      </c>
      <c r="F341">
        <f>'dec deg to utm'!AD342</f>
        <v>0</v>
      </c>
      <c r="G341">
        <f t="shared" si="35"/>
        <v>0</v>
      </c>
      <c r="I341">
        <f t="shared" si="36"/>
        <v>0</v>
      </c>
      <c r="J341">
        <f t="shared" si="37"/>
        <v>0</v>
      </c>
      <c r="K341">
        <f t="shared" si="38"/>
        <v>0</v>
      </c>
      <c r="M341" s="21">
        <f t="shared" si="39"/>
        <v>0</v>
      </c>
      <c r="N341" s="21">
        <f t="shared" si="40"/>
        <v>0</v>
      </c>
      <c r="O341" s="21">
        <f t="shared" si="41"/>
        <v>0</v>
      </c>
    </row>
    <row r="342" spans="5:15" x14ac:dyDescent="0.25">
      <c r="E342">
        <f>'dec deg to utm'!AC343</f>
        <v>166021.44365805644</v>
      </c>
      <c r="F342">
        <f>'dec deg to utm'!AD343</f>
        <v>0</v>
      </c>
      <c r="G342">
        <f t="shared" si="35"/>
        <v>0</v>
      </c>
      <c r="I342">
        <f t="shared" si="36"/>
        <v>0</v>
      </c>
      <c r="J342">
        <f t="shared" si="37"/>
        <v>0</v>
      </c>
      <c r="K342">
        <f t="shared" si="38"/>
        <v>0</v>
      </c>
      <c r="M342" s="21">
        <f t="shared" si="39"/>
        <v>0</v>
      </c>
      <c r="N342" s="21">
        <f t="shared" si="40"/>
        <v>0</v>
      </c>
      <c r="O342" s="21">
        <f t="shared" si="41"/>
        <v>0</v>
      </c>
    </row>
    <row r="343" spans="5:15" x14ac:dyDescent="0.25">
      <c r="E343">
        <f>'dec deg to utm'!AC344</f>
        <v>166021.44365805644</v>
      </c>
      <c r="F343">
        <f>'dec deg to utm'!AD344</f>
        <v>0</v>
      </c>
      <c r="G343">
        <f t="shared" si="35"/>
        <v>0</v>
      </c>
      <c r="I343">
        <f t="shared" si="36"/>
        <v>0</v>
      </c>
      <c r="J343">
        <f t="shared" si="37"/>
        <v>0</v>
      </c>
      <c r="K343">
        <f t="shared" si="38"/>
        <v>0</v>
      </c>
      <c r="M343" s="21">
        <f t="shared" si="39"/>
        <v>0</v>
      </c>
      <c r="N343" s="21">
        <f t="shared" si="40"/>
        <v>0</v>
      </c>
      <c r="O343" s="21">
        <f t="shared" si="41"/>
        <v>0</v>
      </c>
    </row>
    <row r="344" spans="5:15" x14ac:dyDescent="0.25">
      <c r="E344">
        <f>'dec deg to utm'!AC345</f>
        <v>166021.44365805644</v>
      </c>
      <c r="F344">
        <f>'dec deg to utm'!AD345</f>
        <v>0</v>
      </c>
      <c r="G344">
        <f t="shared" si="35"/>
        <v>0</v>
      </c>
      <c r="I344">
        <f t="shared" si="36"/>
        <v>0</v>
      </c>
      <c r="J344">
        <f t="shared" si="37"/>
        <v>0</v>
      </c>
      <c r="K344">
        <f t="shared" si="38"/>
        <v>0</v>
      </c>
      <c r="M344" s="21">
        <f t="shared" si="39"/>
        <v>0</v>
      </c>
      <c r="N344" s="21">
        <f t="shared" si="40"/>
        <v>0</v>
      </c>
      <c r="O344" s="21">
        <f t="shared" si="41"/>
        <v>0</v>
      </c>
    </row>
    <row r="345" spans="5:15" x14ac:dyDescent="0.25">
      <c r="E345">
        <f>'dec deg to utm'!AC346</f>
        <v>166021.44365805644</v>
      </c>
      <c r="F345">
        <f>'dec deg to utm'!AD346</f>
        <v>0</v>
      </c>
      <c r="G345">
        <f t="shared" si="35"/>
        <v>0</v>
      </c>
      <c r="I345">
        <f t="shared" si="36"/>
        <v>0</v>
      </c>
      <c r="J345">
        <f t="shared" si="37"/>
        <v>0</v>
      </c>
      <c r="K345">
        <f t="shared" si="38"/>
        <v>0</v>
      </c>
      <c r="M345" s="21">
        <f t="shared" si="39"/>
        <v>0</v>
      </c>
      <c r="N345" s="21">
        <f t="shared" si="40"/>
        <v>0</v>
      </c>
      <c r="O345" s="21">
        <f t="shared" si="41"/>
        <v>0</v>
      </c>
    </row>
    <row r="346" spans="5:15" x14ac:dyDescent="0.25">
      <c r="E346">
        <f>'dec deg to utm'!AC347</f>
        <v>166021.44365805644</v>
      </c>
      <c r="F346">
        <f>'dec deg to utm'!AD347</f>
        <v>0</v>
      </c>
      <c r="G346">
        <f t="shared" si="35"/>
        <v>0</v>
      </c>
      <c r="I346">
        <f t="shared" si="36"/>
        <v>0</v>
      </c>
      <c r="J346">
        <f t="shared" si="37"/>
        <v>0</v>
      </c>
      <c r="K346">
        <f t="shared" si="38"/>
        <v>0</v>
      </c>
      <c r="M346" s="21">
        <f t="shared" si="39"/>
        <v>0</v>
      </c>
      <c r="N346" s="21">
        <f t="shared" si="40"/>
        <v>0</v>
      </c>
      <c r="O346" s="21">
        <f t="shared" si="41"/>
        <v>0</v>
      </c>
    </row>
    <row r="347" spans="5:15" x14ac:dyDescent="0.25">
      <c r="E347">
        <f>'dec deg to utm'!AC348</f>
        <v>166021.44365805644</v>
      </c>
      <c r="F347">
        <f>'dec deg to utm'!AD348</f>
        <v>0</v>
      </c>
      <c r="G347">
        <f t="shared" si="35"/>
        <v>0</v>
      </c>
      <c r="I347">
        <f t="shared" si="36"/>
        <v>0</v>
      </c>
      <c r="J347">
        <f t="shared" si="37"/>
        <v>0</v>
      </c>
      <c r="K347">
        <f t="shared" si="38"/>
        <v>0</v>
      </c>
      <c r="M347" s="21">
        <f t="shared" si="39"/>
        <v>0</v>
      </c>
      <c r="N347" s="21">
        <f t="shared" si="40"/>
        <v>0</v>
      </c>
      <c r="O347" s="21">
        <f t="shared" si="41"/>
        <v>0</v>
      </c>
    </row>
    <row r="348" spans="5:15" x14ac:dyDescent="0.25">
      <c r="E348">
        <f>'dec deg to utm'!AC349</f>
        <v>166021.44365805644</v>
      </c>
      <c r="F348">
        <f>'dec deg to utm'!AD349</f>
        <v>0</v>
      </c>
      <c r="G348">
        <f t="shared" si="35"/>
        <v>0</v>
      </c>
      <c r="I348">
        <f t="shared" si="36"/>
        <v>0</v>
      </c>
      <c r="J348">
        <f t="shared" si="37"/>
        <v>0</v>
      </c>
      <c r="K348">
        <f t="shared" si="38"/>
        <v>0</v>
      </c>
      <c r="M348" s="21">
        <f t="shared" si="39"/>
        <v>0</v>
      </c>
      <c r="N348" s="21">
        <f t="shared" si="40"/>
        <v>0</v>
      </c>
      <c r="O348" s="21">
        <f t="shared" si="41"/>
        <v>0</v>
      </c>
    </row>
    <row r="349" spans="5:15" x14ac:dyDescent="0.25">
      <c r="E349">
        <f>'dec deg to utm'!AC350</f>
        <v>166021.44365805644</v>
      </c>
      <c r="F349">
        <f>'dec deg to utm'!AD350</f>
        <v>0</v>
      </c>
      <c r="G349">
        <f t="shared" si="35"/>
        <v>0</v>
      </c>
      <c r="I349">
        <f t="shared" si="36"/>
        <v>0</v>
      </c>
      <c r="J349">
        <f t="shared" si="37"/>
        <v>0</v>
      </c>
      <c r="K349">
        <f t="shared" si="38"/>
        <v>0</v>
      </c>
      <c r="M349" s="21">
        <f t="shared" si="39"/>
        <v>0</v>
      </c>
      <c r="N349" s="21">
        <f t="shared" si="40"/>
        <v>0</v>
      </c>
      <c r="O349" s="21">
        <f t="shared" si="41"/>
        <v>0</v>
      </c>
    </row>
    <row r="350" spans="5:15" x14ac:dyDescent="0.25">
      <c r="E350">
        <f>'dec deg to utm'!AC351</f>
        <v>166021.44365805644</v>
      </c>
      <c r="F350">
        <f>'dec deg to utm'!AD351</f>
        <v>0</v>
      </c>
      <c r="G350">
        <f t="shared" si="35"/>
        <v>0</v>
      </c>
      <c r="I350">
        <f t="shared" si="36"/>
        <v>0</v>
      </c>
      <c r="J350">
        <f t="shared" si="37"/>
        <v>0</v>
      </c>
      <c r="K350">
        <f t="shared" si="38"/>
        <v>0</v>
      </c>
      <c r="M350" s="21">
        <f t="shared" si="39"/>
        <v>0</v>
      </c>
      <c r="N350" s="21">
        <f t="shared" si="40"/>
        <v>0</v>
      </c>
      <c r="O350" s="21">
        <f t="shared" si="41"/>
        <v>0</v>
      </c>
    </row>
    <row r="351" spans="5:15" x14ac:dyDescent="0.25">
      <c r="E351">
        <f>'dec deg to utm'!AC352</f>
        <v>166021.44365805644</v>
      </c>
      <c r="F351">
        <f>'dec deg to utm'!AD352</f>
        <v>0</v>
      </c>
      <c r="G351">
        <f t="shared" si="35"/>
        <v>0</v>
      </c>
      <c r="I351">
        <f t="shared" si="36"/>
        <v>0</v>
      </c>
      <c r="J351">
        <f t="shared" si="37"/>
        <v>0</v>
      </c>
      <c r="K351">
        <f t="shared" si="38"/>
        <v>0</v>
      </c>
      <c r="M351" s="21">
        <f t="shared" si="39"/>
        <v>0</v>
      </c>
      <c r="N351" s="21">
        <f t="shared" si="40"/>
        <v>0</v>
      </c>
      <c r="O351" s="21">
        <f t="shared" si="41"/>
        <v>0</v>
      </c>
    </row>
    <row r="352" spans="5:15" x14ac:dyDescent="0.25">
      <c r="E352">
        <f>'dec deg to utm'!AC353</f>
        <v>166021.44365805644</v>
      </c>
      <c r="F352">
        <f>'dec deg to utm'!AD353</f>
        <v>0</v>
      </c>
      <c r="G352">
        <f t="shared" si="35"/>
        <v>0</v>
      </c>
      <c r="I352">
        <f t="shared" si="36"/>
        <v>0</v>
      </c>
      <c r="J352">
        <f t="shared" si="37"/>
        <v>0</v>
      </c>
      <c r="K352">
        <f t="shared" si="38"/>
        <v>0</v>
      </c>
      <c r="M352" s="21">
        <f t="shared" si="39"/>
        <v>0</v>
      </c>
      <c r="N352" s="21">
        <f t="shared" si="40"/>
        <v>0</v>
      </c>
      <c r="O352" s="21">
        <f t="shared" si="41"/>
        <v>0</v>
      </c>
    </row>
    <row r="353" spans="5:15" x14ac:dyDescent="0.25">
      <c r="E353">
        <f>'dec deg to utm'!AC354</f>
        <v>166021.44365805644</v>
      </c>
      <c r="F353">
        <f>'dec deg to utm'!AD354</f>
        <v>0</v>
      </c>
      <c r="G353">
        <f t="shared" si="35"/>
        <v>0</v>
      </c>
      <c r="I353">
        <f t="shared" si="36"/>
        <v>0</v>
      </c>
      <c r="J353">
        <f t="shared" si="37"/>
        <v>0</v>
      </c>
      <c r="K353">
        <f t="shared" si="38"/>
        <v>0</v>
      </c>
      <c r="M353" s="21">
        <f t="shared" si="39"/>
        <v>0</v>
      </c>
      <c r="N353" s="21">
        <f t="shared" si="40"/>
        <v>0</v>
      </c>
      <c r="O353" s="21">
        <f t="shared" si="41"/>
        <v>0</v>
      </c>
    </row>
    <row r="354" spans="5:15" x14ac:dyDescent="0.25">
      <c r="E354">
        <f>'dec deg to utm'!AC355</f>
        <v>166021.44365805644</v>
      </c>
      <c r="F354">
        <f>'dec deg to utm'!AD355</f>
        <v>0</v>
      </c>
      <c r="G354">
        <f t="shared" si="35"/>
        <v>0</v>
      </c>
      <c r="I354">
        <f t="shared" si="36"/>
        <v>0</v>
      </c>
      <c r="J354">
        <f t="shared" si="37"/>
        <v>0</v>
      </c>
      <c r="K354">
        <f t="shared" si="38"/>
        <v>0</v>
      </c>
      <c r="M354" s="21">
        <f t="shared" si="39"/>
        <v>0</v>
      </c>
      <c r="N354" s="21">
        <f t="shared" si="40"/>
        <v>0</v>
      </c>
      <c r="O354" s="21">
        <f t="shared" si="41"/>
        <v>0</v>
      </c>
    </row>
    <row r="355" spans="5:15" x14ac:dyDescent="0.25">
      <c r="E355">
        <f>'dec deg to utm'!AC356</f>
        <v>166021.44365805644</v>
      </c>
      <c r="F355">
        <f>'dec deg to utm'!AD356</f>
        <v>0</v>
      </c>
      <c r="G355">
        <f t="shared" si="35"/>
        <v>0</v>
      </c>
      <c r="I355">
        <f t="shared" si="36"/>
        <v>0</v>
      </c>
      <c r="J355">
        <f t="shared" si="37"/>
        <v>0</v>
      </c>
      <c r="K355">
        <f t="shared" si="38"/>
        <v>0</v>
      </c>
      <c r="M355" s="21">
        <f t="shared" si="39"/>
        <v>0</v>
      </c>
      <c r="N355" s="21">
        <f t="shared" si="40"/>
        <v>0</v>
      </c>
      <c r="O355" s="21">
        <f t="shared" si="41"/>
        <v>0</v>
      </c>
    </row>
    <row r="356" spans="5:15" x14ac:dyDescent="0.25">
      <c r="E356">
        <f>'dec deg to utm'!AC357</f>
        <v>166021.44365805644</v>
      </c>
      <c r="F356">
        <f>'dec deg to utm'!AD357</f>
        <v>0</v>
      </c>
      <c r="G356">
        <f t="shared" si="35"/>
        <v>0</v>
      </c>
      <c r="I356">
        <f t="shared" si="36"/>
        <v>0</v>
      </c>
      <c r="J356">
        <f t="shared" si="37"/>
        <v>0</v>
      </c>
      <c r="K356">
        <f t="shared" si="38"/>
        <v>0</v>
      </c>
      <c r="M356" s="21">
        <f t="shared" si="39"/>
        <v>0</v>
      </c>
      <c r="N356" s="21">
        <f t="shared" si="40"/>
        <v>0</v>
      </c>
      <c r="O356" s="21">
        <f t="shared" si="41"/>
        <v>0</v>
      </c>
    </row>
    <row r="357" spans="5:15" x14ac:dyDescent="0.25">
      <c r="E357">
        <f>'dec deg to utm'!AC358</f>
        <v>166021.44365805644</v>
      </c>
      <c r="F357">
        <f>'dec deg to utm'!AD358</f>
        <v>0</v>
      </c>
      <c r="G357">
        <f t="shared" si="35"/>
        <v>0</v>
      </c>
      <c r="I357">
        <f t="shared" si="36"/>
        <v>0</v>
      </c>
      <c r="J357">
        <f t="shared" si="37"/>
        <v>0</v>
      </c>
      <c r="K357">
        <f t="shared" si="38"/>
        <v>0</v>
      </c>
      <c r="M357" s="21">
        <f t="shared" si="39"/>
        <v>0</v>
      </c>
      <c r="N357" s="21">
        <f t="shared" si="40"/>
        <v>0</v>
      </c>
      <c r="O357" s="21">
        <f t="shared" si="41"/>
        <v>0</v>
      </c>
    </row>
    <row r="358" spans="5:15" x14ac:dyDescent="0.25">
      <c r="E358">
        <f>'dec deg to utm'!AC359</f>
        <v>166021.44365805644</v>
      </c>
      <c r="F358">
        <f>'dec deg to utm'!AD359</f>
        <v>0</v>
      </c>
      <c r="G358">
        <f t="shared" si="35"/>
        <v>0</v>
      </c>
      <c r="I358">
        <f t="shared" si="36"/>
        <v>0</v>
      </c>
      <c r="J358">
        <f t="shared" si="37"/>
        <v>0</v>
      </c>
      <c r="K358">
        <f t="shared" si="38"/>
        <v>0</v>
      </c>
      <c r="M358" s="21">
        <f t="shared" si="39"/>
        <v>0</v>
      </c>
      <c r="N358" s="21">
        <f t="shared" si="40"/>
        <v>0</v>
      </c>
      <c r="O358" s="21">
        <f t="shared" si="41"/>
        <v>0</v>
      </c>
    </row>
    <row r="359" spans="5:15" x14ac:dyDescent="0.25">
      <c r="E359">
        <f>'dec deg to utm'!AC360</f>
        <v>166021.44365805644</v>
      </c>
      <c r="F359">
        <f>'dec deg to utm'!AD360</f>
        <v>0</v>
      </c>
      <c r="G359">
        <f t="shared" si="35"/>
        <v>0</v>
      </c>
      <c r="I359">
        <f t="shared" si="36"/>
        <v>0</v>
      </c>
      <c r="J359">
        <f t="shared" si="37"/>
        <v>0</v>
      </c>
      <c r="K359">
        <f t="shared" si="38"/>
        <v>0</v>
      </c>
      <c r="M359" s="21">
        <f t="shared" si="39"/>
        <v>0</v>
      </c>
      <c r="N359" s="21">
        <f t="shared" si="40"/>
        <v>0</v>
      </c>
      <c r="O359" s="21">
        <f t="shared" si="41"/>
        <v>0</v>
      </c>
    </row>
    <row r="360" spans="5:15" x14ac:dyDescent="0.25">
      <c r="E360">
        <f>'dec deg to utm'!AC361</f>
        <v>166021.44365805644</v>
      </c>
      <c r="F360">
        <f>'dec deg to utm'!AD361</f>
        <v>0</v>
      </c>
      <c r="G360">
        <f t="shared" si="35"/>
        <v>0</v>
      </c>
      <c r="I360">
        <f t="shared" si="36"/>
        <v>0</v>
      </c>
      <c r="J360">
        <f t="shared" si="37"/>
        <v>0</v>
      </c>
      <c r="K360">
        <f t="shared" si="38"/>
        <v>0</v>
      </c>
      <c r="M360" s="21">
        <f t="shared" si="39"/>
        <v>0</v>
      </c>
      <c r="N360" s="21">
        <f t="shared" si="40"/>
        <v>0</v>
      </c>
      <c r="O360" s="21">
        <f t="shared" si="41"/>
        <v>0</v>
      </c>
    </row>
    <row r="361" spans="5:15" x14ac:dyDescent="0.25">
      <c r="E361">
        <f>'dec deg to utm'!AC362</f>
        <v>166021.44365805644</v>
      </c>
      <c r="F361">
        <f>'dec deg to utm'!AD362</f>
        <v>0</v>
      </c>
      <c r="G361">
        <f t="shared" si="35"/>
        <v>0</v>
      </c>
      <c r="I361">
        <f t="shared" si="36"/>
        <v>0</v>
      </c>
      <c r="J361">
        <f t="shared" si="37"/>
        <v>0</v>
      </c>
      <c r="K361">
        <f t="shared" si="38"/>
        <v>0</v>
      </c>
      <c r="M361" s="21">
        <f t="shared" si="39"/>
        <v>0</v>
      </c>
      <c r="N361" s="21">
        <f t="shared" si="40"/>
        <v>0</v>
      </c>
      <c r="O361" s="21">
        <f t="shared" si="41"/>
        <v>0</v>
      </c>
    </row>
    <row r="362" spans="5:15" x14ac:dyDescent="0.25">
      <c r="E362">
        <f>'dec deg to utm'!AC363</f>
        <v>166021.44365805644</v>
      </c>
      <c r="F362">
        <f>'dec deg to utm'!AD363</f>
        <v>0</v>
      </c>
      <c r="G362">
        <f t="shared" si="35"/>
        <v>0</v>
      </c>
      <c r="I362">
        <f t="shared" si="36"/>
        <v>0</v>
      </c>
      <c r="J362">
        <f t="shared" si="37"/>
        <v>0</v>
      </c>
      <c r="K362">
        <f t="shared" si="38"/>
        <v>0</v>
      </c>
      <c r="M362" s="21">
        <f t="shared" si="39"/>
        <v>0</v>
      </c>
      <c r="N362" s="21">
        <f t="shared" si="40"/>
        <v>0</v>
      </c>
      <c r="O362" s="21">
        <f t="shared" si="41"/>
        <v>0</v>
      </c>
    </row>
    <row r="363" spans="5:15" x14ac:dyDescent="0.25">
      <c r="E363">
        <f>'dec deg to utm'!AC364</f>
        <v>166021.44365805644</v>
      </c>
      <c r="F363">
        <f>'dec deg to utm'!AD364</f>
        <v>0</v>
      </c>
      <c r="G363">
        <f t="shared" si="35"/>
        <v>0</v>
      </c>
      <c r="I363">
        <f t="shared" si="36"/>
        <v>0</v>
      </c>
      <c r="J363">
        <f t="shared" si="37"/>
        <v>0</v>
      </c>
      <c r="K363">
        <f t="shared" si="38"/>
        <v>0</v>
      </c>
      <c r="M363" s="21">
        <f t="shared" si="39"/>
        <v>0</v>
      </c>
      <c r="N363" s="21">
        <f t="shared" si="40"/>
        <v>0</v>
      </c>
      <c r="O363" s="21">
        <f t="shared" si="41"/>
        <v>0</v>
      </c>
    </row>
    <row r="364" spans="5:15" x14ac:dyDescent="0.25">
      <c r="E364">
        <f>'dec deg to utm'!AC365</f>
        <v>166021.44365805644</v>
      </c>
      <c r="F364">
        <f>'dec deg to utm'!AD365</f>
        <v>0</v>
      </c>
      <c r="G364">
        <f t="shared" si="35"/>
        <v>0</v>
      </c>
      <c r="I364">
        <f t="shared" si="36"/>
        <v>0</v>
      </c>
      <c r="J364">
        <f t="shared" si="37"/>
        <v>0</v>
      </c>
      <c r="K364">
        <f t="shared" si="38"/>
        <v>0</v>
      </c>
      <c r="M364" s="21">
        <f t="shared" si="39"/>
        <v>0</v>
      </c>
      <c r="N364" s="21">
        <f t="shared" si="40"/>
        <v>0</v>
      </c>
      <c r="O364" s="21">
        <f t="shared" si="41"/>
        <v>0</v>
      </c>
    </row>
    <row r="365" spans="5:15" x14ac:dyDescent="0.25">
      <c r="E365">
        <f>'dec deg to utm'!AC366</f>
        <v>166021.44365805644</v>
      </c>
      <c r="F365">
        <f>'dec deg to utm'!AD366</f>
        <v>0</v>
      </c>
      <c r="G365">
        <f t="shared" si="35"/>
        <v>0</v>
      </c>
      <c r="I365">
        <f t="shared" si="36"/>
        <v>0</v>
      </c>
      <c r="J365">
        <f t="shared" si="37"/>
        <v>0</v>
      </c>
      <c r="K365">
        <f t="shared" si="38"/>
        <v>0</v>
      </c>
      <c r="M365" s="21">
        <f t="shared" si="39"/>
        <v>0</v>
      </c>
      <c r="N365" s="21">
        <f t="shared" si="40"/>
        <v>0</v>
      </c>
      <c r="O365" s="21">
        <f t="shared" si="41"/>
        <v>0</v>
      </c>
    </row>
    <row r="366" spans="5:15" x14ac:dyDescent="0.25">
      <c r="E366">
        <f>'dec deg to utm'!AC367</f>
        <v>166021.44365805644</v>
      </c>
      <c r="F366">
        <f>'dec deg to utm'!AD367</f>
        <v>0</v>
      </c>
      <c r="G366">
        <f t="shared" si="35"/>
        <v>0</v>
      </c>
      <c r="I366">
        <f t="shared" si="36"/>
        <v>0</v>
      </c>
      <c r="J366">
        <f t="shared" si="37"/>
        <v>0</v>
      </c>
      <c r="K366">
        <f t="shared" si="38"/>
        <v>0</v>
      </c>
      <c r="M366" s="21">
        <f t="shared" si="39"/>
        <v>0</v>
      </c>
      <c r="N366" s="21">
        <f t="shared" si="40"/>
        <v>0</v>
      </c>
      <c r="O366" s="21">
        <f t="shared" si="41"/>
        <v>0</v>
      </c>
    </row>
    <row r="367" spans="5:15" x14ac:dyDescent="0.25">
      <c r="E367">
        <f>'dec deg to utm'!AC368</f>
        <v>166021.44365805644</v>
      </c>
      <c r="F367">
        <f>'dec deg to utm'!AD368</f>
        <v>0</v>
      </c>
      <c r="G367">
        <f t="shared" si="35"/>
        <v>0</v>
      </c>
      <c r="I367">
        <f t="shared" si="36"/>
        <v>0</v>
      </c>
      <c r="J367">
        <f t="shared" si="37"/>
        <v>0</v>
      </c>
      <c r="K367">
        <f t="shared" si="38"/>
        <v>0</v>
      </c>
      <c r="M367" s="21">
        <f t="shared" si="39"/>
        <v>0</v>
      </c>
      <c r="N367" s="21">
        <f t="shared" si="40"/>
        <v>0</v>
      </c>
      <c r="O367" s="21">
        <f t="shared" si="41"/>
        <v>0</v>
      </c>
    </row>
    <row r="368" spans="5:15" x14ac:dyDescent="0.25">
      <c r="E368">
        <f>'dec deg to utm'!AC369</f>
        <v>166021.44365805644</v>
      </c>
      <c r="F368">
        <f>'dec deg to utm'!AD369</f>
        <v>0</v>
      </c>
      <c r="G368">
        <f t="shared" si="35"/>
        <v>0</v>
      </c>
      <c r="I368">
        <f t="shared" si="36"/>
        <v>0</v>
      </c>
      <c r="J368">
        <f t="shared" si="37"/>
        <v>0</v>
      </c>
      <c r="K368">
        <f t="shared" si="38"/>
        <v>0</v>
      </c>
      <c r="M368" s="21">
        <f t="shared" si="39"/>
        <v>0</v>
      </c>
      <c r="N368" s="21">
        <f t="shared" si="40"/>
        <v>0</v>
      </c>
      <c r="O368" s="21">
        <f t="shared" si="41"/>
        <v>0</v>
      </c>
    </row>
    <row r="369" spans="5:15" x14ac:dyDescent="0.25">
      <c r="E369">
        <f>'dec deg to utm'!AC370</f>
        <v>166021.44365805644</v>
      </c>
      <c r="F369">
        <f>'dec deg to utm'!AD370</f>
        <v>0</v>
      </c>
      <c r="G369">
        <f t="shared" si="35"/>
        <v>0</v>
      </c>
      <c r="I369">
        <f t="shared" si="36"/>
        <v>0</v>
      </c>
      <c r="J369">
        <f t="shared" si="37"/>
        <v>0</v>
      </c>
      <c r="K369">
        <f t="shared" si="38"/>
        <v>0</v>
      </c>
      <c r="M369" s="21">
        <f t="shared" si="39"/>
        <v>0</v>
      </c>
      <c r="N369" s="21">
        <f t="shared" si="40"/>
        <v>0</v>
      </c>
      <c r="O369" s="21">
        <f t="shared" si="41"/>
        <v>0</v>
      </c>
    </row>
    <row r="370" spans="5:15" x14ac:dyDescent="0.25">
      <c r="E370">
        <f>'dec deg to utm'!AC371</f>
        <v>166021.44365805644</v>
      </c>
      <c r="F370">
        <f>'dec deg to utm'!AD371</f>
        <v>0</v>
      </c>
      <c r="G370">
        <f t="shared" si="35"/>
        <v>0</v>
      </c>
      <c r="I370">
        <f t="shared" si="36"/>
        <v>0</v>
      </c>
      <c r="J370">
        <f t="shared" si="37"/>
        <v>0</v>
      </c>
      <c r="K370">
        <f t="shared" si="38"/>
        <v>0</v>
      </c>
      <c r="M370" s="21">
        <f t="shared" si="39"/>
        <v>0</v>
      </c>
      <c r="N370" s="21">
        <f t="shared" si="40"/>
        <v>0</v>
      </c>
      <c r="O370" s="21">
        <f t="shared" si="41"/>
        <v>0</v>
      </c>
    </row>
    <row r="371" spans="5:15" x14ac:dyDescent="0.25">
      <c r="E371">
        <f>'dec deg to utm'!AC372</f>
        <v>166021.44365805644</v>
      </c>
      <c r="F371">
        <f>'dec deg to utm'!AD372</f>
        <v>0</v>
      </c>
      <c r="G371">
        <f t="shared" si="35"/>
        <v>0</v>
      </c>
      <c r="I371">
        <f t="shared" si="36"/>
        <v>0</v>
      </c>
      <c r="J371">
        <f t="shared" si="37"/>
        <v>0</v>
      </c>
      <c r="K371">
        <f t="shared" si="38"/>
        <v>0</v>
      </c>
      <c r="M371" s="21">
        <f t="shared" si="39"/>
        <v>0</v>
      </c>
      <c r="N371" s="21">
        <f t="shared" si="40"/>
        <v>0</v>
      </c>
      <c r="O371" s="21">
        <f t="shared" si="41"/>
        <v>0</v>
      </c>
    </row>
    <row r="372" spans="5:15" x14ac:dyDescent="0.25">
      <c r="E372">
        <f>'dec deg to utm'!AC373</f>
        <v>166021.44365805644</v>
      </c>
      <c r="F372">
        <f>'dec deg to utm'!AD373</f>
        <v>0</v>
      </c>
      <c r="G372">
        <f t="shared" si="35"/>
        <v>0</v>
      </c>
      <c r="I372">
        <f t="shared" si="36"/>
        <v>0</v>
      </c>
      <c r="J372">
        <f t="shared" si="37"/>
        <v>0</v>
      </c>
      <c r="K372">
        <f t="shared" si="38"/>
        <v>0</v>
      </c>
      <c r="M372" s="21">
        <f t="shared" si="39"/>
        <v>0</v>
      </c>
      <c r="N372" s="21">
        <f t="shared" si="40"/>
        <v>0</v>
      </c>
      <c r="O372" s="21">
        <f t="shared" si="41"/>
        <v>0</v>
      </c>
    </row>
    <row r="373" spans="5:15" x14ac:dyDescent="0.25">
      <c r="E373">
        <f>'dec deg to utm'!AC374</f>
        <v>166021.44365805644</v>
      </c>
      <c r="F373">
        <f>'dec deg to utm'!AD374</f>
        <v>0</v>
      </c>
      <c r="G373">
        <f t="shared" si="35"/>
        <v>0</v>
      </c>
      <c r="I373">
        <f t="shared" si="36"/>
        <v>0</v>
      </c>
      <c r="J373">
        <f t="shared" si="37"/>
        <v>0</v>
      </c>
      <c r="K373">
        <f t="shared" si="38"/>
        <v>0</v>
      </c>
      <c r="M373" s="21">
        <f t="shared" si="39"/>
        <v>0</v>
      </c>
      <c r="N373" s="21">
        <f t="shared" si="40"/>
        <v>0</v>
      </c>
      <c r="O373" s="21">
        <f t="shared" si="41"/>
        <v>0</v>
      </c>
    </row>
    <row r="374" spans="5:15" x14ac:dyDescent="0.25">
      <c r="E374">
        <f>'dec deg to utm'!AC375</f>
        <v>166021.44365805644</v>
      </c>
      <c r="F374">
        <f>'dec deg to utm'!AD375</f>
        <v>0</v>
      </c>
      <c r="G374">
        <f t="shared" si="35"/>
        <v>0</v>
      </c>
      <c r="I374">
        <f t="shared" si="36"/>
        <v>0</v>
      </c>
      <c r="J374">
        <f t="shared" si="37"/>
        <v>0</v>
      </c>
      <c r="K374">
        <f t="shared" si="38"/>
        <v>0</v>
      </c>
      <c r="M374" s="21">
        <f t="shared" si="39"/>
        <v>0</v>
      </c>
      <c r="N374" s="21">
        <f t="shared" si="40"/>
        <v>0</v>
      </c>
      <c r="O374" s="21">
        <f t="shared" si="41"/>
        <v>0</v>
      </c>
    </row>
    <row r="375" spans="5:15" x14ac:dyDescent="0.25">
      <c r="E375">
        <f>'dec deg to utm'!AC376</f>
        <v>166021.44365805644</v>
      </c>
      <c r="F375">
        <f>'dec deg to utm'!AD376</f>
        <v>0</v>
      </c>
      <c r="G375">
        <f t="shared" si="35"/>
        <v>0</v>
      </c>
      <c r="I375">
        <f t="shared" si="36"/>
        <v>0</v>
      </c>
      <c r="J375">
        <f t="shared" si="37"/>
        <v>0</v>
      </c>
      <c r="K375">
        <f t="shared" si="38"/>
        <v>0</v>
      </c>
      <c r="M375" s="21">
        <f t="shared" si="39"/>
        <v>0</v>
      </c>
      <c r="N375" s="21">
        <f t="shared" si="40"/>
        <v>0</v>
      </c>
      <c r="O375" s="21">
        <f t="shared" si="41"/>
        <v>0</v>
      </c>
    </row>
    <row r="376" spans="5:15" x14ac:dyDescent="0.25">
      <c r="E376">
        <f>'dec deg to utm'!AC377</f>
        <v>166021.44365805644</v>
      </c>
      <c r="F376">
        <f>'dec deg to utm'!AD377</f>
        <v>0</v>
      </c>
      <c r="G376">
        <f t="shared" si="35"/>
        <v>0</v>
      </c>
      <c r="I376">
        <f t="shared" si="36"/>
        <v>0</v>
      </c>
      <c r="J376">
        <f t="shared" si="37"/>
        <v>0</v>
      </c>
      <c r="K376">
        <f t="shared" si="38"/>
        <v>0</v>
      </c>
      <c r="M376" s="21">
        <f t="shared" si="39"/>
        <v>0</v>
      </c>
      <c r="N376" s="21">
        <f t="shared" si="40"/>
        <v>0</v>
      </c>
      <c r="O376" s="21">
        <f t="shared" si="41"/>
        <v>0</v>
      </c>
    </row>
    <row r="377" spans="5:15" x14ac:dyDescent="0.25">
      <c r="E377">
        <f>'dec deg to utm'!AC378</f>
        <v>166021.44365805644</v>
      </c>
      <c r="F377">
        <f>'dec deg to utm'!AD378</f>
        <v>0</v>
      </c>
      <c r="G377">
        <f t="shared" si="35"/>
        <v>0</v>
      </c>
      <c r="I377">
        <f t="shared" si="36"/>
        <v>0</v>
      </c>
      <c r="J377">
        <f t="shared" si="37"/>
        <v>0</v>
      </c>
      <c r="K377">
        <f t="shared" si="38"/>
        <v>0</v>
      </c>
      <c r="M377" s="21">
        <f t="shared" si="39"/>
        <v>0</v>
      </c>
      <c r="N377" s="21">
        <f t="shared" si="40"/>
        <v>0</v>
      </c>
      <c r="O377" s="21">
        <f t="shared" si="41"/>
        <v>0</v>
      </c>
    </row>
    <row r="378" spans="5:15" x14ac:dyDescent="0.25">
      <c r="E378">
        <f>'dec deg to utm'!AC379</f>
        <v>166021.44365805644</v>
      </c>
      <c r="F378">
        <f>'dec deg to utm'!AD379</f>
        <v>0</v>
      </c>
      <c r="G378">
        <f t="shared" si="35"/>
        <v>0</v>
      </c>
      <c r="I378">
        <f t="shared" si="36"/>
        <v>0</v>
      </c>
      <c r="J378">
        <f t="shared" si="37"/>
        <v>0</v>
      </c>
      <c r="K378">
        <f t="shared" si="38"/>
        <v>0</v>
      </c>
      <c r="M378" s="21">
        <f t="shared" si="39"/>
        <v>0</v>
      </c>
      <c r="N378" s="21">
        <f t="shared" si="40"/>
        <v>0</v>
      </c>
      <c r="O378" s="21">
        <f t="shared" si="41"/>
        <v>0</v>
      </c>
    </row>
    <row r="379" spans="5:15" x14ac:dyDescent="0.25">
      <c r="E379">
        <f>'dec deg to utm'!AC380</f>
        <v>166021.44365805644</v>
      </c>
      <c r="F379">
        <f>'dec deg to utm'!AD380</f>
        <v>0</v>
      </c>
      <c r="G379">
        <f t="shared" si="35"/>
        <v>0</v>
      </c>
      <c r="I379">
        <f t="shared" si="36"/>
        <v>0</v>
      </c>
      <c r="J379">
        <f t="shared" si="37"/>
        <v>0</v>
      </c>
      <c r="K379">
        <f t="shared" si="38"/>
        <v>0</v>
      </c>
      <c r="M379" s="21">
        <f t="shared" si="39"/>
        <v>0</v>
      </c>
      <c r="N379" s="21">
        <f t="shared" si="40"/>
        <v>0</v>
      </c>
      <c r="O379" s="21">
        <f t="shared" si="41"/>
        <v>0</v>
      </c>
    </row>
    <row r="380" spans="5:15" x14ac:dyDescent="0.25">
      <c r="E380">
        <f>'dec deg to utm'!AC381</f>
        <v>166021.44365805644</v>
      </c>
      <c r="F380">
        <f>'dec deg to utm'!AD381</f>
        <v>0</v>
      </c>
      <c r="G380">
        <f t="shared" si="35"/>
        <v>0</v>
      </c>
      <c r="I380">
        <f t="shared" si="36"/>
        <v>0</v>
      </c>
      <c r="J380">
        <f t="shared" si="37"/>
        <v>0</v>
      </c>
      <c r="K380">
        <f t="shared" si="38"/>
        <v>0</v>
      </c>
      <c r="M380" s="21">
        <f t="shared" si="39"/>
        <v>0</v>
      </c>
      <c r="N380" s="21">
        <f t="shared" si="40"/>
        <v>0</v>
      </c>
      <c r="O380" s="21">
        <f t="shared" si="41"/>
        <v>0</v>
      </c>
    </row>
    <row r="381" spans="5:15" x14ac:dyDescent="0.25">
      <c r="E381">
        <f>'dec deg to utm'!AC382</f>
        <v>166021.44365805644</v>
      </c>
      <c r="F381">
        <f>'dec deg to utm'!AD382</f>
        <v>0</v>
      </c>
      <c r="G381">
        <f t="shared" si="35"/>
        <v>0</v>
      </c>
      <c r="I381">
        <f t="shared" si="36"/>
        <v>0</v>
      </c>
      <c r="J381">
        <f t="shared" si="37"/>
        <v>0</v>
      </c>
      <c r="K381">
        <f t="shared" si="38"/>
        <v>0</v>
      </c>
      <c r="M381" s="21">
        <f t="shared" si="39"/>
        <v>0</v>
      </c>
      <c r="N381" s="21">
        <f t="shared" si="40"/>
        <v>0</v>
      </c>
      <c r="O381" s="21">
        <f t="shared" si="41"/>
        <v>0</v>
      </c>
    </row>
    <row r="382" spans="5:15" x14ac:dyDescent="0.25">
      <c r="E382">
        <f>'dec deg to utm'!AC383</f>
        <v>166021.44365805644</v>
      </c>
      <c r="F382">
        <f>'dec deg to utm'!AD383</f>
        <v>0</v>
      </c>
      <c r="G382">
        <f t="shared" si="35"/>
        <v>0</v>
      </c>
      <c r="I382">
        <f t="shared" si="36"/>
        <v>0</v>
      </c>
      <c r="J382">
        <f t="shared" si="37"/>
        <v>0</v>
      </c>
      <c r="K382">
        <f t="shared" si="38"/>
        <v>0</v>
      </c>
      <c r="M382" s="21">
        <f t="shared" si="39"/>
        <v>0</v>
      </c>
      <c r="N382" s="21">
        <f t="shared" si="40"/>
        <v>0</v>
      </c>
      <c r="O382" s="21">
        <f t="shared" si="41"/>
        <v>0</v>
      </c>
    </row>
    <row r="383" spans="5:15" x14ac:dyDescent="0.25">
      <c r="E383">
        <f>'dec deg to utm'!AC384</f>
        <v>166021.44365805644</v>
      </c>
      <c r="F383">
        <f>'dec deg to utm'!AD384</f>
        <v>0</v>
      </c>
      <c r="G383">
        <f t="shared" si="35"/>
        <v>0</v>
      </c>
      <c r="I383">
        <f t="shared" si="36"/>
        <v>0</v>
      </c>
      <c r="J383">
        <f t="shared" si="37"/>
        <v>0</v>
      </c>
      <c r="K383">
        <f t="shared" si="38"/>
        <v>0</v>
      </c>
      <c r="M383" s="21">
        <f t="shared" si="39"/>
        <v>0</v>
      </c>
      <c r="N383" s="21">
        <f t="shared" si="40"/>
        <v>0</v>
      </c>
      <c r="O383" s="21">
        <f t="shared" si="41"/>
        <v>0</v>
      </c>
    </row>
    <row r="384" spans="5:15" x14ac:dyDescent="0.25">
      <c r="E384">
        <f>'dec deg to utm'!AC385</f>
        <v>166021.44365805644</v>
      </c>
      <c r="F384">
        <f>'dec deg to utm'!AD385</f>
        <v>0</v>
      </c>
      <c r="G384">
        <f t="shared" si="35"/>
        <v>0</v>
      </c>
      <c r="I384">
        <f t="shared" si="36"/>
        <v>0</v>
      </c>
      <c r="J384">
        <f t="shared" si="37"/>
        <v>0</v>
      </c>
      <c r="K384">
        <f t="shared" si="38"/>
        <v>0</v>
      </c>
      <c r="M384" s="21">
        <f t="shared" si="39"/>
        <v>0</v>
      </c>
      <c r="N384" s="21">
        <f t="shared" si="40"/>
        <v>0</v>
      </c>
      <c r="O384" s="21">
        <f t="shared" si="41"/>
        <v>0</v>
      </c>
    </row>
    <row r="385" spans="5:15" x14ac:dyDescent="0.25">
      <c r="E385">
        <f>'dec deg to utm'!AC386</f>
        <v>166021.44365805644</v>
      </c>
      <c r="F385">
        <f>'dec deg to utm'!AD386</f>
        <v>0</v>
      </c>
      <c r="G385">
        <f t="shared" si="35"/>
        <v>0</v>
      </c>
      <c r="I385">
        <f t="shared" si="36"/>
        <v>0</v>
      </c>
      <c r="J385">
        <f t="shared" si="37"/>
        <v>0</v>
      </c>
      <c r="K385">
        <f t="shared" si="38"/>
        <v>0</v>
      </c>
      <c r="M385" s="21">
        <f t="shared" si="39"/>
        <v>0</v>
      </c>
      <c r="N385" s="21">
        <f t="shared" si="40"/>
        <v>0</v>
      </c>
      <c r="O385" s="21">
        <f t="shared" si="41"/>
        <v>0</v>
      </c>
    </row>
    <row r="386" spans="5:15" x14ac:dyDescent="0.25">
      <c r="E386">
        <f>'dec deg to utm'!AC387</f>
        <v>166021.44365805644</v>
      </c>
      <c r="F386">
        <f>'dec deg to utm'!AD387</f>
        <v>0</v>
      </c>
      <c r="G386">
        <f t="shared" si="35"/>
        <v>0</v>
      </c>
      <c r="I386">
        <f t="shared" si="36"/>
        <v>0</v>
      </c>
      <c r="J386">
        <f t="shared" si="37"/>
        <v>0</v>
      </c>
      <c r="K386">
        <f t="shared" si="38"/>
        <v>0</v>
      </c>
      <c r="M386" s="21">
        <f t="shared" si="39"/>
        <v>0</v>
      </c>
      <c r="N386" s="21">
        <f t="shared" si="40"/>
        <v>0</v>
      </c>
      <c r="O386" s="21">
        <f t="shared" si="41"/>
        <v>0</v>
      </c>
    </row>
    <row r="387" spans="5:15" x14ac:dyDescent="0.25">
      <c r="E387">
        <f>'dec deg to utm'!AC388</f>
        <v>166021.44365805644</v>
      </c>
      <c r="F387">
        <f>'dec deg to utm'!AD388</f>
        <v>0</v>
      </c>
      <c r="G387">
        <f t="shared" si="35"/>
        <v>0</v>
      </c>
      <c r="I387">
        <f t="shared" si="36"/>
        <v>0</v>
      </c>
      <c r="J387">
        <f t="shared" si="37"/>
        <v>0</v>
      </c>
      <c r="K387">
        <f t="shared" si="38"/>
        <v>0</v>
      </c>
      <c r="M387" s="21">
        <f t="shared" si="39"/>
        <v>0</v>
      </c>
      <c r="N387" s="21">
        <f t="shared" si="40"/>
        <v>0</v>
      </c>
      <c r="O387" s="21">
        <f t="shared" si="41"/>
        <v>0</v>
      </c>
    </row>
    <row r="388" spans="5:15" x14ac:dyDescent="0.25">
      <c r="E388">
        <f>'dec deg to utm'!AC389</f>
        <v>166021.44365805644</v>
      </c>
      <c r="F388">
        <f>'dec deg to utm'!AD389</f>
        <v>0</v>
      </c>
      <c r="G388">
        <f t="shared" si="35"/>
        <v>0</v>
      </c>
      <c r="I388">
        <f t="shared" si="36"/>
        <v>0</v>
      </c>
      <c r="J388">
        <f t="shared" si="37"/>
        <v>0</v>
      </c>
      <c r="K388">
        <f t="shared" si="38"/>
        <v>0</v>
      </c>
      <c r="M388" s="21">
        <f t="shared" si="39"/>
        <v>0</v>
      </c>
      <c r="N388" s="21">
        <f t="shared" si="40"/>
        <v>0</v>
      </c>
      <c r="O388" s="21">
        <f t="shared" si="41"/>
        <v>0</v>
      </c>
    </row>
    <row r="389" spans="5:15" x14ac:dyDescent="0.25">
      <c r="E389">
        <f>'dec deg to utm'!AC390</f>
        <v>166021.44365805644</v>
      </c>
      <c r="F389">
        <f>'dec deg to utm'!AD390</f>
        <v>0</v>
      </c>
      <c r="G389">
        <f t="shared" ref="G389:G452" si="42">C389</f>
        <v>0</v>
      </c>
      <c r="I389">
        <f t="shared" ref="I389:I452" si="43">E389-$E$4</f>
        <v>0</v>
      </c>
      <c r="J389">
        <f t="shared" ref="J389:J452" si="44">F389-$F$4</f>
        <v>0</v>
      </c>
      <c r="K389">
        <f t="shared" ref="K389:K452" si="45">G389-$G$4</f>
        <v>0</v>
      </c>
      <c r="M389" s="21">
        <f t="shared" ref="M389:M452" si="46">I389</f>
        <v>0</v>
      </c>
      <c r="N389" s="21">
        <f t="shared" ref="N389:N452" si="47">J389*-1</f>
        <v>0</v>
      </c>
      <c r="O389" s="21">
        <f t="shared" ref="O389:O452" si="48">K389</f>
        <v>0</v>
      </c>
    </row>
    <row r="390" spans="5:15" x14ac:dyDescent="0.25">
      <c r="E390">
        <f>'dec deg to utm'!AC391</f>
        <v>166021.44365805644</v>
      </c>
      <c r="F390">
        <f>'dec deg to utm'!AD391</f>
        <v>0</v>
      </c>
      <c r="G390">
        <f t="shared" si="42"/>
        <v>0</v>
      </c>
      <c r="I390">
        <f t="shared" si="43"/>
        <v>0</v>
      </c>
      <c r="J390">
        <f t="shared" si="44"/>
        <v>0</v>
      </c>
      <c r="K390">
        <f t="shared" si="45"/>
        <v>0</v>
      </c>
      <c r="M390" s="21">
        <f t="shared" si="46"/>
        <v>0</v>
      </c>
      <c r="N390" s="21">
        <f t="shared" si="47"/>
        <v>0</v>
      </c>
      <c r="O390" s="21">
        <f t="shared" si="48"/>
        <v>0</v>
      </c>
    </row>
    <row r="391" spans="5:15" x14ac:dyDescent="0.25">
      <c r="E391">
        <f>'dec deg to utm'!AC392</f>
        <v>166021.44365805644</v>
      </c>
      <c r="F391">
        <f>'dec deg to utm'!AD392</f>
        <v>0</v>
      </c>
      <c r="G391">
        <f t="shared" si="42"/>
        <v>0</v>
      </c>
      <c r="I391">
        <f t="shared" si="43"/>
        <v>0</v>
      </c>
      <c r="J391">
        <f t="shared" si="44"/>
        <v>0</v>
      </c>
      <c r="K391">
        <f t="shared" si="45"/>
        <v>0</v>
      </c>
      <c r="M391" s="21">
        <f t="shared" si="46"/>
        <v>0</v>
      </c>
      <c r="N391" s="21">
        <f t="shared" si="47"/>
        <v>0</v>
      </c>
      <c r="O391" s="21">
        <f t="shared" si="48"/>
        <v>0</v>
      </c>
    </row>
    <row r="392" spans="5:15" x14ac:dyDescent="0.25">
      <c r="E392">
        <f>'dec deg to utm'!AC393</f>
        <v>166021.44365805644</v>
      </c>
      <c r="F392">
        <f>'dec deg to utm'!AD393</f>
        <v>0</v>
      </c>
      <c r="G392">
        <f t="shared" si="42"/>
        <v>0</v>
      </c>
      <c r="I392">
        <f t="shared" si="43"/>
        <v>0</v>
      </c>
      <c r="J392">
        <f t="shared" si="44"/>
        <v>0</v>
      </c>
      <c r="K392">
        <f t="shared" si="45"/>
        <v>0</v>
      </c>
      <c r="M392" s="21">
        <f t="shared" si="46"/>
        <v>0</v>
      </c>
      <c r="N392" s="21">
        <f t="shared" si="47"/>
        <v>0</v>
      </c>
      <c r="O392" s="21">
        <f t="shared" si="48"/>
        <v>0</v>
      </c>
    </row>
    <row r="393" spans="5:15" x14ac:dyDescent="0.25">
      <c r="E393">
        <f>'dec deg to utm'!AC394</f>
        <v>166021.44365805644</v>
      </c>
      <c r="F393">
        <f>'dec deg to utm'!AD394</f>
        <v>0</v>
      </c>
      <c r="G393">
        <f t="shared" si="42"/>
        <v>0</v>
      </c>
      <c r="I393">
        <f t="shared" si="43"/>
        <v>0</v>
      </c>
      <c r="J393">
        <f t="shared" si="44"/>
        <v>0</v>
      </c>
      <c r="K393">
        <f t="shared" si="45"/>
        <v>0</v>
      </c>
      <c r="M393" s="21">
        <f t="shared" si="46"/>
        <v>0</v>
      </c>
      <c r="N393" s="21">
        <f t="shared" si="47"/>
        <v>0</v>
      </c>
      <c r="O393" s="21">
        <f t="shared" si="48"/>
        <v>0</v>
      </c>
    </row>
    <row r="394" spans="5:15" x14ac:dyDescent="0.25">
      <c r="E394">
        <f>'dec deg to utm'!AC395</f>
        <v>166021.44365805644</v>
      </c>
      <c r="F394">
        <f>'dec deg to utm'!AD395</f>
        <v>0</v>
      </c>
      <c r="G394">
        <f t="shared" si="42"/>
        <v>0</v>
      </c>
      <c r="I394">
        <f t="shared" si="43"/>
        <v>0</v>
      </c>
      <c r="J394">
        <f t="shared" si="44"/>
        <v>0</v>
      </c>
      <c r="K394">
        <f t="shared" si="45"/>
        <v>0</v>
      </c>
      <c r="M394" s="21">
        <f t="shared" si="46"/>
        <v>0</v>
      </c>
      <c r="N394" s="21">
        <f t="shared" si="47"/>
        <v>0</v>
      </c>
      <c r="O394" s="21">
        <f t="shared" si="48"/>
        <v>0</v>
      </c>
    </row>
    <row r="395" spans="5:15" x14ac:dyDescent="0.25">
      <c r="E395">
        <f>'dec deg to utm'!AC396</f>
        <v>166021.44365805644</v>
      </c>
      <c r="F395">
        <f>'dec deg to utm'!AD396</f>
        <v>0</v>
      </c>
      <c r="G395">
        <f t="shared" si="42"/>
        <v>0</v>
      </c>
      <c r="I395">
        <f t="shared" si="43"/>
        <v>0</v>
      </c>
      <c r="J395">
        <f t="shared" si="44"/>
        <v>0</v>
      </c>
      <c r="K395">
        <f t="shared" si="45"/>
        <v>0</v>
      </c>
      <c r="M395" s="21">
        <f t="shared" si="46"/>
        <v>0</v>
      </c>
      <c r="N395" s="21">
        <f t="shared" si="47"/>
        <v>0</v>
      </c>
      <c r="O395" s="21">
        <f t="shared" si="48"/>
        <v>0</v>
      </c>
    </row>
    <row r="396" spans="5:15" x14ac:dyDescent="0.25">
      <c r="E396">
        <f>'dec deg to utm'!AC397</f>
        <v>166021.44365805644</v>
      </c>
      <c r="F396">
        <f>'dec deg to utm'!AD397</f>
        <v>0</v>
      </c>
      <c r="G396">
        <f t="shared" si="42"/>
        <v>0</v>
      </c>
      <c r="I396">
        <f t="shared" si="43"/>
        <v>0</v>
      </c>
      <c r="J396">
        <f t="shared" si="44"/>
        <v>0</v>
      </c>
      <c r="K396">
        <f t="shared" si="45"/>
        <v>0</v>
      </c>
      <c r="M396" s="21">
        <f t="shared" si="46"/>
        <v>0</v>
      </c>
      <c r="N396" s="21">
        <f t="shared" si="47"/>
        <v>0</v>
      </c>
      <c r="O396" s="21">
        <f t="shared" si="48"/>
        <v>0</v>
      </c>
    </row>
    <row r="397" spans="5:15" x14ac:dyDescent="0.25">
      <c r="E397">
        <f>'dec deg to utm'!AC398</f>
        <v>166021.44365805644</v>
      </c>
      <c r="F397">
        <f>'dec deg to utm'!AD398</f>
        <v>0</v>
      </c>
      <c r="G397">
        <f t="shared" si="42"/>
        <v>0</v>
      </c>
      <c r="I397">
        <f t="shared" si="43"/>
        <v>0</v>
      </c>
      <c r="J397">
        <f t="shared" si="44"/>
        <v>0</v>
      </c>
      <c r="K397">
        <f t="shared" si="45"/>
        <v>0</v>
      </c>
      <c r="M397" s="21">
        <f t="shared" si="46"/>
        <v>0</v>
      </c>
      <c r="N397" s="21">
        <f t="shared" si="47"/>
        <v>0</v>
      </c>
      <c r="O397" s="21">
        <f t="shared" si="48"/>
        <v>0</v>
      </c>
    </row>
    <row r="398" spans="5:15" x14ac:dyDescent="0.25">
      <c r="E398">
        <f>'dec deg to utm'!AC399</f>
        <v>166021.44365805644</v>
      </c>
      <c r="F398">
        <f>'dec deg to utm'!AD399</f>
        <v>0</v>
      </c>
      <c r="G398">
        <f t="shared" si="42"/>
        <v>0</v>
      </c>
      <c r="I398">
        <f t="shared" si="43"/>
        <v>0</v>
      </c>
      <c r="J398">
        <f t="shared" si="44"/>
        <v>0</v>
      </c>
      <c r="K398">
        <f t="shared" si="45"/>
        <v>0</v>
      </c>
      <c r="M398" s="21">
        <f t="shared" si="46"/>
        <v>0</v>
      </c>
      <c r="N398" s="21">
        <f t="shared" si="47"/>
        <v>0</v>
      </c>
      <c r="O398" s="21">
        <f t="shared" si="48"/>
        <v>0</v>
      </c>
    </row>
    <row r="399" spans="5:15" x14ac:dyDescent="0.25">
      <c r="E399">
        <f>'dec deg to utm'!AC400</f>
        <v>166021.44365805644</v>
      </c>
      <c r="F399">
        <f>'dec deg to utm'!AD400</f>
        <v>0</v>
      </c>
      <c r="G399">
        <f t="shared" si="42"/>
        <v>0</v>
      </c>
      <c r="I399">
        <f t="shared" si="43"/>
        <v>0</v>
      </c>
      <c r="J399">
        <f t="shared" si="44"/>
        <v>0</v>
      </c>
      <c r="K399">
        <f t="shared" si="45"/>
        <v>0</v>
      </c>
      <c r="M399" s="21">
        <f t="shared" si="46"/>
        <v>0</v>
      </c>
      <c r="N399" s="21">
        <f t="shared" si="47"/>
        <v>0</v>
      </c>
      <c r="O399" s="21">
        <f t="shared" si="48"/>
        <v>0</v>
      </c>
    </row>
    <row r="400" spans="5:15" x14ac:dyDescent="0.25">
      <c r="E400">
        <f>'dec deg to utm'!AC401</f>
        <v>166021.44365805644</v>
      </c>
      <c r="F400">
        <f>'dec deg to utm'!AD401</f>
        <v>0</v>
      </c>
      <c r="G400">
        <f t="shared" si="42"/>
        <v>0</v>
      </c>
      <c r="I400">
        <f t="shared" si="43"/>
        <v>0</v>
      </c>
      <c r="J400">
        <f t="shared" si="44"/>
        <v>0</v>
      </c>
      <c r="K400">
        <f t="shared" si="45"/>
        <v>0</v>
      </c>
      <c r="M400" s="21">
        <f t="shared" si="46"/>
        <v>0</v>
      </c>
      <c r="N400" s="21">
        <f t="shared" si="47"/>
        <v>0</v>
      </c>
      <c r="O400" s="21">
        <f t="shared" si="48"/>
        <v>0</v>
      </c>
    </row>
    <row r="401" spans="5:15" x14ac:dyDescent="0.25">
      <c r="E401">
        <f>'dec deg to utm'!AC402</f>
        <v>166021.44365805644</v>
      </c>
      <c r="F401">
        <f>'dec deg to utm'!AD402</f>
        <v>0</v>
      </c>
      <c r="G401">
        <f t="shared" si="42"/>
        <v>0</v>
      </c>
      <c r="I401">
        <f t="shared" si="43"/>
        <v>0</v>
      </c>
      <c r="J401">
        <f t="shared" si="44"/>
        <v>0</v>
      </c>
      <c r="K401">
        <f t="shared" si="45"/>
        <v>0</v>
      </c>
      <c r="M401" s="21">
        <f t="shared" si="46"/>
        <v>0</v>
      </c>
      <c r="N401" s="21">
        <f t="shared" si="47"/>
        <v>0</v>
      </c>
      <c r="O401" s="21">
        <f t="shared" si="48"/>
        <v>0</v>
      </c>
    </row>
    <row r="402" spans="5:15" x14ac:dyDescent="0.25">
      <c r="E402">
        <f>'dec deg to utm'!AC403</f>
        <v>166021.44365805644</v>
      </c>
      <c r="F402">
        <f>'dec deg to utm'!AD403</f>
        <v>0</v>
      </c>
      <c r="G402">
        <f t="shared" si="42"/>
        <v>0</v>
      </c>
      <c r="I402">
        <f t="shared" si="43"/>
        <v>0</v>
      </c>
      <c r="J402">
        <f t="shared" si="44"/>
        <v>0</v>
      </c>
      <c r="K402">
        <f t="shared" si="45"/>
        <v>0</v>
      </c>
      <c r="M402" s="21">
        <f t="shared" si="46"/>
        <v>0</v>
      </c>
      <c r="N402" s="21">
        <f t="shared" si="47"/>
        <v>0</v>
      </c>
      <c r="O402" s="21">
        <f t="shared" si="48"/>
        <v>0</v>
      </c>
    </row>
    <row r="403" spans="5:15" x14ac:dyDescent="0.25">
      <c r="E403">
        <f>'dec deg to utm'!AC404</f>
        <v>166021.44365805644</v>
      </c>
      <c r="F403">
        <f>'dec deg to utm'!AD404</f>
        <v>0</v>
      </c>
      <c r="G403">
        <f t="shared" si="42"/>
        <v>0</v>
      </c>
      <c r="I403">
        <f t="shared" si="43"/>
        <v>0</v>
      </c>
      <c r="J403">
        <f t="shared" si="44"/>
        <v>0</v>
      </c>
      <c r="K403">
        <f t="shared" si="45"/>
        <v>0</v>
      </c>
      <c r="M403" s="21">
        <f t="shared" si="46"/>
        <v>0</v>
      </c>
      <c r="N403" s="21">
        <f t="shared" si="47"/>
        <v>0</v>
      </c>
      <c r="O403" s="21">
        <f t="shared" si="48"/>
        <v>0</v>
      </c>
    </row>
    <row r="404" spans="5:15" x14ac:dyDescent="0.25">
      <c r="E404">
        <f>'dec deg to utm'!AC405</f>
        <v>166021.44365805644</v>
      </c>
      <c r="F404">
        <f>'dec deg to utm'!AD405</f>
        <v>0</v>
      </c>
      <c r="G404">
        <f t="shared" si="42"/>
        <v>0</v>
      </c>
      <c r="I404">
        <f t="shared" si="43"/>
        <v>0</v>
      </c>
      <c r="J404">
        <f t="shared" si="44"/>
        <v>0</v>
      </c>
      <c r="K404">
        <f t="shared" si="45"/>
        <v>0</v>
      </c>
      <c r="M404" s="21">
        <f t="shared" si="46"/>
        <v>0</v>
      </c>
      <c r="N404" s="21">
        <f t="shared" si="47"/>
        <v>0</v>
      </c>
      <c r="O404" s="21">
        <f t="shared" si="48"/>
        <v>0</v>
      </c>
    </row>
    <row r="405" spans="5:15" x14ac:dyDescent="0.25">
      <c r="E405">
        <f>'dec deg to utm'!AC406</f>
        <v>166021.44365805644</v>
      </c>
      <c r="F405">
        <f>'dec deg to utm'!AD406</f>
        <v>0</v>
      </c>
      <c r="G405">
        <f t="shared" si="42"/>
        <v>0</v>
      </c>
      <c r="I405">
        <f t="shared" si="43"/>
        <v>0</v>
      </c>
      <c r="J405">
        <f t="shared" si="44"/>
        <v>0</v>
      </c>
      <c r="K405">
        <f t="shared" si="45"/>
        <v>0</v>
      </c>
      <c r="M405" s="21">
        <f t="shared" si="46"/>
        <v>0</v>
      </c>
      <c r="N405" s="21">
        <f t="shared" si="47"/>
        <v>0</v>
      </c>
      <c r="O405" s="21">
        <f t="shared" si="48"/>
        <v>0</v>
      </c>
    </row>
    <row r="406" spans="5:15" x14ac:dyDescent="0.25">
      <c r="E406">
        <f>'dec deg to utm'!AC407</f>
        <v>166021.44365805644</v>
      </c>
      <c r="F406">
        <f>'dec deg to utm'!AD407</f>
        <v>0</v>
      </c>
      <c r="G406">
        <f t="shared" si="42"/>
        <v>0</v>
      </c>
      <c r="I406">
        <f t="shared" si="43"/>
        <v>0</v>
      </c>
      <c r="J406">
        <f t="shared" si="44"/>
        <v>0</v>
      </c>
      <c r="K406">
        <f t="shared" si="45"/>
        <v>0</v>
      </c>
      <c r="M406" s="21">
        <f t="shared" si="46"/>
        <v>0</v>
      </c>
      <c r="N406" s="21">
        <f t="shared" si="47"/>
        <v>0</v>
      </c>
      <c r="O406" s="21">
        <f t="shared" si="48"/>
        <v>0</v>
      </c>
    </row>
    <row r="407" spans="5:15" x14ac:dyDescent="0.25">
      <c r="E407">
        <f>'dec deg to utm'!AC408</f>
        <v>166021.44365805644</v>
      </c>
      <c r="F407">
        <f>'dec deg to utm'!AD408</f>
        <v>0</v>
      </c>
      <c r="G407">
        <f t="shared" si="42"/>
        <v>0</v>
      </c>
      <c r="I407">
        <f t="shared" si="43"/>
        <v>0</v>
      </c>
      <c r="J407">
        <f t="shared" si="44"/>
        <v>0</v>
      </c>
      <c r="K407">
        <f t="shared" si="45"/>
        <v>0</v>
      </c>
      <c r="M407" s="21">
        <f t="shared" si="46"/>
        <v>0</v>
      </c>
      <c r="N407" s="21">
        <f t="shared" si="47"/>
        <v>0</v>
      </c>
      <c r="O407" s="21">
        <f t="shared" si="48"/>
        <v>0</v>
      </c>
    </row>
    <row r="408" spans="5:15" x14ac:dyDescent="0.25">
      <c r="E408">
        <f>'dec deg to utm'!AC409</f>
        <v>166021.44365805644</v>
      </c>
      <c r="F408">
        <f>'dec deg to utm'!AD409</f>
        <v>0</v>
      </c>
      <c r="G408">
        <f t="shared" si="42"/>
        <v>0</v>
      </c>
      <c r="I408">
        <f t="shared" si="43"/>
        <v>0</v>
      </c>
      <c r="J408">
        <f t="shared" si="44"/>
        <v>0</v>
      </c>
      <c r="K408">
        <f t="shared" si="45"/>
        <v>0</v>
      </c>
      <c r="M408" s="21">
        <f t="shared" si="46"/>
        <v>0</v>
      </c>
      <c r="N408" s="21">
        <f t="shared" si="47"/>
        <v>0</v>
      </c>
      <c r="O408" s="21">
        <f t="shared" si="48"/>
        <v>0</v>
      </c>
    </row>
    <row r="409" spans="5:15" x14ac:dyDescent="0.25">
      <c r="E409">
        <f>'dec deg to utm'!AC410</f>
        <v>166021.44365805644</v>
      </c>
      <c r="F409">
        <f>'dec deg to utm'!AD410</f>
        <v>0</v>
      </c>
      <c r="G409">
        <f t="shared" si="42"/>
        <v>0</v>
      </c>
      <c r="I409">
        <f t="shared" si="43"/>
        <v>0</v>
      </c>
      <c r="J409">
        <f t="shared" si="44"/>
        <v>0</v>
      </c>
      <c r="K409">
        <f t="shared" si="45"/>
        <v>0</v>
      </c>
      <c r="M409" s="21">
        <f t="shared" si="46"/>
        <v>0</v>
      </c>
      <c r="N409" s="21">
        <f t="shared" si="47"/>
        <v>0</v>
      </c>
      <c r="O409" s="21">
        <f t="shared" si="48"/>
        <v>0</v>
      </c>
    </row>
    <row r="410" spans="5:15" x14ac:dyDescent="0.25">
      <c r="E410">
        <f>'dec deg to utm'!AC411</f>
        <v>166021.44365805644</v>
      </c>
      <c r="F410">
        <f>'dec deg to utm'!AD411</f>
        <v>0</v>
      </c>
      <c r="G410">
        <f t="shared" si="42"/>
        <v>0</v>
      </c>
      <c r="I410">
        <f t="shared" si="43"/>
        <v>0</v>
      </c>
      <c r="J410">
        <f t="shared" si="44"/>
        <v>0</v>
      </c>
      <c r="K410">
        <f t="shared" si="45"/>
        <v>0</v>
      </c>
      <c r="M410" s="21">
        <f t="shared" si="46"/>
        <v>0</v>
      </c>
      <c r="N410" s="21">
        <f t="shared" si="47"/>
        <v>0</v>
      </c>
      <c r="O410" s="21">
        <f t="shared" si="48"/>
        <v>0</v>
      </c>
    </row>
    <row r="411" spans="5:15" x14ac:dyDescent="0.25">
      <c r="E411">
        <f>'dec deg to utm'!AC412</f>
        <v>166021.44365805644</v>
      </c>
      <c r="F411">
        <f>'dec deg to utm'!AD412</f>
        <v>0</v>
      </c>
      <c r="G411">
        <f t="shared" si="42"/>
        <v>0</v>
      </c>
      <c r="I411">
        <f t="shared" si="43"/>
        <v>0</v>
      </c>
      <c r="J411">
        <f t="shared" si="44"/>
        <v>0</v>
      </c>
      <c r="K411">
        <f t="shared" si="45"/>
        <v>0</v>
      </c>
      <c r="M411" s="21">
        <f t="shared" si="46"/>
        <v>0</v>
      </c>
      <c r="N411" s="21">
        <f t="shared" si="47"/>
        <v>0</v>
      </c>
      <c r="O411" s="21">
        <f t="shared" si="48"/>
        <v>0</v>
      </c>
    </row>
    <row r="412" spans="5:15" x14ac:dyDescent="0.25">
      <c r="E412">
        <f>'dec deg to utm'!AC413</f>
        <v>166021.44365805644</v>
      </c>
      <c r="F412">
        <f>'dec deg to utm'!AD413</f>
        <v>0</v>
      </c>
      <c r="G412">
        <f t="shared" si="42"/>
        <v>0</v>
      </c>
      <c r="I412">
        <f t="shared" si="43"/>
        <v>0</v>
      </c>
      <c r="J412">
        <f t="shared" si="44"/>
        <v>0</v>
      </c>
      <c r="K412">
        <f t="shared" si="45"/>
        <v>0</v>
      </c>
      <c r="M412" s="21">
        <f t="shared" si="46"/>
        <v>0</v>
      </c>
      <c r="N412" s="21">
        <f t="shared" si="47"/>
        <v>0</v>
      </c>
      <c r="O412" s="21">
        <f t="shared" si="48"/>
        <v>0</v>
      </c>
    </row>
    <row r="413" spans="5:15" x14ac:dyDescent="0.25">
      <c r="E413">
        <f>'dec deg to utm'!AC414</f>
        <v>166021.44365805644</v>
      </c>
      <c r="F413">
        <f>'dec deg to utm'!AD414</f>
        <v>0</v>
      </c>
      <c r="G413">
        <f t="shared" si="42"/>
        <v>0</v>
      </c>
      <c r="I413">
        <f t="shared" si="43"/>
        <v>0</v>
      </c>
      <c r="J413">
        <f t="shared" si="44"/>
        <v>0</v>
      </c>
      <c r="K413">
        <f t="shared" si="45"/>
        <v>0</v>
      </c>
      <c r="M413" s="21">
        <f t="shared" si="46"/>
        <v>0</v>
      </c>
      <c r="N413" s="21">
        <f t="shared" si="47"/>
        <v>0</v>
      </c>
      <c r="O413" s="21">
        <f t="shared" si="48"/>
        <v>0</v>
      </c>
    </row>
    <row r="414" spans="5:15" x14ac:dyDescent="0.25">
      <c r="E414">
        <f>'dec deg to utm'!AC415</f>
        <v>166021.44365805644</v>
      </c>
      <c r="F414">
        <f>'dec deg to utm'!AD415</f>
        <v>0</v>
      </c>
      <c r="G414">
        <f t="shared" si="42"/>
        <v>0</v>
      </c>
      <c r="I414">
        <f t="shared" si="43"/>
        <v>0</v>
      </c>
      <c r="J414">
        <f t="shared" si="44"/>
        <v>0</v>
      </c>
      <c r="K414">
        <f t="shared" si="45"/>
        <v>0</v>
      </c>
      <c r="M414" s="21">
        <f t="shared" si="46"/>
        <v>0</v>
      </c>
      <c r="N414" s="21">
        <f t="shared" si="47"/>
        <v>0</v>
      </c>
      <c r="O414" s="21">
        <f t="shared" si="48"/>
        <v>0</v>
      </c>
    </row>
    <row r="415" spans="5:15" x14ac:dyDescent="0.25">
      <c r="E415">
        <f>'dec deg to utm'!AC416</f>
        <v>166021.44365805644</v>
      </c>
      <c r="F415">
        <f>'dec deg to utm'!AD416</f>
        <v>0</v>
      </c>
      <c r="G415">
        <f t="shared" si="42"/>
        <v>0</v>
      </c>
      <c r="I415">
        <f t="shared" si="43"/>
        <v>0</v>
      </c>
      <c r="J415">
        <f t="shared" si="44"/>
        <v>0</v>
      </c>
      <c r="K415">
        <f t="shared" si="45"/>
        <v>0</v>
      </c>
      <c r="M415" s="21">
        <f t="shared" si="46"/>
        <v>0</v>
      </c>
      <c r="N415" s="21">
        <f t="shared" si="47"/>
        <v>0</v>
      </c>
      <c r="O415" s="21">
        <f t="shared" si="48"/>
        <v>0</v>
      </c>
    </row>
    <row r="416" spans="5:15" x14ac:dyDescent="0.25">
      <c r="E416">
        <f>'dec deg to utm'!AC417</f>
        <v>166021.44365805644</v>
      </c>
      <c r="F416">
        <f>'dec deg to utm'!AD417</f>
        <v>0</v>
      </c>
      <c r="G416">
        <f t="shared" si="42"/>
        <v>0</v>
      </c>
      <c r="I416">
        <f t="shared" si="43"/>
        <v>0</v>
      </c>
      <c r="J416">
        <f t="shared" si="44"/>
        <v>0</v>
      </c>
      <c r="K416">
        <f t="shared" si="45"/>
        <v>0</v>
      </c>
      <c r="M416" s="21">
        <f t="shared" si="46"/>
        <v>0</v>
      </c>
      <c r="N416" s="21">
        <f t="shared" si="47"/>
        <v>0</v>
      </c>
      <c r="O416" s="21">
        <f t="shared" si="48"/>
        <v>0</v>
      </c>
    </row>
    <row r="417" spans="5:15" x14ac:dyDescent="0.25">
      <c r="E417">
        <f>'dec deg to utm'!AC418</f>
        <v>166021.44365805644</v>
      </c>
      <c r="F417">
        <f>'dec deg to utm'!AD418</f>
        <v>0</v>
      </c>
      <c r="G417">
        <f t="shared" si="42"/>
        <v>0</v>
      </c>
      <c r="I417">
        <f t="shared" si="43"/>
        <v>0</v>
      </c>
      <c r="J417">
        <f t="shared" si="44"/>
        <v>0</v>
      </c>
      <c r="K417">
        <f t="shared" si="45"/>
        <v>0</v>
      </c>
      <c r="M417" s="21">
        <f t="shared" si="46"/>
        <v>0</v>
      </c>
      <c r="N417" s="21">
        <f t="shared" si="47"/>
        <v>0</v>
      </c>
      <c r="O417" s="21">
        <f t="shared" si="48"/>
        <v>0</v>
      </c>
    </row>
    <row r="418" spans="5:15" x14ac:dyDescent="0.25">
      <c r="E418">
        <f>'dec deg to utm'!AC419</f>
        <v>166021.44365805644</v>
      </c>
      <c r="F418">
        <f>'dec deg to utm'!AD419</f>
        <v>0</v>
      </c>
      <c r="G418">
        <f t="shared" si="42"/>
        <v>0</v>
      </c>
      <c r="I418">
        <f t="shared" si="43"/>
        <v>0</v>
      </c>
      <c r="J418">
        <f t="shared" si="44"/>
        <v>0</v>
      </c>
      <c r="K418">
        <f t="shared" si="45"/>
        <v>0</v>
      </c>
      <c r="M418" s="21">
        <f t="shared" si="46"/>
        <v>0</v>
      </c>
      <c r="N418" s="21">
        <f t="shared" si="47"/>
        <v>0</v>
      </c>
      <c r="O418" s="21">
        <f t="shared" si="48"/>
        <v>0</v>
      </c>
    </row>
    <row r="419" spans="5:15" x14ac:dyDescent="0.25">
      <c r="E419">
        <f>'dec deg to utm'!AC420</f>
        <v>166021.44365805644</v>
      </c>
      <c r="F419">
        <f>'dec deg to utm'!AD420</f>
        <v>0</v>
      </c>
      <c r="G419">
        <f t="shared" si="42"/>
        <v>0</v>
      </c>
      <c r="I419">
        <f t="shared" si="43"/>
        <v>0</v>
      </c>
      <c r="J419">
        <f t="shared" si="44"/>
        <v>0</v>
      </c>
      <c r="K419">
        <f t="shared" si="45"/>
        <v>0</v>
      </c>
      <c r="M419" s="21">
        <f t="shared" si="46"/>
        <v>0</v>
      </c>
      <c r="N419" s="21">
        <f t="shared" si="47"/>
        <v>0</v>
      </c>
      <c r="O419" s="21">
        <f t="shared" si="48"/>
        <v>0</v>
      </c>
    </row>
    <row r="420" spans="5:15" x14ac:dyDescent="0.25">
      <c r="E420">
        <f>'dec deg to utm'!AC421</f>
        <v>166021.44365805644</v>
      </c>
      <c r="F420">
        <f>'dec deg to utm'!AD421</f>
        <v>0</v>
      </c>
      <c r="G420">
        <f t="shared" si="42"/>
        <v>0</v>
      </c>
      <c r="I420">
        <f t="shared" si="43"/>
        <v>0</v>
      </c>
      <c r="J420">
        <f t="shared" si="44"/>
        <v>0</v>
      </c>
      <c r="K420">
        <f t="shared" si="45"/>
        <v>0</v>
      </c>
      <c r="M420" s="21">
        <f t="shared" si="46"/>
        <v>0</v>
      </c>
      <c r="N420" s="21">
        <f t="shared" si="47"/>
        <v>0</v>
      </c>
      <c r="O420" s="21">
        <f t="shared" si="48"/>
        <v>0</v>
      </c>
    </row>
    <row r="421" spans="5:15" x14ac:dyDescent="0.25">
      <c r="E421">
        <f>'dec deg to utm'!AC422</f>
        <v>166021.44365805644</v>
      </c>
      <c r="F421">
        <f>'dec deg to utm'!AD422</f>
        <v>0</v>
      </c>
      <c r="G421">
        <f t="shared" si="42"/>
        <v>0</v>
      </c>
      <c r="I421">
        <f t="shared" si="43"/>
        <v>0</v>
      </c>
      <c r="J421">
        <f t="shared" si="44"/>
        <v>0</v>
      </c>
      <c r="K421">
        <f t="shared" si="45"/>
        <v>0</v>
      </c>
      <c r="M421" s="21">
        <f t="shared" si="46"/>
        <v>0</v>
      </c>
      <c r="N421" s="21">
        <f t="shared" si="47"/>
        <v>0</v>
      </c>
      <c r="O421" s="21">
        <f t="shared" si="48"/>
        <v>0</v>
      </c>
    </row>
    <row r="422" spans="5:15" x14ac:dyDescent="0.25">
      <c r="E422">
        <f>'dec deg to utm'!AC423</f>
        <v>166021.44365805644</v>
      </c>
      <c r="F422">
        <f>'dec deg to utm'!AD423</f>
        <v>0</v>
      </c>
      <c r="G422">
        <f t="shared" si="42"/>
        <v>0</v>
      </c>
      <c r="I422">
        <f t="shared" si="43"/>
        <v>0</v>
      </c>
      <c r="J422">
        <f t="shared" si="44"/>
        <v>0</v>
      </c>
      <c r="K422">
        <f t="shared" si="45"/>
        <v>0</v>
      </c>
      <c r="M422" s="21">
        <f t="shared" si="46"/>
        <v>0</v>
      </c>
      <c r="N422" s="21">
        <f t="shared" si="47"/>
        <v>0</v>
      </c>
      <c r="O422" s="21">
        <f t="shared" si="48"/>
        <v>0</v>
      </c>
    </row>
    <row r="423" spans="5:15" x14ac:dyDescent="0.25">
      <c r="E423">
        <f>'dec deg to utm'!AC424</f>
        <v>166021.44365805644</v>
      </c>
      <c r="F423">
        <f>'dec deg to utm'!AD424</f>
        <v>0</v>
      </c>
      <c r="G423">
        <f t="shared" si="42"/>
        <v>0</v>
      </c>
      <c r="I423">
        <f t="shared" si="43"/>
        <v>0</v>
      </c>
      <c r="J423">
        <f t="shared" si="44"/>
        <v>0</v>
      </c>
      <c r="K423">
        <f t="shared" si="45"/>
        <v>0</v>
      </c>
      <c r="M423" s="21">
        <f t="shared" si="46"/>
        <v>0</v>
      </c>
      <c r="N423" s="21">
        <f t="shared" si="47"/>
        <v>0</v>
      </c>
      <c r="O423" s="21">
        <f t="shared" si="48"/>
        <v>0</v>
      </c>
    </row>
    <row r="424" spans="5:15" x14ac:dyDescent="0.25">
      <c r="E424">
        <f>'dec deg to utm'!AC425</f>
        <v>166021.44365805644</v>
      </c>
      <c r="F424">
        <f>'dec deg to utm'!AD425</f>
        <v>0</v>
      </c>
      <c r="G424">
        <f t="shared" si="42"/>
        <v>0</v>
      </c>
      <c r="I424">
        <f t="shared" si="43"/>
        <v>0</v>
      </c>
      <c r="J424">
        <f t="shared" si="44"/>
        <v>0</v>
      </c>
      <c r="K424">
        <f t="shared" si="45"/>
        <v>0</v>
      </c>
      <c r="M424" s="21">
        <f t="shared" si="46"/>
        <v>0</v>
      </c>
      <c r="N424" s="21">
        <f t="shared" si="47"/>
        <v>0</v>
      </c>
      <c r="O424" s="21">
        <f t="shared" si="48"/>
        <v>0</v>
      </c>
    </row>
    <row r="425" spans="5:15" x14ac:dyDescent="0.25">
      <c r="E425">
        <f>'dec deg to utm'!AC426</f>
        <v>166021.44365805644</v>
      </c>
      <c r="F425">
        <f>'dec deg to utm'!AD426</f>
        <v>0</v>
      </c>
      <c r="G425">
        <f t="shared" si="42"/>
        <v>0</v>
      </c>
      <c r="I425">
        <f t="shared" si="43"/>
        <v>0</v>
      </c>
      <c r="J425">
        <f t="shared" si="44"/>
        <v>0</v>
      </c>
      <c r="K425">
        <f t="shared" si="45"/>
        <v>0</v>
      </c>
      <c r="M425" s="21">
        <f t="shared" si="46"/>
        <v>0</v>
      </c>
      <c r="N425" s="21">
        <f t="shared" si="47"/>
        <v>0</v>
      </c>
      <c r="O425" s="21">
        <f t="shared" si="48"/>
        <v>0</v>
      </c>
    </row>
    <row r="426" spans="5:15" x14ac:dyDescent="0.25">
      <c r="E426">
        <f>'dec deg to utm'!AC427</f>
        <v>166021.44365805644</v>
      </c>
      <c r="F426">
        <f>'dec deg to utm'!AD427</f>
        <v>0</v>
      </c>
      <c r="G426">
        <f t="shared" si="42"/>
        <v>0</v>
      </c>
      <c r="I426">
        <f t="shared" si="43"/>
        <v>0</v>
      </c>
      <c r="J426">
        <f t="shared" si="44"/>
        <v>0</v>
      </c>
      <c r="K426">
        <f t="shared" si="45"/>
        <v>0</v>
      </c>
      <c r="M426" s="21">
        <f t="shared" si="46"/>
        <v>0</v>
      </c>
      <c r="N426" s="21">
        <f t="shared" si="47"/>
        <v>0</v>
      </c>
      <c r="O426" s="21">
        <f t="shared" si="48"/>
        <v>0</v>
      </c>
    </row>
    <row r="427" spans="5:15" x14ac:dyDescent="0.25">
      <c r="E427">
        <f>'dec deg to utm'!AC428</f>
        <v>166021.44365805644</v>
      </c>
      <c r="F427">
        <f>'dec deg to utm'!AD428</f>
        <v>0</v>
      </c>
      <c r="G427">
        <f t="shared" si="42"/>
        <v>0</v>
      </c>
      <c r="I427">
        <f t="shared" si="43"/>
        <v>0</v>
      </c>
      <c r="J427">
        <f t="shared" si="44"/>
        <v>0</v>
      </c>
      <c r="K427">
        <f t="shared" si="45"/>
        <v>0</v>
      </c>
      <c r="M427" s="21">
        <f t="shared" si="46"/>
        <v>0</v>
      </c>
      <c r="N427" s="21">
        <f t="shared" si="47"/>
        <v>0</v>
      </c>
      <c r="O427" s="21">
        <f t="shared" si="48"/>
        <v>0</v>
      </c>
    </row>
    <row r="428" spans="5:15" x14ac:dyDescent="0.25">
      <c r="E428">
        <f>'dec deg to utm'!AC429</f>
        <v>166021.44365805644</v>
      </c>
      <c r="F428">
        <f>'dec deg to utm'!AD429</f>
        <v>0</v>
      </c>
      <c r="G428">
        <f t="shared" si="42"/>
        <v>0</v>
      </c>
      <c r="I428">
        <f t="shared" si="43"/>
        <v>0</v>
      </c>
      <c r="J428">
        <f t="shared" si="44"/>
        <v>0</v>
      </c>
      <c r="K428">
        <f t="shared" si="45"/>
        <v>0</v>
      </c>
      <c r="M428" s="21">
        <f t="shared" si="46"/>
        <v>0</v>
      </c>
      <c r="N428" s="21">
        <f t="shared" si="47"/>
        <v>0</v>
      </c>
      <c r="O428" s="21">
        <f t="shared" si="48"/>
        <v>0</v>
      </c>
    </row>
    <row r="429" spans="5:15" x14ac:dyDescent="0.25">
      <c r="E429">
        <f>'dec deg to utm'!AC430</f>
        <v>166021.44365805644</v>
      </c>
      <c r="F429">
        <f>'dec deg to utm'!AD430</f>
        <v>0</v>
      </c>
      <c r="G429">
        <f t="shared" si="42"/>
        <v>0</v>
      </c>
      <c r="I429">
        <f t="shared" si="43"/>
        <v>0</v>
      </c>
      <c r="J429">
        <f t="shared" si="44"/>
        <v>0</v>
      </c>
      <c r="K429">
        <f t="shared" si="45"/>
        <v>0</v>
      </c>
      <c r="M429" s="21">
        <f t="shared" si="46"/>
        <v>0</v>
      </c>
      <c r="N429" s="21">
        <f t="shared" si="47"/>
        <v>0</v>
      </c>
      <c r="O429" s="21">
        <f t="shared" si="48"/>
        <v>0</v>
      </c>
    </row>
    <row r="430" spans="5:15" x14ac:dyDescent="0.25">
      <c r="E430">
        <f>'dec deg to utm'!AC431</f>
        <v>166021.44365805644</v>
      </c>
      <c r="F430">
        <f>'dec deg to utm'!AD431</f>
        <v>0</v>
      </c>
      <c r="G430">
        <f t="shared" si="42"/>
        <v>0</v>
      </c>
      <c r="I430">
        <f t="shared" si="43"/>
        <v>0</v>
      </c>
      <c r="J430">
        <f t="shared" si="44"/>
        <v>0</v>
      </c>
      <c r="K430">
        <f t="shared" si="45"/>
        <v>0</v>
      </c>
      <c r="M430" s="21">
        <f t="shared" si="46"/>
        <v>0</v>
      </c>
      <c r="N430" s="21">
        <f t="shared" si="47"/>
        <v>0</v>
      </c>
      <c r="O430" s="21">
        <f t="shared" si="48"/>
        <v>0</v>
      </c>
    </row>
    <row r="431" spans="5:15" x14ac:dyDescent="0.25">
      <c r="E431">
        <f>'dec deg to utm'!AC432</f>
        <v>166021.44365805644</v>
      </c>
      <c r="F431">
        <f>'dec deg to utm'!AD432</f>
        <v>0</v>
      </c>
      <c r="G431">
        <f t="shared" si="42"/>
        <v>0</v>
      </c>
      <c r="I431">
        <f t="shared" si="43"/>
        <v>0</v>
      </c>
      <c r="J431">
        <f t="shared" si="44"/>
        <v>0</v>
      </c>
      <c r="K431">
        <f t="shared" si="45"/>
        <v>0</v>
      </c>
      <c r="M431" s="21">
        <f t="shared" si="46"/>
        <v>0</v>
      </c>
      <c r="N431" s="21">
        <f t="shared" si="47"/>
        <v>0</v>
      </c>
      <c r="O431" s="21">
        <f t="shared" si="48"/>
        <v>0</v>
      </c>
    </row>
    <row r="432" spans="5:15" x14ac:dyDescent="0.25">
      <c r="E432">
        <f>'dec deg to utm'!AC433</f>
        <v>166021.44365805644</v>
      </c>
      <c r="F432">
        <f>'dec deg to utm'!AD433</f>
        <v>0</v>
      </c>
      <c r="G432">
        <f t="shared" si="42"/>
        <v>0</v>
      </c>
      <c r="I432">
        <f t="shared" si="43"/>
        <v>0</v>
      </c>
      <c r="J432">
        <f t="shared" si="44"/>
        <v>0</v>
      </c>
      <c r="K432">
        <f t="shared" si="45"/>
        <v>0</v>
      </c>
      <c r="M432" s="21">
        <f t="shared" si="46"/>
        <v>0</v>
      </c>
      <c r="N432" s="21">
        <f t="shared" si="47"/>
        <v>0</v>
      </c>
      <c r="O432" s="21">
        <f t="shared" si="48"/>
        <v>0</v>
      </c>
    </row>
    <row r="433" spans="5:15" x14ac:dyDescent="0.25">
      <c r="E433">
        <f>'dec deg to utm'!AC434</f>
        <v>166021.44365805644</v>
      </c>
      <c r="F433">
        <f>'dec deg to utm'!AD434</f>
        <v>0</v>
      </c>
      <c r="G433">
        <f t="shared" si="42"/>
        <v>0</v>
      </c>
      <c r="I433">
        <f t="shared" si="43"/>
        <v>0</v>
      </c>
      <c r="J433">
        <f t="shared" si="44"/>
        <v>0</v>
      </c>
      <c r="K433">
        <f t="shared" si="45"/>
        <v>0</v>
      </c>
      <c r="M433" s="21">
        <f t="shared" si="46"/>
        <v>0</v>
      </c>
      <c r="N433" s="21">
        <f t="shared" si="47"/>
        <v>0</v>
      </c>
      <c r="O433" s="21">
        <f t="shared" si="48"/>
        <v>0</v>
      </c>
    </row>
    <row r="434" spans="5:15" x14ac:dyDescent="0.25">
      <c r="E434">
        <f>'dec deg to utm'!AC435</f>
        <v>166021.44365805644</v>
      </c>
      <c r="F434">
        <f>'dec deg to utm'!AD435</f>
        <v>0</v>
      </c>
      <c r="G434">
        <f t="shared" si="42"/>
        <v>0</v>
      </c>
      <c r="I434">
        <f t="shared" si="43"/>
        <v>0</v>
      </c>
      <c r="J434">
        <f t="shared" si="44"/>
        <v>0</v>
      </c>
      <c r="K434">
        <f t="shared" si="45"/>
        <v>0</v>
      </c>
      <c r="M434" s="21">
        <f t="shared" si="46"/>
        <v>0</v>
      </c>
      <c r="N434" s="21">
        <f t="shared" si="47"/>
        <v>0</v>
      </c>
      <c r="O434" s="21">
        <f t="shared" si="48"/>
        <v>0</v>
      </c>
    </row>
    <row r="435" spans="5:15" x14ac:dyDescent="0.25">
      <c r="E435">
        <f>'dec deg to utm'!AC436</f>
        <v>166021.44365805644</v>
      </c>
      <c r="F435">
        <f>'dec deg to utm'!AD436</f>
        <v>0</v>
      </c>
      <c r="G435">
        <f t="shared" si="42"/>
        <v>0</v>
      </c>
      <c r="I435">
        <f t="shared" si="43"/>
        <v>0</v>
      </c>
      <c r="J435">
        <f t="shared" si="44"/>
        <v>0</v>
      </c>
      <c r="K435">
        <f t="shared" si="45"/>
        <v>0</v>
      </c>
      <c r="M435" s="21">
        <f t="shared" si="46"/>
        <v>0</v>
      </c>
      <c r="N435" s="21">
        <f t="shared" si="47"/>
        <v>0</v>
      </c>
      <c r="O435" s="21">
        <f t="shared" si="48"/>
        <v>0</v>
      </c>
    </row>
    <row r="436" spans="5:15" x14ac:dyDescent="0.25">
      <c r="E436">
        <f>'dec deg to utm'!AC437</f>
        <v>166021.44365805644</v>
      </c>
      <c r="F436">
        <f>'dec deg to utm'!AD437</f>
        <v>0</v>
      </c>
      <c r="G436">
        <f t="shared" si="42"/>
        <v>0</v>
      </c>
      <c r="I436">
        <f t="shared" si="43"/>
        <v>0</v>
      </c>
      <c r="J436">
        <f t="shared" si="44"/>
        <v>0</v>
      </c>
      <c r="K436">
        <f t="shared" si="45"/>
        <v>0</v>
      </c>
      <c r="M436" s="21">
        <f t="shared" si="46"/>
        <v>0</v>
      </c>
      <c r="N436" s="21">
        <f t="shared" si="47"/>
        <v>0</v>
      </c>
      <c r="O436" s="21">
        <f t="shared" si="48"/>
        <v>0</v>
      </c>
    </row>
    <row r="437" spans="5:15" x14ac:dyDescent="0.25">
      <c r="E437">
        <f>'dec deg to utm'!AC438</f>
        <v>166021.44365805644</v>
      </c>
      <c r="F437">
        <f>'dec deg to utm'!AD438</f>
        <v>0</v>
      </c>
      <c r="G437">
        <f t="shared" si="42"/>
        <v>0</v>
      </c>
      <c r="I437">
        <f t="shared" si="43"/>
        <v>0</v>
      </c>
      <c r="J437">
        <f t="shared" si="44"/>
        <v>0</v>
      </c>
      <c r="K437">
        <f t="shared" si="45"/>
        <v>0</v>
      </c>
      <c r="M437" s="21">
        <f t="shared" si="46"/>
        <v>0</v>
      </c>
      <c r="N437" s="21">
        <f t="shared" si="47"/>
        <v>0</v>
      </c>
      <c r="O437" s="21">
        <f t="shared" si="48"/>
        <v>0</v>
      </c>
    </row>
    <row r="438" spans="5:15" x14ac:dyDescent="0.25">
      <c r="E438">
        <f>'dec deg to utm'!AC439</f>
        <v>166021.44365805644</v>
      </c>
      <c r="F438">
        <f>'dec deg to utm'!AD439</f>
        <v>0</v>
      </c>
      <c r="G438">
        <f t="shared" si="42"/>
        <v>0</v>
      </c>
      <c r="I438">
        <f t="shared" si="43"/>
        <v>0</v>
      </c>
      <c r="J438">
        <f t="shared" si="44"/>
        <v>0</v>
      </c>
      <c r="K438">
        <f t="shared" si="45"/>
        <v>0</v>
      </c>
      <c r="M438" s="21">
        <f t="shared" si="46"/>
        <v>0</v>
      </c>
      <c r="N438" s="21">
        <f t="shared" si="47"/>
        <v>0</v>
      </c>
      <c r="O438" s="21">
        <f t="shared" si="48"/>
        <v>0</v>
      </c>
    </row>
    <row r="439" spans="5:15" x14ac:dyDescent="0.25">
      <c r="E439">
        <f>'dec deg to utm'!AC440</f>
        <v>166021.44365805644</v>
      </c>
      <c r="F439">
        <f>'dec deg to utm'!AD440</f>
        <v>0</v>
      </c>
      <c r="G439">
        <f t="shared" si="42"/>
        <v>0</v>
      </c>
      <c r="I439">
        <f t="shared" si="43"/>
        <v>0</v>
      </c>
      <c r="J439">
        <f t="shared" si="44"/>
        <v>0</v>
      </c>
      <c r="K439">
        <f t="shared" si="45"/>
        <v>0</v>
      </c>
      <c r="M439" s="21">
        <f t="shared" si="46"/>
        <v>0</v>
      </c>
      <c r="N439" s="21">
        <f t="shared" si="47"/>
        <v>0</v>
      </c>
      <c r="O439" s="21">
        <f t="shared" si="48"/>
        <v>0</v>
      </c>
    </row>
    <row r="440" spans="5:15" x14ac:dyDescent="0.25">
      <c r="E440">
        <f>'dec deg to utm'!AC441</f>
        <v>166021.44365805644</v>
      </c>
      <c r="F440">
        <f>'dec deg to utm'!AD441</f>
        <v>0</v>
      </c>
      <c r="G440">
        <f t="shared" si="42"/>
        <v>0</v>
      </c>
      <c r="I440">
        <f t="shared" si="43"/>
        <v>0</v>
      </c>
      <c r="J440">
        <f t="shared" si="44"/>
        <v>0</v>
      </c>
      <c r="K440">
        <f t="shared" si="45"/>
        <v>0</v>
      </c>
      <c r="M440" s="21">
        <f t="shared" si="46"/>
        <v>0</v>
      </c>
      <c r="N440" s="21">
        <f t="shared" si="47"/>
        <v>0</v>
      </c>
      <c r="O440" s="21">
        <f t="shared" si="48"/>
        <v>0</v>
      </c>
    </row>
    <row r="441" spans="5:15" x14ac:dyDescent="0.25">
      <c r="E441">
        <f>'dec deg to utm'!AC442</f>
        <v>166021.44365805644</v>
      </c>
      <c r="F441">
        <f>'dec deg to utm'!AD442</f>
        <v>0</v>
      </c>
      <c r="G441">
        <f t="shared" si="42"/>
        <v>0</v>
      </c>
      <c r="I441">
        <f t="shared" si="43"/>
        <v>0</v>
      </c>
      <c r="J441">
        <f t="shared" si="44"/>
        <v>0</v>
      </c>
      <c r="K441">
        <f t="shared" si="45"/>
        <v>0</v>
      </c>
      <c r="M441" s="21">
        <f t="shared" si="46"/>
        <v>0</v>
      </c>
      <c r="N441" s="21">
        <f t="shared" si="47"/>
        <v>0</v>
      </c>
      <c r="O441" s="21">
        <f t="shared" si="48"/>
        <v>0</v>
      </c>
    </row>
    <row r="442" spans="5:15" x14ac:dyDescent="0.25">
      <c r="E442">
        <f>'dec deg to utm'!AC443</f>
        <v>166021.44365805644</v>
      </c>
      <c r="F442">
        <f>'dec deg to utm'!AD443</f>
        <v>0</v>
      </c>
      <c r="G442">
        <f t="shared" si="42"/>
        <v>0</v>
      </c>
      <c r="I442">
        <f t="shared" si="43"/>
        <v>0</v>
      </c>
      <c r="J442">
        <f t="shared" si="44"/>
        <v>0</v>
      </c>
      <c r="K442">
        <f t="shared" si="45"/>
        <v>0</v>
      </c>
      <c r="M442" s="21">
        <f t="shared" si="46"/>
        <v>0</v>
      </c>
      <c r="N442" s="21">
        <f t="shared" si="47"/>
        <v>0</v>
      </c>
      <c r="O442" s="21">
        <f t="shared" si="48"/>
        <v>0</v>
      </c>
    </row>
    <row r="443" spans="5:15" x14ac:dyDescent="0.25">
      <c r="E443">
        <f>'dec deg to utm'!AC444</f>
        <v>166021.44365805644</v>
      </c>
      <c r="F443">
        <f>'dec deg to utm'!AD444</f>
        <v>0</v>
      </c>
      <c r="G443">
        <f t="shared" si="42"/>
        <v>0</v>
      </c>
      <c r="I443">
        <f t="shared" si="43"/>
        <v>0</v>
      </c>
      <c r="J443">
        <f t="shared" si="44"/>
        <v>0</v>
      </c>
      <c r="K443">
        <f t="shared" si="45"/>
        <v>0</v>
      </c>
      <c r="M443" s="21">
        <f t="shared" si="46"/>
        <v>0</v>
      </c>
      <c r="N443" s="21">
        <f t="shared" si="47"/>
        <v>0</v>
      </c>
      <c r="O443" s="21">
        <f t="shared" si="48"/>
        <v>0</v>
      </c>
    </row>
    <row r="444" spans="5:15" x14ac:dyDescent="0.25">
      <c r="E444">
        <f>'dec deg to utm'!AC445</f>
        <v>166021.44365805644</v>
      </c>
      <c r="F444">
        <f>'dec deg to utm'!AD445</f>
        <v>0</v>
      </c>
      <c r="G444">
        <f t="shared" si="42"/>
        <v>0</v>
      </c>
      <c r="I444">
        <f t="shared" si="43"/>
        <v>0</v>
      </c>
      <c r="J444">
        <f t="shared" si="44"/>
        <v>0</v>
      </c>
      <c r="K444">
        <f t="shared" si="45"/>
        <v>0</v>
      </c>
      <c r="M444" s="21">
        <f t="shared" si="46"/>
        <v>0</v>
      </c>
      <c r="N444" s="21">
        <f t="shared" si="47"/>
        <v>0</v>
      </c>
      <c r="O444" s="21">
        <f t="shared" si="48"/>
        <v>0</v>
      </c>
    </row>
    <row r="445" spans="5:15" x14ac:dyDescent="0.25">
      <c r="E445">
        <f>'dec deg to utm'!AC446</f>
        <v>166021.44365805644</v>
      </c>
      <c r="F445">
        <f>'dec deg to utm'!AD446</f>
        <v>0</v>
      </c>
      <c r="G445">
        <f t="shared" si="42"/>
        <v>0</v>
      </c>
      <c r="I445">
        <f t="shared" si="43"/>
        <v>0</v>
      </c>
      <c r="J445">
        <f t="shared" si="44"/>
        <v>0</v>
      </c>
      <c r="K445">
        <f t="shared" si="45"/>
        <v>0</v>
      </c>
      <c r="M445" s="21">
        <f t="shared" si="46"/>
        <v>0</v>
      </c>
      <c r="N445" s="21">
        <f t="shared" si="47"/>
        <v>0</v>
      </c>
      <c r="O445" s="21">
        <f t="shared" si="48"/>
        <v>0</v>
      </c>
    </row>
    <row r="446" spans="5:15" x14ac:dyDescent="0.25">
      <c r="E446">
        <f>'dec deg to utm'!AC447</f>
        <v>166021.44365805644</v>
      </c>
      <c r="F446">
        <f>'dec deg to utm'!AD447</f>
        <v>0</v>
      </c>
      <c r="G446">
        <f t="shared" si="42"/>
        <v>0</v>
      </c>
      <c r="I446">
        <f t="shared" si="43"/>
        <v>0</v>
      </c>
      <c r="J446">
        <f t="shared" si="44"/>
        <v>0</v>
      </c>
      <c r="K446">
        <f t="shared" si="45"/>
        <v>0</v>
      </c>
      <c r="M446" s="21">
        <f t="shared" si="46"/>
        <v>0</v>
      </c>
      <c r="N446" s="21">
        <f t="shared" si="47"/>
        <v>0</v>
      </c>
      <c r="O446" s="21">
        <f t="shared" si="48"/>
        <v>0</v>
      </c>
    </row>
    <row r="447" spans="5:15" x14ac:dyDescent="0.25">
      <c r="E447">
        <f>'dec deg to utm'!AC448</f>
        <v>166021.44365805644</v>
      </c>
      <c r="F447">
        <f>'dec deg to utm'!AD448</f>
        <v>0</v>
      </c>
      <c r="G447">
        <f t="shared" si="42"/>
        <v>0</v>
      </c>
      <c r="I447">
        <f t="shared" si="43"/>
        <v>0</v>
      </c>
      <c r="J447">
        <f t="shared" si="44"/>
        <v>0</v>
      </c>
      <c r="K447">
        <f t="shared" si="45"/>
        <v>0</v>
      </c>
      <c r="M447" s="21">
        <f t="shared" si="46"/>
        <v>0</v>
      </c>
      <c r="N447" s="21">
        <f t="shared" si="47"/>
        <v>0</v>
      </c>
      <c r="O447" s="21">
        <f t="shared" si="48"/>
        <v>0</v>
      </c>
    </row>
    <row r="448" spans="5:15" x14ac:dyDescent="0.25">
      <c r="E448">
        <f>'dec deg to utm'!AC449</f>
        <v>166021.44365805644</v>
      </c>
      <c r="F448">
        <f>'dec deg to utm'!AD449</f>
        <v>0</v>
      </c>
      <c r="G448">
        <f t="shared" si="42"/>
        <v>0</v>
      </c>
      <c r="I448">
        <f t="shared" si="43"/>
        <v>0</v>
      </c>
      <c r="J448">
        <f t="shared" si="44"/>
        <v>0</v>
      </c>
      <c r="K448">
        <f t="shared" si="45"/>
        <v>0</v>
      </c>
      <c r="M448" s="21">
        <f t="shared" si="46"/>
        <v>0</v>
      </c>
      <c r="N448" s="21">
        <f t="shared" si="47"/>
        <v>0</v>
      </c>
      <c r="O448" s="21">
        <f t="shared" si="48"/>
        <v>0</v>
      </c>
    </row>
    <row r="449" spans="5:15" x14ac:dyDescent="0.25">
      <c r="E449">
        <f>'dec deg to utm'!AC450</f>
        <v>166021.44365805644</v>
      </c>
      <c r="F449">
        <f>'dec deg to utm'!AD450</f>
        <v>0</v>
      </c>
      <c r="G449">
        <f t="shared" si="42"/>
        <v>0</v>
      </c>
      <c r="I449">
        <f t="shared" si="43"/>
        <v>0</v>
      </c>
      <c r="J449">
        <f t="shared" si="44"/>
        <v>0</v>
      </c>
      <c r="K449">
        <f t="shared" si="45"/>
        <v>0</v>
      </c>
      <c r="M449" s="21">
        <f t="shared" si="46"/>
        <v>0</v>
      </c>
      <c r="N449" s="21">
        <f t="shared" si="47"/>
        <v>0</v>
      </c>
      <c r="O449" s="21">
        <f t="shared" si="48"/>
        <v>0</v>
      </c>
    </row>
    <row r="450" spans="5:15" x14ac:dyDescent="0.25">
      <c r="E450">
        <f>'dec deg to utm'!AC451</f>
        <v>166021.44365805644</v>
      </c>
      <c r="F450">
        <f>'dec deg to utm'!AD451</f>
        <v>0</v>
      </c>
      <c r="G450">
        <f t="shared" si="42"/>
        <v>0</v>
      </c>
      <c r="I450">
        <f t="shared" si="43"/>
        <v>0</v>
      </c>
      <c r="J450">
        <f t="shared" si="44"/>
        <v>0</v>
      </c>
      <c r="K450">
        <f t="shared" si="45"/>
        <v>0</v>
      </c>
      <c r="M450" s="21">
        <f t="shared" si="46"/>
        <v>0</v>
      </c>
      <c r="N450" s="21">
        <f t="shared" si="47"/>
        <v>0</v>
      </c>
      <c r="O450" s="21">
        <f t="shared" si="48"/>
        <v>0</v>
      </c>
    </row>
    <row r="451" spans="5:15" x14ac:dyDescent="0.25">
      <c r="E451">
        <f>'dec deg to utm'!AC452</f>
        <v>166021.44365805644</v>
      </c>
      <c r="F451">
        <f>'dec deg to utm'!AD452</f>
        <v>0</v>
      </c>
      <c r="G451">
        <f t="shared" si="42"/>
        <v>0</v>
      </c>
      <c r="I451">
        <f t="shared" si="43"/>
        <v>0</v>
      </c>
      <c r="J451">
        <f t="shared" si="44"/>
        <v>0</v>
      </c>
      <c r="K451">
        <f t="shared" si="45"/>
        <v>0</v>
      </c>
      <c r="M451" s="21">
        <f t="shared" si="46"/>
        <v>0</v>
      </c>
      <c r="N451" s="21">
        <f t="shared" si="47"/>
        <v>0</v>
      </c>
      <c r="O451" s="21">
        <f t="shared" si="48"/>
        <v>0</v>
      </c>
    </row>
    <row r="452" spans="5:15" x14ac:dyDescent="0.25">
      <c r="E452">
        <f>'dec deg to utm'!AC453</f>
        <v>166021.44365805644</v>
      </c>
      <c r="F452">
        <f>'dec deg to utm'!AD453</f>
        <v>0</v>
      </c>
      <c r="G452">
        <f t="shared" si="42"/>
        <v>0</v>
      </c>
      <c r="I452">
        <f t="shared" si="43"/>
        <v>0</v>
      </c>
      <c r="J452">
        <f t="shared" si="44"/>
        <v>0</v>
      </c>
      <c r="K452">
        <f t="shared" si="45"/>
        <v>0</v>
      </c>
      <c r="M452" s="21">
        <f t="shared" si="46"/>
        <v>0</v>
      </c>
      <c r="N452" s="21">
        <f t="shared" si="47"/>
        <v>0</v>
      </c>
      <c r="O452" s="21">
        <f t="shared" si="48"/>
        <v>0</v>
      </c>
    </row>
    <row r="453" spans="5:15" x14ac:dyDescent="0.25">
      <c r="E453">
        <f>'dec deg to utm'!AC454</f>
        <v>166021.44365805644</v>
      </c>
      <c r="F453">
        <f>'dec deg to utm'!AD454</f>
        <v>0</v>
      </c>
      <c r="G453">
        <f t="shared" ref="G453:G516" si="49">C453</f>
        <v>0</v>
      </c>
      <c r="I453">
        <f t="shared" ref="I453:I516" si="50">E453-$E$4</f>
        <v>0</v>
      </c>
      <c r="J453">
        <f t="shared" ref="J453:J516" si="51">F453-$F$4</f>
        <v>0</v>
      </c>
      <c r="K453">
        <f t="shared" ref="K453:K516" si="52">G453-$G$4</f>
        <v>0</v>
      </c>
      <c r="M453" s="21">
        <f t="shared" ref="M453:M516" si="53">I453</f>
        <v>0</v>
      </c>
      <c r="N453" s="21">
        <f t="shared" ref="N453:N516" si="54">J453*-1</f>
        <v>0</v>
      </c>
      <c r="O453" s="21">
        <f t="shared" ref="O453:O516" si="55">K453</f>
        <v>0</v>
      </c>
    </row>
    <row r="454" spans="5:15" x14ac:dyDescent="0.25">
      <c r="E454">
        <f>'dec deg to utm'!AC455</f>
        <v>166021.44365805644</v>
      </c>
      <c r="F454">
        <f>'dec deg to utm'!AD455</f>
        <v>0</v>
      </c>
      <c r="G454">
        <f t="shared" si="49"/>
        <v>0</v>
      </c>
      <c r="I454">
        <f t="shared" si="50"/>
        <v>0</v>
      </c>
      <c r="J454">
        <f t="shared" si="51"/>
        <v>0</v>
      </c>
      <c r="K454">
        <f t="shared" si="52"/>
        <v>0</v>
      </c>
      <c r="M454" s="21">
        <f t="shared" si="53"/>
        <v>0</v>
      </c>
      <c r="N454" s="21">
        <f t="shared" si="54"/>
        <v>0</v>
      </c>
      <c r="O454" s="21">
        <f t="shared" si="55"/>
        <v>0</v>
      </c>
    </row>
    <row r="455" spans="5:15" x14ac:dyDescent="0.25">
      <c r="E455">
        <f>'dec deg to utm'!AC456</f>
        <v>166021.44365805644</v>
      </c>
      <c r="F455">
        <f>'dec deg to utm'!AD456</f>
        <v>0</v>
      </c>
      <c r="G455">
        <f t="shared" si="49"/>
        <v>0</v>
      </c>
      <c r="I455">
        <f t="shared" si="50"/>
        <v>0</v>
      </c>
      <c r="J455">
        <f t="shared" si="51"/>
        <v>0</v>
      </c>
      <c r="K455">
        <f t="shared" si="52"/>
        <v>0</v>
      </c>
      <c r="M455" s="21">
        <f t="shared" si="53"/>
        <v>0</v>
      </c>
      <c r="N455" s="21">
        <f t="shared" si="54"/>
        <v>0</v>
      </c>
      <c r="O455" s="21">
        <f t="shared" si="55"/>
        <v>0</v>
      </c>
    </row>
    <row r="456" spans="5:15" x14ac:dyDescent="0.25">
      <c r="E456">
        <f>'dec deg to utm'!AC457</f>
        <v>166021.44365805644</v>
      </c>
      <c r="F456">
        <f>'dec deg to utm'!AD457</f>
        <v>0</v>
      </c>
      <c r="G456">
        <f t="shared" si="49"/>
        <v>0</v>
      </c>
      <c r="I456">
        <f t="shared" si="50"/>
        <v>0</v>
      </c>
      <c r="J456">
        <f t="shared" si="51"/>
        <v>0</v>
      </c>
      <c r="K456">
        <f t="shared" si="52"/>
        <v>0</v>
      </c>
      <c r="M456" s="21">
        <f t="shared" si="53"/>
        <v>0</v>
      </c>
      <c r="N456" s="21">
        <f t="shared" si="54"/>
        <v>0</v>
      </c>
      <c r="O456" s="21">
        <f t="shared" si="55"/>
        <v>0</v>
      </c>
    </row>
    <row r="457" spans="5:15" x14ac:dyDescent="0.25">
      <c r="E457">
        <f>'dec deg to utm'!AC458</f>
        <v>166021.44365805644</v>
      </c>
      <c r="F457">
        <f>'dec deg to utm'!AD458</f>
        <v>0</v>
      </c>
      <c r="G457">
        <f t="shared" si="49"/>
        <v>0</v>
      </c>
      <c r="I457">
        <f t="shared" si="50"/>
        <v>0</v>
      </c>
      <c r="J457">
        <f t="shared" si="51"/>
        <v>0</v>
      </c>
      <c r="K457">
        <f t="shared" si="52"/>
        <v>0</v>
      </c>
      <c r="M457" s="21">
        <f t="shared" si="53"/>
        <v>0</v>
      </c>
      <c r="N457" s="21">
        <f t="shared" si="54"/>
        <v>0</v>
      </c>
      <c r="O457" s="21">
        <f t="shared" si="55"/>
        <v>0</v>
      </c>
    </row>
    <row r="458" spans="5:15" x14ac:dyDescent="0.25">
      <c r="E458">
        <f>'dec deg to utm'!AC459</f>
        <v>166021.44365805644</v>
      </c>
      <c r="F458">
        <f>'dec deg to utm'!AD459</f>
        <v>0</v>
      </c>
      <c r="G458">
        <f t="shared" si="49"/>
        <v>0</v>
      </c>
      <c r="I458">
        <f t="shared" si="50"/>
        <v>0</v>
      </c>
      <c r="J458">
        <f t="shared" si="51"/>
        <v>0</v>
      </c>
      <c r="K458">
        <f t="shared" si="52"/>
        <v>0</v>
      </c>
      <c r="M458" s="21">
        <f t="shared" si="53"/>
        <v>0</v>
      </c>
      <c r="N458" s="21">
        <f t="shared" si="54"/>
        <v>0</v>
      </c>
      <c r="O458" s="21">
        <f t="shared" si="55"/>
        <v>0</v>
      </c>
    </row>
    <row r="459" spans="5:15" x14ac:dyDescent="0.25">
      <c r="E459">
        <f>'dec deg to utm'!AC460</f>
        <v>166021.44365805644</v>
      </c>
      <c r="F459">
        <f>'dec deg to utm'!AD460</f>
        <v>0</v>
      </c>
      <c r="G459">
        <f t="shared" si="49"/>
        <v>0</v>
      </c>
      <c r="I459">
        <f t="shared" si="50"/>
        <v>0</v>
      </c>
      <c r="J459">
        <f t="shared" si="51"/>
        <v>0</v>
      </c>
      <c r="K459">
        <f t="shared" si="52"/>
        <v>0</v>
      </c>
      <c r="M459" s="21">
        <f t="shared" si="53"/>
        <v>0</v>
      </c>
      <c r="N459" s="21">
        <f t="shared" si="54"/>
        <v>0</v>
      </c>
      <c r="O459" s="21">
        <f t="shared" si="55"/>
        <v>0</v>
      </c>
    </row>
    <row r="460" spans="5:15" x14ac:dyDescent="0.25">
      <c r="E460">
        <f>'dec deg to utm'!AC461</f>
        <v>166021.44365805644</v>
      </c>
      <c r="F460">
        <f>'dec deg to utm'!AD461</f>
        <v>0</v>
      </c>
      <c r="G460">
        <f t="shared" si="49"/>
        <v>0</v>
      </c>
      <c r="I460">
        <f t="shared" si="50"/>
        <v>0</v>
      </c>
      <c r="J460">
        <f t="shared" si="51"/>
        <v>0</v>
      </c>
      <c r="K460">
        <f t="shared" si="52"/>
        <v>0</v>
      </c>
      <c r="M460" s="21">
        <f t="shared" si="53"/>
        <v>0</v>
      </c>
      <c r="N460" s="21">
        <f t="shared" si="54"/>
        <v>0</v>
      </c>
      <c r="O460" s="21">
        <f t="shared" si="55"/>
        <v>0</v>
      </c>
    </row>
    <row r="461" spans="5:15" x14ac:dyDescent="0.25">
      <c r="E461">
        <f>'dec deg to utm'!AC462</f>
        <v>166021.44365805644</v>
      </c>
      <c r="F461">
        <f>'dec deg to utm'!AD462</f>
        <v>0</v>
      </c>
      <c r="G461">
        <f t="shared" si="49"/>
        <v>0</v>
      </c>
      <c r="I461">
        <f t="shared" si="50"/>
        <v>0</v>
      </c>
      <c r="J461">
        <f t="shared" si="51"/>
        <v>0</v>
      </c>
      <c r="K461">
        <f t="shared" si="52"/>
        <v>0</v>
      </c>
      <c r="M461" s="21">
        <f t="shared" si="53"/>
        <v>0</v>
      </c>
      <c r="N461" s="21">
        <f t="shared" si="54"/>
        <v>0</v>
      </c>
      <c r="O461" s="21">
        <f t="shared" si="55"/>
        <v>0</v>
      </c>
    </row>
    <row r="462" spans="5:15" x14ac:dyDescent="0.25">
      <c r="E462">
        <f>'dec deg to utm'!AC463</f>
        <v>166021.44365805644</v>
      </c>
      <c r="F462">
        <f>'dec deg to utm'!AD463</f>
        <v>0</v>
      </c>
      <c r="G462">
        <f t="shared" si="49"/>
        <v>0</v>
      </c>
      <c r="I462">
        <f t="shared" si="50"/>
        <v>0</v>
      </c>
      <c r="J462">
        <f t="shared" si="51"/>
        <v>0</v>
      </c>
      <c r="K462">
        <f t="shared" si="52"/>
        <v>0</v>
      </c>
      <c r="M462" s="21">
        <f t="shared" si="53"/>
        <v>0</v>
      </c>
      <c r="N462" s="21">
        <f t="shared" si="54"/>
        <v>0</v>
      </c>
      <c r="O462" s="21">
        <f t="shared" si="55"/>
        <v>0</v>
      </c>
    </row>
    <row r="463" spans="5:15" x14ac:dyDescent="0.25">
      <c r="E463">
        <f>'dec deg to utm'!AC464</f>
        <v>166021.44365805644</v>
      </c>
      <c r="F463">
        <f>'dec deg to utm'!AD464</f>
        <v>0</v>
      </c>
      <c r="G463">
        <f t="shared" si="49"/>
        <v>0</v>
      </c>
      <c r="I463">
        <f t="shared" si="50"/>
        <v>0</v>
      </c>
      <c r="J463">
        <f t="shared" si="51"/>
        <v>0</v>
      </c>
      <c r="K463">
        <f t="shared" si="52"/>
        <v>0</v>
      </c>
      <c r="M463" s="21">
        <f t="shared" si="53"/>
        <v>0</v>
      </c>
      <c r="N463" s="21">
        <f t="shared" si="54"/>
        <v>0</v>
      </c>
      <c r="O463" s="21">
        <f t="shared" si="55"/>
        <v>0</v>
      </c>
    </row>
    <row r="464" spans="5:15" x14ac:dyDescent="0.25">
      <c r="E464">
        <f>'dec deg to utm'!AC465</f>
        <v>166021.44365805644</v>
      </c>
      <c r="F464">
        <f>'dec deg to utm'!AD465</f>
        <v>0</v>
      </c>
      <c r="G464">
        <f t="shared" si="49"/>
        <v>0</v>
      </c>
      <c r="I464">
        <f t="shared" si="50"/>
        <v>0</v>
      </c>
      <c r="J464">
        <f t="shared" si="51"/>
        <v>0</v>
      </c>
      <c r="K464">
        <f t="shared" si="52"/>
        <v>0</v>
      </c>
      <c r="M464" s="21">
        <f t="shared" si="53"/>
        <v>0</v>
      </c>
      <c r="N464" s="21">
        <f t="shared" si="54"/>
        <v>0</v>
      </c>
      <c r="O464" s="21">
        <f t="shared" si="55"/>
        <v>0</v>
      </c>
    </row>
    <row r="465" spans="5:15" x14ac:dyDescent="0.25">
      <c r="E465">
        <f>'dec deg to utm'!AC466</f>
        <v>166021.44365805644</v>
      </c>
      <c r="F465">
        <f>'dec deg to utm'!AD466</f>
        <v>0</v>
      </c>
      <c r="G465">
        <f t="shared" si="49"/>
        <v>0</v>
      </c>
      <c r="I465">
        <f t="shared" si="50"/>
        <v>0</v>
      </c>
      <c r="J465">
        <f t="shared" si="51"/>
        <v>0</v>
      </c>
      <c r="K465">
        <f t="shared" si="52"/>
        <v>0</v>
      </c>
      <c r="M465" s="21">
        <f t="shared" si="53"/>
        <v>0</v>
      </c>
      <c r="N465" s="21">
        <f t="shared" si="54"/>
        <v>0</v>
      </c>
      <c r="O465" s="21">
        <f t="shared" si="55"/>
        <v>0</v>
      </c>
    </row>
    <row r="466" spans="5:15" x14ac:dyDescent="0.25">
      <c r="E466">
        <f>'dec deg to utm'!AC467</f>
        <v>166021.44365805644</v>
      </c>
      <c r="F466">
        <f>'dec deg to utm'!AD467</f>
        <v>0</v>
      </c>
      <c r="G466">
        <f t="shared" si="49"/>
        <v>0</v>
      </c>
      <c r="I466">
        <f t="shared" si="50"/>
        <v>0</v>
      </c>
      <c r="J466">
        <f t="shared" si="51"/>
        <v>0</v>
      </c>
      <c r="K466">
        <f t="shared" si="52"/>
        <v>0</v>
      </c>
      <c r="M466" s="21">
        <f t="shared" si="53"/>
        <v>0</v>
      </c>
      <c r="N466" s="21">
        <f t="shared" si="54"/>
        <v>0</v>
      </c>
      <c r="O466" s="21">
        <f t="shared" si="55"/>
        <v>0</v>
      </c>
    </row>
    <row r="467" spans="5:15" x14ac:dyDescent="0.25">
      <c r="E467">
        <f>'dec deg to utm'!AC468</f>
        <v>166021.44365805644</v>
      </c>
      <c r="F467">
        <f>'dec deg to utm'!AD468</f>
        <v>0</v>
      </c>
      <c r="G467">
        <f t="shared" si="49"/>
        <v>0</v>
      </c>
      <c r="I467">
        <f t="shared" si="50"/>
        <v>0</v>
      </c>
      <c r="J467">
        <f t="shared" si="51"/>
        <v>0</v>
      </c>
      <c r="K467">
        <f t="shared" si="52"/>
        <v>0</v>
      </c>
      <c r="M467" s="21">
        <f t="shared" si="53"/>
        <v>0</v>
      </c>
      <c r="N467" s="21">
        <f t="shared" si="54"/>
        <v>0</v>
      </c>
      <c r="O467" s="21">
        <f t="shared" si="55"/>
        <v>0</v>
      </c>
    </row>
    <row r="468" spans="5:15" x14ac:dyDescent="0.25">
      <c r="E468">
        <f>'dec deg to utm'!AC469</f>
        <v>166021.44365805644</v>
      </c>
      <c r="F468">
        <f>'dec deg to utm'!AD469</f>
        <v>0</v>
      </c>
      <c r="G468">
        <f t="shared" si="49"/>
        <v>0</v>
      </c>
      <c r="I468">
        <f t="shared" si="50"/>
        <v>0</v>
      </c>
      <c r="J468">
        <f t="shared" si="51"/>
        <v>0</v>
      </c>
      <c r="K468">
        <f t="shared" si="52"/>
        <v>0</v>
      </c>
      <c r="M468" s="21">
        <f t="shared" si="53"/>
        <v>0</v>
      </c>
      <c r="N468" s="21">
        <f t="shared" si="54"/>
        <v>0</v>
      </c>
      <c r="O468" s="21">
        <f t="shared" si="55"/>
        <v>0</v>
      </c>
    </row>
    <row r="469" spans="5:15" x14ac:dyDescent="0.25">
      <c r="E469">
        <f>'dec deg to utm'!AC470</f>
        <v>166021.44365805644</v>
      </c>
      <c r="F469">
        <f>'dec deg to utm'!AD470</f>
        <v>0</v>
      </c>
      <c r="G469">
        <f t="shared" si="49"/>
        <v>0</v>
      </c>
      <c r="I469">
        <f t="shared" si="50"/>
        <v>0</v>
      </c>
      <c r="J469">
        <f t="shared" si="51"/>
        <v>0</v>
      </c>
      <c r="K469">
        <f t="shared" si="52"/>
        <v>0</v>
      </c>
      <c r="M469" s="21">
        <f t="shared" si="53"/>
        <v>0</v>
      </c>
      <c r="N469" s="21">
        <f t="shared" si="54"/>
        <v>0</v>
      </c>
      <c r="O469" s="21">
        <f t="shared" si="55"/>
        <v>0</v>
      </c>
    </row>
    <row r="470" spans="5:15" x14ac:dyDescent="0.25">
      <c r="E470">
        <f>'dec deg to utm'!AC471</f>
        <v>166021.44365805644</v>
      </c>
      <c r="F470">
        <f>'dec deg to utm'!AD471</f>
        <v>0</v>
      </c>
      <c r="G470">
        <f t="shared" si="49"/>
        <v>0</v>
      </c>
      <c r="I470">
        <f t="shared" si="50"/>
        <v>0</v>
      </c>
      <c r="J470">
        <f t="shared" si="51"/>
        <v>0</v>
      </c>
      <c r="K470">
        <f t="shared" si="52"/>
        <v>0</v>
      </c>
      <c r="M470" s="21">
        <f t="shared" si="53"/>
        <v>0</v>
      </c>
      <c r="N470" s="21">
        <f t="shared" si="54"/>
        <v>0</v>
      </c>
      <c r="O470" s="21">
        <f t="shared" si="55"/>
        <v>0</v>
      </c>
    </row>
    <row r="471" spans="5:15" x14ac:dyDescent="0.25">
      <c r="E471">
        <f>'dec deg to utm'!AC472</f>
        <v>166021.44365805644</v>
      </c>
      <c r="F471">
        <f>'dec deg to utm'!AD472</f>
        <v>0</v>
      </c>
      <c r="G471">
        <f t="shared" si="49"/>
        <v>0</v>
      </c>
      <c r="I471">
        <f t="shared" si="50"/>
        <v>0</v>
      </c>
      <c r="J471">
        <f t="shared" si="51"/>
        <v>0</v>
      </c>
      <c r="K471">
        <f t="shared" si="52"/>
        <v>0</v>
      </c>
      <c r="M471" s="21">
        <f t="shared" si="53"/>
        <v>0</v>
      </c>
      <c r="N471" s="21">
        <f t="shared" si="54"/>
        <v>0</v>
      </c>
      <c r="O471" s="21">
        <f t="shared" si="55"/>
        <v>0</v>
      </c>
    </row>
    <row r="472" spans="5:15" x14ac:dyDescent="0.25">
      <c r="E472">
        <f>'dec deg to utm'!AC473</f>
        <v>166021.44365805644</v>
      </c>
      <c r="F472">
        <f>'dec deg to utm'!AD473</f>
        <v>0</v>
      </c>
      <c r="G472">
        <f t="shared" si="49"/>
        <v>0</v>
      </c>
      <c r="I472">
        <f t="shared" si="50"/>
        <v>0</v>
      </c>
      <c r="J472">
        <f t="shared" si="51"/>
        <v>0</v>
      </c>
      <c r="K472">
        <f t="shared" si="52"/>
        <v>0</v>
      </c>
      <c r="M472" s="21">
        <f t="shared" si="53"/>
        <v>0</v>
      </c>
      <c r="N472" s="21">
        <f t="shared" si="54"/>
        <v>0</v>
      </c>
      <c r="O472" s="21">
        <f t="shared" si="55"/>
        <v>0</v>
      </c>
    </row>
    <row r="473" spans="5:15" x14ac:dyDescent="0.25">
      <c r="E473">
        <f>'dec deg to utm'!AC474</f>
        <v>166021.44365805644</v>
      </c>
      <c r="F473">
        <f>'dec deg to utm'!AD474</f>
        <v>0</v>
      </c>
      <c r="G473">
        <f t="shared" si="49"/>
        <v>0</v>
      </c>
      <c r="I473">
        <f t="shared" si="50"/>
        <v>0</v>
      </c>
      <c r="J473">
        <f t="shared" si="51"/>
        <v>0</v>
      </c>
      <c r="K473">
        <f t="shared" si="52"/>
        <v>0</v>
      </c>
      <c r="M473" s="21">
        <f t="shared" si="53"/>
        <v>0</v>
      </c>
      <c r="N473" s="21">
        <f t="shared" si="54"/>
        <v>0</v>
      </c>
      <c r="O473" s="21">
        <f t="shared" si="55"/>
        <v>0</v>
      </c>
    </row>
    <row r="474" spans="5:15" x14ac:dyDescent="0.25">
      <c r="E474">
        <f>'dec deg to utm'!AC475</f>
        <v>166021.44365805644</v>
      </c>
      <c r="F474">
        <f>'dec deg to utm'!AD475</f>
        <v>0</v>
      </c>
      <c r="G474">
        <f t="shared" si="49"/>
        <v>0</v>
      </c>
      <c r="I474">
        <f t="shared" si="50"/>
        <v>0</v>
      </c>
      <c r="J474">
        <f t="shared" si="51"/>
        <v>0</v>
      </c>
      <c r="K474">
        <f t="shared" si="52"/>
        <v>0</v>
      </c>
      <c r="M474" s="21">
        <f t="shared" si="53"/>
        <v>0</v>
      </c>
      <c r="N474" s="21">
        <f t="shared" si="54"/>
        <v>0</v>
      </c>
      <c r="O474" s="21">
        <f t="shared" si="55"/>
        <v>0</v>
      </c>
    </row>
    <row r="475" spans="5:15" x14ac:dyDescent="0.25">
      <c r="E475">
        <f>'dec deg to utm'!AC476</f>
        <v>166021.44365805644</v>
      </c>
      <c r="F475">
        <f>'dec deg to utm'!AD476</f>
        <v>0</v>
      </c>
      <c r="G475">
        <f t="shared" si="49"/>
        <v>0</v>
      </c>
      <c r="I475">
        <f t="shared" si="50"/>
        <v>0</v>
      </c>
      <c r="J475">
        <f t="shared" si="51"/>
        <v>0</v>
      </c>
      <c r="K475">
        <f t="shared" si="52"/>
        <v>0</v>
      </c>
      <c r="M475" s="21">
        <f t="shared" si="53"/>
        <v>0</v>
      </c>
      <c r="N475" s="21">
        <f t="shared" si="54"/>
        <v>0</v>
      </c>
      <c r="O475" s="21">
        <f t="shared" si="55"/>
        <v>0</v>
      </c>
    </row>
    <row r="476" spans="5:15" x14ac:dyDescent="0.25">
      <c r="E476">
        <f>'dec deg to utm'!AC477</f>
        <v>166021.44365805644</v>
      </c>
      <c r="F476">
        <f>'dec deg to utm'!AD477</f>
        <v>0</v>
      </c>
      <c r="G476">
        <f t="shared" si="49"/>
        <v>0</v>
      </c>
      <c r="I476">
        <f t="shared" si="50"/>
        <v>0</v>
      </c>
      <c r="J476">
        <f t="shared" si="51"/>
        <v>0</v>
      </c>
      <c r="K476">
        <f t="shared" si="52"/>
        <v>0</v>
      </c>
      <c r="M476" s="21">
        <f t="shared" si="53"/>
        <v>0</v>
      </c>
      <c r="N476" s="21">
        <f t="shared" si="54"/>
        <v>0</v>
      </c>
      <c r="O476" s="21">
        <f t="shared" si="55"/>
        <v>0</v>
      </c>
    </row>
    <row r="477" spans="5:15" x14ac:dyDescent="0.25">
      <c r="E477">
        <f>'dec deg to utm'!AC478</f>
        <v>166021.44365805644</v>
      </c>
      <c r="F477">
        <f>'dec deg to utm'!AD478</f>
        <v>0</v>
      </c>
      <c r="G477">
        <f t="shared" si="49"/>
        <v>0</v>
      </c>
      <c r="I477">
        <f t="shared" si="50"/>
        <v>0</v>
      </c>
      <c r="J477">
        <f t="shared" si="51"/>
        <v>0</v>
      </c>
      <c r="K477">
        <f t="shared" si="52"/>
        <v>0</v>
      </c>
      <c r="M477" s="21">
        <f t="shared" si="53"/>
        <v>0</v>
      </c>
      <c r="N477" s="21">
        <f t="shared" si="54"/>
        <v>0</v>
      </c>
      <c r="O477" s="21">
        <f t="shared" si="55"/>
        <v>0</v>
      </c>
    </row>
    <row r="478" spans="5:15" x14ac:dyDescent="0.25">
      <c r="E478">
        <f>'dec deg to utm'!AC479</f>
        <v>166021.44365805644</v>
      </c>
      <c r="F478">
        <f>'dec deg to utm'!AD479</f>
        <v>0</v>
      </c>
      <c r="G478">
        <f t="shared" si="49"/>
        <v>0</v>
      </c>
      <c r="I478">
        <f t="shared" si="50"/>
        <v>0</v>
      </c>
      <c r="J478">
        <f t="shared" si="51"/>
        <v>0</v>
      </c>
      <c r="K478">
        <f t="shared" si="52"/>
        <v>0</v>
      </c>
      <c r="M478" s="21">
        <f t="shared" si="53"/>
        <v>0</v>
      </c>
      <c r="N478" s="21">
        <f t="shared" si="54"/>
        <v>0</v>
      </c>
      <c r="O478" s="21">
        <f t="shared" si="55"/>
        <v>0</v>
      </c>
    </row>
    <row r="479" spans="5:15" x14ac:dyDescent="0.25">
      <c r="E479">
        <f>'dec deg to utm'!AC480</f>
        <v>166021.44365805644</v>
      </c>
      <c r="F479">
        <f>'dec deg to utm'!AD480</f>
        <v>0</v>
      </c>
      <c r="G479">
        <f t="shared" si="49"/>
        <v>0</v>
      </c>
      <c r="I479">
        <f t="shared" si="50"/>
        <v>0</v>
      </c>
      <c r="J479">
        <f t="shared" si="51"/>
        <v>0</v>
      </c>
      <c r="K479">
        <f t="shared" si="52"/>
        <v>0</v>
      </c>
      <c r="M479" s="21">
        <f t="shared" si="53"/>
        <v>0</v>
      </c>
      <c r="N479" s="21">
        <f t="shared" si="54"/>
        <v>0</v>
      </c>
      <c r="O479" s="21">
        <f t="shared" si="55"/>
        <v>0</v>
      </c>
    </row>
    <row r="480" spans="5:15" x14ac:dyDescent="0.25">
      <c r="E480">
        <f>'dec deg to utm'!AC481</f>
        <v>166021.44365805644</v>
      </c>
      <c r="F480">
        <f>'dec deg to utm'!AD481</f>
        <v>0</v>
      </c>
      <c r="G480">
        <f t="shared" si="49"/>
        <v>0</v>
      </c>
      <c r="I480">
        <f t="shared" si="50"/>
        <v>0</v>
      </c>
      <c r="J480">
        <f t="shared" si="51"/>
        <v>0</v>
      </c>
      <c r="K480">
        <f t="shared" si="52"/>
        <v>0</v>
      </c>
      <c r="M480" s="21">
        <f t="shared" si="53"/>
        <v>0</v>
      </c>
      <c r="N480" s="21">
        <f t="shared" si="54"/>
        <v>0</v>
      </c>
      <c r="O480" s="21">
        <f t="shared" si="55"/>
        <v>0</v>
      </c>
    </row>
    <row r="481" spans="5:15" x14ac:dyDescent="0.25">
      <c r="E481">
        <f>'dec deg to utm'!AC482</f>
        <v>166021.44365805644</v>
      </c>
      <c r="F481">
        <f>'dec deg to utm'!AD482</f>
        <v>0</v>
      </c>
      <c r="G481">
        <f t="shared" si="49"/>
        <v>0</v>
      </c>
      <c r="I481">
        <f t="shared" si="50"/>
        <v>0</v>
      </c>
      <c r="J481">
        <f t="shared" si="51"/>
        <v>0</v>
      </c>
      <c r="K481">
        <f t="shared" si="52"/>
        <v>0</v>
      </c>
      <c r="M481" s="21">
        <f t="shared" si="53"/>
        <v>0</v>
      </c>
      <c r="N481" s="21">
        <f t="shared" si="54"/>
        <v>0</v>
      </c>
      <c r="O481" s="21">
        <f t="shared" si="55"/>
        <v>0</v>
      </c>
    </row>
    <row r="482" spans="5:15" x14ac:dyDescent="0.25">
      <c r="E482">
        <f>'dec deg to utm'!AC483</f>
        <v>166021.44365805644</v>
      </c>
      <c r="F482">
        <f>'dec deg to utm'!AD483</f>
        <v>0</v>
      </c>
      <c r="G482">
        <f t="shared" si="49"/>
        <v>0</v>
      </c>
      <c r="I482">
        <f t="shared" si="50"/>
        <v>0</v>
      </c>
      <c r="J482">
        <f t="shared" si="51"/>
        <v>0</v>
      </c>
      <c r="K482">
        <f t="shared" si="52"/>
        <v>0</v>
      </c>
      <c r="M482" s="21">
        <f t="shared" si="53"/>
        <v>0</v>
      </c>
      <c r="N482" s="21">
        <f t="shared" si="54"/>
        <v>0</v>
      </c>
      <c r="O482" s="21">
        <f t="shared" si="55"/>
        <v>0</v>
      </c>
    </row>
    <row r="483" spans="5:15" x14ac:dyDescent="0.25">
      <c r="E483">
        <f>'dec deg to utm'!AC484</f>
        <v>166021.44365805644</v>
      </c>
      <c r="F483">
        <f>'dec deg to utm'!AD484</f>
        <v>0</v>
      </c>
      <c r="G483">
        <f t="shared" si="49"/>
        <v>0</v>
      </c>
      <c r="I483">
        <f t="shared" si="50"/>
        <v>0</v>
      </c>
      <c r="J483">
        <f t="shared" si="51"/>
        <v>0</v>
      </c>
      <c r="K483">
        <f t="shared" si="52"/>
        <v>0</v>
      </c>
      <c r="M483" s="21">
        <f t="shared" si="53"/>
        <v>0</v>
      </c>
      <c r="N483" s="21">
        <f t="shared" si="54"/>
        <v>0</v>
      </c>
      <c r="O483" s="21">
        <f t="shared" si="55"/>
        <v>0</v>
      </c>
    </row>
    <row r="484" spans="5:15" x14ac:dyDescent="0.25">
      <c r="E484">
        <f>'dec deg to utm'!AC485</f>
        <v>166021.44365805644</v>
      </c>
      <c r="F484">
        <f>'dec deg to utm'!AD485</f>
        <v>0</v>
      </c>
      <c r="G484">
        <f t="shared" si="49"/>
        <v>0</v>
      </c>
      <c r="I484">
        <f t="shared" si="50"/>
        <v>0</v>
      </c>
      <c r="J484">
        <f t="shared" si="51"/>
        <v>0</v>
      </c>
      <c r="K484">
        <f t="shared" si="52"/>
        <v>0</v>
      </c>
      <c r="M484" s="21">
        <f t="shared" si="53"/>
        <v>0</v>
      </c>
      <c r="N484" s="21">
        <f t="shared" si="54"/>
        <v>0</v>
      </c>
      <c r="O484" s="21">
        <f t="shared" si="55"/>
        <v>0</v>
      </c>
    </row>
    <row r="485" spans="5:15" x14ac:dyDescent="0.25">
      <c r="E485">
        <f>'dec deg to utm'!AC486</f>
        <v>166021.44365805644</v>
      </c>
      <c r="F485">
        <f>'dec deg to utm'!AD486</f>
        <v>0</v>
      </c>
      <c r="G485">
        <f t="shared" si="49"/>
        <v>0</v>
      </c>
      <c r="I485">
        <f t="shared" si="50"/>
        <v>0</v>
      </c>
      <c r="J485">
        <f t="shared" si="51"/>
        <v>0</v>
      </c>
      <c r="K485">
        <f t="shared" si="52"/>
        <v>0</v>
      </c>
      <c r="M485" s="21">
        <f t="shared" si="53"/>
        <v>0</v>
      </c>
      <c r="N485" s="21">
        <f t="shared" si="54"/>
        <v>0</v>
      </c>
      <c r="O485" s="21">
        <f t="shared" si="55"/>
        <v>0</v>
      </c>
    </row>
    <row r="486" spans="5:15" x14ac:dyDescent="0.25">
      <c r="E486">
        <f>'dec deg to utm'!AC487</f>
        <v>166021.44365805644</v>
      </c>
      <c r="F486">
        <f>'dec deg to utm'!AD487</f>
        <v>0</v>
      </c>
      <c r="G486">
        <f t="shared" si="49"/>
        <v>0</v>
      </c>
      <c r="I486">
        <f t="shared" si="50"/>
        <v>0</v>
      </c>
      <c r="J486">
        <f t="shared" si="51"/>
        <v>0</v>
      </c>
      <c r="K486">
        <f t="shared" si="52"/>
        <v>0</v>
      </c>
      <c r="M486" s="21">
        <f t="shared" si="53"/>
        <v>0</v>
      </c>
      <c r="N486" s="21">
        <f t="shared" si="54"/>
        <v>0</v>
      </c>
      <c r="O486" s="21">
        <f t="shared" si="55"/>
        <v>0</v>
      </c>
    </row>
    <row r="487" spans="5:15" x14ac:dyDescent="0.25">
      <c r="E487">
        <f>'dec deg to utm'!AC488</f>
        <v>166021.44365805644</v>
      </c>
      <c r="F487">
        <f>'dec deg to utm'!AD488</f>
        <v>0</v>
      </c>
      <c r="G487">
        <f t="shared" si="49"/>
        <v>0</v>
      </c>
      <c r="I487">
        <f t="shared" si="50"/>
        <v>0</v>
      </c>
      <c r="J487">
        <f t="shared" si="51"/>
        <v>0</v>
      </c>
      <c r="K487">
        <f t="shared" si="52"/>
        <v>0</v>
      </c>
      <c r="M487" s="21">
        <f t="shared" si="53"/>
        <v>0</v>
      </c>
      <c r="N487" s="21">
        <f t="shared" si="54"/>
        <v>0</v>
      </c>
      <c r="O487" s="21">
        <f t="shared" si="55"/>
        <v>0</v>
      </c>
    </row>
    <row r="488" spans="5:15" x14ac:dyDescent="0.25">
      <c r="E488">
        <f>'dec deg to utm'!AC489</f>
        <v>166021.44365805644</v>
      </c>
      <c r="F488">
        <f>'dec deg to utm'!AD489</f>
        <v>0</v>
      </c>
      <c r="G488">
        <f t="shared" si="49"/>
        <v>0</v>
      </c>
      <c r="I488">
        <f t="shared" si="50"/>
        <v>0</v>
      </c>
      <c r="J488">
        <f t="shared" si="51"/>
        <v>0</v>
      </c>
      <c r="K488">
        <f t="shared" si="52"/>
        <v>0</v>
      </c>
      <c r="M488" s="21">
        <f t="shared" si="53"/>
        <v>0</v>
      </c>
      <c r="N488" s="21">
        <f t="shared" si="54"/>
        <v>0</v>
      </c>
      <c r="O488" s="21">
        <f t="shared" si="55"/>
        <v>0</v>
      </c>
    </row>
    <row r="489" spans="5:15" x14ac:dyDescent="0.25">
      <c r="E489">
        <f>'dec deg to utm'!AC490</f>
        <v>166021.44365805644</v>
      </c>
      <c r="F489">
        <f>'dec deg to utm'!AD490</f>
        <v>0</v>
      </c>
      <c r="G489">
        <f t="shared" si="49"/>
        <v>0</v>
      </c>
      <c r="I489">
        <f t="shared" si="50"/>
        <v>0</v>
      </c>
      <c r="J489">
        <f t="shared" si="51"/>
        <v>0</v>
      </c>
      <c r="K489">
        <f t="shared" si="52"/>
        <v>0</v>
      </c>
      <c r="M489" s="21">
        <f t="shared" si="53"/>
        <v>0</v>
      </c>
      <c r="N489" s="21">
        <f t="shared" si="54"/>
        <v>0</v>
      </c>
      <c r="O489" s="21">
        <f t="shared" si="55"/>
        <v>0</v>
      </c>
    </row>
    <row r="490" spans="5:15" x14ac:dyDescent="0.25">
      <c r="E490">
        <f>'dec deg to utm'!AC491</f>
        <v>166021.44365805644</v>
      </c>
      <c r="F490">
        <f>'dec deg to utm'!AD491</f>
        <v>0</v>
      </c>
      <c r="G490">
        <f t="shared" si="49"/>
        <v>0</v>
      </c>
      <c r="I490">
        <f t="shared" si="50"/>
        <v>0</v>
      </c>
      <c r="J490">
        <f t="shared" si="51"/>
        <v>0</v>
      </c>
      <c r="K490">
        <f t="shared" si="52"/>
        <v>0</v>
      </c>
      <c r="M490" s="21">
        <f t="shared" si="53"/>
        <v>0</v>
      </c>
      <c r="N490" s="21">
        <f t="shared" si="54"/>
        <v>0</v>
      </c>
      <c r="O490" s="21">
        <f t="shared" si="55"/>
        <v>0</v>
      </c>
    </row>
    <row r="491" spans="5:15" x14ac:dyDescent="0.25">
      <c r="E491">
        <f>'dec deg to utm'!AC492</f>
        <v>166021.44365805644</v>
      </c>
      <c r="F491">
        <f>'dec deg to utm'!AD492</f>
        <v>0</v>
      </c>
      <c r="G491">
        <f t="shared" si="49"/>
        <v>0</v>
      </c>
      <c r="I491">
        <f t="shared" si="50"/>
        <v>0</v>
      </c>
      <c r="J491">
        <f t="shared" si="51"/>
        <v>0</v>
      </c>
      <c r="K491">
        <f t="shared" si="52"/>
        <v>0</v>
      </c>
      <c r="M491" s="21">
        <f t="shared" si="53"/>
        <v>0</v>
      </c>
      <c r="N491" s="21">
        <f t="shared" si="54"/>
        <v>0</v>
      </c>
      <c r="O491" s="21">
        <f t="shared" si="55"/>
        <v>0</v>
      </c>
    </row>
    <row r="492" spans="5:15" x14ac:dyDescent="0.25">
      <c r="E492">
        <f>'dec deg to utm'!AC493</f>
        <v>166021.44365805644</v>
      </c>
      <c r="F492">
        <f>'dec deg to utm'!AD493</f>
        <v>0</v>
      </c>
      <c r="G492">
        <f t="shared" si="49"/>
        <v>0</v>
      </c>
      <c r="I492">
        <f t="shared" si="50"/>
        <v>0</v>
      </c>
      <c r="J492">
        <f t="shared" si="51"/>
        <v>0</v>
      </c>
      <c r="K492">
        <f t="shared" si="52"/>
        <v>0</v>
      </c>
      <c r="M492" s="21">
        <f t="shared" si="53"/>
        <v>0</v>
      </c>
      <c r="N492" s="21">
        <f t="shared" si="54"/>
        <v>0</v>
      </c>
      <c r="O492" s="21">
        <f t="shared" si="55"/>
        <v>0</v>
      </c>
    </row>
    <row r="493" spans="5:15" x14ac:dyDescent="0.25">
      <c r="E493">
        <f>'dec deg to utm'!AC494</f>
        <v>166021.44365805644</v>
      </c>
      <c r="F493">
        <f>'dec deg to utm'!AD494</f>
        <v>0</v>
      </c>
      <c r="G493">
        <f t="shared" si="49"/>
        <v>0</v>
      </c>
      <c r="I493">
        <f t="shared" si="50"/>
        <v>0</v>
      </c>
      <c r="J493">
        <f t="shared" si="51"/>
        <v>0</v>
      </c>
      <c r="K493">
        <f t="shared" si="52"/>
        <v>0</v>
      </c>
      <c r="M493" s="21">
        <f t="shared" si="53"/>
        <v>0</v>
      </c>
      <c r="N493" s="21">
        <f t="shared" si="54"/>
        <v>0</v>
      </c>
      <c r="O493" s="21">
        <f t="shared" si="55"/>
        <v>0</v>
      </c>
    </row>
    <row r="494" spans="5:15" x14ac:dyDescent="0.25">
      <c r="E494">
        <f>'dec deg to utm'!AC495</f>
        <v>166021.44365805644</v>
      </c>
      <c r="F494">
        <f>'dec deg to utm'!AD495</f>
        <v>0</v>
      </c>
      <c r="G494">
        <f t="shared" si="49"/>
        <v>0</v>
      </c>
      <c r="I494">
        <f t="shared" si="50"/>
        <v>0</v>
      </c>
      <c r="J494">
        <f t="shared" si="51"/>
        <v>0</v>
      </c>
      <c r="K494">
        <f t="shared" si="52"/>
        <v>0</v>
      </c>
      <c r="M494" s="21">
        <f t="shared" si="53"/>
        <v>0</v>
      </c>
      <c r="N494" s="21">
        <f t="shared" si="54"/>
        <v>0</v>
      </c>
      <c r="O494" s="21">
        <f t="shared" si="55"/>
        <v>0</v>
      </c>
    </row>
    <row r="495" spans="5:15" x14ac:dyDescent="0.25">
      <c r="E495">
        <f>'dec deg to utm'!AC496</f>
        <v>166021.44365805644</v>
      </c>
      <c r="F495">
        <f>'dec deg to utm'!AD496</f>
        <v>0</v>
      </c>
      <c r="G495">
        <f t="shared" si="49"/>
        <v>0</v>
      </c>
      <c r="I495">
        <f t="shared" si="50"/>
        <v>0</v>
      </c>
      <c r="J495">
        <f t="shared" si="51"/>
        <v>0</v>
      </c>
      <c r="K495">
        <f t="shared" si="52"/>
        <v>0</v>
      </c>
      <c r="M495" s="21">
        <f t="shared" si="53"/>
        <v>0</v>
      </c>
      <c r="N495" s="21">
        <f t="shared" si="54"/>
        <v>0</v>
      </c>
      <c r="O495" s="21">
        <f t="shared" si="55"/>
        <v>0</v>
      </c>
    </row>
    <row r="496" spans="5:15" x14ac:dyDescent="0.25">
      <c r="E496">
        <f>'dec deg to utm'!AC497</f>
        <v>166021.44365805644</v>
      </c>
      <c r="F496">
        <f>'dec deg to utm'!AD497</f>
        <v>0</v>
      </c>
      <c r="G496">
        <f t="shared" si="49"/>
        <v>0</v>
      </c>
      <c r="I496">
        <f t="shared" si="50"/>
        <v>0</v>
      </c>
      <c r="J496">
        <f t="shared" si="51"/>
        <v>0</v>
      </c>
      <c r="K496">
        <f t="shared" si="52"/>
        <v>0</v>
      </c>
      <c r="M496" s="21">
        <f t="shared" si="53"/>
        <v>0</v>
      </c>
      <c r="N496" s="21">
        <f t="shared" si="54"/>
        <v>0</v>
      </c>
      <c r="O496" s="21">
        <f t="shared" si="55"/>
        <v>0</v>
      </c>
    </row>
    <row r="497" spans="5:15" x14ac:dyDescent="0.25">
      <c r="E497">
        <f>'dec deg to utm'!AC498</f>
        <v>166021.44365805644</v>
      </c>
      <c r="F497">
        <f>'dec deg to utm'!AD498</f>
        <v>0</v>
      </c>
      <c r="G497">
        <f t="shared" si="49"/>
        <v>0</v>
      </c>
      <c r="I497">
        <f t="shared" si="50"/>
        <v>0</v>
      </c>
      <c r="J497">
        <f t="shared" si="51"/>
        <v>0</v>
      </c>
      <c r="K497">
        <f t="shared" si="52"/>
        <v>0</v>
      </c>
      <c r="M497" s="21">
        <f t="shared" si="53"/>
        <v>0</v>
      </c>
      <c r="N497" s="21">
        <f t="shared" si="54"/>
        <v>0</v>
      </c>
      <c r="O497" s="21">
        <f t="shared" si="55"/>
        <v>0</v>
      </c>
    </row>
    <row r="498" spans="5:15" x14ac:dyDescent="0.25">
      <c r="E498">
        <f>'dec deg to utm'!AC499</f>
        <v>166021.44365805644</v>
      </c>
      <c r="F498">
        <f>'dec deg to utm'!AD499</f>
        <v>0</v>
      </c>
      <c r="G498">
        <f t="shared" si="49"/>
        <v>0</v>
      </c>
      <c r="I498">
        <f t="shared" si="50"/>
        <v>0</v>
      </c>
      <c r="J498">
        <f t="shared" si="51"/>
        <v>0</v>
      </c>
      <c r="K498">
        <f t="shared" si="52"/>
        <v>0</v>
      </c>
      <c r="M498" s="21">
        <f t="shared" si="53"/>
        <v>0</v>
      </c>
      <c r="N498" s="21">
        <f t="shared" si="54"/>
        <v>0</v>
      </c>
      <c r="O498" s="21">
        <f t="shared" si="55"/>
        <v>0</v>
      </c>
    </row>
    <row r="499" spans="5:15" x14ac:dyDescent="0.25">
      <c r="E499">
        <f>'dec deg to utm'!AC500</f>
        <v>166021.44365805644</v>
      </c>
      <c r="F499">
        <f>'dec deg to utm'!AD500</f>
        <v>0</v>
      </c>
      <c r="G499">
        <f t="shared" si="49"/>
        <v>0</v>
      </c>
      <c r="I499">
        <f t="shared" si="50"/>
        <v>0</v>
      </c>
      <c r="J499">
        <f t="shared" si="51"/>
        <v>0</v>
      </c>
      <c r="K499">
        <f t="shared" si="52"/>
        <v>0</v>
      </c>
      <c r="M499" s="21">
        <f t="shared" si="53"/>
        <v>0</v>
      </c>
      <c r="N499" s="21">
        <f t="shared" si="54"/>
        <v>0</v>
      </c>
      <c r="O499" s="21">
        <f t="shared" si="55"/>
        <v>0</v>
      </c>
    </row>
    <row r="500" spans="5:15" x14ac:dyDescent="0.25">
      <c r="E500">
        <f>'dec deg to utm'!AC501</f>
        <v>166021.44365805644</v>
      </c>
      <c r="F500">
        <f>'dec deg to utm'!AD501</f>
        <v>0</v>
      </c>
      <c r="G500">
        <f t="shared" si="49"/>
        <v>0</v>
      </c>
      <c r="I500">
        <f t="shared" si="50"/>
        <v>0</v>
      </c>
      <c r="J500">
        <f t="shared" si="51"/>
        <v>0</v>
      </c>
      <c r="K500">
        <f t="shared" si="52"/>
        <v>0</v>
      </c>
      <c r="M500" s="21">
        <f t="shared" si="53"/>
        <v>0</v>
      </c>
      <c r="N500" s="21">
        <f t="shared" si="54"/>
        <v>0</v>
      </c>
      <c r="O500" s="21">
        <f t="shared" si="55"/>
        <v>0</v>
      </c>
    </row>
    <row r="501" spans="5:15" x14ac:dyDescent="0.25">
      <c r="E501">
        <f>'dec deg to utm'!AC502</f>
        <v>166021.44365805644</v>
      </c>
      <c r="F501">
        <f>'dec deg to utm'!AD502</f>
        <v>0</v>
      </c>
      <c r="G501">
        <f t="shared" si="49"/>
        <v>0</v>
      </c>
      <c r="I501">
        <f t="shared" si="50"/>
        <v>0</v>
      </c>
      <c r="J501">
        <f t="shared" si="51"/>
        <v>0</v>
      </c>
      <c r="K501">
        <f t="shared" si="52"/>
        <v>0</v>
      </c>
      <c r="M501" s="21">
        <f t="shared" si="53"/>
        <v>0</v>
      </c>
      <c r="N501" s="21">
        <f t="shared" si="54"/>
        <v>0</v>
      </c>
      <c r="O501" s="21">
        <f t="shared" si="55"/>
        <v>0</v>
      </c>
    </row>
    <row r="502" spans="5:15" x14ac:dyDescent="0.25">
      <c r="E502">
        <f>'dec deg to utm'!AC503</f>
        <v>166021.44365805644</v>
      </c>
      <c r="F502">
        <f>'dec deg to utm'!AD503</f>
        <v>0</v>
      </c>
      <c r="G502">
        <f t="shared" si="49"/>
        <v>0</v>
      </c>
      <c r="I502">
        <f t="shared" si="50"/>
        <v>0</v>
      </c>
      <c r="J502">
        <f t="shared" si="51"/>
        <v>0</v>
      </c>
      <c r="K502">
        <f t="shared" si="52"/>
        <v>0</v>
      </c>
      <c r="M502" s="21">
        <f t="shared" si="53"/>
        <v>0</v>
      </c>
      <c r="N502" s="21">
        <f t="shared" si="54"/>
        <v>0</v>
      </c>
      <c r="O502" s="21">
        <f t="shared" si="55"/>
        <v>0</v>
      </c>
    </row>
    <row r="503" spans="5:15" x14ac:dyDescent="0.25">
      <c r="E503">
        <f>'dec deg to utm'!AC504</f>
        <v>166021.44365805644</v>
      </c>
      <c r="F503">
        <f>'dec deg to utm'!AD504</f>
        <v>0</v>
      </c>
      <c r="G503">
        <f t="shared" si="49"/>
        <v>0</v>
      </c>
      <c r="I503">
        <f t="shared" si="50"/>
        <v>0</v>
      </c>
      <c r="J503">
        <f t="shared" si="51"/>
        <v>0</v>
      </c>
      <c r="K503">
        <f t="shared" si="52"/>
        <v>0</v>
      </c>
      <c r="M503" s="21">
        <f t="shared" si="53"/>
        <v>0</v>
      </c>
      <c r="N503" s="21">
        <f t="shared" si="54"/>
        <v>0</v>
      </c>
      <c r="O503" s="21">
        <f t="shared" si="55"/>
        <v>0</v>
      </c>
    </row>
    <row r="504" spans="5:15" x14ac:dyDescent="0.25">
      <c r="E504">
        <f>'dec deg to utm'!AC505</f>
        <v>166021.44365805644</v>
      </c>
      <c r="F504">
        <f>'dec deg to utm'!AD505</f>
        <v>0</v>
      </c>
      <c r="G504">
        <f t="shared" si="49"/>
        <v>0</v>
      </c>
      <c r="I504">
        <f t="shared" si="50"/>
        <v>0</v>
      </c>
      <c r="J504">
        <f t="shared" si="51"/>
        <v>0</v>
      </c>
      <c r="K504">
        <f t="shared" si="52"/>
        <v>0</v>
      </c>
      <c r="M504" s="21">
        <f t="shared" si="53"/>
        <v>0</v>
      </c>
      <c r="N504" s="21">
        <f t="shared" si="54"/>
        <v>0</v>
      </c>
      <c r="O504" s="21">
        <f t="shared" si="55"/>
        <v>0</v>
      </c>
    </row>
    <row r="505" spans="5:15" x14ac:dyDescent="0.25">
      <c r="E505">
        <f>'dec deg to utm'!AC506</f>
        <v>166021.44365805644</v>
      </c>
      <c r="F505">
        <f>'dec deg to utm'!AD506</f>
        <v>0</v>
      </c>
      <c r="G505">
        <f t="shared" si="49"/>
        <v>0</v>
      </c>
      <c r="I505">
        <f t="shared" si="50"/>
        <v>0</v>
      </c>
      <c r="J505">
        <f t="shared" si="51"/>
        <v>0</v>
      </c>
      <c r="K505">
        <f t="shared" si="52"/>
        <v>0</v>
      </c>
      <c r="M505" s="21">
        <f t="shared" si="53"/>
        <v>0</v>
      </c>
      <c r="N505" s="21">
        <f t="shared" si="54"/>
        <v>0</v>
      </c>
      <c r="O505" s="21">
        <f t="shared" si="55"/>
        <v>0</v>
      </c>
    </row>
    <row r="506" spans="5:15" x14ac:dyDescent="0.25">
      <c r="E506">
        <f>'dec deg to utm'!AC507</f>
        <v>166021.44365805644</v>
      </c>
      <c r="F506">
        <f>'dec deg to utm'!AD507</f>
        <v>0</v>
      </c>
      <c r="G506">
        <f t="shared" si="49"/>
        <v>0</v>
      </c>
      <c r="I506">
        <f t="shared" si="50"/>
        <v>0</v>
      </c>
      <c r="J506">
        <f t="shared" si="51"/>
        <v>0</v>
      </c>
      <c r="K506">
        <f t="shared" si="52"/>
        <v>0</v>
      </c>
      <c r="M506" s="21">
        <f t="shared" si="53"/>
        <v>0</v>
      </c>
      <c r="N506" s="21">
        <f t="shared" si="54"/>
        <v>0</v>
      </c>
      <c r="O506" s="21">
        <f t="shared" si="55"/>
        <v>0</v>
      </c>
    </row>
    <row r="507" spans="5:15" x14ac:dyDescent="0.25">
      <c r="E507">
        <f>'dec deg to utm'!AC508</f>
        <v>166021.44365805644</v>
      </c>
      <c r="F507">
        <f>'dec deg to utm'!AD508</f>
        <v>0</v>
      </c>
      <c r="G507">
        <f t="shared" si="49"/>
        <v>0</v>
      </c>
      <c r="I507">
        <f t="shared" si="50"/>
        <v>0</v>
      </c>
      <c r="J507">
        <f t="shared" si="51"/>
        <v>0</v>
      </c>
      <c r="K507">
        <f t="shared" si="52"/>
        <v>0</v>
      </c>
      <c r="M507" s="21">
        <f t="shared" si="53"/>
        <v>0</v>
      </c>
      <c r="N507" s="21">
        <f t="shared" si="54"/>
        <v>0</v>
      </c>
      <c r="O507" s="21">
        <f t="shared" si="55"/>
        <v>0</v>
      </c>
    </row>
    <row r="508" spans="5:15" x14ac:dyDescent="0.25">
      <c r="E508">
        <f>'dec deg to utm'!AC509</f>
        <v>166021.44365805644</v>
      </c>
      <c r="F508">
        <f>'dec deg to utm'!AD509</f>
        <v>0</v>
      </c>
      <c r="G508">
        <f t="shared" si="49"/>
        <v>0</v>
      </c>
      <c r="I508">
        <f t="shared" si="50"/>
        <v>0</v>
      </c>
      <c r="J508">
        <f t="shared" si="51"/>
        <v>0</v>
      </c>
      <c r="K508">
        <f t="shared" si="52"/>
        <v>0</v>
      </c>
      <c r="M508" s="21">
        <f t="shared" si="53"/>
        <v>0</v>
      </c>
      <c r="N508" s="21">
        <f t="shared" si="54"/>
        <v>0</v>
      </c>
      <c r="O508" s="21">
        <f t="shared" si="55"/>
        <v>0</v>
      </c>
    </row>
    <row r="509" spans="5:15" x14ac:dyDescent="0.25">
      <c r="E509">
        <f>'dec deg to utm'!AC510</f>
        <v>166021.44365805644</v>
      </c>
      <c r="F509">
        <f>'dec deg to utm'!AD510</f>
        <v>0</v>
      </c>
      <c r="G509">
        <f t="shared" si="49"/>
        <v>0</v>
      </c>
      <c r="I509">
        <f t="shared" si="50"/>
        <v>0</v>
      </c>
      <c r="J509">
        <f t="shared" si="51"/>
        <v>0</v>
      </c>
      <c r="K509">
        <f t="shared" si="52"/>
        <v>0</v>
      </c>
      <c r="M509" s="21">
        <f t="shared" si="53"/>
        <v>0</v>
      </c>
      <c r="N509" s="21">
        <f t="shared" si="54"/>
        <v>0</v>
      </c>
      <c r="O509" s="21">
        <f t="shared" si="55"/>
        <v>0</v>
      </c>
    </row>
    <row r="510" spans="5:15" x14ac:dyDescent="0.25">
      <c r="E510">
        <f>'dec deg to utm'!AC511</f>
        <v>166021.44365805644</v>
      </c>
      <c r="F510">
        <f>'dec deg to utm'!AD511</f>
        <v>0</v>
      </c>
      <c r="G510">
        <f t="shared" si="49"/>
        <v>0</v>
      </c>
      <c r="I510">
        <f t="shared" si="50"/>
        <v>0</v>
      </c>
      <c r="J510">
        <f t="shared" si="51"/>
        <v>0</v>
      </c>
      <c r="K510">
        <f t="shared" si="52"/>
        <v>0</v>
      </c>
      <c r="M510" s="21">
        <f t="shared" si="53"/>
        <v>0</v>
      </c>
      <c r="N510" s="21">
        <f t="shared" si="54"/>
        <v>0</v>
      </c>
      <c r="O510" s="21">
        <f t="shared" si="55"/>
        <v>0</v>
      </c>
    </row>
    <row r="511" spans="5:15" x14ac:dyDescent="0.25">
      <c r="E511">
        <f>'dec deg to utm'!AC512</f>
        <v>166021.44365805644</v>
      </c>
      <c r="F511">
        <f>'dec deg to utm'!AD512</f>
        <v>0</v>
      </c>
      <c r="G511">
        <f t="shared" si="49"/>
        <v>0</v>
      </c>
      <c r="I511">
        <f t="shared" si="50"/>
        <v>0</v>
      </c>
      <c r="J511">
        <f t="shared" si="51"/>
        <v>0</v>
      </c>
      <c r="K511">
        <f t="shared" si="52"/>
        <v>0</v>
      </c>
      <c r="M511" s="21">
        <f t="shared" si="53"/>
        <v>0</v>
      </c>
      <c r="N511" s="21">
        <f t="shared" si="54"/>
        <v>0</v>
      </c>
      <c r="O511" s="21">
        <f t="shared" si="55"/>
        <v>0</v>
      </c>
    </row>
    <row r="512" spans="5:15" x14ac:dyDescent="0.25">
      <c r="E512">
        <f>'dec deg to utm'!AC513</f>
        <v>166021.44365805644</v>
      </c>
      <c r="F512">
        <f>'dec deg to utm'!AD513</f>
        <v>0</v>
      </c>
      <c r="G512">
        <f t="shared" si="49"/>
        <v>0</v>
      </c>
      <c r="I512">
        <f t="shared" si="50"/>
        <v>0</v>
      </c>
      <c r="J512">
        <f t="shared" si="51"/>
        <v>0</v>
      </c>
      <c r="K512">
        <f t="shared" si="52"/>
        <v>0</v>
      </c>
      <c r="M512" s="21">
        <f t="shared" si="53"/>
        <v>0</v>
      </c>
      <c r="N512" s="21">
        <f t="shared" si="54"/>
        <v>0</v>
      </c>
      <c r="O512" s="21">
        <f t="shared" si="55"/>
        <v>0</v>
      </c>
    </row>
    <row r="513" spans="5:15" x14ac:dyDescent="0.25">
      <c r="E513">
        <f>'dec deg to utm'!AC514</f>
        <v>166021.44365805644</v>
      </c>
      <c r="F513">
        <f>'dec deg to utm'!AD514</f>
        <v>0</v>
      </c>
      <c r="G513">
        <f t="shared" si="49"/>
        <v>0</v>
      </c>
      <c r="I513">
        <f t="shared" si="50"/>
        <v>0</v>
      </c>
      <c r="J513">
        <f t="shared" si="51"/>
        <v>0</v>
      </c>
      <c r="K513">
        <f t="shared" si="52"/>
        <v>0</v>
      </c>
      <c r="M513" s="21">
        <f t="shared" si="53"/>
        <v>0</v>
      </c>
      <c r="N513" s="21">
        <f t="shared" si="54"/>
        <v>0</v>
      </c>
      <c r="O513" s="21">
        <f t="shared" si="55"/>
        <v>0</v>
      </c>
    </row>
    <row r="514" spans="5:15" x14ac:dyDescent="0.25">
      <c r="E514">
        <f>'dec deg to utm'!AC515</f>
        <v>166021.44365805644</v>
      </c>
      <c r="F514">
        <f>'dec deg to utm'!AD515</f>
        <v>0</v>
      </c>
      <c r="G514">
        <f t="shared" si="49"/>
        <v>0</v>
      </c>
      <c r="I514">
        <f t="shared" si="50"/>
        <v>0</v>
      </c>
      <c r="J514">
        <f t="shared" si="51"/>
        <v>0</v>
      </c>
      <c r="K514">
        <f t="shared" si="52"/>
        <v>0</v>
      </c>
      <c r="M514" s="21">
        <f t="shared" si="53"/>
        <v>0</v>
      </c>
      <c r="N514" s="21">
        <f t="shared" si="54"/>
        <v>0</v>
      </c>
      <c r="O514" s="21">
        <f t="shared" si="55"/>
        <v>0</v>
      </c>
    </row>
    <row r="515" spans="5:15" x14ac:dyDescent="0.25">
      <c r="E515">
        <f>'dec deg to utm'!AC516</f>
        <v>166021.44365805644</v>
      </c>
      <c r="F515">
        <f>'dec deg to utm'!AD516</f>
        <v>0</v>
      </c>
      <c r="G515">
        <f t="shared" si="49"/>
        <v>0</v>
      </c>
      <c r="I515">
        <f t="shared" si="50"/>
        <v>0</v>
      </c>
      <c r="J515">
        <f t="shared" si="51"/>
        <v>0</v>
      </c>
      <c r="K515">
        <f t="shared" si="52"/>
        <v>0</v>
      </c>
      <c r="M515" s="21">
        <f t="shared" si="53"/>
        <v>0</v>
      </c>
      <c r="N515" s="21">
        <f t="shared" si="54"/>
        <v>0</v>
      </c>
      <c r="O515" s="21">
        <f t="shared" si="55"/>
        <v>0</v>
      </c>
    </row>
    <row r="516" spans="5:15" x14ac:dyDescent="0.25">
      <c r="E516">
        <f>'dec deg to utm'!AC517</f>
        <v>166021.44365805644</v>
      </c>
      <c r="F516">
        <f>'dec deg to utm'!AD517</f>
        <v>0</v>
      </c>
      <c r="G516">
        <f t="shared" si="49"/>
        <v>0</v>
      </c>
      <c r="I516">
        <f t="shared" si="50"/>
        <v>0</v>
      </c>
      <c r="J516">
        <f t="shared" si="51"/>
        <v>0</v>
      </c>
      <c r="K516">
        <f t="shared" si="52"/>
        <v>0</v>
      </c>
      <c r="M516" s="21">
        <f t="shared" si="53"/>
        <v>0</v>
      </c>
      <c r="N516" s="21">
        <f t="shared" si="54"/>
        <v>0</v>
      </c>
      <c r="O516" s="21">
        <f t="shared" si="55"/>
        <v>0</v>
      </c>
    </row>
    <row r="517" spans="5:15" x14ac:dyDescent="0.25">
      <c r="E517">
        <f>'dec deg to utm'!AC518</f>
        <v>166021.44365805644</v>
      </c>
      <c r="F517">
        <f>'dec deg to utm'!AD518</f>
        <v>0</v>
      </c>
      <c r="G517">
        <f t="shared" ref="G517:G580" si="56">C517</f>
        <v>0</v>
      </c>
      <c r="I517">
        <f t="shared" ref="I517:I580" si="57">E517-$E$4</f>
        <v>0</v>
      </c>
      <c r="J517">
        <f t="shared" ref="J517:J580" si="58">F517-$F$4</f>
        <v>0</v>
      </c>
      <c r="K517">
        <f t="shared" ref="K517:K580" si="59">G517-$G$4</f>
        <v>0</v>
      </c>
      <c r="M517" s="21">
        <f t="shared" ref="M517:M580" si="60">I517</f>
        <v>0</v>
      </c>
      <c r="N517" s="21">
        <f t="shared" ref="N517:N580" si="61">J517*-1</f>
        <v>0</v>
      </c>
      <c r="O517" s="21">
        <f t="shared" ref="O517:O580" si="62">K517</f>
        <v>0</v>
      </c>
    </row>
    <row r="518" spans="5:15" x14ac:dyDescent="0.25">
      <c r="E518">
        <f>'dec deg to utm'!AC519</f>
        <v>166021.44365805644</v>
      </c>
      <c r="F518">
        <f>'dec deg to utm'!AD519</f>
        <v>0</v>
      </c>
      <c r="G518">
        <f t="shared" si="56"/>
        <v>0</v>
      </c>
      <c r="I518">
        <f t="shared" si="57"/>
        <v>0</v>
      </c>
      <c r="J518">
        <f t="shared" si="58"/>
        <v>0</v>
      </c>
      <c r="K518">
        <f t="shared" si="59"/>
        <v>0</v>
      </c>
      <c r="M518" s="21">
        <f t="shared" si="60"/>
        <v>0</v>
      </c>
      <c r="N518" s="21">
        <f t="shared" si="61"/>
        <v>0</v>
      </c>
      <c r="O518" s="21">
        <f t="shared" si="62"/>
        <v>0</v>
      </c>
    </row>
    <row r="519" spans="5:15" x14ac:dyDescent="0.25">
      <c r="E519">
        <f>'dec deg to utm'!AC520</f>
        <v>166021.44365805644</v>
      </c>
      <c r="F519">
        <f>'dec deg to utm'!AD520</f>
        <v>0</v>
      </c>
      <c r="G519">
        <f t="shared" si="56"/>
        <v>0</v>
      </c>
      <c r="I519">
        <f t="shared" si="57"/>
        <v>0</v>
      </c>
      <c r="J519">
        <f t="shared" si="58"/>
        <v>0</v>
      </c>
      <c r="K519">
        <f t="shared" si="59"/>
        <v>0</v>
      </c>
      <c r="M519" s="21">
        <f t="shared" si="60"/>
        <v>0</v>
      </c>
      <c r="N519" s="21">
        <f t="shared" si="61"/>
        <v>0</v>
      </c>
      <c r="O519" s="21">
        <f t="shared" si="62"/>
        <v>0</v>
      </c>
    </row>
    <row r="520" spans="5:15" x14ac:dyDescent="0.25">
      <c r="E520">
        <f>'dec deg to utm'!AC521</f>
        <v>166021.44365805644</v>
      </c>
      <c r="F520">
        <f>'dec deg to utm'!AD521</f>
        <v>0</v>
      </c>
      <c r="G520">
        <f t="shared" si="56"/>
        <v>0</v>
      </c>
      <c r="I520">
        <f t="shared" si="57"/>
        <v>0</v>
      </c>
      <c r="J520">
        <f t="shared" si="58"/>
        <v>0</v>
      </c>
      <c r="K520">
        <f t="shared" si="59"/>
        <v>0</v>
      </c>
      <c r="M520" s="21">
        <f t="shared" si="60"/>
        <v>0</v>
      </c>
      <c r="N520" s="21">
        <f t="shared" si="61"/>
        <v>0</v>
      </c>
      <c r="O520" s="21">
        <f t="shared" si="62"/>
        <v>0</v>
      </c>
    </row>
    <row r="521" spans="5:15" x14ac:dyDescent="0.25">
      <c r="E521">
        <f>'dec deg to utm'!AC522</f>
        <v>166021.44365805644</v>
      </c>
      <c r="F521">
        <f>'dec deg to utm'!AD522</f>
        <v>0</v>
      </c>
      <c r="G521">
        <f t="shared" si="56"/>
        <v>0</v>
      </c>
      <c r="I521">
        <f t="shared" si="57"/>
        <v>0</v>
      </c>
      <c r="J521">
        <f t="shared" si="58"/>
        <v>0</v>
      </c>
      <c r="K521">
        <f t="shared" si="59"/>
        <v>0</v>
      </c>
      <c r="M521" s="21">
        <f t="shared" si="60"/>
        <v>0</v>
      </c>
      <c r="N521" s="21">
        <f t="shared" si="61"/>
        <v>0</v>
      </c>
      <c r="O521" s="21">
        <f t="shared" si="62"/>
        <v>0</v>
      </c>
    </row>
    <row r="522" spans="5:15" x14ac:dyDescent="0.25">
      <c r="E522">
        <f>'dec deg to utm'!AC523</f>
        <v>166021.44365805644</v>
      </c>
      <c r="F522">
        <f>'dec deg to utm'!AD523</f>
        <v>0</v>
      </c>
      <c r="G522">
        <f t="shared" si="56"/>
        <v>0</v>
      </c>
      <c r="I522">
        <f t="shared" si="57"/>
        <v>0</v>
      </c>
      <c r="J522">
        <f t="shared" si="58"/>
        <v>0</v>
      </c>
      <c r="K522">
        <f t="shared" si="59"/>
        <v>0</v>
      </c>
      <c r="M522" s="21">
        <f t="shared" si="60"/>
        <v>0</v>
      </c>
      <c r="N522" s="21">
        <f t="shared" si="61"/>
        <v>0</v>
      </c>
      <c r="O522" s="21">
        <f t="shared" si="62"/>
        <v>0</v>
      </c>
    </row>
    <row r="523" spans="5:15" x14ac:dyDescent="0.25">
      <c r="E523">
        <f>'dec deg to utm'!AC524</f>
        <v>166021.44365805644</v>
      </c>
      <c r="F523">
        <f>'dec deg to utm'!AD524</f>
        <v>0</v>
      </c>
      <c r="G523">
        <f t="shared" si="56"/>
        <v>0</v>
      </c>
      <c r="I523">
        <f t="shared" si="57"/>
        <v>0</v>
      </c>
      <c r="J523">
        <f t="shared" si="58"/>
        <v>0</v>
      </c>
      <c r="K523">
        <f t="shared" si="59"/>
        <v>0</v>
      </c>
      <c r="M523" s="21">
        <f t="shared" si="60"/>
        <v>0</v>
      </c>
      <c r="N523" s="21">
        <f t="shared" si="61"/>
        <v>0</v>
      </c>
      <c r="O523" s="21">
        <f t="shared" si="62"/>
        <v>0</v>
      </c>
    </row>
    <row r="524" spans="5:15" x14ac:dyDescent="0.25">
      <c r="E524">
        <f>'dec deg to utm'!AC525</f>
        <v>166021.44365805644</v>
      </c>
      <c r="F524">
        <f>'dec deg to utm'!AD525</f>
        <v>0</v>
      </c>
      <c r="G524">
        <f t="shared" si="56"/>
        <v>0</v>
      </c>
      <c r="I524">
        <f t="shared" si="57"/>
        <v>0</v>
      </c>
      <c r="J524">
        <f t="shared" si="58"/>
        <v>0</v>
      </c>
      <c r="K524">
        <f t="shared" si="59"/>
        <v>0</v>
      </c>
      <c r="M524" s="21">
        <f t="shared" si="60"/>
        <v>0</v>
      </c>
      <c r="N524" s="21">
        <f t="shared" si="61"/>
        <v>0</v>
      </c>
      <c r="O524" s="21">
        <f t="shared" si="62"/>
        <v>0</v>
      </c>
    </row>
    <row r="525" spans="5:15" x14ac:dyDescent="0.25">
      <c r="E525">
        <f>'dec deg to utm'!AC526</f>
        <v>166021.44365805644</v>
      </c>
      <c r="F525">
        <f>'dec deg to utm'!AD526</f>
        <v>0</v>
      </c>
      <c r="G525">
        <f t="shared" si="56"/>
        <v>0</v>
      </c>
      <c r="I525">
        <f t="shared" si="57"/>
        <v>0</v>
      </c>
      <c r="J525">
        <f t="shared" si="58"/>
        <v>0</v>
      </c>
      <c r="K525">
        <f t="shared" si="59"/>
        <v>0</v>
      </c>
      <c r="M525" s="21">
        <f t="shared" si="60"/>
        <v>0</v>
      </c>
      <c r="N525" s="21">
        <f t="shared" si="61"/>
        <v>0</v>
      </c>
      <c r="O525" s="21">
        <f t="shared" si="62"/>
        <v>0</v>
      </c>
    </row>
    <row r="526" spans="5:15" x14ac:dyDescent="0.25">
      <c r="E526">
        <f>'dec deg to utm'!AC527</f>
        <v>166021.44365805644</v>
      </c>
      <c r="F526">
        <f>'dec deg to utm'!AD527</f>
        <v>0</v>
      </c>
      <c r="G526">
        <f t="shared" si="56"/>
        <v>0</v>
      </c>
      <c r="I526">
        <f t="shared" si="57"/>
        <v>0</v>
      </c>
      <c r="J526">
        <f t="shared" si="58"/>
        <v>0</v>
      </c>
      <c r="K526">
        <f t="shared" si="59"/>
        <v>0</v>
      </c>
      <c r="M526" s="21">
        <f t="shared" si="60"/>
        <v>0</v>
      </c>
      <c r="N526" s="21">
        <f t="shared" si="61"/>
        <v>0</v>
      </c>
      <c r="O526" s="21">
        <f t="shared" si="62"/>
        <v>0</v>
      </c>
    </row>
    <row r="527" spans="5:15" x14ac:dyDescent="0.25">
      <c r="E527">
        <f>'dec deg to utm'!AC528</f>
        <v>166021.44365805644</v>
      </c>
      <c r="F527">
        <f>'dec deg to utm'!AD528</f>
        <v>0</v>
      </c>
      <c r="G527">
        <f t="shared" si="56"/>
        <v>0</v>
      </c>
      <c r="I527">
        <f t="shared" si="57"/>
        <v>0</v>
      </c>
      <c r="J527">
        <f t="shared" si="58"/>
        <v>0</v>
      </c>
      <c r="K527">
        <f t="shared" si="59"/>
        <v>0</v>
      </c>
      <c r="M527" s="21">
        <f t="shared" si="60"/>
        <v>0</v>
      </c>
      <c r="N527" s="21">
        <f t="shared" si="61"/>
        <v>0</v>
      </c>
      <c r="O527" s="21">
        <f t="shared" si="62"/>
        <v>0</v>
      </c>
    </row>
    <row r="528" spans="5:15" x14ac:dyDescent="0.25">
      <c r="E528">
        <f>'dec deg to utm'!AC529</f>
        <v>166021.44365805644</v>
      </c>
      <c r="F528">
        <f>'dec deg to utm'!AD529</f>
        <v>0</v>
      </c>
      <c r="G528">
        <f t="shared" si="56"/>
        <v>0</v>
      </c>
      <c r="I528">
        <f t="shared" si="57"/>
        <v>0</v>
      </c>
      <c r="J528">
        <f t="shared" si="58"/>
        <v>0</v>
      </c>
      <c r="K528">
        <f t="shared" si="59"/>
        <v>0</v>
      </c>
      <c r="M528" s="21">
        <f t="shared" si="60"/>
        <v>0</v>
      </c>
      <c r="N528" s="21">
        <f t="shared" si="61"/>
        <v>0</v>
      </c>
      <c r="O528" s="21">
        <f t="shared" si="62"/>
        <v>0</v>
      </c>
    </row>
    <row r="529" spans="5:15" x14ac:dyDescent="0.25">
      <c r="E529">
        <f>'dec deg to utm'!AC530</f>
        <v>166021.44365805644</v>
      </c>
      <c r="F529">
        <f>'dec deg to utm'!AD530</f>
        <v>0</v>
      </c>
      <c r="G529">
        <f t="shared" si="56"/>
        <v>0</v>
      </c>
      <c r="I529">
        <f t="shared" si="57"/>
        <v>0</v>
      </c>
      <c r="J529">
        <f t="shared" si="58"/>
        <v>0</v>
      </c>
      <c r="K529">
        <f t="shared" si="59"/>
        <v>0</v>
      </c>
      <c r="M529" s="21">
        <f t="shared" si="60"/>
        <v>0</v>
      </c>
      <c r="N529" s="21">
        <f t="shared" si="61"/>
        <v>0</v>
      </c>
      <c r="O529" s="21">
        <f t="shared" si="62"/>
        <v>0</v>
      </c>
    </row>
    <row r="530" spans="5:15" x14ac:dyDescent="0.25">
      <c r="E530">
        <f>'dec deg to utm'!AC531</f>
        <v>166021.44365805644</v>
      </c>
      <c r="F530">
        <f>'dec deg to utm'!AD531</f>
        <v>0</v>
      </c>
      <c r="G530">
        <f t="shared" si="56"/>
        <v>0</v>
      </c>
      <c r="I530">
        <f t="shared" si="57"/>
        <v>0</v>
      </c>
      <c r="J530">
        <f t="shared" si="58"/>
        <v>0</v>
      </c>
      <c r="K530">
        <f t="shared" si="59"/>
        <v>0</v>
      </c>
      <c r="M530" s="21">
        <f t="shared" si="60"/>
        <v>0</v>
      </c>
      <c r="N530" s="21">
        <f t="shared" si="61"/>
        <v>0</v>
      </c>
      <c r="O530" s="21">
        <f t="shared" si="62"/>
        <v>0</v>
      </c>
    </row>
    <row r="531" spans="5:15" x14ac:dyDescent="0.25">
      <c r="E531">
        <f>'dec deg to utm'!AC532</f>
        <v>166021.44365805644</v>
      </c>
      <c r="F531">
        <f>'dec deg to utm'!AD532</f>
        <v>0</v>
      </c>
      <c r="G531">
        <f t="shared" si="56"/>
        <v>0</v>
      </c>
      <c r="I531">
        <f t="shared" si="57"/>
        <v>0</v>
      </c>
      <c r="J531">
        <f t="shared" si="58"/>
        <v>0</v>
      </c>
      <c r="K531">
        <f t="shared" si="59"/>
        <v>0</v>
      </c>
      <c r="M531" s="21">
        <f t="shared" si="60"/>
        <v>0</v>
      </c>
      <c r="N531" s="21">
        <f t="shared" si="61"/>
        <v>0</v>
      </c>
      <c r="O531" s="21">
        <f t="shared" si="62"/>
        <v>0</v>
      </c>
    </row>
    <row r="532" spans="5:15" x14ac:dyDescent="0.25">
      <c r="E532">
        <f>'dec deg to utm'!AC533</f>
        <v>166021.44365805644</v>
      </c>
      <c r="F532">
        <f>'dec deg to utm'!AD533</f>
        <v>0</v>
      </c>
      <c r="G532">
        <f t="shared" si="56"/>
        <v>0</v>
      </c>
      <c r="I532">
        <f t="shared" si="57"/>
        <v>0</v>
      </c>
      <c r="J532">
        <f t="shared" si="58"/>
        <v>0</v>
      </c>
      <c r="K532">
        <f t="shared" si="59"/>
        <v>0</v>
      </c>
      <c r="M532" s="21">
        <f t="shared" si="60"/>
        <v>0</v>
      </c>
      <c r="N532" s="21">
        <f t="shared" si="61"/>
        <v>0</v>
      </c>
      <c r="O532" s="21">
        <f t="shared" si="62"/>
        <v>0</v>
      </c>
    </row>
    <row r="533" spans="5:15" x14ac:dyDescent="0.25">
      <c r="E533">
        <f>'dec deg to utm'!AC534</f>
        <v>166021.44365805644</v>
      </c>
      <c r="F533">
        <f>'dec deg to utm'!AD534</f>
        <v>0</v>
      </c>
      <c r="G533">
        <f t="shared" si="56"/>
        <v>0</v>
      </c>
      <c r="I533">
        <f t="shared" si="57"/>
        <v>0</v>
      </c>
      <c r="J533">
        <f t="shared" si="58"/>
        <v>0</v>
      </c>
      <c r="K533">
        <f t="shared" si="59"/>
        <v>0</v>
      </c>
      <c r="M533" s="21">
        <f t="shared" si="60"/>
        <v>0</v>
      </c>
      <c r="N533" s="21">
        <f t="shared" si="61"/>
        <v>0</v>
      </c>
      <c r="O533" s="21">
        <f t="shared" si="62"/>
        <v>0</v>
      </c>
    </row>
    <row r="534" spans="5:15" x14ac:dyDescent="0.25">
      <c r="E534">
        <f>'dec deg to utm'!AC535</f>
        <v>166021.44365805644</v>
      </c>
      <c r="F534">
        <f>'dec deg to utm'!AD535</f>
        <v>0</v>
      </c>
      <c r="G534">
        <f t="shared" si="56"/>
        <v>0</v>
      </c>
      <c r="I534">
        <f t="shared" si="57"/>
        <v>0</v>
      </c>
      <c r="J534">
        <f t="shared" si="58"/>
        <v>0</v>
      </c>
      <c r="K534">
        <f t="shared" si="59"/>
        <v>0</v>
      </c>
      <c r="M534" s="21">
        <f t="shared" si="60"/>
        <v>0</v>
      </c>
      <c r="N534" s="21">
        <f t="shared" si="61"/>
        <v>0</v>
      </c>
      <c r="O534" s="21">
        <f t="shared" si="62"/>
        <v>0</v>
      </c>
    </row>
    <row r="535" spans="5:15" x14ac:dyDescent="0.25">
      <c r="E535">
        <f>'dec deg to utm'!AC536</f>
        <v>166021.44365805644</v>
      </c>
      <c r="F535">
        <f>'dec deg to utm'!AD536</f>
        <v>0</v>
      </c>
      <c r="G535">
        <f t="shared" si="56"/>
        <v>0</v>
      </c>
      <c r="I535">
        <f t="shared" si="57"/>
        <v>0</v>
      </c>
      <c r="J535">
        <f t="shared" si="58"/>
        <v>0</v>
      </c>
      <c r="K535">
        <f t="shared" si="59"/>
        <v>0</v>
      </c>
      <c r="M535" s="21">
        <f t="shared" si="60"/>
        <v>0</v>
      </c>
      <c r="N535" s="21">
        <f t="shared" si="61"/>
        <v>0</v>
      </c>
      <c r="O535" s="21">
        <f t="shared" si="62"/>
        <v>0</v>
      </c>
    </row>
    <row r="536" spans="5:15" x14ac:dyDescent="0.25">
      <c r="E536">
        <f>'dec deg to utm'!AC537</f>
        <v>166021.44365805644</v>
      </c>
      <c r="F536">
        <f>'dec deg to utm'!AD537</f>
        <v>0</v>
      </c>
      <c r="G536">
        <f t="shared" si="56"/>
        <v>0</v>
      </c>
      <c r="I536">
        <f t="shared" si="57"/>
        <v>0</v>
      </c>
      <c r="J536">
        <f t="shared" si="58"/>
        <v>0</v>
      </c>
      <c r="K536">
        <f t="shared" si="59"/>
        <v>0</v>
      </c>
      <c r="M536" s="21">
        <f t="shared" si="60"/>
        <v>0</v>
      </c>
      <c r="N536" s="21">
        <f t="shared" si="61"/>
        <v>0</v>
      </c>
      <c r="O536" s="21">
        <f t="shared" si="62"/>
        <v>0</v>
      </c>
    </row>
    <row r="537" spans="5:15" x14ac:dyDescent="0.25">
      <c r="E537">
        <f>'dec deg to utm'!AC538</f>
        <v>166021.44365805644</v>
      </c>
      <c r="F537">
        <f>'dec deg to utm'!AD538</f>
        <v>0</v>
      </c>
      <c r="G537">
        <f t="shared" si="56"/>
        <v>0</v>
      </c>
      <c r="I537">
        <f t="shared" si="57"/>
        <v>0</v>
      </c>
      <c r="J537">
        <f t="shared" si="58"/>
        <v>0</v>
      </c>
      <c r="K537">
        <f t="shared" si="59"/>
        <v>0</v>
      </c>
      <c r="M537" s="21">
        <f t="shared" si="60"/>
        <v>0</v>
      </c>
      <c r="N537" s="21">
        <f t="shared" si="61"/>
        <v>0</v>
      </c>
      <c r="O537" s="21">
        <f t="shared" si="62"/>
        <v>0</v>
      </c>
    </row>
    <row r="538" spans="5:15" x14ac:dyDescent="0.25">
      <c r="E538">
        <f>'dec deg to utm'!AC539</f>
        <v>166021.44365805644</v>
      </c>
      <c r="F538">
        <f>'dec deg to utm'!AD539</f>
        <v>0</v>
      </c>
      <c r="G538">
        <f t="shared" si="56"/>
        <v>0</v>
      </c>
      <c r="I538">
        <f t="shared" si="57"/>
        <v>0</v>
      </c>
      <c r="J538">
        <f t="shared" si="58"/>
        <v>0</v>
      </c>
      <c r="K538">
        <f t="shared" si="59"/>
        <v>0</v>
      </c>
      <c r="M538" s="21">
        <f t="shared" si="60"/>
        <v>0</v>
      </c>
      <c r="N538" s="21">
        <f t="shared" si="61"/>
        <v>0</v>
      </c>
      <c r="O538" s="21">
        <f t="shared" si="62"/>
        <v>0</v>
      </c>
    </row>
    <row r="539" spans="5:15" x14ac:dyDescent="0.25">
      <c r="E539">
        <f>'dec deg to utm'!AC540</f>
        <v>166021.44365805644</v>
      </c>
      <c r="F539">
        <f>'dec deg to utm'!AD540</f>
        <v>0</v>
      </c>
      <c r="G539">
        <f t="shared" si="56"/>
        <v>0</v>
      </c>
      <c r="I539">
        <f t="shared" si="57"/>
        <v>0</v>
      </c>
      <c r="J539">
        <f t="shared" si="58"/>
        <v>0</v>
      </c>
      <c r="K539">
        <f t="shared" si="59"/>
        <v>0</v>
      </c>
      <c r="M539" s="21">
        <f t="shared" si="60"/>
        <v>0</v>
      </c>
      <c r="N539" s="21">
        <f t="shared" si="61"/>
        <v>0</v>
      </c>
      <c r="O539" s="21">
        <f t="shared" si="62"/>
        <v>0</v>
      </c>
    </row>
    <row r="540" spans="5:15" x14ac:dyDescent="0.25">
      <c r="E540">
        <f>'dec deg to utm'!AC541</f>
        <v>166021.44365805644</v>
      </c>
      <c r="F540">
        <f>'dec deg to utm'!AD541</f>
        <v>0</v>
      </c>
      <c r="G540">
        <f t="shared" si="56"/>
        <v>0</v>
      </c>
      <c r="I540">
        <f t="shared" si="57"/>
        <v>0</v>
      </c>
      <c r="J540">
        <f t="shared" si="58"/>
        <v>0</v>
      </c>
      <c r="K540">
        <f t="shared" si="59"/>
        <v>0</v>
      </c>
      <c r="M540" s="21">
        <f t="shared" si="60"/>
        <v>0</v>
      </c>
      <c r="N540" s="21">
        <f t="shared" si="61"/>
        <v>0</v>
      </c>
      <c r="O540" s="21">
        <f t="shared" si="62"/>
        <v>0</v>
      </c>
    </row>
    <row r="541" spans="5:15" x14ac:dyDescent="0.25">
      <c r="E541">
        <f>'dec deg to utm'!AC542</f>
        <v>166021.44365805644</v>
      </c>
      <c r="F541">
        <f>'dec deg to utm'!AD542</f>
        <v>0</v>
      </c>
      <c r="G541">
        <f t="shared" si="56"/>
        <v>0</v>
      </c>
      <c r="I541">
        <f t="shared" si="57"/>
        <v>0</v>
      </c>
      <c r="J541">
        <f t="shared" si="58"/>
        <v>0</v>
      </c>
      <c r="K541">
        <f t="shared" si="59"/>
        <v>0</v>
      </c>
      <c r="M541" s="21">
        <f t="shared" si="60"/>
        <v>0</v>
      </c>
      <c r="N541" s="21">
        <f t="shared" si="61"/>
        <v>0</v>
      </c>
      <c r="O541" s="21">
        <f t="shared" si="62"/>
        <v>0</v>
      </c>
    </row>
    <row r="542" spans="5:15" x14ac:dyDescent="0.25">
      <c r="E542">
        <f>'dec deg to utm'!AC543</f>
        <v>166021.44365805644</v>
      </c>
      <c r="F542">
        <f>'dec deg to utm'!AD543</f>
        <v>0</v>
      </c>
      <c r="G542">
        <f t="shared" si="56"/>
        <v>0</v>
      </c>
      <c r="I542">
        <f t="shared" si="57"/>
        <v>0</v>
      </c>
      <c r="J542">
        <f t="shared" si="58"/>
        <v>0</v>
      </c>
      <c r="K542">
        <f t="shared" si="59"/>
        <v>0</v>
      </c>
      <c r="M542" s="21">
        <f t="shared" si="60"/>
        <v>0</v>
      </c>
      <c r="N542" s="21">
        <f t="shared" si="61"/>
        <v>0</v>
      </c>
      <c r="O542" s="21">
        <f t="shared" si="62"/>
        <v>0</v>
      </c>
    </row>
    <row r="543" spans="5:15" x14ac:dyDescent="0.25">
      <c r="E543">
        <f>'dec deg to utm'!AC544</f>
        <v>166021.44365805644</v>
      </c>
      <c r="F543">
        <f>'dec deg to utm'!AD544</f>
        <v>0</v>
      </c>
      <c r="G543">
        <f t="shared" si="56"/>
        <v>0</v>
      </c>
      <c r="I543">
        <f t="shared" si="57"/>
        <v>0</v>
      </c>
      <c r="J543">
        <f t="shared" si="58"/>
        <v>0</v>
      </c>
      <c r="K543">
        <f t="shared" si="59"/>
        <v>0</v>
      </c>
      <c r="M543" s="21">
        <f t="shared" si="60"/>
        <v>0</v>
      </c>
      <c r="N543" s="21">
        <f t="shared" si="61"/>
        <v>0</v>
      </c>
      <c r="O543" s="21">
        <f t="shared" si="62"/>
        <v>0</v>
      </c>
    </row>
    <row r="544" spans="5:15" x14ac:dyDescent="0.25">
      <c r="E544">
        <f>'dec deg to utm'!AC545</f>
        <v>166021.44365805644</v>
      </c>
      <c r="F544">
        <f>'dec deg to utm'!AD545</f>
        <v>0</v>
      </c>
      <c r="G544">
        <f t="shared" si="56"/>
        <v>0</v>
      </c>
      <c r="I544">
        <f t="shared" si="57"/>
        <v>0</v>
      </c>
      <c r="J544">
        <f t="shared" si="58"/>
        <v>0</v>
      </c>
      <c r="K544">
        <f t="shared" si="59"/>
        <v>0</v>
      </c>
      <c r="M544" s="21">
        <f t="shared" si="60"/>
        <v>0</v>
      </c>
      <c r="N544" s="21">
        <f t="shared" si="61"/>
        <v>0</v>
      </c>
      <c r="O544" s="21">
        <f t="shared" si="62"/>
        <v>0</v>
      </c>
    </row>
    <row r="545" spans="5:15" x14ac:dyDescent="0.25">
      <c r="E545">
        <f>'dec deg to utm'!AC546</f>
        <v>166021.44365805644</v>
      </c>
      <c r="F545">
        <f>'dec deg to utm'!AD546</f>
        <v>0</v>
      </c>
      <c r="G545">
        <f t="shared" si="56"/>
        <v>0</v>
      </c>
      <c r="I545">
        <f t="shared" si="57"/>
        <v>0</v>
      </c>
      <c r="J545">
        <f t="shared" si="58"/>
        <v>0</v>
      </c>
      <c r="K545">
        <f t="shared" si="59"/>
        <v>0</v>
      </c>
      <c r="M545" s="21">
        <f t="shared" si="60"/>
        <v>0</v>
      </c>
      <c r="N545" s="21">
        <f t="shared" si="61"/>
        <v>0</v>
      </c>
      <c r="O545" s="21">
        <f t="shared" si="62"/>
        <v>0</v>
      </c>
    </row>
    <row r="546" spans="5:15" x14ac:dyDescent="0.25">
      <c r="E546">
        <f>'dec deg to utm'!AC547</f>
        <v>166021.44365805644</v>
      </c>
      <c r="F546">
        <f>'dec deg to utm'!AD547</f>
        <v>0</v>
      </c>
      <c r="G546">
        <f t="shared" si="56"/>
        <v>0</v>
      </c>
      <c r="I546">
        <f t="shared" si="57"/>
        <v>0</v>
      </c>
      <c r="J546">
        <f t="shared" si="58"/>
        <v>0</v>
      </c>
      <c r="K546">
        <f t="shared" si="59"/>
        <v>0</v>
      </c>
      <c r="M546" s="21">
        <f t="shared" si="60"/>
        <v>0</v>
      </c>
      <c r="N546" s="21">
        <f t="shared" si="61"/>
        <v>0</v>
      </c>
      <c r="O546" s="21">
        <f t="shared" si="62"/>
        <v>0</v>
      </c>
    </row>
    <row r="547" spans="5:15" x14ac:dyDescent="0.25">
      <c r="E547">
        <f>'dec deg to utm'!AC548</f>
        <v>166021.44365805644</v>
      </c>
      <c r="F547">
        <f>'dec deg to utm'!AD548</f>
        <v>0</v>
      </c>
      <c r="G547">
        <f t="shared" si="56"/>
        <v>0</v>
      </c>
      <c r="I547">
        <f t="shared" si="57"/>
        <v>0</v>
      </c>
      <c r="J547">
        <f t="shared" si="58"/>
        <v>0</v>
      </c>
      <c r="K547">
        <f t="shared" si="59"/>
        <v>0</v>
      </c>
      <c r="M547" s="21">
        <f t="shared" si="60"/>
        <v>0</v>
      </c>
      <c r="N547" s="21">
        <f t="shared" si="61"/>
        <v>0</v>
      </c>
      <c r="O547" s="21">
        <f t="shared" si="62"/>
        <v>0</v>
      </c>
    </row>
    <row r="548" spans="5:15" x14ac:dyDescent="0.25">
      <c r="E548">
        <f>'dec deg to utm'!AC549</f>
        <v>166021.44365805644</v>
      </c>
      <c r="F548">
        <f>'dec deg to utm'!AD549</f>
        <v>0</v>
      </c>
      <c r="G548">
        <f t="shared" si="56"/>
        <v>0</v>
      </c>
      <c r="I548">
        <f t="shared" si="57"/>
        <v>0</v>
      </c>
      <c r="J548">
        <f t="shared" si="58"/>
        <v>0</v>
      </c>
      <c r="K548">
        <f t="shared" si="59"/>
        <v>0</v>
      </c>
      <c r="M548" s="21">
        <f t="shared" si="60"/>
        <v>0</v>
      </c>
      <c r="N548" s="21">
        <f t="shared" si="61"/>
        <v>0</v>
      </c>
      <c r="O548" s="21">
        <f t="shared" si="62"/>
        <v>0</v>
      </c>
    </row>
    <row r="549" spans="5:15" x14ac:dyDescent="0.25">
      <c r="E549">
        <f>'dec deg to utm'!AC550</f>
        <v>166021.44365805644</v>
      </c>
      <c r="F549">
        <f>'dec deg to utm'!AD550</f>
        <v>0</v>
      </c>
      <c r="G549">
        <f t="shared" si="56"/>
        <v>0</v>
      </c>
      <c r="I549">
        <f t="shared" si="57"/>
        <v>0</v>
      </c>
      <c r="J549">
        <f t="shared" si="58"/>
        <v>0</v>
      </c>
      <c r="K549">
        <f t="shared" si="59"/>
        <v>0</v>
      </c>
      <c r="M549" s="21">
        <f t="shared" si="60"/>
        <v>0</v>
      </c>
      <c r="N549" s="21">
        <f t="shared" si="61"/>
        <v>0</v>
      </c>
      <c r="O549" s="21">
        <f t="shared" si="62"/>
        <v>0</v>
      </c>
    </row>
    <row r="550" spans="5:15" x14ac:dyDescent="0.25">
      <c r="E550">
        <f>'dec deg to utm'!AC551</f>
        <v>166021.44365805644</v>
      </c>
      <c r="F550">
        <f>'dec deg to utm'!AD551</f>
        <v>0</v>
      </c>
      <c r="G550">
        <f t="shared" si="56"/>
        <v>0</v>
      </c>
      <c r="I550">
        <f t="shared" si="57"/>
        <v>0</v>
      </c>
      <c r="J550">
        <f t="shared" si="58"/>
        <v>0</v>
      </c>
      <c r="K550">
        <f t="shared" si="59"/>
        <v>0</v>
      </c>
      <c r="M550" s="21">
        <f t="shared" si="60"/>
        <v>0</v>
      </c>
      <c r="N550" s="21">
        <f t="shared" si="61"/>
        <v>0</v>
      </c>
      <c r="O550" s="21">
        <f t="shared" si="62"/>
        <v>0</v>
      </c>
    </row>
    <row r="551" spans="5:15" x14ac:dyDescent="0.25">
      <c r="E551">
        <f>'dec deg to utm'!AC552</f>
        <v>166021.44365805644</v>
      </c>
      <c r="F551">
        <f>'dec deg to utm'!AD552</f>
        <v>0</v>
      </c>
      <c r="G551">
        <f t="shared" si="56"/>
        <v>0</v>
      </c>
      <c r="I551">
        <f t="shared" si="57"/>
        <v>0</v>
      </c>
      <c r="J551">
        <f t="shared" si="58"/>
        <v>0</v>
      </c>
      <c r="K551">
        <f t="shared" si="59"/>
        <v>0</v>
      </c>
      <c r="M551" s="21">
        <f t="shared" si="60"/>
        <v>0</v>
      </c>
      <c r="N551" s="21">
        <f t="shared" si="61"/>
        <v>0</v>
      </c>
      <c r="O551" s="21">
        <f t="shared" si="62"/>
        <v>0</v>
      </c>
    </row>
    <row r="552" spans="5:15" x14ac:dyDescent="0.25">
      <c r="E552">
        <f>'dec deg to utm'!AC553</f>
        <v>166021.44365805644</v>
      </c>
      <c r="F552">
        <f>'dec deg to utm'!AD553</f>
        <v>0</v>
      </c>
      <c r="G552">
        <f t="shared" si="56"/>
        <v>0</v>
      </c>
      <c r="I552">
        <f t="shared" si="57"/>
        <v>0</v>
      </c>
      <c r="J552">
        <f t="shared" si="58"/>
        <v>0</v>
      </c>
      <c r="K552">
        <f t="shared" si="59"/>
        <v>0</v>
      </c>
      <c r="M552" s="21">
        <f t="shared" si="60"/>
        <v>0</v>
      </c>
      <c r="N552" s="21">
        <f t="shared" si="61"/>
        <v>0</v>
      </c>
      <c r="O552" s="21">
        <f t="shared" si="62"/>
        <v>0</v>
      </c>
    </row>
    <row r="553" spans="5:15" x14ac:dyDescent="0.25">
      <c r="E553">
        <f>'dec deg to utm'!AC554</f>
        <v>166021.44365805644</v>
      </c>
      <c r="F553">
        <f>'dec deg to utm'!AD554</f>
        <v>0</v>
      </c>
      <c r="G553">
        <f t="shared" si="56"/>
        <v>0</v>
      </c>
      <c r="I553">
        <f t="shared" si="57"/>
        <v>0</v>
      </c>
      <c r="J553">
        <f t="shared" si="58"/>
        <v>0</v>
      </c>
      <c r="K553">
        <f t="shared" si="59"/>
        <v>0</v>
      </c>
      <c r="M553" s="21">
        <f t="shared" si="60"/>
        <v>0</v>
      </c>
      <c r="N553" s="21">
        <f t="shared" si="61"/>
        <v>0</v>
      </c>
      <c r="O553" s="21">
        <f t="shared" si="62"/>
        <v>0</v>
      </c>
    </row>
    <row r="554" spans="5:15" x14ac:dyDescent="0.25">
      <c r="E554">
        <f>'dec deg to utm'!AC555</f>
        <v>166021.44365805644</v>
      </c>
      <c r="F554">
        <f>'dec deg to utm'!AD555</f>
        <v>0</v>
      </c>
      <c r="G554">
        <f t="shared" si="56"/>
        <v>0</v>
      </c>
      <c r="I554">
        <f t="shared" si="57"/>
        <v>0</v>
      </c>
      <c r="J554">
        <f t="shared" si="58"/>
        <v>0</v>
      </c>
      <c r="K554">
        <f t="shared" si="59"/>
        <v>0</v>
      </c>
      <c r="M554" s="21">
        <f t="shared" si="60"/>
        <v>0</v>
      </c>
      <c r="N554" s="21">
        <f t="shared" si="61"/>
        <v>0</v>
      </c>
      <c r="O554" s="21">
        <f t="shared" si="62"/>
        <v>0</v>
      </c>
    </row>
    <row r="555" spans="5:15" x14ac:dyDescent="0.25">
      <c r="E555">
        <f>'dec deg to utm'!AC556</f>
        <v>166021.44365805644</v>
      </c>
      <c r="F555">
        <f>'dec deg to utm'!AD556</f>
        <v>0</v>
      </c>
      <c r="G555">
        <f t="shared" si="56"/>
        <v>0</v>
      </c>
      <c r="I555">
        <f t="shared" si="57"/>
        <v>0</v>
      </c>
      <c r="J555">
        <f t="shared" si="58"/>
        <v>0</v>
      </c>
      <c r="K555">
        <f t="shared" si="59"/>
        <v>0</v>
      </c>
      <c r="M555" s="21">
        <f t="shared" si="60"/>
        <v>0</v>
      </c>
      <c r="N555" s="21">
        <f t="shared" si="61"/>
        <v>0</v>
      </c>
      <c r="O555" s="21">
        <f t="shared" si="62"/>
        <v>0</v>
      </c>
    </row>
    <row r="556" spans="5:15" x14ac:dyDescent="0.25">
      <c r="E556">
        <f>'dec deg to utm'!AC557</f>
        <v>166021.44365805644</v>
      </c>
      <c r="F556">
        <f>'dec deg to utm'!AD557</f>
        <v>0</v>
      </c>
      <c r="G556">
        <f t="shared" si="56"/>
        <v>0</v>
      </c>
      <c r="I556">
        <f t="shared" si="57"/>
        <v>0</v>
      </c>
      <c r="J556">
        <f t="shared" si="58"/>
        <v>0</v>
      </c>
      <c r="K556">
        <f t="shared" si="59"/>
        <v>0</v>
      </c>
      <c r="M556" s="21">
        <f t="shared" si="60"/>
        <v>0</v>
      </c>
      <c r="N556" s="21">
        <f t="shared" si="61"/>
        <v>0</v>
      </c>
      <c r="O556" s="21">
        <f t="shared" si="62"/>
        <v>0</v>
      </c>
    </row>
    <row r="557" spans="5:15" x14ac:dyDescent="0.25">
      <c r="E557">
        <f>'dec deg to utm'!AC558</f>
        <v>166021.44365805644</v>
      </c>
      <c r="F557">
        <f>'dec deg to utm'!AD558</f>
        <v>0</v>
      </c>
      <c r="G557">
        <f t="shared" si="56"/>
        <v>0</v>
      </c>
      <c r="I557">
        <f t="shared" si="57"/>
        <v>0</v>
      </c>
      <c r="J557">
        <f t="shared" si="58"/>
        <v>0</v>
      </c>
      <c r="K557">
        <f t="shared" si="59"/>
        <v>0</v>
      </c>
      <c r="M557" s="21">
        <f t="shared" si="60"/>
        <v>0</v>
      </c>
      <c r="N557" s="21">
        <f t="shared" si="61"/>
        <v>0</v>
      </c>
      <c r="O557" s="21">
        <f t="shared" si="62"/>
        <v>0</v>
      </c>
    </row>
    <row r="558" spans="5:15" x14ac:dyDescent="0.25">
      <c r="E558">
        <f>'dec deg to utm'!AC559</f>
        <v>166021.44365805644</v>
      </c>
      <c r="F558">
        <f>'dec deg to utm'!AD559</f>
        <v>0</v>
      </c>
      <c r="G558">
        <f t="shared" si="56"/>
        <v>0</v>
      </c>
      <c r="I558">
        <f t="shared" si="57"/>
        <v>0</v>
      </c>
      <c r="J558">
        <f t="shared" si="58"/>
        <v>0</v>
      </c>
      <c r="K558">
        <f t="shared" si="59"/>
        <v>0</v>
      </c>
      <c r="M558" s="21">
        <f t="shared" si="60"/>
        <v>0</v>
      </c>
      <c r="N558" s="21">
        <f t="shared" si="61"/>
        <v>0</v>
      </c>
      <c r="O558" s="21">
        <f t="shared" si="62"/>
        <v>0</v>
      </c>
    </row>
    <row r="559" spans="5:15" x14ac:dyDescent="0.25">
      <c r="E559">
        <f>'dec deg to utm'!AC560</f>
        <v>166021.44365805644</v>
      </c>
      <c r="F559">
        <f>'dec deg to utm'!AD560</f>
        <v>0</v>
      </c>
      <c r="G559">
        <f t="shared" si="56"/>
        <v>0</v>
      </c>
      <c r="I559">
        <f t="shared" si="57"/>
        <v>0</v>
      </c>
      <c r="J559">
        <f t="shared" si="58"/>
        <v>0</v>
      </c>
      <c r="K559">
        <f t="shared" si="59"/>
        <v>0</v>
      </c>
      <c r="M559" s="21">
        <f t="shared" si="60"/>
        <v>0</v>
      </c>
      <c r="N559" s="21">
        <f t="shared" si="61"/>
        <v>0</v>
      </c>
      <c r="O559" s="21">
        <f t="shared" si="62"/>
        <v>0</v>
      </c>
    </row>
    <row r="560" spans="5:15" x14ac:dyDescent="0.25">
      <c r="E560">
        <f>'dec deg to utm'!AC561</f>
        <v>166021.44365805644</v>
      </c>
      <c r="F560">
        <f>'dec deg to utm'!AD561</f>
        <v>0</v>
      </c>
      <c r="G560">
        <f t="shared" si="56"/>
        <v>0</v>
      </c>
      <c r="I560">
        <f t="shared" si="57"/>
        <v>0</v>
      </c>
      <c r="J560">
        <f t="shared" si="58"/>
        <v>0</v>
      </c>
      <c r="K560">
        <f t="shared" si="59"/>
        <v>0</v>
      </c>
      <c r="M560" s="21">
        <f t="shared" si="60"/>
        <v>0</v>
      </c>
      <c r="N560" s="21">
        <f t="shared" si="61"/>
        <v>0</v>
      </c>
      <c r="O560" s="21">
        <f t="shared" si="62"/>
        <v>0</v>
      </c>
    </row>
    <row r="561" spans="5:15" x14ac:dyDescent="0.25">
      <c r="E561">
        <f>'dec deg to utm'!AC562</f>
        <v>166021.44365805644</v>
      </c>
      <c r="F561">
        <f>'dec deg to utm'!AD562</f>
        <v>0</v>
      </c>
      <c r="G561">
        <f t="shared" si="56"/>
        <v>0</v>
      </c>
      <c r="I561">
        <f t="shared" si="57"/>
        <v>0</v>
      </c>
      <c r="J561">
        <f t="shared" si="58"/>
        <v>0</v>
      </c>
      <c r="K561">
        <f t="shared" si="59"/>
        <v>0</v>
      </c>
      <c r="M561" s="21">
        <f t="shared" si="60"/>
        <v>0</v>
      </c>
      <c r="N561" s="21">
        <f t="shared" si="61"/>
        <v>0</v>
      </c>
      <c r="O561" s="21">
        <f t="shared" si="62"/>
        <v>0</v>
      </c>
    </row>
    <row r="562" spans="5:15" x14ac:dyDescent="0.25">
      <c r="E562">
        <f>'dec deg to utm'!AC563</f>
        <v>166021.44365805644</v>
      </c>
      <c r="F562">
        <f>'dec deg to utm'!AD563</f>
        <v>0</v>
      </c>
      <c r="G562">
        <f t="shared" si="56"/>
        <v>0</v>
      </c>
      <c r="I562">
        <f t="shared" si="57"/>
        <v>0</v>
      </c>
      <c r="J562">
        <f t="shared" si="58"/>
        <v>0</v>
      </c>
      <c r="K562">
        <f t="shared" si="59"/>
        <v>0</v>
      </c>
      <c r="M562" s="21">
        <f t="shared" si="60"/>
        <v>0</v>
      </c>
      <c r="N562" s="21">
        <f t="shared" si="61"/>
        <v>0</v>
      </c>
      <c r="O562" s="21">
        <f t="shared" si="62"/>
        <v>0</v>
      </c>
    </row>
    <row r="563" spans="5:15" x14ac:dyDescent="0.25">
      <c r="E563">
        <f>'dec deg to utm'!AC564</f>
        <v>166021.44365805644</v>
      </c>
      <c r="F563">
        <f>'dec deg to utm'!AD564</f>
        <v>0</v>
      </c>
      <c r="G563">
        <f t="shared" si="56"/>
        <v>0</v>
      </c>
      <c r="I563">
        <f t="shared" si="57"/>
        <v>0</v>
      </c>
      <c r="J563">
        <f t="shared" si="58"/>
        <v>0</v>
      </c>
      <c r="K563">
        <f t="shared" si="59"/>
        <v>0</v>
      </c>
      <c r="M563" s="21">
        <f t="shared" si="60"/>
        <v>0</v>
      </c>
      <c r="N563" s="21">
        <f t="shared" si="61"/>
        <v>0</v>
      </c>
      <c r="O563" s="21">
        <f t="shared" si="62"/>
        <v>0</v>
      </c>
    </row>
    <row r="564" spans="5:15" x14ac:dyDescent="0.25">
      <c r="E564">
        <f>'dec deg to utm'!AC565</f>
        <v>166021.44365805644</v>
      </c>
      <c r="F564">
        <f>'dec deg to utm'!AD565</f>
        <v>0</v>
      </c>
      <c r="G564">
        <f t="shared" si="56"/>
        <v>0</v>
      </c>
      <c r="I564">
        <f t="shared" si="57"/>
        <v>0</v>
      </c>
      <c r="J564">
        <f t="shared" si="58"/>
        <v>0</v>
      </c>
      <c r="K564">
        <f t="shared" si="59"/>
        <v>0</v>
      </c>
      <c r="M564" s="21">
        <f t="shared" si="60"/>
        <v>0</v>
      </c>
      <c r="N564" s="21">
        <f t="shared" si="61"/>
        <v>0</v>
      </c>
      <c r="O564" s="21">
        <f t="shared" si="62"/>
        <v>0</v>
      </c>
    </row>
    <row r="565" spans="5:15" x14ac:dyDescent="0.25">
      <c r="E565">
        <f>'dec deg to utm'!AC566</f>
        <v>166021.44365805644</v>
      </c>
      <c r="F565">
        <f>'dec deg to utm'!AD566</f>
        <v>0</v>
      </c>
      <c r="G565">
        <f t="shared" si="56"/>
        <v>0</v>
      </c>
      <c r="I565">
        <f t="shared" si="57"/>
        <v>0</v>
      </c>
      <c r="J565">
        <f t="shared" si="58"/>
        <v>0</v>
      </c>
      <c r="K565">
        <f t="shared" si="59"/>
        <v>0</v>
      </c>
      <c r="M565" s="21">
        <f t="shared" si="60"/>
        <v>0</v>
      </c>
      <c r="N565" s="21">
        <f t="shared" si="61"/>
        <v>0</v>
      </c>
      <c r="O565" s="21">
        <f t="shared" si="62"/>
        <v>0</v>
      </c>
    </row>
    <row r="566" spans="5:15" x14ac:dyDescent="0.25">
      <c r="E566">
        <f>'dec deg to utm'!AC567</f>
        <v>166021.44365805644</v>
      </c>
      <c r="F566">
        <f>'dec deg to utm'!AD567</f>
        <v>0</v>
      </c>
      <c r="G566">
        <f t="shared" si="56"/>
        <v>0</v>
      </c>
      <c r="I566">
        <f t="shared" si="57"/>
        <v>0</v>
      </c>
      <c r="J566">
        <f t="shared" si="58"/>
        <v>0</v>
      </c>
      <c r="K566">
        <f t="shared" si="59"/>
        <v>0</v>
      </c>
      <c r="M566" s="21">
        <f t="shared" si="60"/>
        <v>0</v>
      </c>
      <c r="N566" s="21">
        <f t="shared" si="61"/>
        <v>0</v>
      </c>
      <c r="O566" s="21">
        <f t="shared" si="62"/>
        <v>0</v>
      </c>
    </row>
    <row r="567" spans="5:15" x14ac:dyDescent="0.25">
      <c r="E567">
        <f>'dec deg to utm'!AC568</f>
        <v>166021.44365805644</v>
      </c>
      <c r="F567">
        <f>'dec deg to utm'!AD568</f>
        <v>0</v>
      </c>
      <c r="G567">
        <f t="shared" si="56"/>
        <v>0</v>
      </c>
      <c r="I567">
        <f t="shared" si="57"/>
        <v>0</v>
      </c>
      <c r="J567">
        <f t="shared" si="58"/>
        <v>0</v>
      </c>
      <c r="K567">
        <f t="shared" si="59"/>
        <v>0</v>
      </c>
      <c r="M567" s="21">
        <f t="shared" si="60"/>
        <v>0</v>
      </c>
      <c r="N567" s="21">
        <f t="shared" si="61"/>
        <v>0</v>
      </c>
      <c r="O567" s="21">
        <f t="shared" si="62"/>
        <v>0</v>
      </c>
    </row>
    <row r="568" spans="5:15" x14ac:dyDescent="0.25">
      <c r="E568">
        <f>'dec deg to utm'!AC569</f>
        <v>166021.44365805644</v>
      </c>
      <c r="F568">
        <f>'dec deg to utm'!AD569</f>
        <v>0</v>
      </c>
      <c r="G568">
        <f t="shared" si="56"/>
        <v>0</v>
      </c>
      <c r="I568">
        <f t="shared" si="57"/>
        <v>0</v>
      </c>
      <c r="J568">
        <f t="shared" si="58"/>
        <v>0</v>
      </c>
      <c r="K568">
        <f t="shared" si="59"/>
        <v>0</v>
      </c>
      <c r="M568" s="21">
        <f t="shared" si="60"/>
        <v>0</v>
      </c>
      <c r="N568" s="21">
        <f t="shared" si="61"/>
        <v>0</v>
      </c>
      <c r="O568" s="21">
        <f t="shared" si="62"/>
        <v>0</v>
      </c>
    </row>
    <row r="569" spans="5:15" x14ac:dyDescent="0.25">
      <c r="E569">
        <f>'dec deg to utm'!AC570</f>
        <v>166021.44365805644</v>
      </c>
      <c r="F569">
        <f>'dec deg to utm'!AD570</f>
        <v>0</v>
      </c>
      <c r="G569">
        <f t="shared" si="56"/>
        <v>0</v>
      </c>
      <c r="I569">
        <f t="shared" si="57"/>
        <v>0</v>
      </c>
      <c r="J569">
        <f t="shared" si="58"/>
        <v>0</v>
      </c>
      <c r="K569">
        <f t="shared" si="59"/>
        <v>0</v>
      </c>
      <c r="M569" s="21">
        <f t="shared" si="60"/>
        <v>0</v>
      </c>
      <c r="N569" s="21">
        <f t="shared" si="61"/>
        <v>0</v>
      </c>
      <c r="O569" s="21">
        <f t="shared" si="62"/>
        <v>0</v>
      </c>
    </row>
    <row r="570" spans="5:15" x14ac:dyDescent="0.25">
      <c r="E570">
        <f>'dec deg to utm'!AC571</f>
        <v>166021.44365805644</v>
      </c>
      <c r="F570">
        <f>'dec deg to utm'!AD571</f>
        <v>0</v>
      </c>
      <c r="G570">
        <f t="shared" si="56"/>
        <v>0</v>
      </c>
      <c r="I570">
        <f t="shared" si="57"/>
        <v>0</v>
      </c>
      <c r="J570">
        <f t="shared" si="58"/>
        <v>0</v>
      </c>
      <c r="K570">
        <f t="shared" si="59"/>
        <v>0</v>
      </c>
      <c r="M570" s="21">
        <f t="shared" si="60"/>
        <v>0</v>
      </c>
      <c r="N570" s="21">
        <f t="shared" si="61"/>
        <v>0</v>
      </c>
      <c r="O570" s="21">
        <f t="shared" si="62"/>
        <v>0</v>
      </c>
    </row>
    <row r="571" spans="5:15" x14ac:dyDescent="0.25">
      <c r="E571">
        <f>'dec deg to utm'!AC572</f>
        <v>166021.44365805644</v>
      </c>
      <c r="F571">
        <f>'dec deg to utm'!AD572</f>
        <v>0</v>
      </c>
      <c r="G571">
        <f t="shared" si="56"/>
        <v>0</v>
      </c>
      <c r="I571">
        <f t="shared" si="57"/>
        <v>0</v>
      </c>
      <c r="J571">
        <f t="shared" si="58"/>
        <v>0</v>
      </c>
      <c r="K571">
        <f t="shared" si="59"/>
        <v>0</v>
      </c>
      <c r="M571" s="21">
        <f t="shared" si="60"/>
        <v>0</v>
      </c>
      <c r="N571" s="21">
        <f t="shared" si="61"/>
        <v>0</v>
      </c>
      <c r="O571" s="21">
        <f t="shared" si="62"/>
        <v>0</v>
      </c>
    </row>
    <row r="572" spans="5:15" x14ac:dyDescent="0.25">
      <c r="E572">
        <f>'dec deg to utm'!AC573</f>
        <v>166021.44365805644</v>
      </c>
      <c r="F572">
        <f>'dec deg to utm'!AD573</f>
        <v>0</v>
      </c>
      <c r="G572">
        <f t="shared" si="56"/>
        <v>0</v>
      </c>
      <c r="I572">
        <f t="shared" si="57"/>
        <v>0</v>
      </c>
      <c r="J572">
        <f t="shared" si="58"/>
        <v>0</v>
      </c>
      <c r="K572">
        <f t="shared" si="59"/>
        <v>0</v>
      </c>
      <c r="M572" s="21">
        <f t="shared" si="60"/>
        <v>0</v>
      </c>
      <c r="N572" s="21">
        <f t="shared" si="61"/>
        <v>0</v>
      </c>
      <c r="O572" s="21">
        <f t="shared" si="62"/>
        <v>0</v>
      </c>
    </row>
    <row r="573" spans="5:15" x14ac:dyDescent="0.25">
      <c r="E573">
        <f>'dec deg to utm'!AC574</f>
        <v>166021.44365805644</v>
      </c>
      <c r="F573">
        <f>'dec deg to utm'!AD574</f>
        <v>0</v>
      </c>
      <c r="G573">
        <f t="shared" si="56"/>
        <v>0</v>
      </c>
      <c r="I573">
        <f t="shared" si="57"/>
        <v>0</v>
      </c>
      <c r="J573">
        <f t="shared" si="58"/>
        <v>0</v>
      </c>
      <c r="K573">
        <f t="shared" si="59"/>
        <v>0</v>
      </c>
      <c r="M573" s="21">
        <f t="shared" si="60"/>
        <v>0</v>
      </c>
      <c r="N573" s="21">
        <f t="shared" si="61"/>
        <v>0</v>
      </c>
      <c r="O573" s="21">
        <f t="shared" si="62"/>
        <v>0</v>
      </c>
    </row>
    <row r="574" spans="5:15" x14ac:dyDescent="0.25">
      <c r="E574">
        <f>'dec deg to utm'!AC575</f>
        <v>166021.44365805644</v>
      </c>
      <c r="F574">
        <f>'dec deg to utm'!AD575</f>
        <v>0</v>
      </c>
      <c r="G574">
        <f t="shared" si="56"/>
        <v>0</v>
      </c>
      <c r="I574">
        <f t="shared" si="57"/>
        <v>0</v>
      </c>
      <c r="J574">
        <f t="shared" si="58"/>
        <v>0</v>
      </c>
      <c r="K574">
        <f t="shared" si="59"/>
        <v>0</v>
      </c>
      <c r="M574" s="21">
        <f t="shared" si="60"/>
        <v>0</v>
      </c>
      <c r="N574" s="21">
        <f t="shared" si="61"/>
        <v>0</v>
      </c>
      <c r="O574" s="21">
        <f t="shared" si="62"/>
        <v>0</v>
      </c>
    </row>
    <row r="575" spans="5:15" x14ac:dyDescent="0.25">
      <c r="E575">
        <f>'dec deg to utm'!AC576</f>
        <v>166021.44365805644</v>
      </c>
      <c r="F575">
        <f>'dec deg to utm'!AD576</f>
        <v>0</v>
      </c>
      <c r="G575">
        <f t="shared" si="56"/>
        <v>0</v>
      </c>
      <c r="I575">
        <f t="shared" si="57"/>
        <v>0</v>
      </c>
      <c r="J575">
        <f t="shared" si="58"/>
        <v>0</v>
      </c>
      <c r="K575">
        <f t="shared" si="59"/>
        <v>0</v>
      </c>
      <c r="M575" s="21">
        <f t="shared" si="60"/>
        <v>0</v>
      </c>
      <c r="N575" s="21">
        <f t="shared" si="61"/>
        <v>0</v>
      </c>
      <c r="O575" s="21">
        <f t="shared" si="62"/>
        <v>0</v>
      </c>
    </row>
    <row r="576" spans="5:15" x14ac:dyDescent="0.25">
      <c r="E576">
        <f>'dec deg to utm'!AC577</f>
        <v>166021.44365805644</v>
      </c>
      <c r="F576">
        <f>'dec deg to utm'!AD577</f>
        <v>0</v>
      </c>
      <c r="G576">
        <f t="shared" si="56"/>
        <v>0</v>
      </c>
      <c r="I576">
        <f t="shared" si="57"/>
        <v>0</v>
      </c>
      <c r="J576">
        <f t="shared" si="58"/>
        <v>0</v>
      </c>
      <c r="K576">
        <f t="shared" si="59"/>
        <v>0</v>
      </c>
      <c r="M576" s="21">
        <f t="shared" si="60"/>
        <v>0</v>
      </c>
      <c r="N576" s="21">
        <f t="shared" si="61"/>
        <v>0</v>
      </c>
      <c r="O576" s="21">
        <f t="shared" si="62"/>
        <v>0</v>
      </c>
    </row>
    <row r="577" spans="5:15" x14ac:dyDescent="0.25">
      <c r="E577">
        <f>'dec deg to utm'!AC578</f>
        <v>166021.44365805644</v>
      </c>
      <c r="F577">
        <f>'dec deg to utm'!AD578</f>
        <v>0</v>
      </c>
      <c r="G577">
        <f t="shared" si="56"/>
        <v>0</v>
      </c>
      <c r="I577">
        <f t="shared" si="57"/>
        <v>0</v>
      </c>
      <c r="J577">
        <f t="shared" si="58"/>
        <v>0</v>
      </c>
      <c r="K577">
        <f t="shared" si="59"/>
        <v>0</v>
      </c>
      <c r="M577" s="21">
        <f t="shared" si="60"/>
        <v>0</v>
      </c>
      <c r="N577" s="21">
        <f t="shared" si="61"/>
        <v>0</v>
      </c>
      <c r="O577" s="21">
        <f t="shared" si="62"/>
        <v>0</v>
      </c>
    </row>
    <row r="578" spans="5:15" x14ac:dyDescent="0.25">
      <c r="E578">
        <f>'dec deg to utm'!AC579</f>
        <v>166021.44365805644</v>
      </c>
      <c r="F578">
        <f>'dec deg to utm'!AD579</f>
        <v>0</v>
      </c>
      <c r="G578">
        <f t="shared" si="56"/>
        <v>0</v>
      </c>
      <c r="I578">
        <f t="shared" si="57"/>
        <v>0</v>
      </c>
      <c r="J578">
        <f t="shared" si="58"/>
        <v>0</v>
      </c>
      <c r="K578">
        <f t="shared" si="59"/>
        <v>0</v>
      </c>
      <c r="M578" s="21">
        <f t="shared" si="60"/>
        <v>0</v>
      </c>
      <c r="N578" s="21">
        <f t="shared" si="61"/>
        <v>0</v>
      </c>
      <c r="O578" s="21">
        <f t="shared" si="62"/>
        <v>0</v>
      </c>
    </row>
    <row r="579" spans="5:15" x14ac:dyDescent="0.25">
      <c r="E579">
        <f>'dec deg to utm'!AC580</f>
        <v>166021.44365805644</v>
      </c>
      <c r="F579">
        <f>'dec deg to utm'!AD580</f>
        <v>0</v>
      </c>
      <c r="G579">
        <f t="shared" si="56"/>
        <v>0</v>
      </c>
      <c r="I579">
        <f t="shared" si="57"/>
        <v>0</v>
      </c>
      <c r="J579">
        <f t="shared" si="58"/>
        <v>0</v>
      </c>
      <c r="K579">
        <f t="shared" si="59"/>
        <v>0</v>
      </c>
      <c r="M579" s="21">
        <f t="shared" si="60"/>
        <v>0</v>
      </c>
      <c r="N579" s="21">
        <f t="shared" si="61"/>
        <v>0</v>
      </c>
      <c r="O579" s="21">
        <f t="shared" si="62"/>
        <v>0</v>
      </c>
    </row>
    <row r="580" spans="5:15" x14ac:dyDescent="0.25">
      <c r="E580">
        <f>'dec deg to utm'!AC581</f>
        <v>166021.44365805644</v>
      </c>
      <c r="F580">
        <f>'dec deg to utm'!AD581</f>
        <v>0</v>
      </c>
      <c r="G580">
        <f t="shared" si="56"/>
        <v>0</v>
      </c>
      <c r="I580">
        <f t="shared" si="57"/>
        <v>0</v>
      </c>
      <c r="J580">
        <f t="shared" si="58"/>
        <v>0</v>
      </c>
      <c r="K580">
        <f t="shared" si="59"/>
        <v>0</v>
      </c>
      <c r="M580" s="21">
        <f t="shared" si="60"/>
        <v>0</v>
      </c>
      <c r="N580" s="21">
        <f t="shared" si="61"/>
        <v>0</v>
      </c>
      <c r="O580" s="21">
        <f t="shared" si="62"/>
        <v>0</v>
      </c>
    </row>
    <row r="581" spans="5:15" x14ac:dyDescent="0.25">
      <c r="E581">
        <f>'dec deg to utm'!AC582</f>
        <v>166021.44365805644</v>
      </c>
      <c r="F581">
        <f>'dec deg to utm'!AD582</f>
        <v>0</v>
      </c>
      <c r="G581">
        <f t="shared" ref="G581:G644" si="63">C581</f>
        <v>0</v>
      </c>
      <c r="I581">
        <f t="shared" ref="I581:I644" si="64">E581-$E$4</f>
        <v>0</v>
      </c>
      <c r="J581">
        <f t="shared" ref="J581:J644" si="65">F581-$F$4</f>
        <v>0</v>
      </c>
      <c r="K581">
        <f t="shared" ref="K581:K644" si="66">G581-$G$4</f>
        <v>0</v>
      </c>
      <c r="M581" s="21">
        <f t="shared" ref="M581:M644" si="67">I581</f>
        <v>0</v>
      </c>
      <c r="N581" s="21">
        <f t="shared" ref="N581:N644" si="68">J581*-1</f>
        <v>0</v>
      </c>
      <c r="O581" s="21">
        <f t="shared" ref="O581:O644" si="69">K581</f>
        <v>0</v>
      </c>
    </row>
    <row r="582" spans="5:15" x14ac:dyDescent="0.25">
      <c r="E582">
        <f>'dec deg to utm'!AC583</f>
        <v>166021.44365805644</v>
      </c>
      <c r="F582">
        <f>'dec deg to utm'!AD583</f>
        <v>0</v>
      </c>
      <c r="G582">
        <f t="shared" si="63"/>
        <v>0</v>
      </c>
      <c r="I582">
        <f t="shared" si="64"/>
        <v>0</v>
      </c>
      <c r="J582">
        <f t="shared" si="65"/>
        <v>0</v>
      </c>
      <c r="K582">
        <f t="shared" si="66"/>
        <v>0</v>
      </c>
      <c r="M582" s="21">
        <f t="shared" si="67"/>
        <v>0</v>
      </c>
      <c r="N582" s="21">
        <f t="shared" si="68"/>
        <v>0</v>
      </c>
      <c r="O582" s="21">
        <f t="shared" si="69"/>
        <v>0</v>
      </c>
    </row>
    <row r="583" spans="5:15" x14ac:dyDescent="0.25">
      <c r="E583">
        <f>'dec deg to utm'!AC584</f>
        <v>166021.44365805644</v>
      </c>
      <c r="F583">
        <f>'dec deg to utm'!AD584</f>
        <v>0</v>
      </c>
      <c r="G583">
        <f t="shared" si="63"/>
        <v>0</v>
      </c>
      <c r="I583">
        <f t="shared" si="64"/>
        <v>0</v>
      </c>
      <c r="J583">
        <f t="shared" si="65"/>
        <v>0</v>
      </c>
      <c r="K583">
        <f t="shared" si="66"/>
        <v>0</v>
      </c>
      <c r="M583" s="21">
        <f t="shared" si="67"/>
        <v>0</v>
      </c>
      <c r="N583" s="21">
        <f t="shared" si="68"/>
        <v>0</v>
      </c>
      <c r="O583" s="21">
        <f t="shared" si="69"/>
        <v>0</v>
      </c>
    </row>
    <row r="584" spans="5:15" x14ac:dyDescent="0.25">
      <c r="E584">
        <f>'dec deg to utm'!AC585</f>
        <v>166021.44365805644</v>
      </c>
      <c r="F584">
        <f>'dec deg to utm'!AD585</f>
        <v>0</v>
      </c>
      <c r="G584">
        <f t="shared" si="63"/>
        <v>0</v>
      </c>
      <c r="I584">
        <f t="shared" si="64"/>
        <v>0</v>
      </c>
      <c r="J584">
        <f t="shared" si="65"/>
        <v>0</v>
      </c>
      <c r="K584">
        <f t="shared" si="66"/>
        <v>0</v>
      </c>
      <c r="M584" s="21">
        <f t="shared" si="67"/>
        <v>0</v>
      </c>
      <c r="N584" s="21">
        <f t="shared" si="68"/>
        <v>0</v>
      </c>
      <c r="O584" s="21">
        <f t="shared" si="69"/>
        <v>0</v>
      </c>
    </row>
    <row r="585" spans="5:15" x14ac:dyDescent="0.25">
      <c r="E585">
        <f>'dec deg to utm'!AC586</f>
        <v>166021.44365805644</v>
      </c>
      <c r="F585">
        <f>'dec deg to utm'!AD586</f>
        <v>0</v>
      </c>
      <c r="G585">
        <f t="shared" si="63"/>
        <v>0</v>
      </c>
      <c r="I585">
        <f t="shared" si="64"/>
        <v>0</v>
      </c>
      <c r="J585">
        <f t="shared" si="65"/>
        <v>0</v>
      </c>
      <c r="K585">
        <f t="shared" si="66"/>
        <v>0</v>
      </c>
      <c r="M585" s="21">
        <f t="shared" si="67"/>
        <v>0</v>
      </c>
      <c r="N585" s="21">
        <f t="shared" si="68"/>
        <v>0</v>
      </c>
      <c r="O585" s="21">
        <f t="shared" si="69"/>
        <v>0</v>
      </c>
    </row>
    <row r="586" spans="5:15" x14ac:dyDescent="0.25">
      <c r="E586">
        <f>'dec deg to utm'!AC587</f>
        <v>166021.44365805644</v>
      </c>
      <c r="F586">
        <f>'dec deg to utm'!AD587</f>
        <v>0</v>
      </c>
      <c r="G586">
        <f t="shared" si="63"/>
        <v>0</v>
      </c>
      <c r="I586">
        <f t="shared" si="64"/>
        <v>0</v>
      </c>
      <c r="J586">
        <f t="shared" si="65"/>
        <v>0</v>
      </c>
      <c r="K586">
        <f t="shared" si="66"/>
        <v>0</v>
      </c>
      <c r="M586" s="21">
        <f t="shared" si="67"/>
        <v>0</v>
      </c>
      <c r="N586" s="21">
        <f t="shared" si="68"/>
        <v>0</v>
      </c>
      <c r="O586" s="21">
        <f t="shared" si="69"/>
        <v>0</v>
      </c>
    </row>
    <row r="587" spans="5:15" x14ac:dyDescent="0.25">
      <c r="E587">
        <f>'dec deg to utm'!AC588</f>
        <v>166021.44365805644</v>
      </c>
      <c r="F587">
        <f>'dec deg to utm'!AD588</f>
        <v>0</v>
      </c>
      <c r="G587">
        <f t="shared" si="63"/>
        <v>0</v>
      </c>
      <c r="I587">
        <f t="shared" si="64"/>
        <v>0</v>
      </c>
      <c r="J587">
        <f t="shared" si="65"/>
        <v>0</v>
      </c>
      <c r="K587">
        <f t="shared" si="66"/>
        <v>0</v>
      </c>
      <c r="M587" s="21">
        <f t="shared" si="67"/>
        <v>0</v>
      </c>
      <c r="N587" s="21">
        <f t="shared" si="68"/>
        <v>0</v>
      </c>
      <c r="O587" s="21">
        <f t="shared" si="69"/>
        <v>0</v>
      </c>
    </row>
    <row r="588" spans="5:15" x14ac:dyDescent="0.25">
      <c r="E588">
        <f>'dec deg to utm'!AC589</f>
        <v>166021.44365805644</v>
      </c>
      <c r="F588">
        <f>'dec deg to utm'!AD589</f>
        <v>0</v>
      </c>
      <c r="G588">
        <f t="shared" si="63"/>
        <v>0</v>
      </c>
      <c r="I588">
        <f t="shared" si="64"/>
        <v>0</v>
      </c>
      <c r="J588">
        <f t="shared" si="65"/>
        <v>0</v>
      </c>
      <c r="K588">
        <f t="shared" si="66"/>
        <v>0</v>
      </c>
      <c r="M588" s="21">
        <f t="shared" si="67"/>
        <v>0</v>
      </c>
      <c r="N588" s="21">
        <f t="shared" si="68"/>
        <v>0</v>
      </c>
      <c r="O588" s="21">
        <f t="shared" si="69"/>
        <v>0</v>
      </c>
    </row>
    <row r="589" spans="5:15" x14ac:dyDescent="0.25">
      <c r="E589">
        <f>'dec deg to utm'!AC590</f>
        <v>166021.44365805644</v>
      </c>
      <c r="F589">
        <f>'dec deg to utm'!AD590</f>
        <v>0</v>
      </c>
      <c r="G589">
        <f t="shared" si="63"/>
        <v>0</v>
      </c>
      <c r="I589">
        <f t="shared" si="64"/>
        <v>0</v>
      </c>
      <c r="J589">
        <f t="shared" si="65"/>
        <v>0</v>
      </c>
      <c r="K589">
        <f t="shared" si="66"/>
        <v>0</v>
      </c>
      <c r="M589" s="21">
        <f t="shared" si="67"/>
        <v>0</v>
      </c>
      <c r="N589" s="21">
        <f t="shared" si="68"/>
        <v>0</v>
      </c>
      <c r="O589" s="21">
        <f t="shared" si="69"/>
        <v>0</v>
      </c>
    </row>
    <row r="590" spans="5:15" x14ac:dyDescent="0.25">
      <c r="E590">
        <f>'dec deg to utm'!AC591</f>
        <v>166021.44365805644</v>
      </c>
      <c r="F590">
        <f>'dec deg to utm'!AD591</f>
        <v>0</v>
      </c>
      <c r="G590">
        <f t="shared" si="63"/>
        <v>0</v>
      </c>
      <c r="I590">
        <f t="shared" si="64"/>
        <v>0</v>
      </c>
      <c r="J590">
        <f t="shared" si="65"/>
        <v>0</v>
      </c>
      <c r="K590">
        <f t="shared" si="66"/>
        <v>0</v>
      </c>
      <c r="M590" s="21">
        <f t="shared" si="67"/>
        <v>0</v>
      </c>
      <c r="N590" s="21">
        <f t="shared" si="68"/>
        <v>0</v>
      </c>
      <c r="O590" s="21">
        <f t="shared" si="69"/>
        <v>0</v>
      </c>
    </row>
    <row r="591" spans="5:15" x14ac:dyDescent="0.25">
      <c r="E591">
        <f>'dec deg to utm'!AC592</f>
        <v>166021.44365805644</v>
      </c>
      <c r="F591">
        <f>'dec deg to utm'!AD592</f>
        <v>0</v>
      </c>
      <c r="G591">
        <f t="shared" si="63"/>
        <v>0</v>
      </c>
      <c r="I591">
        <f t="shared" si="64"/>
        <v>0</v>
      </c>
      <c r="J591">
        <f t="shared" si="65"/>
        <v>0</v>
      </c>
      <c r="K591">
        <f t="shared" si="66"/>
        <v>0</v>
      </c>
      <c r="M591" s="21">
        <f t="shared" si="67"/>
        <v>0</v>
      </c>
      <c r="N591" s="21">
        <f t="shared" si="68"/>
        <v>0</v>
      </c>
      <c r="O591" s="21">
        <f t="shared" si="69"/>
        <v>0</v>
      </c>
    </row>
    <row r="592" spans="5:15" x14ac:dyDescent="0.25">
      <c r="E592">
        <f>'dec deg to utm'!AC593</f>
        <v>166021.44365805644</v>
      </c>
      <c r="F592">
        <f>'dec deg to utm'!AD593</f>
        <v>0</v>
      </c>
      <c r="G592">
        <f t="shared" si="63"/>
        <v>0</v>
      </c>
      <c r="I592">
        <f t="shared" si="64"/>
        <v>0</v>
      </c>
      <c r="J592">
        <f t="shared" si="65"/>
        <v>0</v>
      </c>
      <c r="K592">
        <f t="shared" si="66"/>
        <v>0</v>
      </c>
      <c r="M592" s="21">
        <f t="shared" si="67"/>
        <v>0</v>
      </c>
      <c r="N592" s="21">
        <f t="shared" si="68"/>
        <v>0</v>
      </c>
      <c r="O592" s="21">
        <f t="shared" si="69"/>
        <v>0</v>
      </c>
    </row>
    <row r="593" spans="5:15" x14ac:dyDescent="0.25">
      <c r="E593">
        <f>'dec deg to utm'!AC594</f>
        <v>166021.44365805644</v>
      </c>
      <c r="F593">
        <f>'dec deg to utm'!AD594</f>
        <v>0</v>
      </c>
      <c r="G593">
        <f t="shared" si="63"/>
        <v>0</v>
      </c>
      <c r="I593">
        <f t="shared" si="64"/>
        <v>0</v>
      </c>
      <c r="J593">
        <f t="shared" si="65"/>
        <v>0</v>
      </c>
      <c r="K593">
        <f t="shared" si="66"/>
        <v>0</v>
      </c>
      <c r="M593" s="21">
        <f t="shared" si="67"/>
        <v>0</v>
      </c>
      <c r="N593" s="21">
        <f t="shared" si="68"/>
        <v>0</v>
      </c>
      <c r="O593" s="21">
        <f t="shared" si="69"/>
        <v>0</v>
      </c>
    </row>
    <row r="594" spans="5:15" x14ac:dyDescent="0.25">
      <c r="E594">
        <f>'dec deg to utm'!AC595</f>
        <v>166021.44365805644</v>
      </c>
      <c r="F594">
        <f>'dec deg to utm'!AD595</f>
        <v>0</v>
      </c>
      <c r="G594">
        <f t="shared" si="63"/>
        <v>0</v>
      </c>
      <c r="I594">
        <f t="shared" si="64"/>
        <v>0</v>
      </c>
      <c r="J594">
        <f t="shared" si="65"/>
        <v>0</v>
      </c>
      <c r="K594">
        <f t="shared" si="66"/>
        <v>0</v>
      </c>
      <c r="M594" s="21">
        <f t="shared" si="67"/>
        <v>0</v>
      </c>
      <c r="N594" s="21">
        <f t="shared" si="68"/>
        <v>0</v>
      </c>
      <c r="O594" s="21">
        <f t="shared" si="69"/>
        <v>0</v>
      </c>
    </row>
    <row r="595" spans="5:15" x14ac:dyDescent="0.25">
      <c r="E595">
        <f>'dec deg to utm'!AC596</f>
        <v>166021.44365805644</v>
      </c>
      <c r="F595">
        <f>'dec deg to utm'!AD596</f>
        <v>0</v>
      </c>
      <c r="G595">
        <f t="shared" si="63"/>
        <v>0</v>
      </c>
      <c r="I595">
        <f t="shared" si="64"/>
        <v>0</v>
      </c>
      <c r="J595">
        <f t="shared" si="65"/>
        <v>0</v>
      </c>
      <c r="K595">
        <f t="shared" si="66"/>
        <v>0</v>
      </c>
      <c r="M595" s="21">
        <f t="shared" si="67"/>
        <v>0</v>
      </c>
      <c r="N595" s="21">
        <f t="shared" si="68"/>
        <v>0</v>
      </c>
      <c r="O595" s="21">
        <f t="shared" si="69"/>
        <v>0</v>
      </c>
    </row>
    <row r="596" spans="5:15" x14ac:dyDescent="0.25">
      <c r="E596">
        <f>'dec deg to utm'!AC597</f>
        <v>166021.44365805644</v>
      </c>
      <c r="F596">
        <f>'dec deg to utm'!AD597</f>
        <v>0</v>
      </c>
      <c r="G596">
        <f t="shared" si="63"/>
        <v>0</v>
      </c>
      <c r="I596">
        <f t="shared" si="64"/>
        <v>0</v>
      </c>
      <c r="J596">
        <f t="shared" si="65"/>
        <v>0</v>
      </c>
      <c r="K596">
        <f t="shared" si="66"/>
        <v>0</v>
      </c>
      <c r="M596" s="21">
        <f t="shared" si="67"/>
        <v>0</v>
      </c>
      <c r="N596" s="21">
        <f t="shared" si="68"/>
        <v>0</v>
      </c>
      <c r="O596" s="21">
        <f t="shared" si="69"/>
        <v>0</v>
      </c>
    </row>
    <row r="597" spans="5:15" x14ac:dyDescent="0.25">
      <c r="E597">
        <f>'dec deg to utm'!AC598</f>
        <v>166021.44365805644</v>
      </c>
      <c r="F597">
        <f>'dec deg to utm'!AD598</f>
        <v>0</v>
      </c>
      <c r="G597">
        <f t="shared" si="63"/>
        <v>0</v>
      </c>
      <c r="I597">
        <f t="shared" si="64"/>
        <v>0</v>
      </c>
      <c r="J597">
        <f t="shared" si="65"/>
        <v>0</v>
      </c>
      <c r="K597">
        <f t="shared" si="66"/>
        <v>0</v>
      </c>
      <c r="M597" s="21">
        <f t="shared" si="67"/>
        <v>0</v>
      </c>
      <c r="N597" s="21">
        <f t="shared" si="68"/>
        <v>0</v>
      </c>
      <c r="O597" s="21">
        <f t="shared" si="69"/>
        <v>0</v>
      </c>
    </row>
    <row r="598" spans="5:15" x14ac:dyDescent="0.25">
      <c r="E598">
        <f>'dec deg to utm'!AC599</f>
        <v>166021.44365805644</v>
      </c>
      <c r="F598">
        <f>'dec deg to utm'!AD599</f>
        <v>0</v>
      </c>
      <c r="G598">
        <f t="shared" si="63"/>
        <v>0</v>
      </c>
      <c r="I598">
        <f t="shared" si="64"/>
        <v>0</v>
      </c>
      <c r="J598">
        <f t="shared" si="65"/>
        <v>0</v>
      </c>
      <c r="K598">
        <f t="shared" si="66"/>
        <v>0</v>
      </c>
      <c r="M598" s="21">
        <f t="shared" si="67"/>
        <v>0</v>
      </c>
      <c r="N598" s="21">
        <f t="shared" si="68"/>
        <v>0</v>
      </c>
      <c r="O598" s="21">
        <f t="shared" si="69"/>
        <v>0</v>
      </c>
    </row>
    <row r="599" spans="5:15" x14ac:dyDescent="0.25">
      <c r="E599">
        <f>'dec deg to utm'!AC600</f>
        <v>166021.44365805644</v>
      </c>
      <c r="F599">
        <f>'dec deg to utm'!AD600</f>
        <v>0</v>
      </c>
      <c r="G599">
        <f t="shared" si="63"/>
        <v>0</v>
      </c>
      <c r="I599">
        <f t="shared" si="64"/>
        <v>0</v>
      </c>
      <c r="J599">
        <f t="shared" si="65"/>
        <v>0</v>
      </c>
      <c r="K599">
        <f t="shared" si="66"/>
        <v>0</v>
      </c>
      <c r="M599" s="21">
        <f t="shared" si="67"/>
        <v>0</v>
      </c>
      <c r="N599" s="21">
        <f t="shared" si="68"/>
        <v>0</v>
      </c>
      <c r="O599" s="21">
        <f t="shared" si="69"/>
        <v>0</v>
      </c>
    </row>
    <row r="600" spans="5:15" x14ac:dyDescent="0.25">
      <c r="E600">
        <f>'dec deg to utm'!AC601</f>
        <v>166021.44365805644</v>
      </c>
      <c r="F600">
        <f>'dec deg to utm'!AD601</f>
        <v>0</v>
      </c>
      <c r="G600">
        <f t="shared" si="63"/>
        <v>0</v>
      </c>
      <c r="I600">
        <f t="shared" si="64"/>
        <v>0</v>
      </c>
      <c r="J600">
        <f t="shared" si="65"/>
        <v>0</v>
      </c>
      <c r="K600">
        <f t="shared" si="66"/>
        <v>0</v>
      </c>
      <c r="M600" s="21">
        <f t="shared" si="67"/>
        <v>0</v>
      </c>
      <c r="N600" s="21">
        <f t="shared" si="68"/>
        <v>0</v>
      </c>
      <c r="O600" s="21">
        <f t="shared" si="69"/>
        <v>0</v>
      </c>
    </row>
    <row r="601" spans="5:15" x14ac:dyDescent="0.25">
      <c r="E601">
        <f>'dec deg to utm'!AC602</f>
        <v>166021.44365805644</v>
      </c>
      <c r="F601">
        <f>'dec deg to utm'!AD602</f>
        <v>0</v>
      </c>
      <c r="G601">
        <f t="shared" si="63"/>
        <v>0</v>
      </c>
      <c r="I601">
        <f t="shared" si="64"/>
        <v>0</v>
      </c>
      <c r="J601">
        <f t="shared" si="65"/>
        <v>0</v>
      </c>
      <c r="K601">
        <f t="shared" si="66"/>
        <v>0</v>
      </c>
      <c r="M601" s="21">
        <f t="shared" si="67"/>
        <v>0</v>
      </c>
      <c r="N601" s="21">
        <f t="shared" si="68"/>
        <v>0</v>
      </c>
      <c r="O601" s="21">
        <f t="shared" si="69"/>
        <v>0</v>
      </c>
    </row>
    <row r="602" spans="5:15" x14ac:dyDescent="0.25">
      <c r="E602">
        <f>'dec deg to utm'!AC603</f>
        <v>166021.44365805644</v>
      </c>
      <c r="F602">
        <f>'dec deg to utm'!AD603</f>
        <v>0</v>
      </c>
      <c r="G602">
        <f t="shared" si="63"/>
        <v>0</v>
      </c>
      <c r="I602">
        <f t="shared" si="64"/>
        <v>0</v>
      </c>
      <c r="J602">
        <f t="shared" si="65"/>
        <v>0</v>
      </c>
      <c r="K602">
        <f t="shared" si="66"/>
        <v>0</v>
      </c>
      <c r="M602" s="21">
        <f t="shared" si="67"/>
        <v>0</v>
      </c>
      <c r="N602" s="21">
        <f t="shared" si="68"/>
        <v>0</v>
      </c>
      <c r="O602" s="21">
        <f t="shared" si="69"/>
        <v>0</v>
      </c>
    </row>
    <row r="603" spans="5:15" x14ac:dyDescent="0.25">
      <c r="E603">
        <f>'dec deg to utm'!AC604</f>
        <v>166021.44365805644</v>
      </c>
      <c r="F603">
        <f>'dec deg to utm'!AD604</f>
        <v>0</v>
      </c>
      <c r="G603">
        <f t="shared" si="63"/>
        <v>0</v>
      </c>
      <c r="I603">
        <f t="shared" si="64"/>
        <v>0</v>
      </c>
      <c r="J603">
        <f t="shared" si="65"/>
        <v>0</v>
      </c>
      <c r="K603">
        <f t="shared" si="66"/>
        <v>0</v>
      </c>
      <c r="M603" s="21">
        <f t="shared" si="67"/>
        <v>0</v>
      </c>
      <c r="N603" s="21">
        <f t="shared" si="68"/>
        <v>0</v>
      </c>
      <c r="O603" s="21">
        <f t="shared" si="69"/>
        <v>0</v>
      </c>
    </row>
    <row r="604" spans="5:15" x14ac:dyDescent="0.25">
      <c r="E604">
        <f>'dec deg to utm'!AC605</f>
        <v>166021.44365805644</v>
      </c>
      <c r="F604">
        <f>'dec deg to utm'!AD605</f>
        <v>0</v>
      </c>
      <c r="G604">
        <f t="shared" si="63"/>
        <v>0</v>
      </c>
      <c r="I604">
        <f t="shared" si="64"/>
        <v>0</v>
      </c>
      <c r="J604">
        <f t="shared" si="65"/>
        <v>0</v>
      </c>
      <c r="K604">
        <f t="shared" si="66"/>
        <v>0</v>
      </c>
      <c r="M604" s="21">
        <f t="shared" si="67"/>
        <v>0</v>
      </c>
      <c r="N604" s="21">
        <f t="shared" si="68"/>
        <v>0</v>
      </c>
      <c r="O604" s="21">
        <f t="shared" si="69"/>
        <v>0</v>
      </c>
    </row>
    <row r="605" spans="5:15" x14ac:dyDescent="0.25">
      <c r="E605">
        <f>'dec deg to utm'!AC606</f>
        <v>166021.44365805644</v>
      </c>
      <c r="F605">
        <f>'dec deg to utm'!AD606</f>
        <v>0</v>
      </c>
      <c r="G605">
        <f t="shared" si="63"/>
        <v>0</v>
      </c>
      <c r="I605">
        <f t="shared" si="64"/>
        <v>0</v>
      </c>
      <c r="J605">
        <f t="shared" si="65"/>
        <v>0</v>
      </c>
      <c r="K605">
        <f t="shared" si="66"/>
        <v>0</v>
      </c>
      <c r="M605" s="21">
        <f t="shared" si="67"/>
        <v>0</v>
      </c>
      <c r="N605" s="21">
        <f t="shared" si="68"/>
        <v>0</v>
      </c>
      <c r="O605" s="21">
        <f t="shared" si="69"/>
        <v>0</v>
      </c>
    </row>
    <row r="606" spans="5:15" x14ac:dyDescent="0.25">
      <c r="E606">
        <f>'dec deg to utm'!AC607</f>
        <v>166021.44365805644</v>
      </c>
      <c r="F606">
        <f>'dec deg to utm'!AD607</f>
        <v>0</v>
      </c>
      <c r="G606">
        <f t="shared" si="63"/>
        <v>0</v>
      </c>
      <c r="I606">
        <f t="shared" si="64"/>
        <v>0</v>
      </c>
      <c r="J606">
        <f t="shared" si="65"/>
        <v>0</v>
      </c>
      <c r="K606">
        <f t="shared" si="66"/>
        <v>0</v>
      </c>
      <c r="M606" s="21">
        <f t="shared" si="67"/>
        <v>0</v>
      </c>
      <c r="N606" s="21">
        <f t="shared" si="68"/>
        <v>0</v>
      </c>
      <c r="O606" s="21">
        <f t="shared" si="69"/>
        <v>0</v>
      </c>
    </row>
    <row r="607" spans="5:15" x14ac:dyDescent="0.25">
      <c r="E607">
        <f>'dec deg to utm'!AC608</f>
        <v>166021.44365805644</v>
      </c>
      <c r="F607">
        <f>'dec deg to utm'!AD608</f>
        <v>0</v>
      </c>
      <c r="G607">
        <f t="shared" si="63"/>
        <v>0</v>
      </c>
      <c r="I607">
        <f t="shared" si="64"/>
        <v>0</v>
      </c>
      <c r="J607">
        <f t="shared" si="65"/>
        <v>0</v>
      </c>
      <c r="K607">
        <f t="shared" si="66"/>
        <v>0</v>
      </c>
      <c r="M607" s="21">
        <f t="shared" si="67"/>
        <v>0</v>
      </c>
      <c r="N607" s="21">
        <f t="shared" si="68"/>
        <v>0</v>
      </c>
      <c r="O607" s="21">
        <f t="shared" si="69"/>
        <v>0</v>
      </c>
    </row>
    <row r="608" spans="5:15" x14ac:dyDescent="0.25">
      <c r="E608">
        <f>'dec deg to utm'!AC609</f>
        <v>166021.44365805644</v>
      </c>
      <c r="F608">
        <f>'dec deg to utm'!AD609</f>
        <v>0</v>
      </c>
      <c r="G608">
        <f t="shared" si="63"/>
        <v>0</v>
      </c>
      <c r="I608">
        <f t="shared" si="64"/>
        <v>0</v>
      </c>
      <c r="J608">
        <f t="shared" si="65"/>
        <v>0</v>
      </c>
      <c r="K608">
        <f t="shared" si="66"/>
        <v>0</v>
      </c>
      <c r="M608" s="21">
        <f t="shared" si="67"/>
        <v>0</v>
      </c>
      <c r="N608" s="21">
        <f t="shared" si="68"/>
        <v>0</v>
      </c>
      <c r="O608" s="21">
        <f t="shared" si="69"/>
        <v>0</v>
      </c>
    </row>
    <row r="609" spans="5:15" x14ac:dyDescent="0.25">
      <c r="E609">
        <f>'dec deg to utm'!AC610</f>
        <v>166021.44365805644</v>
      </c>
      <c r="F609">
        <f>'dec deg to utm'!AD610</f>
        <v>0</v>
      </c>
      <c r="G609">
        <f t="shared" si="63"/>
        <v>0</v>
      </c>
      <c r="I609">
        <f t="shared" si="64"/>
        <v>0</v>
      </c>
      <c r="J609">
        <f t="shared" si="65"/>
        <v>0</v>
      </c>
      <c r="K609">
        <f t="shared" si="66"/>
        <v>0</v>
      </c>
      <c r="M609" s="21">
        <f t="shared" si="67"/>
        <v>0</v>
      </c>
      <c r="N609" s="21">
        <f t="shared" si="68"/>
        <v>0</v>
      </c>
      <c r="O609" s="21">
        <f t="shared" si="69"/>
        <v>0</v>
      </c>
    </row>
    <row r="610" spans="5:15" x14ac:dyDescent="0.25">
      <c r="E610">
        <f>'dec deg to utm'!AC611</f>
        <v>166021.44365805644</v>
      </c>
      <c r="F610">
        <f>'dec deg to utm'!AD611</f>
        <v>0</v>
      </c>
      <c r="G610">
        <f t="shared" si="63"/>
        <v>0</v>
      </c>
      <c r="I610">
        <f t="shared" si="64"/>
        <v>0</v>
      </c>
      <c r="J610">
        <f t="shared" si="65"/>
        <v>0</v>
      </c>
      <c r="K610">
        <f t="shared" si="66"/>
        <v>0</v>
      </c>
      <c r="M610" s="21">
        <f t="shared" si="67"/>
        <v>0</v>
      </c>
      <c r="N610" s="21">
        <f t="shared" si="68"/>
        <v>0</v>
      </c>
      <c r="O610" s="21">
        <f t="shared" si="69"/>
        <v>0</v>
      </c>
    </row>
    <row r="611" spans="5:15" x14ac:dyDescent="0.25">
      <c r="E611">
        <f>'dec deg to utm'!AC612</f>
        <v>166021.44365805644</v>
      </c>
      <c r="F611">
        <f>'dec deg to utm'!AD612</f>
        <v>0</v>
      </c>
      <c r="G611">
        <f t="shared" si="63"/>
        <v>0</v>
      </c>
      <c r="I611">
        <f t="shared" si="64"/>
        <v>0</v>
      </c>
      <c r="J611">
        <f t="shared" si="65"/>
        <v>0</v>
      </c>
      <c r="K611">
        <f t="shared" si="66"/>
        <v>0</v>
      </c>
      <c r="M611" s="21">
        <f t="shared" si="67"/>
        <v>0</v>
      </c>
      <c r="N611" s="21">
        <f t="shared" si="68"/>
        <v>0</v>
      </c>
      <c r="O611" s="21">
        <f t="shared" si="69"/>
        <v>0</v>
      </c>
    </row>
    <row r="612" spans="5:15" x14ac:dyDescent="0.25">
      <c r="E612">
        <f>'dec deg to utm'!AC613</f>
        <v>166021.44365805644</v>
      </c>
      <c r="F612">
        <f>'dec deg to utm'!AD613</f>
        <v>0</v>
      </c>
      <c r="G612">
        <f t="shared" si="63"/>
        <v>0</v>
      </c>
      <c r="I612">
        <f t="shared" si="64"/>
        <v>0</v>
      </c>
      <c r="J612">
        <f t="shared" si="65"/>
        <v>0</v>
      </c>
      <c r="K612">
        <f t="shared" si="66"/>
        <v>0</v>
      </c>
      <c r="M612" s="21">
        <f t="shared" si="67"/>
        <v>0</v>
      </c>
      <c r="N612" s="21">
        <f t="shared" si="68"/>
        <v>0</v>
      </c>
      <c r="O612" s="21">
        <f t="shared" si="69"/>
        <v>0</v>
      </c>
    </row>
    <row r="613" spans="5:15" x14ac:dyDescent="0.25">
      <c r="E613">
        <f>'dec deg to utm'!AC614</f>
        <v>166021.44365805644</v>
      </c>
      <c r="F613">
        <f>'dec deg to utm'!AD614</f>
        <v>0</v>
      </c>
      <c r="G613">
        <f t="shared" si="63"/>
        <v>0</v>
      </c>
      <c r="I613">
        <f t="shared" si="64"/>
        <v>0</v>
      </c>
      <c r="J613">
        <f t="shared" si="65"/>
        <v>0</v>
      </c>
      <c r="K613">
        <f t="shared" si="66"/>
        <v>0</v>
      </c>
      <c r="M613" s="21">
        <f t="shared" si="67"/>
        <v>0</v>
      </c>
      <c r="N613" s="21">
        <f t="shared" si="68"/>
        <v>0</v>
      </c>
      <c r="O613" s="21">
        <f t="shared" si="69"/>
        <v>0</v>
      </c>
    </row>
    <row r="614" spans="5:15" x14ac:dyDescent="0.25">
      <c r="E614">
        <f>'dec deg to utm'!AC615</f>
        <v>166021.44365805644</v>
      </c>
      <c r="F614">
        <f>'dec deg to utm'!AD615</f>
        <v>0</v>
      </c>
      <c r="G614">
        <f t="shared" si="63"/>
        <v>0</v>
      </c>
      <c r="I614">
        <f t="shared" si="64"/>
        <v>0</v>
      </c>
      <c r="J614">
        <f t="shared" si="65"/>
        <v>0</v>
      </c>
      <c r="K614">
        <f t="shared" si="66"/>
        <v>0</v>
      </c>
      <c r="M614" s="21">
        <f t="shared" si="67"/>
        <v>0</v>
      </c>
      <c r="N614" s="21">
        <f t="shared" si="68"/>
        <v>0</v>
      </c>
      <c r="O614" s="21">
        <f t="shared" si="69"/>
        <v>0</v>
      </c>
    </row>
    <row r="615" spans="5:15" x14ac:dyDescent="0.25">
      <c r="E615">
        <f>'dec deg to utm'!AC616</f>
        <v>166021.44365805644</v>
      </c>
      <c r="F615">
        <f>'dec deg to utm'!AD616</f>
        <v>0</v>
      </c>
      <c r="G615">
        <f t="shared" si="63"/>
        <v>0</v>
      </c>
      <c r="I615">
        <f t="shared" si="64"/>
        <v>0</v>
      </c>
      <c r="J615">
        <f t="shared" si="65"/>
        <v>0</v>
      </c>
      <c r="K615">
        <f t="shared" si="66"/>
        <v>0</v>
      </c>
      <c r="M615" s="21">
        <f t="shared" si="67"/>
        <v>0</v>
      </c>
      <c r="N615" s="21">
        <f t="shared" si="68"/>
        <v>0</v>
      </c>
      <c r="O615" s="21">
        <f t="shared" si="69"/>
        <v>0</v>
      </c>
    </row>
    <row r="616" spans="5:15" x14ac:dyDescent="0.25">
      <c r="E616">
        <f>'dec deg to utm'!AC617</f>
        <v>166021.44365805644</v>
      </c>
      <c r="F616">
        <f>'dec deg to utm'!AD617</f>
        <v>0</v>
      </c>
      <c r="G616">
        <f t="shared" si="63"/>
        <v>0</v>
      </c>
      <c r="I616">
        <f t="shared" si="64"/>
        <v>0</v>
      </c>
      <c r="J616">
        <f t="shared" si="65"/>
        <v>0</v>
      </c>
      <c r="K616">
        <f t="shared" si="66"/>
        <v>0</v>
      </c>
      <c r="M616" s="21">
        <f t="shared" si="67"/>
        <v>0</v>
      </c>
      <c r="N616" s="21">
        <f t="shared" si="68"/>
        <v>0</v>
      </c>
      <c r="O616" s="21">
        <f t="shared" si="69"/>
        <v>0</v>
      </c>
    </row>
    <row r="617" spans="5:15" x14ac:dyDescent="0.25">
      <c r="E617">
        <f>'dec deg to utm'!AC618</f>
        <v>166021.44365805644</v>
      </c>
      <c r="F617">
        <f>'dec deg to utm'!AD618</f>
        <v>0</v>
      </c>
      <c r="G617">
        <f t="shared" si="63"/>
        <v>0</v>
      </c>
      <c r="I617">
        <f t="shared" si="64"/>
        <v>0</v>
      </c>
      <c r="J617">
        <f t="shared" si="65"/>
        <v>0</v>
      </c>
      <c r="K617">
        <f t="shared" si="66"/>
        <v>0</v>
      </c>
      <c r="M617" s="21">
        <f t="shared" si="67"/>
        <v>0</v>
      </c>
      <c r="N617" s="21">
        <f t="shared" si="68"/>
        <v>0</v>
      </c>
      <c r="O617" s="21">
        <f t="shared" si="69"/>
        <v>0</v>
      </c>
    </row>
    <row r="618" spans="5:15" x14ac:dyDescent="0.25">
      <c r="E618">
        <f>'dec deg to utm'!AC619</f>
        <v>166021.44365805644</v>
      </c>
      <c r="F618">
        <f>'dec deg to utm'!AD619</f>
        <v>0</v>
      </c>
      <c r="G618">
        <f t="shared" si="63"/>
        <v>0</v>
      </c>
      <c r="I618">
        <f t="shared" si="64"/>
        <v>0</v>
      </c>
      <c r="J618">
        <f t="shared" si="65"/>
        <v>0</v>
      </c>
      <c r="K618">
        <f t="shared" si="66"/>
        <v>0</v>
      </c>
      <c r="M618" s="21">
        <f t="shared" si="67"/>
        <v>0</v>
      </c>
      <c r="N618" s="21">
        <f t="shared" si="68"/>
        <v>0</v>
      </c>
      <c r="O618" s="21">
        <f t="shared" si="69"/>
        <v>0</v>
      </c>
    </row>
    <row r="619" spans="5:15" x14ac:dyDescent="0.25">
      <c r="E619">
        <f>'dec deg to utm'!AC620</f>
        <v>166021.44365805644</v>
      </c>
      <c r="F619">
        <f>'dec deg to utm'!AD620</f>
        <v>0</v>
      </c>
      <c r="G619">
        <f t="shared" si="63"/>
        <v>0</v>
      </c>
      <c r="I619">
        <f t="shared" si="64"/>
        <v>0</v>
      </c>
      <c r="J619">
        <f t="shared" si="65"/>
        <v>0</v>
      </c>
      <c r="K619">
        <f t="shared" si="66"/>
        <v>0</v>
      </c>
      <c r="M619" s="21">
        <f t="shared" si="67"/>
        <v>0</v>
      </c>
      <c r="N619" s="21">
        <f t="shared" si="68"/>
        <v>0</v>
      </c>
      <c r="O619" s="21">
        <f t="shared" si="69"/>
        <v>0</v>
      </c>
    </row>
    <row r="620" spans="5:15" x14ac:dyDescent="0.25">
      <c r="E620">
        <f>'dec deg to utm'!AC621</f>
        <v>166021.44365805644</v>
      </c>
      <c r="F620">
        <f>'dec deg to utm'!AD621</f>
        <v>0</v>
      </c>
      <c r="G620">
        <f t="shared" si="63"/>
        <v>0</v>
      </c>
      <c r="I620">
        <f t="shared" si="64"/>
        <v>0</v>
      </c>
      <c r="J620">
        <f t="shared" si="65"/>
        <v>0</v>
      </c>
      <c r="K620">
        <f t="shared" si="66"/>
        <v>0</v>
      </c>
      <c r="M620" s="21">
        <f t="shared" si="67"/>
        <v>0</v>
      </c>
      <c r="N620" s="21">
        <f t="shared" si="68"/>
        <v>0</v>
      </c>
      <c r="O620" s="21">
        <f t="shared" si="69"/>
        <v>0</v>
      </c>
    </row>
    <row r="621" spans="5:15" x14ac:dyDescent="0.25">
      <c r="E621">
        <f>'dec deg to utm'!AC622</f>
        <v>166021.44365805644</v>
      </c>
      <c r="F621">
        <f>'dec deg to utm'!AD622</f>
        <v>0</v>
      </c>
      <c r="G621">
        <f t="shared" si="63"/>
        <v>0</v>
      </c>
      <c r="I621">
        <f t="shared" si="64"/>
        <v>0</v>
      </c>
      <c r="J621">
        <f t="shared" si="65"/>
        <v>0</v>
      </c>
      <c r="K621">
        <f t="shared" si="66"/>
        <v>0</v>
      </c>
      <c r="M621" s="21">
        <f t="shared" si="67"/>
        <v>0</v>
      </c>
      <c r="N621" s="21">
        <f t="shared" si="68"/>
        <v>0</v>
      </c>
      <c r="O621" s="21">
        <f t="shared" si="69"/>
        <v>0</v>
      </c>
    </row>
    <row r="622" spans="5:15" x14ac:dyDescent="0.25">
      <c r="E622">
        <f>'dec deg to utm'!AC623</f>
        <v>166021.44365805644</v>
      </c>
      <c r="F622">
        <f>'dec deg to utm'!AD623</f>
        <v>0</v>
      </c>
      <c r="G622">
        <f t="shared" si="63"/>
        <v>0</v>
      </c>
      <c r="I622">
        <f t="shared" si="64"/>
        <v>0</v>
      </c>
      <c r="J622">
        <f t="shared" si="65"/>
        <v>0</v>
      </c>
      <c r="K622">
        <f t="shared" si="66"/>
        <v>0</v>
      </c>
      <c r="M622" s="21">
        <f t="shared" si="67"/>
        <v>0</v>
      </c>
      <c r="N622" s="21">
        <f t="shared" si="68"/>
        <v>0</v>
      </c>
      <c r="O622" s="21">
        <f t="shared" si="69"/>
        <v>0</v>
      </c>
    </row>
    <row r="623" spans="5:15" x14ac:dyDescent="0.25">
      <c r="E623">
        <f>'dec deg to utm'!AC624</f>
        <v>166021.44365805644</v>
      </c>
      <c r="F623">
        <f>'dec deg to utm'!AD624</f>
        <v>0</v>
      </c>
      <c r="G623">
        <f t="shared" si="63"/>
        <v>0</v>
      </c>
      <c r="I623">
        <f t="shared" si="64"/>
        <v>0</v>
      </c>
      <c r="J623">
        <f t="shared" si="65"/>
        <v>0</v>
      </c>
      <c r="K623">
        <f t="shared" si="66"/>
        <v>0</v>
      </c>
      <c r="M623" s="21">
        <f t="shared" si="67"/>
        <v>0</v>
      </c>
      <c r="N623" s="21">
        <f t="shared" si="68"/>
        <v>0</v>
      </c>
      <c r="O623" s="21">
        <f t="shared" si="69"/>
        <v>0</v>
      </c>
    </row>
    <row r="624" spans="5:15" x14ac:dyDescent="0.25">
      <c r="E624">
        <f>'dec deg to utm'!AC625</f>
        <v>166021.44365805644</v>
      </c>
      <c r="F624">
        <f>'dec deg to utm'!AD625</f>
        <v>0</v>
      </c>
      <c r="G624">
        <f t="shared" si="63"/>
        <v>0</v>
      </c>
      <c r="I624">
        <f t="shared" si="64"/>
        <v>0</v>
      </c>
      <c r="J624">
        <f t="shared" si="65"/>
        <v>0</v>
      </c>
      <c r="K624">
        <f t="shared" si="66"/>
        <v>0</v>
      </c>
      <c r="M624" s="21">
        <f t="shared" si="67"/>
        <v>0</v>
      </c>
      <c r="N624" s="21">
        <f t="shared" si="68"/>
        <v>0</v>
      </c>
      <c r="O624" s="21">
        <f t="shared" si="69"/>
        <v>0</v>
      </c>
    </row>
    <row r="625" spans="5:15" x14ac:dyDescent="0.25">
      <c r="E625">
        <f>'dec deg to utm'!AC626</f>
        <v>166021.44365805644</v>
      </c>
      <c r="F625">
        <f>'dec deg to utm'!AD626</f>
        <v>0</v>
      </c>
      <c r="G625">
        <f t="shared" si="63"/>
        <v>0</v>
      </c>
      <c r="I625">
        <f t="shared" si="64"/>
        <v>0</v>
      </c>
      <c r="J625">
        <f t="shared" si="65"/>
        <v>0</v>
      </c>
      <c r="K625">
        <f t="shared" si="66"/>
        <v>0</v>
      </c>
      <c r="M625" s="21">
        <f t="shared" si="67"/>
        <v>0</v>
      </c>
      <c r="N625" s="21">
        <f t="shared" si="68"/>
        <v>0</v>
      </c>
      <c r="O625" s="21">
        <f t="shared" si="69"/>
        <v>0</v>
      </c>
    </row>
    <row r="626" spans="5:15" x14ac:dyDescent="0.25">
      <c r="E626">
        <f>'dec deg to utm'!AC627</f>
        <v>166021.44365805644</v>
      </c>
      <c r="F626">
        <f>'dec deg to utm'!AD627</f>
        <v>0</v>
      </c>
      <c r="G626">
        <f t="shared" si="63"/>
        <v>0</v>
      </c>
      <c r="I626">
        <f t="shared" si="64"/>
        <v>0</v>
      </c>
      <c r="J626">
        <f t="shared" si="65"/>
        <v>0</v>
      </c>
      <c r="K626">
        <f t="shared" si="66"/>
        <v>0</v>
      </c>
      <c r="M626" s="21">
        <f t="shared" si="67"/>
        <v>0</v>
      </c>
      <c r="N626" s="21">
        <f t="shared" si="68"/>
        <v>0</v>
      </c>
      <c r="O626" s="21">
        <f t="shared" si="69"/>
        <v>0</v>
      </c>
    </row>
    <row r="627" spans="5:15" x14ac:dyDescent="0.25">
      <c r="E627">
        <f>'dec deg to utm'!AC628</f>
        <v>166021.44365805644</v>
      </c>
      <c r="F627">
        <f>'dec deg to utm'!AD628</f>
        <v>0</v>
      </c>
      <c r="G627">
        <f t="shared" si="63"/>
        <v>0</v>
      </c>
      <c r="I627">
        <f t="shared" si="64"/>
        <v>0</v>
      </c>
      <c r="J627">
        <f t="shared" si="65"/>
        <v>0</v>
      </c>
      <c r="K627">
        <f t="shared" si="66"/>
        <v>0</v>
      </c>
      <c r="M627" s="21">
        <f t="shared" si="67"/>
        <v>0</v>
      </c>
      <c r="N627" s="21">
        <f t="shared" si="68"/>
        <v>0</v>
      </c>
      <c r="O627" s="21">
        <f t="shared" si="69"/>
        <v>0</v>
      </c>
    </row>
    <row r="628" spans="5:15" x14ac:dyDescent="0.25">
      <c r="E628">
        <f>'dec deg to utm'!AC629</f>
        <v>166021.44365805644</v>
      </c>
      <c r="F628">
        <f>'dec deg to utm'!AD629</f>
        <v>0</v>
      </c>
      <c r="G628">
        <f t="shared" si="63"/>
        <v>0</v>
      </c>
      <c r="I628">
        <f t="shared" si="64"/>
        <v>0</v>
      </c>
      <c r="J628">
        <f t="shared" si="65"/>
        <v>0</v>
      </c>
      <c r="K628">
        <f t="shared" si="66"/>
        <v>0</v>
      </c>
      <c r="M628" s="21">
        <f t="shared" si="67"/>
        <v>0</v>
      </c>
      <c r="N628" s="21">
        <f t="shared" si="68"/>
        <v>0</v>
      </c>
      <c r="O628" s="21">
        <f t="shared" si="69"/>
        <v>0</v>
      </c>
    </row>
    <row r="629" spans="5:15" x14ac:dyDescent="0.25">
      <c r="E629">
        <f>'dec deg to utm'!AC630</f>
        <v>166021.44365805644</v>
      </c>
      <c r="F629">
        <f>'dec deg to utm'!AD630</f>
        <v>0</v>
      </c>
      <c r="G629">
        <f t="shared" si="63"/>
        <v>0</v>
      </c>
      <c r="I629">
        <f t="shared" si="64"/>
        <v>0</v>
      </c>
      <c r="J629">
        <f t="shared" si="65"/>
        <v>0</v>
      </c>
      <c r="K629">
        <f t="shared" si="66"/>
        <v>0</v>
      </c>
      <c r="M629" s="21">
        <f t="shared" si="67"/>
        <v>0</v>
      </c>
      <c r="N629" s="21">
        <f t="shared" si="68"/>
        <v>0</v>
      </c>
      <c r="O629" s="21">
        <f t="shared" si="69"/>
        <v>0</v>
      </c>
    </row>
    <row r="630" spans="5:15" x14ac:dyDescent="0.25">
      <c r="E630">
        <f>'dec deg to utm'!AC631</f>
        <v>166021.44365805644</v>
      </c>
      <c r="F630">
        <f>'dec deg to utm'!AD631</f>
        <v>0</v>
      </c>
      <c r="G630">
        <f t="shared" si="63"/>
        <v>0</v>
      </c>
      <c r="I630">
        <f t="shared" si="64"/>
        <v>0</v>
      </c>
      <c r="J630">
        <f t="shared" si="65"/>
        <v>0</v>
      </c>
      <c r="K630">
        <f t="shared" si="66"/>
        <v>0</v>
      </c>
      <c r="M630" s="21">
        <f t="shared" si="67"/>
        <v>0</v>
      </c>
      <c r="N630" s="21">
        <f t="shared" si="68"/>
        <v>0</v>
      </c>
      <c r="O630" s="21">
        <f t="shared" si="69"/>
        <v>0</v>
      </c>
    </row>
    <row r="631" spans="5:15" x14ac:dyDescent="0.25">
      <c r="E631">
        <f>'dec deg to utm'!AC632</f>
        <v>166021.44365805644</v>
      </c>
      <c r="F631">
        <f>'dec deg to utm'!AD632</f>
        <v>0</v>
      </c>
      <c r="G631">
        <f t="shared" si="63"/>
        <v>0</v>
      </c>
      <c r="I631">
        <f t="shared" si="64"/>
        <v>0</v>
      </c>
      <c r="J631">
        <f t="shared" si="65"/>
        <v>0</v>
      </c>
      <c r="K631">
        <f t="shared" si="66"/>
        <v>0</v>
      </c>
      <c r="M631" s="21">
        <f t="shared" si="67"/>
        <v>0</v>
      </c>
      <c r="N631" s="21">
        <f t="shared" si="68"/>
        <v>0</v>
      </c>
      <c r="O631" s="21">
        <f t="shared" si="69"/>
        <v>0</v>
      </c>
    </row>
    <row r="632" spans="5:15" x14ac:dyDescent="0.25">
      <c r="E632">
        <f>'dec deg to utm'!AC633</f>
        <v>166021.44365805644</v>
      </c>
      <c r="F632">
        <f>'dec deg to utm'!AD633</f>
        <v>0</v>
      </c>
      <c r="G632">
        <f t="shared" si="63"/>
        <v>0</v>
      </c>
      <c r="I632">
        <f t="shared" si="64"/>
        <v>0</v>
      </c>
      <c r="J632">
        <f t="shared" si="65"/>
        <v>0</v>
      </c>
      <c r="K632">
        <f t="shared" si="66"/>
        <v>0</v>
      </c>
      <c r="M632" s="21">
        <f t="shared" si="67"/>
        <v>0</v>
      </c>
      <c r="N632" s="21">
        <f t="shared" si="68"/>
        <v>0</v>
      </c>
      <c r="O632" s="21">
        <f t="shared" si="69"/>
        <v>0</v>
      </c>
    </row>
    <row r="633" spans="5:15" x14ac:dyDescent="0.25">
      <c r="E633">
        <f>'dec deg to utm'!AC634</f>
        <v>166021.44365805644</v>
      </c>
      <c r="F633">
        <f>'dec deg to utm'!AD634</f>
        <v>0</v>
      </c>
      <c r="G633">
        <f t="shared" si="63"/>
        <v>0</v>
      </c>
      <c r="I633">
        <f t="shared" si="64"/>
        <v>0</v>
      </c>
      <c r="J633">
        <f t="shared" si="65"/>
        <v>0</v>
      </c>
      <c r="K633">
        <f t="shared" si="66"/>
        <v>0</v>
      </c>
      <c r="M633" s="21">
        <f t="shared" si="67"/>
        <v>0</v>
      </c>
      <c r="N633" s="21">
        <f t="shared" si="68"/>
        <v>0</v>
      </c>
      <c r="O633" s="21">
        <f t="shared" si="69"/>
        <v>0</v>
      </c>
    </row>
    <row r="634" spans="5:15" x14ac:dyDescent="0.25">
      <c r="E634">
        <f>'dec deg to utm'!AC635</f>
        <v>166021.44365805644</v>
      </c>
      <c r="F634">
        <f>'dec deg to utm'!AD635</f>
        <v>0</v>
      </c>
      <c r="G634">
        <f t="shared" si="63"/>
        <v>0</v>
      </c>
      <c r="I634">
        <f t="shared" si="64"/>
        <v>0</v>
      </c>
      <c r="J634">
        <f t="shared" si="65"/>
        <v>0</v>
      </c>
      <c r="K634">
        <f t="shared" si="66"/>
        <v>0</v>
      </c>
      <c r="M634" s="21">
        <f t="shared" si="67"/>
        <v>0</v>
      </c>
      <c r="N634" s="21">
        <f t="shared" si="68"/>
        <v>0</v>
      </c>
      <c r="O634" s="21">
        <f t="shared" si="69"/>
        <v>0</v>
      </c>
    </row>
    <row r="635" spans="5:15" x14ac:dyDescent="0.25">
      <c r="E635">
        <f>'dec deg to utm'!AC636</f>
        <v>166021.44365805644</v>
      </c>
      <c r="F635">
        <f>'dec deg to utm'!AD636</f>
        <v>0</v>
      </c>
      <c r="G635">
        <f t="shared" si="63"/>
        <v>0</v>
      </c>
      <c r="I635">
        <f t="shared" si="64"/>
        <v>0</v>
      </c>
      <c r="J635">
        <f t="shared" si="65"/>
        <v>0</v>
      </c>
      <c r="K635">
        <f t="shared" si="66"/>
        <v>0</v>
      </c>
      <c r="M635" s="21">
        <f t="shared" si="67"/>
        <v>0</v>
      </c>
      <c r="N635" s="21">
        <f t="shared" si="68"/>
        <v>0</v>
      </c>
      <c r="O635" s="21">
        <f t="shared" si="69"/>
        <v>0</v>
      </c>
    </row>
    <row r="636" spans="5:15" x14ac:dyDescent="0.25">
      <c r="E636">
        <f>'dec deg to utm'!AC637</f>
        <v>166021.44365805644</v>
      </c>
      <c r="F636">
        <f>'dec deg to utm'!AD637</f>
        <v>0</v>
      </c>
      <c r="G636">
        <f t="shared" si="63"/>
        <v>0</v>
      </c>
      <c r="I636">
        <f t="shared" si="64"/>
        <v>0</v>
      </c>
      <c r="J636">
        <f t="shared" si="65"/>
        <v>0</v>
      </c>
      <c r="K636">
        <f t="shared" si="66"/>
        <v>0</v>
      </c>
      <c r="M636" s="21">
        <f t="shared" si="67"/>
        <v>0</v>
      </c>
      <c r="N636" s="21">
        <f t="shared" si="68"/>
        <v>0</v>
      </c>
      <c r="O636" s="21">
        <f t="shared" si="69"/>
        <v>0</v>
      </c>
    </row>
    <row r="637" spans="5:15" x14ac:dyDescent="0.25">
      <c r="E637">
        <f>'dec deg to utm'!AC638</f>
        <v>166021.44365805644</v>
      </c>
      <c r="F637">
        <f>'dec deg to utm'!AD638</f>
        <v>0</v>
      </c>
      <c r="G637">
        <f t="shared" si="63"/>
        <v>0</v>
      </c>
      <c r="I637">
        <f t="shared" si="64"/>
        <v>0</v>
      </c>
      <c r="J637">
        <f t="shared" si="65"/>
        <v>0</v>
      </c>
      <c r="K637">
        <f t="shared" si="66"/>
        <v>0</v>
      </c>
      <c r="M637" s="21">
        <f t="shared" si="67"/>
        <v>0</v>
      </c>
      <c r="N637" s="21">
        <f t="shared" si="68"/>
        <v>0</v>
      </c>
      <c r="O637" s="21">
        <f t="shared" si="69"/>
        <v>0</v>
      </c>
    </row>
    <row r="638" spans="5:15" x14ac:dyDescent="0.25">
      <c r="E638">
        <f>'dec deg to utm'!AC639</f>
        <v>166021.44365805644</v>
      </c>
      <c r="F638">
        <f>'dec deg to utm'!AD639</f>
        <v>0</v>
      </c>
      <c r="G638">
        <f t="shared" si="63"/>
        <v>0</v>
      </c>
      <c r="I638">
        <f t="shared" si="64"/>
        <v>0</v>
      </c>
      <c r="J638">
        <f t="shared" si="65"/>
        <v>0</v>
      </c>
      <c r="K638">
        <f t="shared" si="66"/>
        <v>0</v>
      </c>
      <c r="M638" s="21">
        <f t="shared" si="67"/>
        <v>0</v>
      </c>
      <c r="N638" s="21">
        <f t="shared" si="68"/>
        <v>0</v>
      </c>
      <c r="O638" s="21">
        <f t="shared" si="69"/>
        <v>0</v>
      </c>
    </row>
    <row r="639" spans="5:15" x14ac:dyDescent="0.25">
      <c r="E639">
        <f>'dec deg to utm'!AC640</f>
        <v>166021.44365805644</v>
      </c>
      <c r="F639">
        <f>'dec deg to utm'!AD640</f>
        <v>0</v>
      </c>
      <c r="G639">
        <f t="shared" si="63"/>
        <v>0</v>
      </c>
      <c r="I639">
        <f t="shared" si="64"/>
        <v>0</v>
      </c>
      <c r="J639">
        <f t="shared" si="65"/>
        <v>0</v>
      </c>
      <c r="K639">
        <f t="shared" si="66"/>
        <v>0</v>
      </c>
      <c r="M639" s="21">
        <f t="shared" si="67"/>
        <v>0</v>
      </c>
      <c r="N639" s="21">
        <f t="shared" si="68"/>
        <v>0</v>
      </c>
      <c r="O639" s="21">
        <f t="shared" si="69"/>
        <v>0</v>
      </c>
    </row>
    <row r="640" spans="5:15" x14ac:dyDescent="0.25">
      <c r="E640">
        <f>'dec deg to utm'!AC641</f>
        <v>166021.44365805644</v>
      </c>
      <c r="F640">
        <f>'dec deg to utm'!AD641</f>
        <v>0</v>
      </c>
      <c r="G640">
        <f t="shared" si="63"/>
        <v>0</v>
      </c>
      <c r="I640">
        <f t="shared" si="64"/>
        <v>0</v>
      </c>
      <c r="J640">
        <f t="shared" si="65"/>
        <v>0</v>
      </c>
      <c r="K640">
        <f t="shared" si="66"/>
        <v>0</v>
      </c>
      <c r="M640" s="21">
        <f t="shared" si="67"/>
        <v>0</v>
      </c>
      <c r="N640" s="21">
        <f t="shared" si="68"/>
        <v>0</v>
      </c>
      <c r="O640" s="21">
        <f t="shared" si="69"/>
        <v>0</v>
      </c>
    </row>
    <row r="641" spans="5:15" x14ac:dyDescent="0.25">
      <c r="E641">
        <f>'dec deg to utm'!AC642</f>
        <v>166021.44365805644</v>
      </c>
      <c r="F641">
        <f>'dec deg to utm'!AD642</f>
        <v>0</v>
      </c>
      <c r="G641">
        <f t="shared" si="63"/>
        <v>0</v>
      </c>
      <c r="I641">
        <f t="shared" si="64"/>
        <v>0</v>
      </c>
      <c r="J641">
        <f t="shared" si="65"/>
        <v>0</v>
      </c>
      <c r="K641">
        <f t="shared" si="66"/>
        <v>0</v>
      </c>
      <c r="M641" s="21">
        <f t="shared" si="67"/>
        <v>0</v>
      </c>
      <c r="N641" s="21">
        <f t="shared" si="68"/>
        <v>0</v>
      </c>
      <c r="O641" s="21">
        <f t="shared" si="69"/>
        <v>0</v>
      </c>
    </row>
    <row r="642" spans="5:15" x14ac:dyDescent="0.25">
      <c r="E642">
        <f>'dec deg to utm'!AC643</f>
        <v>166021.44365805644</v>
      </c>
      <c r="F642">
        <f>'dec deg to utm'!AD643</f>
        <v>0</v>
      </c>
      <c r="G642">
        <f t="shared" si="63"/>
        <v>0</v>
      </c>
      <c r="I642">
        <f t="shared" si="64"/>
        <v>0</v>
      </c>
      <c r="J642">
        <f t="shared" si="65"/>
        <v>0</v>
      </c>
      <c r="K642">
        <f t="shared" si="66"/>
        <v>0</v>
      </c>
      <c r="M642" s="21">
        <f t="shared" si="67"/>
        <v>0</v>
      </c>
      <c r="N642" s="21">
        <f t="shared" si="68"/>
        <v>0</v>
      </c>
      <c r="O642" s="21">
        <f t="shared" si="69"/>
        <v>0</v>
      </c>
    </row>
    <row r="643" spans="5:15" x14ac:dyDescent="0.25">
      <c r="E643">
        <f>'dec deg to utm'!AC644</f>
        <v>166021.44365805644</v>
      </c>
      <c r="F643">
        <f>'dec deg to utm'!AD644</f>
        <v>0</v>
      </c>
      <c r="G643">
        <f t="shared" si="63"/>
        <v>0</v>
      </c>
      <c r="I643">
        <f t="shared" si="64"/>
        <v>0</v>
      </c>
      <c r="J643">
        <f t="shared" si="65"/>
        <v>0</v>
      </c>
      <c r="K643">
        <f t="shared" si="66"/>
        <v>0</v>
      </c>
      <c r="M643" s="21">
        <f t="shared" si="67"/>
        <v>0</v>
      </c>
      <c r="N643" s="21">
        <f t="shared" si="68"/>
        <v>0</v>
      </c>
      <c r="O643" s="21">
        <f t="shared" si="69"/>
        <v>0</v>
      </c>
    </row>
    <row r="644" spans="5:15" x14ac:dyDescent="0.25">
      <c r="E644">
        <f>'dec deg to utm'!AC645</f>
        <v>166021.44365805644</v>
      </c>
      <c r="F644">
        <f>'dec deg to utm'!AD645</f>
        <v>0</v>
      </c>
      <c r="G644">
        <f t="shared" si="63"/>
        <v>0</v>
      </c>
      <c r="I644">
        <f t="shared" si="64"/>
        <v>0</v>
      </c>
      <c r="J644">
        <f t="shared" si="65"/>
        <v>0</v>
      </c>
      <c r="K644">
        <f t="shared" si="66"/>
        <v>0</v>
      </c>
      <c r="M644" s="21">
        <f t="shared" si="67"/>
        <v>0</v>
      </c>
      <c r="N644" s="21">
        <f t="shared" si="68"/>
        <v>0</v>
      </c>
      <c r="O644" s="21">
        <f t="shared" si="69"/>
        <v>0</v>
      </c>
    </row>
    <row r="645" spans="5:15" x14ac:dyDescent="0.25">
      <c r="E645">
        <f>'dec deg to utm'!AC646</f>
        <v>166021.44365805644</v>
      </c>
      <c r="F645">
        <f>'dec deg to utm'!AD646</f>
        <v>0</v>
      </c>
      <c r="G645">
        <f t="shared" ref="G645:G708" si="70">C645</f>
        <v>0</v>
      </c>
      <c r="I645">
        <f t="shared" ref="I645:I708" si="71">E645-$E$4</f>
        <v>0</v>
      </c>
      <c r="J645">
        <f t="shared" ref="J645:J708" si="72">F645-$F$4</f>
        <v>0</v>
      </c>
      <c r="K645">
        <f t="shared" ref="K645:K708" si="73">G645-$G$4</f>
        <v>0</v>
      </c>
      <c r="M645" s="21">
        <f t="shared" ref="M645:M708" si="74">I645</f>
        <v>0</v>
      </c>
      <c r="N645" s="21">
        <f t="shared" ref="N645:N708" si="75">J645*-1</f>
        <v>0</v>
      </c>
      <c r="O645" s="21">
        <f t="shared" ref="O645:O708" si="76">K645</f>
        <v>0</v>
      </c>
    </row>
    <row r="646" spans="5:15" x14ac:dyDescent="0.25">
      <c r="E646">
        <f>'dec deg to utm'!AC647</f>
        <v>166021.44365805644</v>
      </c>
      <c r="F646">
        <f>'dec deg to utm'!AD647</f>
        <v>0</v>
      </c>
      <c r="G646">
        <f t="shared" si="70"/>
        <v>0</v>
      </c>
      <c r="I646">
        <f t="shared" si="71"/>
        <v>0</v>
      </c>
      <c r="J646">
        <f t="shared" si="72"/>
        <v>0</v>
      </c>
      <c r="K646">
        <f t="shared" si="73"/>
        <v>0</v>
      </c>
      <c r="M646" s="21">
        <f t="shared" si="74"/>
        <v>0</v>
      </c>
      <c r="N646" s="21">
        <f t="shared" si="75"/>
        <v>0</v>
      </c>
      <c r="O646" s="21">
        <f t="shared" si="76"/>
        <v>0</v>
      </c>
    </row>
    <row r="647" spans="5:15" x14ac:dyDescent="0.25">
      <c r="E647">
        <f>'dec deg to utm'!AC648</f>
        <v>166021.44365805644</v>
      </c>
      <c r="F647">
        <f>'dec deg to utm'!AD648</f>
        <v>0</v>
      </c>
      <c r="G647">
        <f t="shared" si="70"/>
        <v>0</v>
      </c>
      <c r="I647">
        <f t="shared" si="71"/>
        <v>0</v>
      </c>
      <c r="J647">
        <f t="shared" si="72"/>
        <v>0</v>
      </c>
      <c r="K647">
        <f t="shared" si="73"/>
        <v>0</v>
      </c>
      <c r="M647" s="21">
        <f t="shared" si="74"/>
        <v>0</v>
      </c>
      <c r="N647" s="21">
        <f t="shared" si="75"/>
        <v>0</v>
      </c>
      <c r="O647" s="21">
        <f t="shared" si="76"/>
        <v>0</v>
      </c>
    </row>
    <row r="648" spans="5:15" x14ac:dyDescent="0.25">
      <c r="E648">
        <f>'dec deg to utm'!AC649</f>
        <v>166021.44365805644</v>
      </c>
      <c r="F648">
        <f>'dec deg to utm'!AD649</f>
        <v>0</v>
      </c>
      <c r="G648">
        <f t="shared" si="70"/>
        <v>0</v>
      </c>
      <c r="I648">
        <f t="shared" si="71"/>
        <v>0</v>
      </c>
      <c r="J648">
        <f t="shared" si="72"/>
        <v>0</v>
      </c>
      <c r="K648">
        <f t="shared" si="73"/>
        <v>0</v>
      </c>
      <c r="M648" s="21">
        <f t="shared" si="74"/>
        <v>0</v>
      </c>
      <c r="N648" s="21">
        <f t="shared" si="75"/>
        <v>0</v>
      </c>
      <c r="O648" s="21">
        <f t="shared" si="76"/>
        <v>0</v>
      </c>
    </row>
    <row r="649" spans="5:15" x14ac:dyDescent="0.25">
      <c r="E649">
        <f>'dec deg to utm'!AC650</f>
        <v>166021.44365805644</v>
      </c>
      <c r="F649">
        <f>'dec deg to utm'!AD650</f>
        <v>0</v>
      </c>
      <c r="G649">
        <f t="shared" si="70"/>
        <v>0</v>
      </c>
      <c r="I649">
        <f t="shared" si="71"/>
        <v>0</v>
      </c>
      <c r="J649">
        <f t="shared" si="72"/>
        <v>0</v>
      </c>
      <c r="K649">
        <f t="shared" si="73"/>
        <v>0</v>
      </c>
      <c r="M649" s="21">
        <f t="shared" si="74"/>
        <v>0</v>
      </c>
      <c r="N649" s="21">
        <f t="shared" si="75"/>
        <v>0</v>
      </c>
      <c r="O649" s="21">
        <f t="shared" si="76"/>
        <v>0</v>
      </c>
    </row>
    <row r="650" spans="5:15" x14ac:dyDescent="0.25">
      <c r="E650">
        <f>'dec deg to utm'!AC651</f>
        <v>166021.44365805644</v>
      </c>
      <c r="F650">
        <f>'dec deg to utm'!AD651</f>
        <v>0</v>
      </c>
      <c r="G650">
        <f t="shared" si="70"/>
        <v>0</v>
      </c>
      <c r="I650">
        <f t="shared" si="71"/>
        <v>0</v>
      </c>
      <c r="J650">
        <f t="shared" si="72"/>
        <v>0</v>
      </c>
      <c r="K650">
        <f t="shared" si="73"/>
        <v>0</v>
      </c>
      <c r="M650" s="21">
        <f t="shared" si="74"/>
        <v>0</v>
      </c>
      <c r="N650" s="21">
        <f t="shared" si="75"/>
        <v>0</v>
      </c>
      <c r="O650" s="21">
        <f t="shared" si="76"/>
        <v>0</v>
      </c>
    </row>
    <row r="651" spans="5:15" x14ac:dyDescent="0.25">
      <c r="E651">
        <f>'dec deg to utm'!AC652</f>
        <v>166021.44365805644</v>
      </c>
      <c r="F651">
        <f>'dec deg to utm'!AD652</f>
        <v>0</v>
      </c>
      <c r="G651">
        <f t="shared" si="70"/>
        <v>0</v>
      </c>
      <c r="I651">
        <f t="shared" si="71"/>
        <v>0</v>
      </c>
      <c r="J651">
        <f t="shared" si="72"/>
        <v>0</v>
      </c>
      <c r="K651">
        <f t="shared" si="73"/>
        <v>0</v>
      </c>
      <c r="M651" s="21">
        <f t="shared" si="74"/>
        <v>0</v>
      </c>
      <c r="N651" s="21">
        <f t="shared" si="75"/>
        <v>0</v>
      </c>
      <c r="O651" s="21">
        <f t="shared" si="76"/>
        <v>0</v>
      </c>
    </row>
    <row r="652" spans="5:15" x14ac:dyDescent="0.25">
      <c r="E652">
        <f>'dec deg to utm'!AC653</f>
        <v>166021.44365805644</v>
      </c>
      <c r="F652">
        <f>'dec deg to utm'!AD653</f>
        <v>0</v>
      </c>
      <c r="G652">
        <f t="shared" si="70"/>
        <v>0</v>
      </c>
      <c r="I652">
        <f t="shared" si="71"/>
        <v>0</v>
      </c>
      <c r="J652">
        <f t="shared" si="72"/>
        <v>0</v>
      </c>
      <c r="K652">
        <f t="shared" si="73"/>
        <v>0</v>
      </c>
      <c r="M652" s="21">
        <f t="shared" si="74"/>
        <v>0</v>
      </c>
      <c r="N652" s="21">
        <f t="shared" si="75"/>
        <v>0</v>
      </c>
      <c r="O652" s="21">
        <f t="shared" si="76"/>
        <v>0</v>
      </c>
    </row>
    <row r="653" spans="5:15" x14ac:dyDescent="0.25">
      <c r="E653">
        <f>'dec deg to utm'!AC654</f>
        <v>166021.44365805644</v>
      </c>
      <c r="F653">
        <f>'dec deg to utm'!AD654</f>
        <v>0</v>
      </c>
      <c r="G653">
        <f t="shared" si="70"/>
        <v>0</v>
      </c>
      <c r="I653">
        <f t="shared" si="71"/>
        <v>0</v>
      </c>
      <c r="J653">
        <f t="shared" si="72"/>
        <v>0</v>
      </c>
      <c r="K653">
        <f t="shared" si="73"/>
        <v>0</v>
      </c>
      <c r="M653" s="21">
        <f t="shared" si="74"/>
        <v>0</v>
      </c>
      <c r="N653" s="21">
        <f t="shared" si="75"/>
        <v>0</v>
      </c>
      <c r="O653" s="21">
        <f t="shared" si="76"/>
        <v>0</v>
      </c>
    </row>
    <row r="654" spans="5:15" x14ac:dyDescent="0.25">
      <c r="E654">
        <f>'dec deg to utm'!AC655</f>
        <v>166021.44365805644</v>
      </c>
      <c r="F654">
        <f>'dec deg to utm'!AD655</f>
        <v>0</v>
      </c>
      <c r="G654">
        <f t="shared" si="70"/>
        <v>0</v>
      </c>
      <c r="I654">
        <f t="shared" si="71"/>
        <v>0</v>
      </c>
      <c r="J654">
        <f t="shared" si="72"/>
        <v>0</v>
      </c>
      <c r="K654">
        <f t="shared" si="73"/>
        <v>0</v>
      </c>
      <c r="M654" s="21">
        <f t="shared" si="74"/>
        <v>0</v>
      </c>
      <c r="N654" s="21">
        <f t="shared" si="75"/>
        <v>0</v>
      </c>
      <c r="O654" s="21">
        <f t="shared" si="76"/>
        <v>0</v>
      </c>
    </row>
    <row r="655" spans="5:15" x14ac:dyDescent="0.25">
      <c r="E655">
        <f>'dec deg to utm'!AC656</f>
        <v>166021.44365805644</v>
      </c>
      <c r="F655">
        <f>'dec deg to utm'!AD656</f>
        <v>0</v>
      </c>
      <c r="G655">
        <f t="shared" si="70"/>
        <v>0</v>
      </c>
      <c r="I655">
        <f t="shared" si="71"/>
        <v>0</v>
      </c>
      <c r="J655">
        <f t="shared" si="72"/>
        <v>0</v>
      </c>
      <c r="K655">
        <f t="shared" si="73"/>
        <v>0</v>
      </c>
      <c r="M655" s="21">
        <f t="shared" si="74"/>
        <v>0</v>
      </c>
      <c r="N655" s="21">
        <f t="shared" si="75"/>
        <v>0</v>
      </c>
      <c r="O655" s="21">
        <f t="shared" si="76"/>
        <v>0</v>
      </c>
    </row>
    <row r="656" spans="5:15" x14ac:dyDescent="0.25">
      <c r="E656">
        <f>'dec deg to utm'!AC657</f>
        <v>166021.44365805644</v>
      </c>
      <c r="F656">
        <f>'dec deg to utm'!AD657</f>
        <v>0</v>
      </c>
      <c r="G656">
        <f t="shared" si="70"/>
        <v>0</v>
      </c>
      <c r="I656">
        <f t="shared" si="71"/>
        <v>0</v>
      </c>
      <c r="J656">
        <f t="shared" si="72"/>
        <v>0</v>
      </c>
      <c r="K656">
        <f t="shared" si="73"/>
        <v>0</v>
      </c>
      <c r="M656" s="21">
        <f t="shared" si="74"/>
        <v>0</v>
      </c>
      <c r="N656" s="21">
        <f t="shared" si="75"/>
        <v>0</v>
      </c>
      <c r="O656" s="21">
        <f t="shared" si="76"/>
        <v>0</v>
      </c>
    </row>
    <row r="657" spans="5:15" x14ac:dyDescent="0.25">
      <c r="E657">
        <f>'dec deg to utm'!AC658</f>
        <v>166021.44365805644</v>
      </c>
      <c r="F657">
        <f>'dec deg to utm'!AD658</f>
        <v>0</v>
      </c>
      <c r="G657">
        <f t="shared" si="70"/>
        <v>0</v>
      </c>
      <c r="I657">
        <f t="shared" si="71"/>
        <v>0</v>
      </c>
      <c r="J657">
        <f t="shared" si="72"/>
        <v>0</v>
      </c>
      <c r="K657">
        <f t="shared" si="73"/>
        <v>0</v>
      </c>
      <c r="M657" s="21">
        <f t="shared" si="74"/>
        <v>0</v>
      </c>
      <c r="N657" s="21">
        <f t="shared" si="75"/>
        <v>0</v>
      </c>
      <c r="O657" s="21">
        <f t="shared" si="76"/>
        <v>0</v>
      </c>
    </row>
    <row r="658" spans="5:15" x14ac:dyDescent="0.25">
      <c r="E658">
        <f>'dec deg to utm'!AC659</f>
        <v>166021.44365805644</v>
      </c>
      <c r="F658">
        <f>'dec deg to utm'!AD659</f>
        <v>0</v>
      </c>
      <c r="G658">
        <f t="shared" si="70"/>
        <v>0</v>
      </c>
      <c r="I658">
        <f t="shared" si="71"/>
        <v>0</v>
      </c>
      <c r="J658">
        <f t="shared" si="72"/>
        <v>0</v>
      </c>
      <c r="K658">
        <f t="shared" si="73"/>
        <v>0</v>
      </c>
      <c r="M658" s="21">
        <f t="shared" si="74"/>
        <v>0</v>
      </c>
      <c r="N658" s="21">
        <f t="shared" si="75"/>
        <v>0</v>
      </c>
      <c r="O658" s="21">
        <f t="shared" si="76"/>
        <v>0</v>
      </c>
    </row>
    <row r="659" spans="5:15" x14ac:dyDescent="0.25">
      <c r="E659">
        <f>'dec deg to utm'!AC660</f>
        <v>166021.44365805644</v>
      </c>
      <c r="F659">
        <f>'dec deg to utm'!AD660</f>
        <v>0</v>
      </c>
      <c r="G659">
        <f t="shared" si="70"/>
        <v>0</v>
      </c>
      <c r="I659">
        <f t="shared" si="71"/>
        <v>0</v>
      </c>
      <c r="J659">
        <f t="shared" si="72"/>
        <v>0</v>
      </c>
      <c r="K659">
        <f t="shared" si="73"/>
        <v>0</v>
      </c>
      <c r="M659" s="21">
        <f t="shared" si="74"/>
        <v>0</v>
      </c>
      <c r="N659" s="21">
        <f t="shared" si="75"/>
        <v>0</v>
      </c>
      <c r="O659" s="21">
        <f t="shared" si="76"/>
        <v>0</v>
      </c>
    </row>
    <row r="660" spans="5:15" x14ac:dyDescent="0.25">
      <c r="E660">
        <f>'dec deg to utm'!AC661</f>
        <v>166021.44365805644</v>
      </c>
      <c r="F660">
        <f>'dec deg to utm'!AD661</f>
        <v>0</v>
      </c>
      <c r="G660">
        <f t="shared" si="70"/>
        <v>0</v>
      </c>
      <c r="I660">
        <f t="shared" si="71"/>
        <v>0</v>
      </c>
      <c r="J660">
        <f t="shared" si="72"/>
        <v>0</v>
      </c>
      <c r="K660">
        <f t="shared" si="73"/>
        <v>0</v>
      </c>
      <c r="M660" s="21">
        <f t="shared" si="74"/>
        <v>0</v>
      </c>
      <c r="N660" s="21">
        <f t="shared" si="75"/>
        <v>0</v>
      </c>
      <c r="O660" s="21">
        <f t="shared" si="76"/>
        <v>0</v>
      </c>
    </row>
    <row r="661" spans="5:15" x14ac:dyDescent="0.25">
      <c r="E661">
        <f>'dec deg to utm'!AC662</f>
        <v>166021.44365805644</v>
      </c>
      <c r="F661">
        <f>'dec deg to utm'!AD662</f>
        <v>0</v>
      </c>
      <c r="G661">
        <f t="shared" si="70"/>
        <v>0</v>
      </c>
      <c r="I661">
        <f t="shared" si="71"/>
        <v>0</v>
      </c>
      <c r="J661">
        <f t="shared" si="72"/>
        <v>0</v>
      </c>
      <c r="K661">
        <f t="shared" si="73"/>
        <v>0</v>
      </c>
      <c r="M661" s="21">
        <f t="shared" si="74"/>
        <v>0</v>
      </c>
      <c r="N661" s="21">
        <f t="shared" si="75"/>
        <v>0</v>
      </c>
      <c r="O661" s="21">
        <f t="shared" si="76"/>
        <v>0</v>
      </c>
    </row>
    <row r="662" spans="5:15" x14ac:dyDescent="0.25">
      <c r="E662">
        <f>'dec deg to utm'!AC663</f>
        <v>166021.44365805644</v>
      </c>
      <c r="F662">
        <f>'dec deg to utm'!AD663</f>
        <v>0</v>
      </c>
      <c r="G662">
        <f t="shared" si="70"/>
        <v>0</v>
      </c>
      <c r="I662">
        <f t="shared" si="71"/>
        <v>0</v>
      </c>
      <c r="J662">
        <f t="shared" si="72"/>
        <v>0</v>
      </c>
      <c r="K662">
        <f t="shared" si="73"/>
        <v>0</v>
      </c>
      <c r="M662" s="21">
        <f t="shared" si="74"/>
        <v>0</v>
      </c>
      <c r="N662" s="21">
        <f t="shared" si="75"/>
        <v>0</v>
      </c>
      <c r="O662" s="21">
        <f t="shared" si="76"/>
        <v>0</v>
      </c>
    </row>
    <row r="663" spans="5:15" x14ac:dyDescent="0.25">
      <c r="E663">
        <f>'dec deg to utm'!AC664</f>
        <v>166021.44365805644</v>
      </c>
      <c r="F663">
        <f>'dec deg to utm'!AD664</f>
        <v>0</v>
      </c>
      <c r="G663">
        <f t="shared" si="70"/>
        <v>0</v>
      </c>
      <c r="I663">
        <f t="shared" si="71"/>
        <v>0</v>
      </c>
      <c r="J663">
        <f t="shared" si="72"/>
        <v>0</v>
      </c>
      <c r="K663">
        <f t="shared" si="73"/>
        <v>0</v>
      </c>
      <c r="M663" s="21">
        <f t="shared" si="74"/>
        <v>0</v>
      </c>
      <c r="N663" s="21">
        <f t="shared" si="75"/>
        <v>0</v>
      </c>
      <c r="O663" s="21">
        <f t="shared" si="76"/>
        <v>0</v>
      </c>
    </row>
    <row r="664" spans="5:15" x14ac:dyDescent="0.25">
      <c r="E664">
        <f>'dec deg to utm'!AC665</f>
        <v>166021.44365805644</v>
      </c>
      <c r="F664">
        <f>'dec deg to utm'!AD665</f>
        <v>0</v>
      </c>
      <c r="G664">
        <f t="shared" si="70"/>
        <v>0</v>
      </c>
      <c r="I664">
        <f t="shared" si="71"/>
        <v>0</v>
      </c>
      <c r="J664">
        <f t="shared" si="72"/>
        <v>0</v>
      </c>
      <c r="K664">
        <f t="shared" si="73"/>
        <v>0</v>
      </c>
      <c r="M664" s="21">
        <f t="shared" si="74"/>
        <v>0</v>
      </c>
      <c r="N664" s="21">
        <f t="shared" si="75"/>
        <v>0</v>
      </c>
      <c r="O664" s="21">
        <f t="shared" si="76"/>
        <v>0</v>
      </c>
    </row>
    <row r="665" spans="5:15" x14ac:dyDescent="0.25">
      <c r="E665">
        <f>'dec deg to utm'!AC666</f>
        <v>166021.44365805644</v>
      </c>
      <c r="F665">
        <f>'dec deg to utm'!AD666</f>
        <v>0</v>
      </c>
      <c r="G665">
        <f t="shared" si="70"/>
        <v>0</v>
      </c>
      <c r="I665">
        <f t="shared" si="71"/>
        <v>0</v>
      </c>
      <c r="J665">
        <f t="shared" si="72"/>
        <v>0</v>
      </c>
      <c r="K665">
        <f t="shared" si="73"/>
        <v>0</v>
      </c>
      <c r="M665" s="21">
        <f t="shared" si="74"/>
        <v>0</v>
      </c>
      <c r="N665" s="21">
        <f t="shared" si="75"/>
        <v>0</v>
      </c>
      <c r="O665" s="21">
        <f t="shared" si="76"/>
        <v>0</v>
      </c>
    </row>
    <row r="666" spans="5:15" x14ac:dyDescent="0.25">
      <c r="E666">
        <f>'dec deg to utm'!AC667</f>
        <v>166021.44365805644</v>
      </c>
      <c r="F666">
        <f>'dec deg to utm'!AD667</f>
        <v>0</v>
      </c>
      <c r="G666">
        <f t="shared" si="70"/>
        <v>0</v>
      </c>
      <c r="I666">
        <f t="shared" si="71"/>
        <v>0</v>
      </c>
      <c r="J666">
        <f t="shared" si="72"/>
        <v>0</v>
      </c>
      <c r="K666">
        <f t="shared" si="73"/>
        <v>0</v>
      </c>
      <c r="M666" s="21">
        <f t="shared" si="74"/>
        <v>0</v>
      </c>
      <c r="N666" s="21">
        <f t="shared" si="75"/>
        <v>0</v>
      </c>
      <c r="O666" s="21">
        <f t="shared" si="76"/>
        <v>0</v>
      </c>
    </row>
    <row r="667" spans="5:15" x14ac:dyDescent="0.25">
      <c r="E667">
        <f>'dec deg to utm'!AC668</f>
        <v>166021.44365805644</v>
      </c>
      <c r="F667">
        <f>'dec deg to utm'!AD668</f>
        <v>0</v>
      </c>
      <c r="G667">
        <f t="shared" si="70"/>
        <v>0</v>
      </c>
      <c r="I667">
        <f t="shared" si="71"/>
        <v>0</v>
      </c>
      <c r="J667">
        <f t="shared" si="72"/>
        <v>0</v>
      </c>
      <c r="K667">
        <f t="shared" si="73"/>
        <v>0</v>
      </c>
      <c r="M667" s="21">
        <f t="shared" si="74"/>
        <v>0</v>
      </c>
      <c r="N667" s="21">
        <f t="shared" si="75"/>
        <v>0</v>
      </c>
      <c r="O667" s="21">
        <f t="shared" si="76"/>
        <v>0</v>
      </c>
    </row>
    <row r="668" spans="5:15" x14ac:dyDescent="0.25">
      <c r="E668">
        <f>'dec deg to utm'!AC669</f>
        <v>166021.44365805644</v>
      </c>
      <c r="F668">
        <f>'dec deg to utm'!AD669</f>
        <v>0</v>
      </c>
      <c r="G668">
        <f t="shared" si="70"/>
        <v>0</v>
      </c>
      <c r="I668">
        <f t="shared" si="71"/>
        <v>0</v>
      </c>
      <c r="J668">
        <f t="shared" si="72"/>
        <v>0</v>
      </c>
      <c r="K668">
        <f t="shared" si="73"/>
        <v>0</v>
      </c>
      <c r="M668" s="21">
        <f t="shared" si="74"/>
        <v>0</v>
      </c>
      <c r="N668" s="21">
        <f t="shared" si="75"/>
        <v>0</v>
      </c>
      <c r="O668" s="21">
        <f t="shared" si="76"/>
        <v>0</v>
      </c>
    </row>
    <row r="669" spans="5:15" x14ac:dyDescent="0.25">
      <c r="E669">
        <f>'dec deg to utm'!AC670</f>
        <v>166021.44365805644</v>
      </c>
      <c r="F669">
        <f>'dec deg to utm'!AD670</f>
        <v>0</v>
      </c>
      <c r="G669">
        <f t="shared" si="70"/>
        <v>0</v>
      </c>
      <c r="I669">
        <f t="shared" si="71"/>
        <v>0</v>
      </c>
      <c r="J669">
        <f t="shared" si="72"/>
        <v>0</v>
      </c>
      <c r="K669">
        <f t="shared" si="73"/>
        <v>0</v>
      </c>
      <c r="M669" s="21">
        <f t="shared" si="74"/>
        <v>0</v>
      </c>
      <c r="N669" s="21">
        <f t="shared" si="75"/>
        <v>0</v>
      </c>
      <c r="O669" s="21">
        <f t="shared" si="76"/>
        <v>0</v>
      </c>
    </row>
    <row r="670" spans="5:15" x14ac:dyDescent="0.25">
      <c r="E670">
        <f>'dec deg to utm'!AC671</f>
        <v>166021.44365805644</v>
      </c>
      <c r="F670">
        <f>'dec deg to utm'!AD671</f>
        <v>0</v>
      </c>
      <c r="G670">
        <f t="shared" si="70"/>
        <v>0</v>
      </c>
      <c r="I670">
        <f t="shared" si="71"/>
        <v>0</v>
      </c>
      <c r="J670">
        <f t="shared" si="72"/>
        <v>0</v>
      </c>
      <c r="K670">
        <f t="shared" si="73"/>
        <v>0</v>
      </c>
      <c r="M670" s="21">
        <f t="shared" si="74"/>
        <v>0</v>
      </c>
      <c r="N670" s="21">
        <f t="shared" si="75"/>
        <v>0</v>
      </c>
      <c r="O670" s="21">
        <f t="shared" si="76"/>
        <v>0</v>
      </c>
    </row>
    <row r="671" spans="5:15" x14ac:dyDescent="0.25">
      <c r="E671">
        <f>'dec deg to utm'!AC672</f>
        <v>166021.44365805644</v>
      </c>
      <c r="F671">
        <f>'dec deg to utm'!AD672</f>
        <v>0</v>
      </c>
      <c r="G671">
        <f t="shared" si="70"/>
        <v>0</v>
      </c>
      <c r="I671">
        <f t="shared" si="71"/>
        <v>0</v>
      </c>
      <c r="J671">
        <f t="shared" si="72"/>
        <v>0</v>
      </c>
      <c r="K671">
        <f t="shared" si="73"/>
        <v>0</v>
      </c>
      <c r="M671" s="21">
        <f t="shared" si="74"/>
        <v>0</v>
      </c>
      <c r="N671" s="21">
        <f t="shared" si="75"/>
        <v>0</v>
      </c>
      <c r="O671" s="21">
        <f t="shared" si="76"/>
        <v>0</v>
      </c>
    </row>
    <row r="672" spans="5:15" x14ac:dyDescent="0.25">
      <c r="E672">
        <f>'dec deg to utm'!AC673</f>
        <v>166021.44365805644</v>
      </c>
      <c r="F672">
        <f>'dec deg to utm'!AD673</f>
        <v>0</v>
      </c>
      <c r="G672">
        <f t="shared" si="70"/>
        <v>0</v>
      </c>
      <c r="I672">
        <f t="shared" si="71"/>
        <v>0</v>
      </c>
      <c r="J672">
        <f t="shared" si="72"/>
        <v>0</v>
      </c>
      <c r="K672">
        <f t="shared" si="73"/>
        <v>0</v>
      </c>
      <c r="M672" s="21">
        <f t="shared" si="74"/>
        <v>0</v>
      </c>
      <c r="N672" s="21">
        <f t="shared" si="75"/>
        <v>0</v>
      </c>
      <c r="O672" s="21">
        <f t="shared" si="76"/>
        <v>0</v>
      </c>
    </row>
    <row r="673" spans="5:15" x14ac:dyDescent="0.25">
      <c r="E673">
        <f>'dec deg to utm'!AC674</f>
        <v>166021.44365805644</v>
      </c>
      <c r="F673">
        <f>'dec deg to utm'!AD674</f>
        <v>0</v>
      </c>
      <c r="G673">
        <f t="shared" si="70"/>
        <v>0</v>
      </c>
      <c r="I673">
        <f t="shared" si="71"/>
        <v>0</v>
      </c>
      <c r="J673">
        <f t="shared" si="72"/>
        <v>0</v>
      </c>
      <c r="K673">
        <f t="shared" si="73"/>
        <v>0</v>
      </c>
      <c r="M673" s="21">
        <f t="shared" si="74"/>
        <v>0</v>
      </c>
      <c r="N673" s="21">
        <f t="shared" si="75"/>
        <v>0</v>
      </c>
      <c r="O673" s="21">
        <f t="shared" si="76"/>
        <v>0</v>
      </c>
    </row>
    <row r="674" spans="5:15" x14ac:dyDescent="0.25">
      <c r="E674">
        <f>'dec deg to utm'!AC675</f>
        <v>166021.44365805644</v>
      </c>
      <c r="F674">
        <f>'dec deg to utm'!AD675</f>
        <v>0</v>
      </c>
      <c r="G674">
        <f t="shared" si="70"/>
        <v>0</v>
      </c>
      <c r="I674">
        <f t="shared" si="71"/>
        <v>0</v>
      </c>
      <c r="J674">
        <f t="shared" si="72"/>
        <v>0</v>
      </c>
      <c r="K674">
        <f t="shared" si="73"/>
        <v>0</v>
      </c>
      <c r="M674" s="21">
        <f t="shared" si="74"/>
        <v>0</v>
      </c>
      <c r="N674" s="21">
        <f t="shared" si="75"/>
        <v>0</v>
      </c>
      <c r="O674" s="21">
        <f t="shared" si="76"/>
        <v>0</v>
      </c>
    </row>
    <row r="675" spans="5:15" x14ac:dyDescent="0.25">
      <c r="E675">
        <f>'dec deg to utm'!AC676</f>
        <v>166021.44365805644</v>
      </c>
      <c r="F675">
        <f>'dec deg to utm'!AD676</f>
        <v>0</v>
      </c>
      <c r="G675">
        <f t="shared" si="70"/>
        <v>0</v>
      </c>
      <c r="I675">
        <f t="shared" si="71"/>
        <v>0</v>
      </c>
      <c r="J675">
        <f t="shared" si="72"/>
        <v>0</v>
      </c>
      <c r="K675">
        <f t="shared" si="73"/>
        <v>0</v>
      </c>
      <c r="M675" s="21">
        <f t="shared" si="74"/>
        <v>0</v>
      </c>
      <c r="N675" s="21">
        <f t="shared" si="75"/>
        <v>0</v>
      </c>
      <c r="O675" s="21">
        <f t="shared" si="76"/>
        <v>0</v>
      </c>
    </row>
    <row r="676" spans="5:15" x14ac:dyDescent="0.25">
      <c r="E676">
        <f>'dec deg to utm'!AC677</f>
        <v>166021.44365805644</v>
      </c>
      <c r="F676">
        <f>'dec deg to utm'!AD677</f>
        <v>0</v>
      </c>
      <c r="G676">
        <f t="shared" si="70"/>
        <v>0</v>
      </c>
      <c r="I676">
        <f t="shared" si="71"/>
        <v>0</v>
      </c>
      <c r="J676">
        <f t="shared" si="72"/>
        <v>0</v>
      </c>
      <c r="K676">
        <f t="shared" si="73"/>
        <v>0</v>
      </c>
      <c r="M676" s="21">
        <f t="shared" si="74"/>
        <v>0</v>
      </c>
      <c r="N676" s="21">
        <f t="shared" si="75"/>
        <v>0</v>
      </c>
      <c r="O676" s="21">
        <f t="shared" si="76"/>
        <v>0</v>
      </c>
    </row>
    <row r="677" spans="5:15" x14ac:dyDescent="0.25">
      <c r="E677">
        <f>'dec deg to utm'!AC678</f>
        <v>166021.44365805644</v>
      </c>
      <c r="F677">
        <f>'dec deg to utm'!AD678</f>
        <v>0</v>
      </c>
      <c r="G677">
        <f t="shared" si="70"/>
        <v>0</v>
      </c>
      <c r="I677">
        <f t="shared" si="71"/>
        <v>0</v>
      </c>
      <c r="J677">
        <f t="shared" si="72"/>
        <v>0</v>
      </c>
      <c r="K677">
        <f t="shared" si="73"/>
        <v>0</v>
      </c>
      <c r="M677" s="21">
        <f t="shared" si="74"/>
        <v>0</v>
      </c>
      <c r="N677" s="21">
        <f t="shared" si="75"/>
        <v>0</v>
      </c>
      <c r="O677" s="21">
        <f t="shared" si="76"/>
        <v>0</v>
      </c>
    </row>
    <row r="678" spans="5:15" x14ac:dyDescent="0.25">
      <c r="E678">
        <f>'dec deg to utm'!AC679</f>
        <v>166021.44365805644</v>
      </c>
      <c r="F678">
        <f>'dec deg to utm'!AD679</f>
        <v>0</v>
      </c>
      <c r="G678">
        <f t="shared" si="70"/>
        <v>0</v>
      </c>
      <c r="I678">
        <f t="shared" si="71"/>
        <v>0</v>
      </c>
      <c r="J678">
        <f t="shared" si="72"/>
        <v>0</v>
      </c>
      <c r="K678">
        <f t="shared" si="73"/>
        <v>0</v>
      </c>
      <c r="M678" s="21">
        <f t="shared" si="74"/>
        <v>0</v>
      </c>
      <c r="N678" s="21">
        <f t="shared" si="75"/>
        <v>0</v>
      </c>
      <c r="O678" s="21">
        <f t="shared" si="76"/>
        <v>0</v>
      </c>
    </row>
    <row r="679" spans="5:15" x14ac:dyDescent="0.25">
      <c r="E679">
        <f>'dec deg to utm'!AC680</f>
        <v>166021.44365805644</v>
      </c>
      <c r="F679">
        <f>'dec deg to utm'!AD680</f>
        <v>0</v>
      </c>
      <c r="G679">
        <f t="shared" si="70"/>
        <v>0</v>
      </c>
      <c r="I679">
        <f t="shared" si="71"/>
        <v>0</v>
      </c>
      <c r="J679">
        <f t="shared" si="72"/>
        <v>0</v>
      </c>
      <c r="K679">
        <f t="shared" si="73"/>
        <v>0</v>
      </c>
      <c r="M679" s="21">
        <f t="shared" si="74"/>
        <v>0</v>
      </c>
      <c r="N679" s="21">
        <f t="shared" si="75"/>
        <v>0</v>
      </c>
      <c r="O679" s="21">
        <f t="shared" si="76"/>
        <v>0</v>
      </c>
    </row>
    <row r="680" spans="5:15" x14ac:dyDescent="0.25">
      <c r="E680">
        <f>'dec deg to utm'!AC681</f>
        <v>166021.44365805644</v>
      </c>
      <c r="F680">
        <f>'dec deg to utm'!AD681</f>
        <v>0</v>
      </c>
      <c r="G680">
        <f t="shared" si="70"/>
        <v>0</v>
      </c>
      <c r="I680">
        <f t="shared" si="71"/>
        <v>0</v>
      </c>
      <c r="J680">
        <f t="shared" si="72"/>
        <v>0</v>
      </c>
      <c r="K680">
        <f t="shared" si="73"/>
        <v>0</v>
      </c>
      <c r="M680" s="21">
        <f t="shared" si="74"/>
        <v>0</v>
      </c>
      <c r="N680" s="21">
        <f t="shared" si="75"/>
        <v>0</v>
      </c>
      <c r="O680" s="21">
        <f t="shared" si="76"/>
        <v>0</v>
      </c>
    </row>
    <row r="681" spans="5:15" x14ac:dyDescent="0.25">
      <c r="E681">
        <f>'dec deg to utm'!AC682</f>
        <v>166021.44365805644</v>
      </c>
      <c r="F681">
        <f>'dec deg to utm'!AD682</f>
        <v>0</v>
      </c>
      <c r="G681">
        <f t="shared" si="70"/>
        <v>0</v>
      </c>
      <c r="I681">
        <f t="shared" si="71"/>
        <v>0</v>
      </c>
      <c r="J681">
        <f t="shared" si="72"/>
        <v>0</v>
      </c>
      <c r="K681">
        <f t="shared" si="73"/>
        <v>0</v>
      </c>
      <c r="M681" s="21">
        <f t="shared" si="74"/>
        <v>0</v>
      </c>
      <c r="N681" s="21">
        <f t="shared" si="75"/>
        <v>0</v>
      </c>
      <c r="O681" s="21">
        <f t="shared" si="76"/>
        <v>0</v>
      </c>
    </row>
    <row r="682" spans="5:15" x14ac:dyDescent="0.25">
      <c r="E682">
        <f>'dec deg to utm'!AC683</f>
        <v>166021.44365805644</v>
      </c>
      <c r="F682">
        <f>'dec deg to utm'!AD683</f>
        <v>0</v>
      </c>
      <c r="G682">
        <f t="shared" si="70"/>
        <v>0</v>
      </c>
      <c r="I682">
        <f t="shared" si="71"/>
        <v>0</v>
      </c>
      <c r="J682">
        <f t="shared" si="72"/>
        <v>0</v>
      </c>
      <c r="K682">
        <f t="shared" si="73"/>
        <v>0</v>
      </c>
      <c r="M682" s="21">
        <f t="shared" si="74"/>
        <v>0</v>
      </c>
      <c r="N682" s="21">
        <f t="shared" si="75"/>
        <v>0</v>
      </c>
      <c r="O682" s="21">
        <f t="shared" si="76"/>
        <v>0</v>
      </c>
    </row>
    <row r="683" spans="5:15" x14ac:dyDescent="0.25">
      <c r="E683">
        <f>'dec deg to utm'!AC684</f>
        <v>166021.44365805644</v>
      </c>
      <c r="F683">
        <f>'dec deg to utm'!AD684</f>
        <v>0</v>
      </c>
      <c r="G683">
        <f t="shared" si="70"/>
        <v>0</v>
      </c>
      <c r="I683">
        <f t="shared" si="71"/>
        <v>0</v>
      </c>
      <c r="J683">
        <f t="shared" si="72"/>
        <v>0</v>
      </c>
      <c r="K683">
        <f t="shared" si="73"/>
        <v>0</v>
      </c>
      <c r="M683" s="21">
        <f t="shared" si="74"/>
        <v>0</v>
      </c>
      <c r="N683" s="21">
        <f t="shared" si="75"/>
        <v>0</v>
      </c>
      <c r="O683" s="21">
        <f t="shared" si="76"/>
        <v>0</v>
      </c>
    </row>
    <row r="684" spans="5:15" x14ac:dyDescent="0.25">
      <c r="E684">
        <f>'dec deg to utm'!AC685</f>
        <v>166021.44365805644</v>
      </c>
      <c r="F684">
        <f>'dec deg to utm'!AD685</f>
        <v>0</v>
      </c>
      <c r="G684">
        <f t="shared" si="70"/>
        <v>0</v>
      </c>
      <c r="I684">
        <f t="shared" si="71"/>
        <v>0</v>
      </c>
      <c r="J684">
        <f t="shared" si="72"/>
        <v>0</v>
      </c>
      <c r="K684">
        <f t="shared" si="73"/>
        <v>0</v>
      </c>
      <c r="M684" s="21">
        <f t="shared" si="74"/>
        <v>0</v>
      </c>
      <c r="N684" s="21">
        <f t="shared" si="75"/>
        <v>0</v>
      </c>
      <c r="O684" s="21">
        <f t="shared" si="76"/>
        <v>0</v>
      </c>
    </row>
    <row r="685" spans="5:15" x14ac:dyDescent="0.25">
      <c r="E685">
        <f>'dec deg to utm'!AC686</f>
        <v>166021.44365805644</v>
      </c>
      <c r="F685">
        <f>'dec deg to utm'!AD686</f>
        <v>0</v>
      </c>
      <c r="G685">
        <f t="shared" si="70"/>
        <v>0</v>
      </c>
      <c r="I685">
        <f t="shared" si="71"/>
        <v>0</v>
      </c>
      <c r="J685">
        <f t="shared" si="72"/>
        <v>0</v>
      </c>
      <c r="K685">
        <f t="shared" si="73"/>
        <v>0</v>
      </c>
      <c r="M685" s="21">
        <f t="shared" si="74"/>
        <v>0</v>
      </c>
      <c r="N685" s="21">
        <f t="shared" si="75"/>
        <v>0</v>
      </c>
      <c r="O685" s="21">
        <f t="shared" si="76"/>
        <v>0</v>
      </c>
    </row>
    <row r="686" spans="5:15" x14ac:dyDescent="0.25">
      <c r="E686">
        <f>'dec deg to utm'!AC687</f>
        <v>166021.44365805644</v>
      </c>
      <c r="F686">
        <f>'dec deg to utm'!AD687</f>
        <v>0</v>
      </c>
      <c r="G686">
        <f t="shared" si="70"/>
        <v>0</v>
      </c>
      <c r="I686">
        <f t="shared" si="71"/>
        <v>0</v>
      </c>
      <c r="J686">
        <f t="shared" si="72"/>
        <v>0</v>
      </c>
      <c r="K686">
        <f t="shared" si="73"/>
        <v>0</v>
      </c>
      <c r="M686" s="21">
        <f t="shared" si="74"/>
        <v>0</v>
      </c>
      <c r="N686" s="21">
        <f t="shared" si="75"/>
        <v>0</v>
      </c>
      <c r="O686" s="21">
        <f t="shared" si="76"/>
        <v>0</v>
      </c>
    </row>
    <row r="687" spans="5:15" x14ac:dyDescent="0.25">
      <c r="E687">
        <f>'dec deg to utm'!AC688</f>
        <v>166021.44365805644</v>
      </c>
      <c r="F687">
        <f>'dec deg to utm'!AD688</f>
        <v>0</v>
      </c>
      <c r="G687">
        <f t="shared" si="70"/>
        <v>0</v>
      </c>
      <c r="I687">
        <f t="shared" si="71"/>
        <v>0</v>
      </c>
      <c r="J687">
        <f t="shared" si="72"/>
        <v>0</v>
      </c>
      <c r="K687">
        <f t="shared" si="73"/>
        <v>0</v>
      </c>
      <c r="M687" s="21">
        <f t="shared" si="74"/>
        <v>0</v>
      </c>
      <c r="N687" s="21">
        <f t="shared" si="75"/>
        <v>0</v>
      </c>
      <c r="O687" s="21">
        <f t="shared" si="76"/>
        <v>0</v>
      </c>
    </row>
    <row r="688" spans="5:15" x14ac:dyDescent="0.25">
      <c r="E688">
        <f>'dec deg to utm'!AC689</f>
        <v>166021.44365805644</v>
      </c>
      <c r="F688">
        <f>'dec deg to utm'!AD689</f>
        <v>0</v>
      </c>
      <c r="G688">
        <f t="shared" si="70"/>
        <v>0</v>
      </c>
      <c r="I688">
        <f t="shared" si="71"/>
        <v>0</v>
      </c>
      <c r="J688">
        <f t="shared" si="72"/>
        <v>0</v>
      </c>
      <c r="K688">
        <f t="shared" si="73"/>
        <v>0</v>
      </c>
      <c r="M688" s="21">
        <f t="shared" si="74"/>
        <v>0</v>
      </c>
      <c r="N688" s="21">
        <f t="shared" si="75"/>
        <v>0</v>
      </c>
      <c r="O688" s="21">
        <f t="shared" si="76"/>
        <v>0</v>
      </c>
    </row>
    <row r="689" spans="5:15" x14ac:dyDescent="0.25">
      <c r="E689">
        <f>'dec deg to utm'!AC690</f>
        <v>166021.44365805644</v>
      </c>
      <c r="F689">
        <f>'dec deg to utm'!AD690</f>
        <v>0</v>
      </c>
      <c r="G689">
        <f t="shared" si="70"/>
        <v>0</v>
      </c>
      <c r="I689">
        <f t="shared" si="71"/>
        <v>0</v>
      </c>
      <c r="J689">
        <f t="shared" si="72"/>
        <v>0</v>
      </c>
      <c r="K689">
        <f t="shared" si="73"/>
        <v>0</v>
      </c>
      <c r="M689" s="21">
        <f t="shared" si="74"/>
        <v>0</v>
      </c>
      <c r="N689" s="21">
        <f t="shared" si="75"/>
        <v>0</v>
      </c>
      <c r="O689" s="21">
        <f t="shared" si="76"/>
        <v>0</v>
      </c>
    </row>
    <row r="690" spans="5:15" x14ac:dyDescent="0.25">
      <c r="E690">
        <f>'dec deg to utm'!AC691</f>
        <v>166021.44365805644</v>
      </c>
      <c r="F690">
        <f>'dec deg to utm'!AD691</f>
        <v>0</v>
      </c>
      <c r="G690">
        <f t="shared" si="70"/>
        <v>0</v>
      </c>
      <c r="I690">
        <f t="shared" si="71"/>
        <v>0</v>
      </c>
      <c r="J690">
        <f t="shared" si="72"/>
        <v>0</v>
      </c>
      <c r="K690">
        <f t="shared" si="73"/>
        <v>0</v>
      </c>
      <c r="M690" s="21">
        <f t="shared" si="74"/>
        <v>0</v>
      </c>
      <c r="N690" s="21">
        <f t="shared" si="75"/>
        <v>0</v>
      </c>
      <c r="O690" s="21">
        <f t="shared" si="76"/>
        <v>0</v>
      </c>
    </row>
    <row r="691" spans="5:15" x14ac:dyDescent="0.25">
      <c r="E691">
        <f>'dec deg to utm'!AC692</f>
        <v>166021.44365805644</v>
      </c>
      <c r="F691">
        <f>'dec deg to utm'!AD692</f>
        <v>0</v>
      </c>
      <c r="G691">
        <f t="shared" si="70"/>
        <v>0</v>
      </c>
      <c r="I691">
        <f t="shared" si="71"/>
        <v>0</v>
      </c>
      <c r="J691">
        <f t="shared" si="72"/>
        <v>0</v>
      </c>
      <c r="K691">
        <f t="shared" si="73"/>
        <v>0</v>
      </c>
      <c r="M691" s="21">
        <f t="shared" si="74"/>
        <v>0</v>
      </c>
      <c r="N691" s="21">
        <f t="shared" si="75"/>
        <v>0</v>
      </c>
      <c r="O691" s="21">
        <f t="shared" si="76"/>
        <v>0</v>
      </c>
    </row>
    <row r="692" spans="5:15" x14ac:dyDescent="0.25">
      <c r="E692">
        <f>'dec deg to utm'!AC693</f>
        <v>166021.44365805644</v>
      </c>
      <c r="F692">
        <f>'dec deg to utm'!AD693</f>
        <v>0</v>
      </c>
      <c r="G692">
        <f t="shared" si="70"/>
        <v>0</v>
      </c>
      <c r="I692">
        <f t="shared" si="71"/>
        <v>0</v>
      </c>
      <c r="J692">
        <f t="shared" si="72"/>
        <v>0</v>
      </c>
      <c r="K692">
        <f t="shared" si="73"/>
        <v>0</v>
      </c>
      <c r="M692" s="21">
        <f t="shared" si="74"/>
        <v>0</v>
      </c>
      <c r="N692" s="21">
        <f t="shared" si="75"/>
        <v>0</v>
      </c>
      <c r="O692" s="21">
        <f t="shared" si="76"/>
        <v>0</v>
      </c>
    </row>
    <row r="693" spans="5:15" x14ac:dyDescent="0.25">
      <c r="E693">
        <f>'dec deg to utm'!AC694</f>
        <v>166021.44365805644</v>
      </c>
      <c r="F693">
        <f>'dec deg to utm'!AD694</f>
        <v>0</v>
      </c>
      <c r="G693">
        <f t="shared" si="70"/>
        <v>0</v>
      </c>
      <c r="I693">
        <f t="shared" si="71"/>
        <v>0</v>
      </c>
      <c r="J693">
        <f t="shared" si="72"/>
        <v>0</v>
      </c>
      <c r="K693">
        <f t="shared" si="73"/>
        <v>0</v>
      </c>
      <c r="M693" s="21">
        <f t="shared" si="74"/>
        <v>0</v>
      </c>
      <c r="N693" s="21">
        <f t="shared" si="75"/>
        <v>0</v>
      </c>
      <c r="O693" s="21">
        <f t="shared" si="76"/>
        <v>0</v>
      </c>
    </row>
    <row r="694" spans="5:15" x14ac:dyDescent="0.25">
      <c r="E694">
        <f>'dec deg to utm'!AC695</f>
        <v>166021.44365805644</v>
      </c>
      <c r="F694">
        <f>'dec deg to utm'!AD695</f>
        <v>0</v>
      </c>
      <c r="G694">
        <f t="shared" si="70"/>
        <v>0</v>
      </c>
      <c r="I694">
        <f t="shared" si="71"/>
        <v>0</v>
      </c>
      <c r="J694">
        <f t="shared" si="72"/>
        <v>0</v>
      </c>
      <c r="K694">
        <f t="shared" si="73"/>
        <v>0</v>
      </c>
      <c r="M694" s="21">
        <f t="shared" si="74"/>
        <v>0</v>
      </c>
      <c r="N694" s="21">
        <f t="shared" si="75"/>
        <v>0</v>
      </c>
      <c r="O694" s="21">
        <f t="shared" si="76"/>
        <v>0</v>
      </c>
    </row>
    <row r="695" spans="5:15" x14ac:dyDescent="0.25">
      <c r="E695">
        <f>'dec deg to utm'!AC696</f>
        <v>166021.44365805644</v>
      </c>
      <c r="F695">
        <f>'dec deg to utm'!AD696</f>
        <v>0</v>
      </c>
      <c r="G695">
        <f t="shared" si="70"/>
        <v>0</v>
      </c>
      <c r="I695">
        <f t="shared" si="71"/>
        <v>0</v>
      </c>
      <c r="J695">
        <f t="shared" si="72"/>
        <v>0</v>
      </c>
      <c r="K695">
        <f t="shared" si="73"/>
        <v>0</v>
      </c>
      <c r="M695" s="21">
        <f t="shared" si="74"/>
        <v>0</v>
      </c>
      <c r="N695" s="21">
        <f t="shared" si="75"/>
        <v>0</v>
      </c>
      <c r="O695" s="21">
        <f t="shared" si="76"/>
        <v>0</v>
      </c>
    </row>
    <row r="696" spans="5:15" x14ac:dyDescent="0.25">
      <c r="E696">
        <f>'dec deg to utm'!AC697</f>
        <v>166021.44365805644</v>
      </c>
      <c r="F696">
        <f>'dec deg to utm'!AD697</f>
        <v>0</v>
      </c>
      <c r="G696">
        <f t="shared" si="70"/>
        <v>0</v>
      </c>
      <c r="I696">
        <f t="shared" si="71"/>
        <v>0</v>
      </c>
      <c r="J696">
        <f t="shared" si="72"/>
        <v>0</v>
      </c>
      <c r="K696">
        <f t="shared" si="73"/>
        <v>0</v>
      </c>
      <c r="M696" s="21">
        <f t="shared" si="74"/>
        <v>0</v>
      </c>
      <c r="N696" s="21">
        <f t="shared" si="75"/>
        <v>0</v>
      </c>
      <c r="O696" s="21">
        <f t="shared" si="76"/>
        <v>0</v>
      </c>
    </row>
    <row r="697" spans="5:15" x14ac:dyDescent="0.25">
      <c r="E697">
        <f>'dec deg to utm'!AC698</f>
        <v>166021.44365805644</v>
      </c>
      <c r="F697">
        <f>'dec deg to utm'!AD698</f>
        <v>0</v>
      </c>
      <c r="G697">
        <f t="shared" si="70"/>
        <v>0</v>
      </c>
      <c r="I697">
        <f t="shared" si="71"/>
        <v>0</v>
      </c>
      <c r="J697">
        <f t="shared" si="72"/>
        <v>0</v>
      </c>
      <c r="K697">
        <f t="shared" si="73"/>
        <v>0</v>
      </c>
      <c r="M697" s="21">
        <f t="shared" si="74"/>
        <v>0</v>
      </c>
      <c r="N697" s="21">
        <f t="shared" si="75"/>
        <v>0</v>
      </c>
      <c r="O697" s="21">
        <f t="shared" si="76"/>
        <v>0</v>
      </c>
    </row>
    <row r="698" spans="5:15" x14ac:dyDescent="0.25">
      <c r="E698">
        <f>'dec deg to utm'!AC699</f>
        <v>166021.44365805644</v>
      </c>
      <c r="F698">
        <f>'dec deg to utm'!AD699</f>
        <v>0</v>
      </c>
      <c r="G698">
        <f t="shared" si="70"/>
        <v>0</v>
      </c>
      <c r="I698">
        <f t="shared" si="71"/>
        <v>0</v>
      </c>
      <c r="J698">
        <f t="shared" si="72"/>
        <v>0</v>
      </c>
      <c r="K698">
        <f t="shared" si="73"/>
        <v>0</v>
      </c>
      <c r="M698" s="21">
        <f t="shared" si="74"/>
        <v>0</v>
      </c>
      <c r="N698" s="21">
        <f t="shared" si="75"/>
        <v>0</v>
      </c>
      <c r="O698" s="21">
        <f t="shared" si="76"/>
        <v>0</v>
      </c>
    </row>
    <row r="699" spans="5:15" x14ac:dyDescent="0.25">
      <c r="E699">
        <f>'dec deg to utm'!AC700</f>
        <v>166021.44365805644</v>
      </c>
      <c r="F699">
        <f>'dec deg to utm'!AD700</f>
        <v>0</v>
      </c>
      <c r="G699">
        <f t="shared" si="70"/>
        <v>0</v>
      </c>
      <c r="I699">
        <f t="shared" si="71"/>
        <v>0</v>
      </c>
      <c r="J699">
        <f t="shared" si="72"/>
        <v>0</v>
      </c>
      <c r="K699">
        <f t="shared" si="73"/>
        <v>0</v>
      </c>
      <c r="M699" s="21">
        <f t="shared" si="74"/>
        <v>0</v>
      </c>
      <c r="N699" s="21">
        <f t="shared" si="75"/>
        <v>0</v>
      </c>
      <c r="O699" s="21">
        <f t="shared" si="76"/>
        <v>0</v>
      </c>
    </row>
    <row r="700" spans="5:15" x14ac:dyDescent="0.25">
      <c r="E700">
        <f>'dec deg to utm'!AC701</f>
        <v>166021.44365805644</v>
      </c>
      <c r="F700">
        <f>'dec deg to utm'!AD701</f>
        <v>0</v>
      </c>
      <c r="G700">
        <f t="shared" si="70"/>
        <v>0</v>
      </c>
      <c r="I700">
        <f t="shared" si="71"/>
        <v>0</v>
      </c>
      <c r="J700">
        <f t="shared" si="72"/>
        <v>0</v>
      </c>
      <c r="K700">
        <f t="shared" si="73"/>
        <v>0</v>
      </c>
      <c r="M700" s="21">
        <f t="shared" si="74"/>
        <v>0</v>
      </c>
      <c r="N700" s="21">
        <f t="shared" si="75"/>
        <v>0</v>
      </c>
      <c r="O700" s="21">
        <f t="shared" si="76"/>
        <v>0</v>
      </c>
    </row>
    <row r="701" spans="5:15" x14ac:dyDescent="0.25">
      <c r="E701">
        <f>'dec deg to utm'!AC702</f>
        <v>166021.44365805644</v>
      </c>
      <c r="F701">
        <f>'dec deg to utm'!AD702</f>
        <v>0</v>
      </c>
      <c r="G701">
        <f t="shared" si="70"/>
        <v>0</v>
      </c>
      <c r="I701">
        <f t="shared" si="71"/>
        <v>0</v>
      </c>
      <c r="J701">
        <f t="shared" si="72"/>
        <v>0</v>
      </c>
      <c r="K701">
        <f t="shared" si="73"/>
        <v>0</v>
      </c>
      <c r="M701" s="21">
        <f t="shared" si="74"/>
        <v>0</v>
      </c>
      <c r="N701" s="21">
        <f t="shared" si="75"/>
        <v>0</v>
      </c>
      <c r="O701" s="21">
        <f t="shared" si="76"/>
        <v>0</v>
      </c>
    </row>
    <row r="702" spans="5:15" x14ac:dyDescent="0.25">
      <c r="E702">
        <f>'dec deg to utm'!AC703</f>
        <v>166021.44365805644</v>
      </c>
      <c r="F702">
        <f>'dec deg to utm'!AD703</f>
        <v>0</v>
      </c>
      <c r="G702">
        <f t="shared" si="70"/>
        <v>0</v>
      </c>
      <c r="I702">
        <f t="shared" si="71"/>
        <v>0</v>
      </c>
      <c r="J702">
        <f t="shared" si="72"/>
        <v>0</v>
      </c>
      <c r="K702">
        <f t="shared" si="73"/>
        <v>0</v>
      </c>
      <c r="M702" s="21">
        <f t="shared" si="74"/>
        <v>0</v>
      </c>
      <c r="N702" s="21">
        <f t="shared" si="75"/>
        <v>0</v>
      </c>
      <c r="O702" s="21">
        <f t="shared" si="76"/>
        <v>0</v>
      </c>
    </row>
    <row r="703" spans="5:15" x14ac:dyDescent="0.25">
      <c r="E703">
        <f>'dec deg to utm'!AC704</f>
        <v>166021.44365805644</v>
      </c>
      <c r="F703">
        <f>'dec deg to utm'!AD704</f>
        <v>0</v>
      </c>
      <c r="G703">
        <f t="shared" si="70"/>
        <v>0</v>
      </c>
      <c r="I703">
        <f t="shared" si="71"/>
        <v>0</v>
      </c>
      <c r="J703">
        <f t="shared" si="72"/>
        <v>0</v>
      </c>
      <c r="K703">
        <f t="shared" si="73"/>
        <v>0</v>
      </c>
      <c r="M703" s="21">
        <f t="shared" si="74"/>
        <v>0</v>
      </c>
      <c r="N703" s="21">
        <f t="shared" si="75"/>
        <v>0</v>
      </c>
      <c r="O703" s="21">
        <f t="shared" si="76"/>
        <v>0</v>
      </c>
    </row>
    <row r="704" spans="5:15" x14ac:dyDescent="0.25">
      <c r="E704">
        <f>'dec deg to utm'!AC705</f>
        <v>166021.44365805644</v>
      </c>
      <c r="F704">
        <f>'dec deg to utm'!AD705</f>
        <v>0</v>
      </c>
      <c r="G704">
        <f t="shared" si="70"/>
        <v>0</v>
      </c>
      <c r="I704">
        <f t="shared" si="71"/>
        <v>0</v>
      </c>
      <c r="J704">
        <f t="shared" si="72"/>
        <v>0</v>
      </c>
      <c r="K704">
        <f t="shared" si="73"/>
        <v>0</v>
      </c>
      <c r="M704" s="21">
        <f t="shared" si="74"/>
        <v>0</v>
      </c>
      <c r="N704" s="21">
        <f t="shared" si="75"/>
        <v>0</v>
      </c>
      <c r="O704" s="21">
        <f t="shared" si="76"/>
        <v>0</v>
      </c>
    </row>
    <row r="705" spans="5:15" x14ac:dyDescent="0.25">
      <c r="E705">
        <f>'dec deg to utm'!AC706</f>
        <v>166021.44365805644</v>
      </c>
      <c r="F705">
        <f>'dec deg to utm'!AD706</f>
        <v>0</v>
      </c>
      <c r="G705">
        <f t="shared" si="70"/>
        <v>0</v>
      </c>
      <c r="I705">
        <f t="shared" si="71"/>
        <v>0</v>
      </c>
      <c r="J705">
        <f t="shared" si="72"/>
        <v>0</v>
      </c>
      <c r="K705">
        <f t="shared" si="73"/>
        <v>0</v>
      </c>
      <c r="M705" s="21">
        <f t="shared" si="74"/>
        <v>0</v>
      </c>
      <c r="N705" s="21">
        <f t="shared" si="75"/>
        <v>0</v>
      </c>
      <c r="O705" s="21">
        <f t="shared" si="76"/>
        <v>0</v>
      </c>
    </row>
    <row r="706" spans="5:15" x14ac:dyDescent="0.25">
      <c r="E706">
        <f>'dec deg to utm'!AC707</f>
        <v>166021.44365805644</v>
      </c>
      <c r="F706">
        <f>'dec deg to utm'!AD707</f>
        <v>0</v>
      </c>
      <c r="G706">
        <f t="shared" si="70"/>
        <v>0</v>
      </c>
      <c r="I706">
        <f t="shared" si="71"/>
        <v>0</v>
      </c>
      <c r="J706">
        <f t="shared" si="72"/>
        <v>0</v>
      </c>
      <c r="K706">
        <f t="shared" si="73"/>
        <v>0</v>
      </c>
      <c r="M706" s="21">
        <f t="shared" si="74"/>
        <v>0</v>
      </c>
      <c r="N706" s="21">
        <f t="shared" si="75"/>
        <v>0</v>
      </c>
      <c r="O706" s="21">
        <f t="shared" si="76"/>
        <v>0</v>
      </c>
    </row>
    <row r="707" spans="5:15" x14ac:dyDescent="0.25">
      <c r="E707">
        <f>'dec deg to utm'!AC708</f>
        <v>166021.44365805644</v>
      </c>
      <c r="F707">
        <f>'dec deg to utm'!AD708</f>
        <v>0</v>
      </c>
      <c r="G707">
        <f t="shared" si="70"/>
        <v>0</v>
      </c>
      <c r="I707">
        <f t="shared" si="71"/>
        <v>0</v>
      </c>
      <c r="J707">
        <f t="shared" si="72"/>
        <v>0</v>
      </c>
      <c r="K707">
        <f t="shared" si="73"/>
        <v>0</v>
      </c>
      <c r="M707" s="21">
        <f t="shared" si="74"/>
        <v>0</v>
      </c>
      <c r="N707" s="21">
        <f t="shared" si="75"/>
        <v>0</v>
      </c>
      <c r="O707" s="21">
        <f t="shared" si="76"/>
        <v>0</v>
      </c>
    </row>
    <row r="708" spans="5:15" x14ac:dyDescent="0.25">
      <c r="E708">
        <f>'dec deg to utm'!AC709</f>
        <v>166021.44365805644</v>
      </c>
      <c r="F708">
        <f>'dec deg to utm'!AD709</f>
        <v>0</v>
      </c>
      <c r="G708">
        <f t="shared" si="70"/>
        <v>0</v>
      </c>
      <c r="I708">
        <f t="shared" si="71"/>
        <v>0</v>
      </c>
      <c r="J708">
        <f t="shared" si="72"/>
        <v>0</v>
      </c>
      <c r="K708">
        <f t="shared" si="73"/>
        <v>0</v>
      </c>
      <c r="M708" s="21">
        <f t="shared" si="74"/>
        <v>0</v>
      </c>
      <c r="N708" s="21">
        <f t="shared" si="75"/>
        <v>0</v>
      </c>
      <c r="O708" s="21">
        <f t="shared" si="76"/>
        <v>0</v>
      </c>
    </row>
    <row r="709" spans="5:15" x14ac:dyDescent="0.25">
      <c r="E709">
        <f>'dec deg to utm'!AC710</f>
        <v>166021.44365805644</v>
      </c>
      <c r="F709">
        <f>'dec deg to utm'!AD710</f>
        <v>0</v>
      </c>
      <c r="G709">
        <f t="shared" ref="G709:G772" si="77">C709</f>
        <v>0</v>
      </c>
      <c r="I709">
        <f t="shared" ref="I709:I772" si="78">E709-$E$4</f>
        <v>0</v>
      </c>
      <c r="J709">
        <f t="shared" ref="J709:J772" si="79">F709-$F$4</f>
        <v>0</v>
      </c>
      <c r="K709">
        <f t="shared" ref="K709:K772" si="80">G709-$G$4</f>
        <v>0</v>
      </c>
      <c r="M709" s="21">
        <f t="shared" ref="M709:M772" si="81">I709</f>
        <v>0</v>
      </c>
      <c r="N709" s="21">
        <f t="shared" ref="N709:N772" si="82">J709*-1</f>
        <v>0</v>
      </c>
      <c r="O709" s="21">
        <f t="shared" ref="O709:O772" si="83">K709</f>
        <v>0</v>
      </c>
    </row>
    <row r="710" spans="5:15" x14ac:dyDescent="0.25">
      <c r="E710">
        <f>'dec deg to utm'!AC711</f>
        <v>166021.44365805644</v>
      </c>
      <c r="F710">
        <f>'dec deg to utm'!AD711</f>
        <v>0</v>
      </c>
      <c r="G710">
        <f t="shared" si="77"/>
        <v>0</v>
      </c>
      <c r="I710">
        <f t="shared" si="78"/>
        <v>0</v>
      </c>
      <c r="J710">
        <f t="shared" si="79"/>
        <v>0</v>
      </c>
      <c r="K710">
        <f t="shared" si="80"/>
        <v>0</v>
      </c>
      <c r="M710" s="21">
        <f t="shared" si="81"/>
        <v>0</v>
      </c>
      <c r="N710" s="21">
        <f t="shared" si="82"/>
        <v>0</v>
      </c>
      <c r="O710" s="21">
        <f t="shared" si="83"/>
        <v>0</v>
      </c>
    </row>
    <row r="711" spans="5:15" x14ac:dyDescent="0.25">
      <c r="E711">
        <f>'dec deg to utm'!AC712</f>
        <v>166021.44365805644</v>
      </c>
      <c r="F711">
        <f>'dec deg to utm'!AD712</f>
        <v>0</v>
      </c>
      <c r="G711">
        <f t="shared" si="77"/>
        <v>0</v>
      </c>
      <c r="I711">
        <f t="shared" si="78"/>
        <v>0</v>
      </c>
      <c r="J711">
        <f t="shared" si="79"/>
        <v>0</v>
      </c>
      <c r="K711">
        <f t="shared" si="80"/>
        <v>0</v>
      </c>
      <c r="M711" s="21">
        <f t="shared" si="81"/>
        <v>0</v>
      </c>
      <c r="N711" s="21">
        <f t="shared" si="82"/>
        <v>0</v>
      </c>
      <c r="O711" s="21">
        <f t="shared" si="83"/>
        <v>0</v>
      </c>
    </row>
    <row r="712" spans="5:15" x14ac:dyDescent="0.25">
      <c r="E712">
        <f>'dec deg to utm'!AC713</f>
        <v>166021.44365805644</v>
      </c>
      <c r="F712">
        <f>'dec deg to utm'!AD713</f>
        <v>0</v>
      </c>
      <c r="G712">
        <f t="shared" si="77"/>
        <v>0</v>
      </c>
      <c r="I712">
        <f t="shared" si="78"/>
        <v>0</v>
      </c>
      <c r="J712">
        <f t="shared" si="79"/>
        <v>0</v>
      </c>
      <c r="K712">
        <f t="shared" si="80"/>
        <v>0</v>
      </c>
      <c r="M712" s="21">
        <f t="shared" si="81"/>
        <v>0</v>
      </c>
      <c r="N712" s="21">
        <f t="shared" si="82"/>
        <v>0</v>
      </c>
      <c r="O712" s="21">
        <f t="shared" si="83"/>
        <v>0</v>
      </c>
    </row>
    <row r="713" spans="5:15" x14ac:dyDescent="0.25">
      <c r="E713">
        <f>'dec deg to utm'!AC714</f>
        <v>166021.44365805644</v>
      </c>
      <c r="F713">
        <f>'dec deg to utm'!AD714</f>
        <v>0</v>
      </c>
      <c r="G713">
        <f t="shared" si="77"/>
        <v>0</v>
      </c>
      <c r="I713">
        <f t="shared" si="78"/>
        <v>0</v>
      </c>
      <c r="J713">
        <f t="shared" si="79"/>
        <v>0</v>
      </c>
      <c r="K713">
        <f t="shared" si="80"/>
        <v>0</v>
      </c>
      <c r="M713" s="21">
        <f t="shared" si="81"/>
        <v>0</v>
      </c>
      <c r="N713" s="21">
        <f t="shared" si="82"/>
        <v>0</v>
      </c>
      <c r="O713" s="21">
        <f t="shared" si="83"/>
        <v>0</v>
      </c>
    </row>
    <row r="714" spans="5:15" x14ac:dyDescent="0.25">
      <c r="E714">
        <f>'dec deg to utm'!AC715</f>
        <v>166021.44365805644</v>
      </c>
      <c r="F714">
        <f>'dec deg to utm'!AD715</f>
        <v>0</v>
      </c>
      <c r="G714">
        <f t="shared" si="77"/>
        <v>0</v>
      </c>
      <c r="I714">
        <f t="shared" si="78"/>
        <v>0</v>
      </c>
      <c r="J714">
        <f t="shared" si="79"/>
        <v>0</v>
      </c>
      <c r="K714">
        <f t="shared" si="80"/>
        <v>0</v>
      </c>
      <c r="M714" s="21">
        <f t="shared" si="81"/>
        <v>0</v>
      </c>
      <c r="N714" s="21">
        <f t="shared" si="82"/>
        <v>0</v>
      </c>
      <c r="O714" s="21">
        <f t="shared" si="83"/>
        <v>0</v>
      </c>
    </row>
    <row r="715" spans="5:15" x14ac:dyDescent="0.25">
      <c r="E715">
        <f>'dec deg to utm'!AC716</f>
        <v>166021.44365805644</v>
      </c>
      <c r="F715">
        <f>'dec deg to utm'!AD716</f>
        <v>0</v>
      </c>
      <c r="G715">
        <f t="shared" si="77"/>
        <v>0</v>
      </c>
      <c r="I715">
        <f t="shared" si="78"/>
        <v>0</v>
      </c>
      <c r="J715">
        <f t="shared" si="79"/>
        <v>0</v>
      </c>
      <c r="K715">
        <f t="shared" si="80"/>
        <v>0</v>
      </c>
      <c r="M715" s="21">
        <f t="shared" si="81"/>
        <v>0</v>
      </c>
      <c r="N715" s="21">
        <f t="shared" si="82"/>
        <v>0</v>
      </c>
      <c r="O715" s="21">
        <f t="shared" si="83"/>
        <v>0</v>
      </c>
    </row>
    <row r="716" spans="5:15" x14ac:dyDescent="0.25">
      <c r="E716">
        <f>'dec deg to utm'!AC717</f>
        <v>166021.44365805644</v>
      </c>
      <c r="F716">
        <f>'dec deg to utm'!AD717</f>
        <v>0</v>
      </c>
      <c r="G716">
        <f t="shared" si="77"/>
        <v>0</v>
      </c>
      <c r="I716">
        <f t="shared" si="78"/>
        <v>0</v>
      </c>
      <c r="J716">
        <f t="shared" si="79"/>
        <v>0</v>
      </c>
      <c r="K716">
        <f t="shared" si="80"/>
        <v>0</v>
      </c>
      <c r="M716" s="21">
        <f t="shared" si="81"/>
        <v>0</v>
      </c>
      <c r="N716" s="21">
        <f t="shared" si="82"/>
        <v>0</v>
      </c>
      <c r="O716" s="21">
        <f t="shared" si="83"/>
        <v>0</v>
      </c>
    </row>
    <row r="717" spans="5:15" x14ac:dyDescent="0.25">
      <c r="E717">
        <f>'dec deg to utm'!AC718</f>
        <v>166021.44365805644</v>
      </c>
      <c r="F717">
        <f>'dec deg to utm'!AD718</f>
        <v>0</v>
      </c>
      <c r="G717">
        <f t="shared" si="77"/>
        <v>0</v>
      </c>
      <c r="I717">
        <f t="shared" si="78"/>
        <v>0</v>
      </c>
      <c r="J717">
        <f t="shared" si="79"/>
        <v>0</v>
      </c>
      <c r="K717">
        <f t="shared" si="80"/>
        <v>0</v>
      </c>
      <c r="M717" s="21">
        <f t="shared" si="81"/>
        <v>0</v>
      </c>
      <c r="N717" s="21">
        <f t="shared" si="82"/>
        <v>0</v>
      </c>
      <c r="O717" s="21">
        <f t="shared" si="83"/>
        <v>0</v>
      </c>
    </row>
    <row r="718" spans="5:15" x14ac:dyDescent="0.25">
      <c r="E718">
        <f>'dec deg to utm'!AC719</f>
        <v>166021.44365805644</v>
      </c>
      <c r="F718">
        <f>'dec deg to utm'!AD719</f>
        <v>0</v>
      </c>
      <c r="G718">
        <f t="shared" si="77"/>
        <v>0</v>
      </c>
      <c r="I718">
        <f t="shared" si="78"/>
        <v>0</v>
      </c>
      <c r="J718">
        <f t="shared" si="79"/>
        <v>0</v>
      </c>
      <c r="K718">
        <f t="shared" si="80"/>
        <v>0</v>
      </c>
      <c r="M718" s="21">
        <f t="shared" si="81"/>
        <v>0</v>
      </c>
      <c r="N718" s="21">
        <f t="shared" si="82"/>
        <v>0</v>
      </c>
      <c r="O718" s="21">
        <f t="shared" si="83"/>
        <v>0</v>
      </c>
    </row>
    <row r="719" spans="5:15" x14ac:dyDescent="0.25">
      <c r="E719">
        <f>'dec deg to utm'!AC720</f>
        <v>166021.44365805644</v>
      </c>
      <c r="F719">
        <f>'dec deg to utm'!AD720</f>
        <v>0</v>
      </c>
      <c r="G719">
        <f t="shared" si="77"/>
        <v>0</v>
      </c>
      <c r="I719">
        <f t="shared" si="78"/>
        <v>0</v>
      </c>
      <c r="J719">
        <f t="shared" si="79"/>
        <v>0</v>
      </c>
      <c r="K719">
        <f t="shared" si="80"/>
        <v>0</v>
      </c>
      <c r="M719" s="21">
        <f t="shared" si="81"/>
        <v>0</v>
      </c>
      <c r="N719" s="21">
        <f t="shared" si="82"/>
        <v>0</v>
      </c>
      <c r="O719" s="21">
        <f t="shared" si="83"/>
        <v>0</v>
      </c>
    </row>
    <row r="720" spans="5:15" x14ac:dyDescent="0.25">
      <c r="E720">
        <f>'dec deg to utm'!AC721</f>
        <v>166021.44365805644</v>
      </c>
      <c r="F720">
        <f>'dec deg to utm'!AD721</f>
        <v>0</v>
      </c>
      <c r="G720">
        <f t="shared" si="77"/>
        <v>0</v>
      </c>
      <c r="I720">
        <f t="shared" si="78"/>
        <v>0</v>
      </c>
      <c r="J720">
        <f t="shared" si="79"/>
        <v>0</v>
      </c>
      <c r="K720">
        <f t="shared" si="80"/>
        <v>0</v>
      </c>
      <c r="M720" s="21">
        <f t="shared" si="81"/>
        <v>0</v>
      </c>
      <c r="N720" s="21">
        <f t="shared" si="82"/>
        <v>0</v>
      </c>
      <c r="O720" s="21">
        <f t="shared" si="83"/>
        <v>0</v>
      </c>
    </row>
    <row r="721" spans="5:15" x14ac:dyDescent="0.25">
      <c r="E721">
        <f>'dec deg to utm'!AC722</f>
        <v>166021.44365805644</v>
      </c>
      <c r="F721">
        <f>'dec deg to utm'!AD722</f>
        <v>0</v>
      </c>
      <c r="G721">
        <f t="shared" si="77"/>
        <v>0</v>
      </c>
      <c r="I721">
        <f t="shared" si="78"/>
        <v>0</v>
      </c>
      <c r="J721">
        <f t="shared" si="79"/>
        <v>0</v>
      </c>
      <c r="K721">
        <f t="shared" si="80"/>
        <v>0</v>
      </c>
      <c r="M721" s="21">
        <f t="shared" si="81"/>
        <v>0</v>
      </c>
      <c r="N721" s="21">
        <f t="shared" si="82"/>
        <v>0</v>
      </c>
      <c r="O721" s="21">
        <f t="shared" si="83"/>
        <v>0</v>
      </c>
    </row>
    <row r="722" spans="5:15" x14ac:dyDescent="0.25">
      <c r="E722">
        <f>'dec deg to utm'!AC723</f>
        <v>166021.44365805644</v>
      </c>
      <c r="F722">
        <f>'dec deg to utm'!AD723</f>
        <v>0</v>
      </c>
      <c r="G722">
        <f t="shared" si="77"/>
        <v>0</v>
      </c>
      <c r="I722">
        <f t="shared" si="78"/>
        <v>0</v>
      </c>
      <c r="J722">
        <f t="shared" si="79"/>
        <v>0</v>
      </c>
      <c r="K722">
        <f t="shared" si="80"/>
        <v>0</v>
      </c>
      <c r="M722" s="21">
        <f t="shared" si="81"/>
        <v>0</v>
      </c>
      <c r="N722" s="21">
        <f t="shared" si="82"/>
        <v>0</v>
      </c>
      <c r="O722" s="21">
        <f t="shared" si="83"/>
        <v>0</v>
      </c>
    </row>
    <row r="723" spans="5:15" x14ac:dyDescent="0.25">
      <c r="E723">
        <f>'dec deg to utm'!AC724</f>
        <v>166021.44365805644</v>
      </c>
      <c r="F723">
        <f>'dec deg to utm'!AD724</f>
        <v>0</v>
      </c>
      <c r="G723">
        <f t="shared" si="77"/>
        <v>0</v>
      </c>
      <c r="I723">
        <f t="shared" si="78"/>
        <v>0</v>
      </c>
      <c r="J723">
        <f t="shared" si="79"/>
        <v>0</v>
      </c>
      <c r="K723">
        <f t="shared" si="80"/>
        <v>0</v>
      </c>
      <c r="M723" s="21">
        <f t="shared" si="81"/>
        <v>0</v>
      </c>
      <c r="N723" s="21">
        <f t="shared" si="82"/>
        <v>0</v>
      </c>
      <c r="O723" s="21">
        <f t="shared" si="83"/>
        <v>0</v>
      </c>
    </row>
    <row r="724" spans="5:15" x14ac:dyDescent="0.25">
      <c r="E724">
        <f>'dec deg to utm'!AC725</f>
        <v>166021.44365805644</v>
      </c>
      <c r="F724">
        <f>'dec deg to utm'!AD725</f>
        <v>0</v>
      </c>
      <c r="G724">
        <f t="shared" si="77"/>
        <v>0</v>
      </c>
      <c r="I724">
        <f t="shared" si="78"/>
        <v>0</v>
      </c>
      <c r="J724">
        <f t="shared" si="79"/>
        <v>0</v>
      </c>
      <c r="K724">
        <f t="shared" si="80"/>
        <v>0</v>
      </c>
      <c r="M724" s="21">
        <f t="shared" si="81"/>
        <v>0</v>
      </c>
      <c r="N724" s="21">
        <f t="shared" si="82"/>
        <v>0</v>
      </c>
      <c r="O724" s="21">
        <f t="shared" si="83"/>
        <v>0</v>
      </c>
    </row>
    <row r="725" spans="5:15" x14ac:dyDescent="0.25">
      <c r="E725">
        <f>'dec deg to utm'!AC726</f>
        <v>166021.44365805644</v>
      </c>
      <c r="F725">
        <f>'dec deg to utm'!AD726</f>
        <v>0</v>
      </c>
      <c r="G725">
        <f t="shared" si="77"/>
        <v>0</v>
      </c>
      <c r="I725">
        <f t="shared" si="78"/>
        <v>0</v>
      </c>
      <c r="J725">
        <f t="shared" si="79"/>
        <v>0</v>
      </c>
      <c r="K725">
        <f t="shared" si="80"/>
        <v>0</v>
      </c>
      <c r="M725" s="21">
        <f t="shared" si="81"/>
        <v>0</v>
      </c>
      <c r="N725" s="21">
        <f t="shared" si="82"/>
        <v>0</v>
      </c>
      <c r="O725" s="21">
        <f t="shared" si="83"/>
        <v>0</v>
      </c>
    </row>
    <row r="726" spans="5:15" x14ac:dyDescent="0.25">
      <c r="E726">
        <f>'dec deg to utm'!AC727</f>
        <v>166021.44365805644</v>
      </c>
      <c r="F726">
        <f>'dec deg to utm'!AD727</f>
        <v>0</v>
      </c>
      <c r="G726">
        <f t="shared" si="77"/>
        <v>0</v>
      </c>
      <c r="I726">
        <f t="shared" si="78"/>
        <v>0</v>
      </c>
      <c r="J726">
        <f t="shared" si="79"/>
        <v>0</v>
      </c>
      <c r="K726">
        <f t="shared" si="80"/>
        <v>0</v>
      </c>
      <c r="M726" s="21">
        <f t="shared" si="81"/>
        <v>0</v>
      </c>
      <c r="N726" s="21">
        <f t="shared" si="82"/>
        <v>0</v>
      </c>
      <c r="O726" s="21">
        <f t="shared" si="83"/>
        <v>0</v>
      </c>
    </row>
    <row r="727" spans="5:15" x14ac:dyDescent="0.25">
      <c r="E727">
        <f>'dec deg to utm'!AC728</f>
        <v>166021.44365805644</v>
      </c>
      <c r="F727">
        <f>'dec deg to utm'!AD728</f>
        <v>0</v>
      </c>
      <c r="G727">
        <f t="shared" si="77"/>
        <v>0</v>
      </c>
      <c r="I727">
        <f t="shared" si="78"/>
        <v>0</v>
      </c>
      <c r="J727">
        <f t="shared" si="79"/>
        <v>0</v>
      </c>
      <c r="K727">
        <f t="shared" si="80"/>
        <v>0</v>
      </c>
      <c r="M727" s="21">
        <f t="shared" si="81"/>
        <v>0</v>
      </c>
      <c r="N727" s="21">
        <f t="shared" si="82"/>
        <v>0</v>
      </c>
      <c r="O727" s="21">
        <f t="shared" si="83"/>
        <v>0</v>
      </c>
    </row>
    <row r="728" spans="5:15" x14ac:dyDescent="0.25">
      <c r="E728">
        <f>'dec deg to utm'!AC729</f>
        <v>166021.44365805644</v>
      </c>
      <c r="F728">
        <f>'dec deg to utm'!AD729</f>
        <v>0</v>
      </c>
      <c r="G728">
        <f t="shared" si="77"/>
        <v>0</v>
      </c>
      <c r="I728">
        <f t="shared" si="78"/>
        <v>0</v>
      </c>
      <c r="J728">
        <f t="shared" si="79"/>
        <v>0</v>
      </c>
      <c r="K728">
        <f t="shared" si="80"/>
        <v>0</v>
      </c>
      <c r="M728" s="21">
        <f t="shared" si="81"/>
        <v>0</v>
      </c>
      <c r="N728" s="21">
        <f t="shared" si="82"/>
        <v>0</v>
      </c>
      <c r="O728" s="21">
        <f t="shared" si="83"/>
        <v>0</v>
      </c>
    </row>
    <row r="729" spans="5:15" x14ac:dyDescent="0.25">
      <c r="E729">
        <f>'dec deg to utm'!AC730</f>
        <v>166021.44365805644</v>
      </c>
      <c r="F729">
        <f>'dec deg to utm'!AD730</f>
        <v>0</v>
      </c>
      <c r="G729">
        <f t="shared" si="77"/>
        <v>0</v>
      </c>
      <c r="I729">
        <f t="shared" si="78"/>
        <v>0</v>
      </c>
      <c r="J729">
        <f t="shared" si="79"/>
        <v>0</v>
      </c>
      <c r="K729">
        <f t="shared" si="80"/>
        <v>0</v>
      </c>
      <c r="M729" s="21">
        <f t="shared" si="81"/>
        <v>0</v>
      </c>
      <c r="N729" s="21">
        <f t="shared" si="82"/>
        <v>0</v>
      </c>
      <c r="O729" s="21">
        <f t="shared" si="83"/>
        <v>0</v>
      </c>
    </row>
    <row r="730" spans="5:15" x14ac:dyDescent="0.25">
      <c r="E730">
        <f>'dec deg to utm'!AC731</f>
        <v>166021.44365805644</v>
      </c>
      <c r="F730">
        <f>'dec deg to utm'!AD731</f>
        <v>0</v>
      </c>
      <c r="G730">
        <f t="shared" si="77"/>
        <v>0</v>
      </c>
      <c r="I730">
        <f t="shared" si="78"/>
        <v>0</v>
      </c>
      <c r="J730">
        <f t="shared" si="79"/>
        <v>0</v>
      </c>
      <c r="K730">
        <f t="shared" si="80"/>
        <v>0</v>
      </c>
      <c r="M730" s="21">
        <f t="shared" si="81"/>
        <v>0</v>
      </c>
      <c r="N730" s="21">
        <f t="shared" si="82"/>
        <v>0</v>
      </c>
      <c r="O730" s="21">
        <f t="shared" si="83"/>
        <v>0</v>
      </c>
    </row>
    <row r="731" spans="5:15" x14ac:dyDescent="0.25">
      <c r="E731">
        <f>'dec deg to utm'!AC732</f>
        <v>166021.44365805644</v>
      </c>
      <c r="F731">
        <f>'dec deg to utm'!AD732</f>
        <v>0</v>
      </c>
      <c r="G731">
        <f t="shared" si="77"/>
        <v>0</v>
      </c>
      <c r="I731">
        <f t="shared" si="78"/>
        <v>0</v>
      </c>
      <c r="J731">
        <f t="shared" si="79"/>
        <v>0</v>
      </c>
      <c r="K731">
        <f t="shared" si="80"/>
        <v>0</v>
      </c>
      <c r="M731" s="21">
        <f t="shared" si="81"/>
        <v>0</v>
      </c>
      <c r="N731" s="21">
        <f t="shared" si="82"/>
        <v>0</v>
      </c>
      <c r="O731" s="21">
        <f t="shared" si="83"/>
        <v>0</v>
      </c>
    </row>
    <row r="732" spans="5:15" x14ac:dyDescent="0.25">
      <c r="E732">
        <f>'dec deg to utm'!AC733</f>
        <v>166021.44365805644</v>
      </c>
      <c r="F732">
        <f>'dec deg to utm'!AD733</f>
        <v>0</v>
      </c>
      <c r="G732">
        <f t="shared" si="77"/>
        <v>0</v>
      </c>
      <c r="I732">
        <f t="shared" si="78"/>
        <v>0</v>
      </c>
      <c r="J732">
        <f t="shared" si="79"/>
        <v>0</v>
      </c>
      <c r="K732">
        <f t="shared" si="80"/>
        <v>0</v>
      </c>
      <c r="M732" s="21">
        <f t="shared" si="81"/>
        <v>0</v>
      </c>
      <c r="N732" s="21">
        <f t="shared" si="82"/>
        <v>0</v>
      </c>
      <c r="O732" s="21">
        <f t="shared" si="83"/>
        <v>0</v>
      </c>
    </row>
    <row r="733" spans="5:15" x14ac:dyDescent="0.25">
      <c r="E733">
        <f>'dec deg to utm'!AC734</f>
        <v>166021.44365805644</v>
      </c>
      <c r="F733">
        <f>'dec deg to utm'!AD734</f>
        <v>0</v>
      </c>
      <c r="G733">
        <f t="shared" si="77"/>
        <v>0</v>
      </c>
      <c r="I733">
        <f t="shared" si="78"/>
        <v>0</v>
      </c>
      <c r="J733">
        <f t="shared" si="79"/>
        <v>0</v>
      </c>
      <c r="K733">
        <f t="shared" si="80"/>
        <v>0</v>
      </c>
      <c r="M733" s="21">
        <f t="shared" si="81"/>
        <v>0</v>
      </c>
      <c r="N733" s="21">
        <f t="shared" si="82"/>
        <v>0</v>
      </c>
      <c r="O733" s="21">
        <f t="shared" si="83"/>
        <v>0</v>
      </c>
    </row>
    <row r="734" spans="5:15" x14ac:dyDescent="0.25">
      <c r="E734">
        <f>'dec deg to utm'!AC735</f>
        <v>166021.44365805644</v>
      </c>
      <c r="F734">
        <f>'dec deg to utm'!AD735</f>
        <v>0</v>
      </c>
      <c r="G734">
        <f t="shared" si="77"/>
        <v>0</v>
      </c>
      <c r="I734">
        <f t="shared" si="78"/>
        <v>0</v>
      </c>
      <c r="J734">
        <f t="shared" si="79"/>
        <v>0</v>
      </c>
      <c r="K734">
        <f t="shared" si="80"/>
        <v>0</v>
      </c>
      <c r="M734" s="21">
        <f t="shared" si="81"/>
        <v>0</v>
      </c>
      <c r="N734" s="21">
        <f t="shared" si="82"/>
        <v>0</v>
      </c>
      <c r="O734" s="21">
        <f t="shared" si="83"/>
        <v>0</v>
      </c>
    </row>
    <row r="735" spans="5:15" x14ac:dyDescent="0.25">
      <c r="E735">
        <f>'dec deg to utm'!AC736</f>
        <v>166021.44365805644</v>
      </c>
      <c r="F735">
        <f>'dec deg to utm'!AD736</f>
        <v>0</v>
      </c>
      <c r="G735">
        <f t="shared" si="77"/>
        <v>0</v>
      </c>
      <c r="I735">
        <f t="shared" si="78"/>
        <v>0</v>
      </c>
      <c r="J735">
        <f t="shared" si="79"/>
        <v>0</v>
      </c>
      <c r="K735">
        <f t="shared" si="80"/>
        <v>0</v>
      </c>
      <c r="M735" s="21">
        <f t="shared" si="81"/>
        <v>0</v>
      </c>
      <c r="N735" s="21">
        <f t="shared" si="82"/>
        <v>0</v>
      </c>
      <c r="O735" s="21">
        <f t="shared" si="83"/>
        <v>0</v>
      </c>
    </row>
    <row r="736" spans="5:15" x14ac:dyDescent="0.25">
      <c r="E736">
        <f>'dec deg to utm'!AC737</f>
        <v>166021.44365805644</v>
      </c>
      <c r="F736">
        <f>'dec deg to utm'!AD737</f>
        <v>0</v>
      </c>
      <c r="G736">
        <f t="shared" si="77"/>
        <v>0</v>
      </c>
      <c r="I736">
        <f t="shared" si="78"/>
        <v>0</v>
      </c>
      <c r="J736">
        <f t="shared" si="79"/>
        <v>0</v>
      </c>
      <c r="K736">
        <f t="shared" si="80"/>
        <v>0</v>
      </c>
      <c r="M736" s="21">
        <f t="shared" si="81"/>
        <v>0</v>
      </c>
      <c r="N736" s="21">
        <f t="shared" si="82"/>
        <v>0</v>
      </c>
      <c r="O736" s="21">
        <f t="shared" si="83"/>
        <v>0</v>
      </c>
    </row>
    <row r="737" spans="5:15" x14ac:dyDescent="0.25">
      <c r="E737">
        <f>'dec deg to utm'!AC738</f>
        <v>166021.44365805644</v>
      </c>
      <c r="F737">
        <f>'dec deg to utm'!AD738</f>
        <v>0</v>
      </c>
      <c r="G737">
        <f t="shared" si="77"/>
        <v>0</v>
      </c>
      <c r="I737">
        <f t="shared" si="78"/>
        <v>0</v>
      </c>
      <c r="J737">
        <f t="shared" si="79"/>
        <v>0</v>
      </c>
      <c r="K737">
        <f t="shared" si="80"/>
        <v>0</v>
      </c>
      <c r="M737" s="21">
        <f t="shared" si="81"/>
        <v>0</v>
      </c>
      <c r="N737" s="21">
        <f t="shared" si="82"/>
        <v>0</v>
      </c>
      <c r="O737" s="21">
        <f t="shared" si="83"/>
        <v>0</v>
      </c>
    </row>
    <row r="738" spans="5:15" x14ac:dyDescent="0.25">
      <c r="E738">
        <f>'dec deg to utm'!AC739</f>
        <v>166021.44365805644</v>
      </c>
      <c r="F738">
        <f>'dec deg to utm'!AD739</f>
        <v>0</v>
      </c>
      <c r="G738">
        <f t="shared" si="77"/>
        <v>0</v>
      </c>
      <c r="I738">
        <f t="shared" si="78"/>
        <v>0</v>
      </c>
      <c r="J738">
        <f t="shared" si="79"/>
        <v>0</v>
      </c>
      <c r="K738">
        <f t="shared" si="80"/>
        <v>0</v>
      </c>
      <c r="M738" s="21">
        <f t="shared" si="81"/>
        <v>0</v>
      </c>
      <c r="N738" s="21">
        <f t="shared" si="82"/>
        <v>0</v>
      </c>
      <c r="O738" s="21">
        <f t="shared" si="83"/>
        <v>0</v>
      </c>
    </row>
    <row r="739" spans="5:15" x14ac:dyDescent="0.25">
      <c r="E739">
        <f>'dec deg to utm'!AC740</f>
        <v>166021.44365805644</v>
      </c>
      <c r="F739">
        <f>'dec deg to utm'!AD740</f>
        <v>0</v>
      </c>
      <c r="G739">
        <f t="shared" si="77"/>
        <v>0</v>
      </c>
      <c r="I739">
        <f t="shared" si="78"/>
        <v>0</v>
      </c>
      <c r="J739">
        <f t="shared" si="79"/>
        <v>0</v>
      </c>
      <c r="K739">
        <f t="shared" si="80"/>
        <v>0</v>
      </c>
      <c r="M739" s="21">
        <f t="shared" si="81"/>
        <v>0</v>
      </c>
      <c r="N739" s="21">
        <f t="shared" si="82"/>
        <v>0</v>
      </c>
      <c r="O739" s="21">
        <f t="shared" si="83"/>
        <v>0</v>
      </c>
    </row>
    <row r="740" spans="5:15" x14ac:dyDescent="0.25">
      <c r="E740">
        <f>'dec deg to utm'!AC741</f>
        <v>166021.44365805644</v>
      </c>
      <c r="F740">
        <f>'dec deg to utm'!AD741</f>
        <v>0</v>
      </c>
      <c r="G740">
        <f t="shared" si="77"/>
        <v>0</v>
      </c>
      <c r="I740">
        <f t="shared" si="78"/>
        <v>0</v>
      </c>
      <c r="J740">
        <f t="shared" si="79"/>
        <v>0</v>
      </c>
      <c r="K740">
        <f t="shared" si="80"/>
        <v>0</v>
      </c>
      <c r="M740" s="21">
        <f t="shared" si="81"/>
        <v>0</v>
      </c>
      <c r="N740" s="21">
        <f t="shared" si="82"/>
        <v>0</v>
      </c>
      <c r="O740" s="21">
        <f t="shared" si="83"/>
        <v>0</v>
      </c>
    </row>
    <row r="741" spans="5:15" x14ac:dyDescent="0.25">
      <c r="E741">
        <f>'dec deg to utm'!AC742</f>
        <v>166021.44365805644</v>
      </c>
      <c r="F741">
        <f>'dec deg to utm'!AD742</f>
        <v>0</v>
      </c>
      <c r="G741">
        <f t="shared" si="77"/>
        <v>0</v>
      </c>
      <c r="I741">
        <f t="shared" si="78"/>
        <v>0</v>
      </c>
      <c r="J741">
        <f t="shared" si="79"/>
        <v>0</v>
      </c>
      <c r="K741">
        <f t="shared" si="80"/>
        <v>0</v>
      </c>
      <c r="M741" s="21">
        <f t="shared" si="81"/>
        <v>0</v>
      </c>
      <c r="N741" s="21">
        <f t="shared" si="82"/>
        <v>0</v>
      </c>
      <c r="O741" s="21">
        <f t="shared" si="83"/>
        <v>0</v>
      </c>
    </row>
    <row r="742" spans="5:15" x14ac:dyDescent="0.25">
      <c r="E742">
        <f>'dec deg to utm'!AC743</f>
        <v>166021.44365805644</v>
      </c>
      <c r="F742">
        <f>'dec deg to utm'!AD743</f>
        <v>0</v>
      </c>
      <c r="G742">
        <f t="shared" si="77"/>
        <v>0</v>
      </c>
      <c r="I742">
        <f t="shared" si="78"/>
        <v>0</v>
      </c>
      <c r="J742">
        <f t="shared" si="79"/>
        <v>0</v>
      </c>
      <c r="K742">
        <f t="shared" si="80"/>
        <v>0</v>
      </c>
      <c r="M742" s="21">
        <f t="shared" si="81"/>
        <v>0</v>
      </c>
      <c r="N742" s="21">
        <f t="shared" si="82"/>
        <v>0</v>
      </c>
      <c r="O742" s="21">
        <f t="shared" si="83"/>
        <v>0</v>
      </c>
    </row>
    <row r="743" spans="5:15" x14ac:dyDescent="0.25">
      <c r="E743">
        <f>'dec deg to utm'!AC744</f>
        <v>166021.44365805644</v>
      </c>
      <c r="F743">
        <f>'dec deg to utm'!AD744</f>
        <v>0</v>
      </c>
      <c r="G743">
        <f t="shared" si="77"/>
        <v>0</v>
      </c>
      <c r="I743">
        <f t="shared" si="78"/>
        <v>0</v>
      </c>
      <c r="J743">
        <f t="shared" si="79"/>
        <v>0</v>
      </c>
      <c r="K743">
        <f t="shared" si="80"/>
        <v>0</v>
      </c>
      <c r="M743" s="21">
        <f t="shared" si="81"/>
        <v>0</v>
      </c>
      <c r="N743" s="21">
        <f t="shared" si="82"/>
        <v>0</v>
      </c>
      <c r="O743" s="21">
        <f t="shared" si="83"/>
        <v>0</v>
      </c>
    </row>
    <row r="744" spans="5:15" x14ac:dyDescent="0.25">
      <c r="E744">
        <f>'dec deg to utm'!AC745</f>
        <v>166021.44365805644</v>
      </c>
      <c r="F744">
        <f>'dec deg to utm'!AD745</f>
        <v>0</v>
      </c>
      <c r="G744">
        <f t="shared" si="77"/>
        <v>0</v>
      </c>
      <c r="I744">
        <f t="shared" si="78"/>
        <v>0</v>
      </c>
      <c r="J744">
        <f t="shared" si="79"/>
        <v>0</v>
      </c>
      <c r="K744">
        <f t="shared" si="80"/>
        <v>0</v>
      </c>
      <c r="M744" s="21">
        <f t="shared" si="81"/>
        <v>0</v>
      </c>
      <c r="N744" s="21">
        <f t="shared" si="82"/>
        <v>0</v>
      </c>
      <c r="O744" s="21">
        <f t="shared" si="83"/>
        <v>0</v>
      </c>
    </row>
    <row r="745" spans="5:15" x14ac:dyDescent="0.25">
      <c r="E745">
        <f>'dec deg to utm'!AC746</f>
        <v>166021.44365805644</v>
      </c>
      <c r="F745">
        <f>'dec deg to utm'!AD746</f>
        <v>0</v>
      </c>
      <c r="G745">
        <f t="shared" si="77"/>
        <v>0</v>
      </c>
      <c r="I745">
        <f t="shared" si="78"/>
        <v>0</v>
      </c>
      <c r="J745">
        <f t="shared" si="79"/>
        <v>0</v>
      </c>
      <c r="K745">
        <f t="shared" si="80"/>
        <v>0</v>
      </c>
      <c r="M745" s="21">
        <f t="shared" si="81"/>
        <v>0</v>
      </c>
      <c r="N745" s="21">
        <f t="shared" si="82"/>
        <v>0</v>
      </c>
      <c r="O745" s="21">
        <f t="shared" si="83"/>
        <v>0</v>
      </c>
    </row>
    <row r="746" spans="5:15" x14ac:dyDescent="0.25">
      <c r="E746">
        <f>'dec deg to utm'!AC747</f>
        <v>166021.44365805644</v>
      </c>
      <c r="F746">
        <f>'dec deg to utm'!AD747</f>
        <v>0</v>
      </c>
      <c r="G746">
        <f t="shared" si="77"/>
        <v>0</v>
      </c>
      <c r="I746">
        <f t="shared" si="78"/>
        <v>0</v>
      </c>
      <c r="J746">
        <f t="shared" si="79"/>
        <v>0</v>
      </c>
      <c r="K746">
        <f t="shared" si="80"/>
        <v>0</v>
      </c>
      <c r="M746" s="21">
        <f t="shared" si="81"/>
        <v>0</v>
      </c>
      <c r="N746" s="21">
        <f t="shared" si="82"/>
        <v>0</v>
      </c>
      <c r="O746" s="21">
        <f t="shared" si="83"/>
        <v>0</v>
      </c>
    </row>
    <row r="747" spans="5:15" x14ac:dyDescent="0.25">
      <c r="E747">
        <f>'dec deg to utm'!AC748</f>
        <v>166021.44365805644</v>
      </c>
      <c r="F747">
        <f>'dec deg to utm'!AD748</f>
        <v>0</v>
      </c>
      <c r="G747">
        <f t="shared" si="77"/>
        <v>0</v>
      </c>
      <c r="I747">
        <f t="shared" si="78"/>
        <v>0</v>
      </c>
      <c r="J747">
        <f t="shared" si="79"/>
        <v>0</v>
      </c>
      <c r="K747">
        <f t="shared" si="80"/>
        <v>0</v>
      </c>
      <c r="M747" s="21">
        <f t="shared" si="81"/>
        <v>0</v>
      </c>
      <c r="N747" s="21">
        <f t="shared" si="82"/>
        <v>0</v>
      </c>
      <c r="O747" s="21">
        <f t="shared" si="83"/>
        <v>0</v>
      </c>
    </row>
    <row r="748" spans="5:15" x14ac:dyDescent="0.25">
      <c r="E748">
        <f>'dec deg to utm'!AC749</f>
        <v>166021.44365805644</v>
      </c>
      <c r="F748">
        <f>'dec deg to utm'!AD749</f>
        <v>0</v>
      </c>
      <c r="G748">
        <f t="shared" si="77"/>
        <v>0</v>
      </c>
      <c r="I748">
        <f t="shared" si="78"/>
        <v>0</v>
      </c>
      <c r="J748">
        <f t="shared" si="79"/>
        <v>0</v>
      </c>
      <c r="K748">
        <f t="shared" si="80"/>
        <v>0</v>
      </c>
      <c r="M748" s="21">
        <f t="shared" si="81"/>
        <v>0</v>
      </c>
      <c r="N748" s="21">
        <f t="shared" si="82"/>
        <v>0</v>
      </c>
      <c r="O748" s="21">
        <f t="shared" si="83"/>
        <v>0</v>
      </c>
    </row>
    <row r="749" spans="5:15" x14ac:dyDescent="0.25">
      <c r="E749">
        <f>'dec deg to utm'!AC750</f>
        <v>166021.44365805644</v>
      </c>
      <c r="F749">
        <f>'dec deg to utm'!AD750</f>
        <v>0</v>
      </c>
      <c r="G749">
        <f t="shared" si="77"/>
        <v>0</v>
      </c>
      <c r="I749">
        <f t="shared" si="78"/>
        <v>0</v>
      </c>
      <c r="J749">
        <f t="shared" si="79"/>
        <v>0</v>
      </c>
      <c r="K749">
        <f t="shared" si="80"/>
        <v>0</v>
      </c>
      <c r="M749" s="21">
        <f t="shared" si="81"/>
        <v>0</v>
      </c>
      <c r="N749" s="21">
        <f t="shared" si="82"/>
        <v>0</v>
      </c>
      <c r="O749" s="21">
        <f t="shared" si="83"/>
        <v>0</v>
      </c>
    </row>
    <row r="750" spans="5:15" x14ac:dyDescent="0.25">
      <c r="E750">
        <f>'dec deg to utm'!AC751</f>
        <v>166021.44365805644</v>
      </c>
      <c r="F750">
        <f>'dec deg to utm'!AD751</f>
        <v>0</v>
      </c>
      <c r="G750">
        <f t="shared" si="77"/>
        <v>0</v>
      </c>
      <c r="I750">
        <f t="shared" si="78"/>
        <v>0</v>
      </c>
      <c r="J750">
        <f t="shared" si="79"/>
        <v>0</v>
      </c>
      <c r="K750">
        <f t="shared" si="80"/>
        <v>0</v>
      </c>
      <c r="M750" s="21">
        <f t="shared" si="81"/>
        <v>0</v>
      </c>
      <c r="N750" s="21">
        <f t="shared" si="82"/>
        <v>0</v>
      </c>
      <c r="O750" s="21">
        <f t="shared" si="83"/>
        <v>0</v>
      </c>
    </row>
    <row r="751" spans="5:15" x14ac:dyDescent="0.25">
      <c r="E751">
        <f>'dec deg to utm'!AC752</f>
        <v>166021.44365805644</v>
      </c>
      <c r="F751">
        <f>'dec deg to utm'!AD752</f>
        <v>0</v>
      </c>
      <c r="G751">
        <f t="shared" si="77"/>
        <v>0</v>
      </c>
      <c r="I751">
        <f t="shared" si="78"/>
        <v>0</v>
      </c>
      <c r="J751">
        <f t="shared" si="79"/>
        <v>0</v>
      </c>
      <c r="K751">
        <f t="shared" si="80"/>
        <v>0</v>
      </c>
      <c r="M751" s="21">
        <f t="shared" si="81"/>
        <v>0</v>
      </c>
      <c r="N751" s="21">
        <f t="shared" si="82"/>
        <v>0</v>
      </c>
      <c r="O751" s="21">
        <f t="shared" si="83"/>
        <v>0</v>
      </c>
    </row>
    <row r="752" spans="5:15" x14ac:dyDescent="0.25">
      <c r="E752">
        <f>'dec deg to utm'!AC753</f>
        <v>166021.44365805644</v>
      </c>
      <c r="F752">
        <f>'dec deg to utm'!AD753</f>
        <v>0</v>
      </c>
      <c r="G752">
        <f t="shared" si="77"/>
        <v>0</v>
      </c>
      <c r="I752">
        <f t="shared" si="78"/>
        <v>0</v>
      </c>
      <c r="J752">
        <f t="shared" si="79"/>
        <v>0</v>
      </c>
      <c r="K752">
        <f t="shared" si="80"/>
        <v>0</v>
      </c>
      <c r="M752" s="21">
        <f t="shared" si="81"/>
        <v>0</v>
      </c>
      <c r="N752" s="21">
        <f t="shared" si="82"/>
        <v>0</v>
      </c>
      <c r="O752" s="21">
        <f t="shared" si="83"/>
        <v>0</v>
      </c>
    </row>
    <row r="753" spans="5:15" x14ac:dyDescent="0.25">
      <c r="E753">
        <f>'dec deg to utm'!AC754</f>
        <v>166021.44365805644</v>
      </c>
      <c r="F753">
        <f>'dec deg to utm'!AD754</f>
        <v>0</v>
      </c>
      <c r="G753">
        <f t="shared" si="77"/>
        <v>0</v>
      </c>
      <c r="I753">
        <f t="shared" si="78"/>
        <v>0</v>
      </c>
      <c r="J753">
        <f t="shared" si="79"/>
        <v>0</v>
      </c>
      <c r="K753">
        <f t="shared" si="80"/>
        <v>0</v>
      </c>
      <c r="M753" s="21">
        <f t="shared" si="81"/>
        <v>0</v>
      </c>
      <c r="N753" s="21">
        <f t="shared" si="82"/>
        <v>0</v>
      </c>
      <c r="O753" s="21">
        <f t="shared" si="83"/>
        <v>0</v>
      </c>
    </row>
    <row r="754" spans="5:15" x14ac:dyDescent="0.25">
      <c r="E754">
        <f>'dec deg to utm'!AC755</f>
        <v>166021.44365805644</v>
      </c>
      <c r="F754">
        <f>'dec deg to utm'!AD755</f>
        <v>0</v>
      </c>
      <c r="G754">
        <f t="shared" si="77"/>
        <v>0</v>
      </c>
      <c r="I754">
        <f t="shared" si="78"/>
        <v>0</v>
      </c>
      <c r="J754">
        <f t="shared" si="79"/>
        <v>0</v>
      </c>
      <c r="K754">
        <f t="shared" si="80"/>
        <v>0</v>
      </c>
      <c r="M754" s="21">
        <f t="shared" si="81"/>
        <v>0</v>
      </c>
      <c r="N754" s="21">
        <f t="shared" si="82"/>
        <v>0</v>
      </c>
      <c r="O754" s="21">
        <f t="shared" si="83"/>
        <v>0</v>
      </c>
    </row>
    <row r="755" spans="5:15" x14ac:dyDescent="0.25">
      <c r="E755">
        <f>'dec deg to utm'!AC756</f>
        <v>166021.44365805644</v>
      </c>
      <c r="F755">
        <f>'dec deg to utm'!AD756</f>
        <v>0</v>
      </c>
      <c r="G755">
        <f t="shared" si="77"/>
        <v>0</v>
      </c>
      <c r="I755">
        <f t="shared" si="78"/>
        <v>0</v>
      </c>
      <c r="J755">
        <f t="shared" si="79"/>
        <v>0</v>
      </c>
      <c r="K755">
        <f t="shared" si="80"/>
        <v>0</v>
      </c>
      <c r="M755" s="21">
        <f t="shared" si="81"/>
        <v>0</v>
      </c>
      <c r="N755" s="21">
        <f t="shared" si="82"/>
        <v>0</v>
      </c>
      <c r="O755" s="21">
        <f t="shared" si="83"/>
        <v>0</v>
      </c>
    </row>
    <row r="756" spans="5:15" x14ac:dyDescent="0.25">
      <c r="E756">
        <f>'dec deg to utm'!AC757</f>
        <v>166021.44365805644</v>
      </c>
      <c r="F756">
        <f>'dec deg to utm'!AD757</f>
        <v>0</v>
      </c>
      <c r="G756">
        <f t="shared" si="77"/>
        <v>0</v>
      </c>
      <c r="I756">
        <f t="shared" si="78"/>
        <v>0</v>
      </c>
      <c r="J756">
        <f t="shared" si="79"/>
        <v>0</v>
      </c>
      <c r="K756">
        <f t="shared" si="80"/>
        <v>0</v>
      </c>
      <c r="M756" s="21">
        <f t="shared" si="81"/>
        <v>0</v>
      </c>
      <c r="N756" s="21">
        <f t="shared" si="82"/>
        <v>0</v>
      </c>
      <c r="O756" s="21">
        <f t="shared" si="83"/>
        <v>0</v>
      </c>
    </row>
    <row r="757" spans="5:15" x14ac:dyDescent="0.25">
      <c r="E757">
        <f>'dec deg to utm'!AC758</f>
        <v>166021.44365805644</v>
      </c>
      <c r="F757">
        <f>'dec deg to utm'!AD758</f>
        <v>0</v>
      </c>
      <c r="G757">
        <f t="shared" si="77"/>
        <v>0</v>
      </c>
      <c r="I757">
        <f t="shared" si="78"/>
        <v>0</v>
      </c>
      <c r="J757">
        <f t="shared" si="79"/>
        <v>0</v>
      </c>
      <c r="K757">
        <f t="shared" si="80"/>
        <v>0</v>
      </c>
      <c r="M757" s="21">
        <f t="shared" si="81"/>
        <v>0</v>
      </c>
      <c r="N757" s="21">
        <f t="shared" si="82"/>
        <v>0</v>
      </c>
      <c r="O757" s="21">
        <f t="shared" si="83"/>
        <v>0</v>
      </c>
    </row>
    <row r="758" spans="5:15" x14ac:dyDescent="0.25">
      <c r="E758">
        <f>'dec deg to utm'!AC759</f>
        <v>166021.44365805644</v>
      </c>
      <c r="F758">
        <f>'dec deg to utm'!AD759</f>
        <v>0</v>
      </c>
      <c r="G758">
        <f t="shared" si="77"/>
        <v>0</v>
      </c>
      <c r="I758">
        <f t="shared" si="78"/>
        <v>0</v>
      </c>
      <c r="J758">
        <f t="shared" si="79"/>
        <v>0</v>
      </c>
      <c r="K758">
        <f t="shared" si="80"/>
        <v>0</v>
      </c>
      <c r="M758" s="21">
        <f t="shared" si="81"/>
        <v>0</v>
      </c>
      <c r="N758" s="21">
        <f t="shared" si="82"/>
        <v>0</v>
      </c>
      <c r="O758" s="21">
        <f t="shared" si="83"/>
        <v>0</v>
      </c>
    </row>
    <row r="759" spans="5:15" x14ac:dyDescent="0.25">
      <c r="E759">
        <f>'dec deg to utm'!AC760</f>
        <v>166021.44365805644</v>
      </c>
      <c r="F759">
        <f>'dec deg to utm'!AD760</f>
        <v>0</v>
      </c>
      <c r="G759">
        <f t="shared" si="77"/>
        <v>0</v>
      </c>
      <c r="I759">
        <f t="shared" si="78"/>
        <v>0</v>
      </c>
      <c r="J759">
        <f t="shared" si="79"/>
        <v>0</v>
      </c>
      <c r="K759">
        <f t="shared" si="80"/>
        <v>0</v>
      </c>
      <c r="M759" s="21">
        <f t="shared" si="81"/>
        <v>0</v>
      </c>
      <c r="N759" s="21">
        <f t="shared" si="82"/>
        <v>0</v>
      </c>
      <c r="O759" s="21">
        <f t="shared" si="83"/>
        <v>0</v>
      </c>
    </row>
    <row r="760" spans="5:15" x14ac:dyDescent="0.25">
      <c r="E760">
        <f>'dec deg to utm'!AC761</f>
        <v>166021.44365805644</v>
      </c>
      <c r="F760">
        <f>'dec deg to utm'!AD761</f>
        <v>0</v>
      </c>
      <c r="G760">
        <f t="shared" si="77"/>
        <v>0</v>
      </c>
      <c r="I760">
        <f t="shared" si="78"/>
        <v>0</v>
      </c>
      <c r="J760">
        <f t="shared" si="79"/>
        <v>0</v>
      </c>
      <c r="K760">
        <f t="shared" si="80"/>
        <v>0</v>
      </c>
      <c r="M760" s="21">
        <f t="shared" si="81"/>
        <v>0</v>
      </c>
      <c r="N760" s="21">
        <f t="shared" si="82"/>
        <v>0</v>
      </c>
      <c r="O760" s="21">
        <f t="shared" si="83"/>
        <v>0</v>
      </c>
    </row>
    <row r="761" spans="5:15" x14ac:dyDescent="0.25">
      <c r="E761">
        <f>'dec deg to utm'!AC762</f>
        <v>166021.44365805644</v>
      </c>
      <c r="F761">
        <f>'dec deg to utm'!AD762</f>
        <v>0</v>
      </c>
      <c r="G761">
        <f t="shared" si="77"/>
        <v>0</v>
      </c>
      <c r="I761">
        <f t="shared" si="78"/>
        <v>0</v>
      </c>
      <c r="J761">
        <f t="shared" si="79"/>
        <v>0</v>
      </c>
      <c r="K761">
        <f t="shared" si="80"/>
        <v>0</v>
      </c>
      <c r="M761" s="21">
        <f t="shared" si="81"/>
        <v>0</v>
      </c>
      <c r="N761" s="21">
        <f t="shared" si="82"/>
        <v>0</v>
      </c>
      <c r="O761" s="21">
        <f t="shared" si="83"/>
        <v>0</v>
      </c>
    </row>
    <row r="762" spans="5:15" x14ac:dyDescent="0.25">
      <c r="E762">
        <f>'dec deg to utm'!AC763</f>
        <v>166021.44365805644</v>
      </c>
      <c r="F762">
        <f>'dec deg to utm'!AD763</f>
        <v>0</v>
      </c>
      <c r="G762">
        <f t="shared" si="77"/>
        <v>0</v>
      </c>
      <c r="I762">
        <f t="shared" si="78"/>
        <v>0</v>
      </c>
      <c r="J762">
        <f t="shared" si="79"/>
        <v>0</v>
      </c>
      <c r="K762">
        <f t="shared" si="80"/>
        <v>0</v>
      </c>
      <c r="M762" s="21">
        <f t="shared" si="81"/>
        <v>0</v>
      </c>
      <c r="N762" s="21">
        <f t="shared" si="82"/>
        <v>0</v>
      </c>
      <c r="O762" s="21">
        <f t="shared" si="83"/>
        <v>0</v>
      </c>
    </row>
    <row r="763" spans="5:15" x14ac:dyDescent="0.25">
      <c r="E763">
        <f>'dec deg to utm'!AC764</f>
        <v>166021.44365805644</v>
      </c>
      <c r="F763">
        <f>'dec deg to utm'!AD764</f>
        <v>0</v>
      </c>
      <c r="G763">
        <f t="shared" si="77"/>
        <v>0</v>
      </c>
      <c r="I763">
        <f t="shared" si="78"/>
        <v>0</v>
      </c>
      <c r="J763">
        <f t="shared" si="79"/>
        <v>0</v>
      </c>
      <c r="K763">
        <f t="shared" si="80"/>
        <v>0</v>
      </c>
      <c r="M763" s="21">
        <f t="shared" si="81"/>
        <v>0</v>
      </c>
      <c r="N763" s="21">
        <f t="shared" si="82"/>
        <v>0</v>
      </c>
      <c r="O763" s="21">
        <f t="shared" si="83"/>
        <v>0</v>
      </c>
    </row>
    <row r="764" spans="5:15" x14ac:dyDescent="0.25">
      <c r="E764">
        <f>'dec deg to utm'!AC765</f>
        <v>166021.44365805644</v>
      </c>
      <c r="F764">
        <f>'dec deg to utm'!AD765</f>
        <v>0</v>
      </c>
      <c r="G764">
        <f t="shared" si="77"/>
        <v>0</v>
      </c>
      <c r="I764">
        <f t="shared" si="78"/>
        <v>0</v>
      </c>
      <c r="J764">
        <f t="shared" si="79"/>
        <v>0</v>
      </c>
      <c r="K764">
        <f t="shared" si="80"/>
        <v>0</v>
      </c>
      <c r="M764" s="21">
        <f t="shared" si="81"/>
        <v>0</v>
      </c>
      <c r="N764" s="21">
        <f t="shared" si="82"/>
        <v>0</v>
      </c>
      <c r="O764" s="21">
        <f t="shared" si="83"/>
        <v>0</v>
      </c>
    </row>
    <row r="765" spans="5:15" x14ac:dyDescent="0.25">
      <c r="E765">
        <f>'dec deg to utm'!AC766</f>
        <v>166021.44365805644</v>
      </c>
      <c r="F765">
        <f>'dec deg to utm'!AD766</f>
        <v>0</v>
      </c>
      <c r="G765">
        <f t="shared" si="77"/>
        <v>0</v>
      </c>
      <c r="I765">
        <f t="shared" si="78"/>
        <v>0</v>
      </c>
      <c r="J765">
        <f t="shared" si="79"/>
        <v>0</v>
      </c>
      <c r="K765">
        <f t="shared" si="80"/>
        <v>0</v>
      </c>
      <c r="M765" s="21">
        <f t="shared" si="81"/>
        <v>0</v>
      </c>
      <c r="N765" s="21">
        <f t="shared" si="82"/>
        <v>0</v>
      </c>
      <c r="O765" s="21">
        <f t="shared" si="83"/>
        <v>0</v>
      </c>
    </row>
    <row r="766" spans="5:15" x14ac:dyDescent="0.25">
      <c r="E766">
        <f>'dec deg to utm'!AC767</f>
        <v>166021.44365805644</v>
      </c>
      <c r="F766">
        <f>'dec deg to utm'!AD767</f>
        <v>0</v>
      </c>
      <c r="G766">
        <f t="shared" si="77"/>
        <v>0</v>
      </c>
      <c r="I766">
        <f t="shared" si="78"/>
        <v>0</v>
      </c>
      <c r="J766">
        <f t="shared" si="79"/>
        <v>0</v>
      </c>
      <c r="K766">
        <f t="shared" si="80"/>
        <v>0</v>
      </c>
      <c r="M766" s="21">
        <f t="shared" si="81"/>
        <v>0</v>
      </c>
      <c r="N766" s="21">
        <f t="shared" si="82"/>
        <v>0</v>
      </c>
      <c r="O766" s="21">
        <f t="shared" si="83"/>
        <v>0</v>
      </c>
    </row>
    <row r="767" spans="5:15" x14ac:dyDescent="0.25">
      <c r="E767">
        <f>'dec deg to utm'!AC768</f>
        <v>166021.44365805644</v>
      </c>
      <c r="F767">
        <f>'dec deg to utm'!AD768</f>
        <v>0</v>
      </c>
      <c r="G767">
        <f t="shared" si="77"/>
        <v>0</v>
      </c>
      <c r="I767">
        <f t="shared" si="78"/>
        <v>0</v>
      </c>
      <c r="J767">
        <f t="shared" si="79"/>
        <v>0</v>
      </c>
      <c r="K767">
        <f t="shared" si="80"/>
        <v>0</v>
      </c>
      <c r="M767" s="21">
        <f t="shared" si="81"/>
        <v>0</v>
      </c>
      <c r="N767" s="21">
        <f t="shared" si="82"/>
        <v>0</v>
      </c>
      <c r="O767" s="21">
        <f t="shared" si="83"/>
        <v>0</v>
      </c>
    </row>
    <row r="768" spans="5:15" x14ac:dyDescent="0.25">
      <c r="E768">
        <f>'dec deg to utm'!AC769</f>
        <v>166021.44365805644</v>
      </c>
      <c r="F768">
        <f>'dec deg to utm'!AD769</f>
        <v>0</v>
      </c>
      <c r="G768">
        <f t="shared" si="77"/>
        <v>0</v>
      </c>
      <c r="I768">
        <f t="shared" si="78"/>
        <v>0</v>
      </c>
      <c r="J768">
        <f t="shared" si="79"/>
        <v>0</v>
      </c>
      <c r="K768">
        <f t="shared" si="80"/>
        <v>0</v>
      </c>
      <c r="M768" s="21">
        <f t="shared" si="81"/>
        <v>0</v>
      </c>
      <c r="N768" s="21">
        <f t="shared" si="82"/>
        <v>0</v>
      </c>
      <c r="O768" s="21">
        <f t="shared" si="83"/>
        <v>0</v>
      </c>
    </row>
    <row r="769" spans="5:15" x14ac:dyDescent="0.25">
      <c r="E769">
        <f>'dec deg to utm'!AC770</f>
        <v>166021.44365805644</v>
      </c>
      <c r="F769">
        <f>'dec deg to utm'!AD770</f>
        <v>0</v>
      </c>
      <c r="G769">
        <f t="shared" si="77"/>
        <v>0</v>
      </c>
      <c r="I769">
        <f t="shared" si="78"/>
        <v>0</v>
      </c>
      <c r="J769">
        <f t="shared" si="79"/>
        <v>0</v>
      </c>
      <c r="K769">
        <f t="shared" si="80"/>
        <v>0</v>
      </c>
      <c r="M769" s="21">
        <f t="shared" si="81"/>
        <v>0</v>
      </c>
      <c r="N769" s="21">
        <f t="shared" si="82"/>
        <v>0</v>
      </c>
      <c r="O769" s="21">
        <f t="shared" si="83"/>
        <v>0</v>
      </c>
    </row>
    <row r="770" spans="5:15" x14ac:dyDescent="0.25">
      <c r="E770">
        <f>'dec deg to utm'!AC771</f>
        <v>166021.44365805644</v>
      </c>
      <c r="F770">
        <f>'dec deg to utm'!AD771</f>
        <v>0</v>
      </c>
      <c r="G770">
        <f t="shared" si="77"/>
        <v>0</v>
      </c>
      <c r="I770">
        <f t="shared" si="78"/>
        <v>0</v>
      </c>
      <c r="J770">
        <f t="shared" si="79"/>
        <v>0</v>
      </c>
      <c r="K770">
        <f t="shared" si="80"/>
        <v>0</v>
      </c>
      <c r="M770" s="21">
        <f t="shared" si="81"/>
        <v>0</v>
      </c>
      <c r="N770" s="21">
        <f t="shared" si="82"/>
        <v>0</v>
      </c>
      <c r="O770" s="21">
        <f t="shared" si="83"/>
        <v>0</v>
      </c>
    </row>
    <row r="771" spans="5:15" x14ac:dyDescent="0.25">
      <c r="E771">
        <f>'dec deg to utm'!AC772</f>
        <v>166021.44365805644</v>
      </c>
      <c r="F771">
        <f>'dec deg to utm'!AD772</f>
        <v>0</v>
      </c>
      <c r="G771">
        <f t="shared" si="77"/>
        <v>0</v>
      </c>
      <c r="I771">
        <f t="shared" si="78"/>
        <v>0</v>
      </c>
      <c r="J771">
        <f t="shared" si="79"/>
        <v>0</v>
      </c>
      <c r="K771">
        <f t="shared" si="80"/>
        <v>0</v>
      </c>
      <c r="M771" s="21">
        <f t="shared" si="81"/>
        <v>0</v>
      </c>
      <c r="N771" s="21">
        <f t="shared" si="82"/>
        <v>0</v>
      </c>
      <c r="O771" s="21">
        <f t="shared" si="83"/>
        <v>0</v>
      </c>
    </row>
    <row r="772" spans="5:15" x14ac:dyDescent="0.25">
      <c r="E772">
        <f>'dec deg to utm'!AC773</f>
        <v>166021.44365805644</v>
      </c>
      <c r="F772">
        <f>'dec deg to utm'!AD773</f>
        <v>0</v>
      </c>
      <c r="G772">
        <f t="shared" si="77"/>
        <v>0</v>
      </c>
      <c r="I772">
        <f t="shared" si="78"/>
        <v>0</v>
      </c>
      <c r="J772">
        <f t="shared" si="79"/>
        <v>0</v>
      </c>
      <c r="K772">
        <f t="shared" si="80"/>
        <v>0</v>
      </c>
      <c r="M772" s="21">
        <f t="shared" si="81"/>
        <v>0</v>
      </c>
      <c r="N772" s="21">
        <f t="shared" si="82"/>
        <v>0</v>
      </c>
      <c r="O772" s="21">
        <f t="shared" si="83"/>
        <v>0</v>
      </c>
    </row>
    <row r="773" spans="5:15" x14ac:dyDescent="0.25">
      <c r="E773">
        <f>'dec deg to utm'!AC774</f>
        <v>166021.44365805644</v>
      </c>
      <c r="F773">
        <f>'dec deg to utm'!AD774</f>
        <v>0</v>
      </c>
      <c r="G773">
        <f t="shared" ref="G773:G836" si="84">C773</f>
        <v>0</v>
      </c>
      <c r="I773">
        <f t="shared" ref="I773:I836" si="85">E773-$E$4</f>
        <v>0</v>
      </c>
      <c r="J773">
        <f t="shared" ref="J773:J836" si="86">F773-$F$4</f>
        <v>0</v>
      </c>
      <c r="K773">
        <f t="shared" ref="K773:K836" si="87">G773-$G$4</f>
        <v>0</v>
      </c>
      <c r="M773" s="21">
        <f t="shared" ref="M773:M836" si="88">I773</f>
        <v>0</v>
      </c>
      <c r="N773" s="21">
        <f t="shared" ref="N773:N836" si="89">J773*-1</f>
        <v>0</v>
      </c>
      <c r="O773" s="21">
        <f t="shared" ref="O773:O836" si="90">K773</f>
        <v>0</v>
      </c>
    </row>
    <row r="774" spans="5:15" x14ac:dyDescent="0.25">
      <c r="E774">
        <f>'dec deg to utm'!AC775</f>
        <v>166021.44365805644</v>
      </c>
      <c r="F774">
        <f>'dec deg to utm'!AD775</f>
        <v>0</v>
      </c>
      <c r="G774">
        <f t="shared" si="84"/>
        <v>0</v>
      </c>
      <c r="I774">
        <f t="shared" si="85"/>
        <v>0</v>
      </c>
      <c r="J774">
        <f t="shared" si="86"/>
        <v>0</v>
      </c>
      <c r="K774">
        <f t="shared" si="87"/>
        <v>0</v>
      </c>
      <c r="M774" s="21">
        <f t="shared" si="88"/>
        <v>0</v>
      </c>
      <c r="N774" s="21">
        <f t="shared" si="89"/>
        <v>0</v>
      </c>
      <c r="O774" s="21">
        <f t="shared" si="90"/>
        <v>0</v>
      </c>
    </row>
    <row r="775" spans="5:15" x14ac:dyDescent="0.25">
      <c r="E775">
        <f>'dec deg to utm'!AC776</f>
        <v>166021.44365805644</v>
      </c>
      <c r="F775">
        <f>'dec deg to utm'!AD776</f>
        <v>0</v>
      </c>
      <c r="G775">
        <f t="shared" si="84"/>
        <v>0</v>
      </c>
      <c r="I775">
        <f t="shared" si="85"/>
        <v>0</v>
      </c>
      <c r="J775">
        <f t="shared" si="86"/>
        <v>0</v>
      </c>
      <c r="K775">
        <f t="shared" si="87"/>
        <v>0</v>
      </c>
      <c r="M775" s="21">
        <f t="shared" si="88"/>
        <v>0</v>
      </c>
      <c r="N775" s="21">
        <f t="shared" si="89"/>
        <v>0</v>
      </c>
      <c r="O775" s="21">
        <f t="shared" si="90"/>
        <v>0</v>
      </c>
    </row>
    <row r="776" spans="5:15" x14ac:dyDescent="0.25">
      <c r="E776">
        <f>'dec deg to utm'!AC777</f>
        <v>166021.44365805644</v>
      </c>
      <c r="F776">
        <f>'dec deg to utm'!AD777</f>
        <v>0</v>
      </c>
      <c r="G776">
        <f t="shared" si="84"/>
        <v>0</v>
      </c>
      <c r="I776">
        <f t="shared" si="85"/>
        <v>0</v>
      </c>
      <c r="J776">
        <f t="shared" si="86"/>
        <v>0</v>
      </c>
      <c r="K776">
        <f t="shared" si="87"/>
        <v>0</v>
      </c>
      <c r="M776" s="21">
        <f t="shared" si="88"/>
        <v>0</v>
      </c>
      <c r="N776" s="21">
        <f t="shared" si="89"/>
        <v>0</v>
      </c>
      <c r="O776" s="21">
        <f t="shared" si="90"/>
        <v>0</v>
      </c>
    </row>
    <row r="777" spans="5:15" x14ac:dyDescent="0.25">
      <c r="E777">
        <f>'dec deg to utm'!AC778</f>
        <v>166021.44365805644</v>
      </c>
      <c r="F777">
        <f>'dec deg to utm'!AD778</f>
        <v>0</v>
      </c>
      <c r="G777">
        <f t="shared" si="84"/>
        <v>0</v>
      </c>
      <c r="I777">
        <f t="shared" si="85"/>
        <v>0</v>
      </c>
      <c r="J777">
        <f t="shared" si="86"/>
        <v>0</v>
      </c>
      <c r="K777">
        <f t="shared" si="87"/>
        <v>0</v>
      </c>
      <c r="M777" s="21">
        <f t="shared" si="88"/>
        <v>0</v>
      </c>
      <c r="N777" s="21">
        <f t="shared" si="89"/>
        <v>0</v>
      </c>
      <c r="O777" s="21">
        <f t="shared" si="90"/>
        <v>0</v>
      </c>
    </row>
    <row r="778" spans="5:15" x14ac:dyDescent="0.25">
      <c r="E778">
        <f>'dec deg to utm'!AC779</f>
        <v>166021.44365805644</v>
      </c>
      <c r="F778">
        <f>'dec deg to utm'!AD779</f>
        <v>0</v>
      </c>
      <c r="G778">
        <f t="shared" si="84"/>
        <v>0</v>
      </c>
      <c r="I778">
        <f t="shared" si="85"/>
        <v>0</v>
      </c>
      <c r="J778">
        <f t="shared" si="86"/>
        <v>0</v>
      </c>
      <c r="K778">
        <f t="shared" si="87"/>
        <v>0</v>
      </c>
      <c r="M778" s="21">
        <f t="shared" si="88"/>
        <v>0</v>
      </c>
      <c r="N778" s="21">
        <f t="shared" si="89"/>
        <v>0</v>
      </c>
      <c r="O778" s="21">
        <f t="shared" si="90"/>
        <v>0</v>
      </c>
    </row>
    <row r="779" spans="5:15" x14ac:dyDescent="0.25">
      <c r="E779">
        <f>'dec deg to utm'!AC780</f>
        <v>166021.44365805644</v>
      </c>
      <c r="F779">
        <f>'dec deg to utm'!AD780</f>
        <v>0</v>
      </c>
      <c r="G779">
        <f t="shared" si="84"/>
        <v>0</v>
      </c>
      <c r="I779">
        <f t="shared" si="85"/>
        <v>0</v>
      </c>
      <c r="J779">
        <f t="shared" si="86"/>
        <v>0</v>
      </c>
      <c r="K779">
        <f t="shared" si="87"/>
        <v>0</v>
      </c>
      <c r="M779" s="21">
        <f t="shared" si="88"/>
        <v>0</v>
      </c>
      <c r="N779" s="21">
        <f t="shared" si="89"/>
        <v>0</v>
      </c>
      <c r="O779" s="21">
        <f t="shared" si="90"/>
        <v>0</v>
      </c>
    </row>
    <row r="780" spans="5:15" x14ac:dyDescent="0.25">
      <c r="E780">
        <f>'dec deg to utm'!AC781</f>
        <v>166021.44365805644</v>
      </c>
      <c r="F780">
        <f>'dec deg to utm'!AD781</f>
        <v>0</v>
      </c>
      <c r="G780">
        <f t="shared" si="84"/>
        <v>0</v>
      </c>
      <c r="I780">
        <f t="shared" si="85"/>
        <v>0</v>
      </c>
      <c r="J780">
        <f t="shared" si="86"/>
        <v>0</v>
      </c>
      <c r="K780">
        <f t="shared" si="87"/>
        <v>0</v>
      </c>
      <c r="M780" s="21">
        <f t="shared" si="88"/>
        <v>0</v>
      </c>
      <c r="N780" s="21">
        <f t="shared" si="89"/>
        <v>0</v>
      </c>
      <c r="O780" s="21">
        <f t="shared" si="90"/>
        <v>0</v>
      </c>
    </row>
    <row r="781" spans="5:15" x14ac:dyDescent="0.25">
      <c r="E781">
        <f>'dec deg to utm'!AC782</f>
        <v>166021.44365805644</v>
      </c>
      <c r="F781">
        <f>'dec deg to utm'!AD782</f>
        <v>0</v>
      </c>
      <c r="G781">
        <f t="shared" si="84"/>
        <v>0</v>
      </c>
      <c r="I781">
        <f t="shared" si="85"/>
        <v>0</v>
      </c>
      <c r="J781">
        <f t="shared" si="86"/>
        <v>0</v>
      </c>
      <c r="K781">
        <f t="shared" si="87"/>
        <v>0</v>
      </c>
      <c r="M781" s="21">
        <f t="shared" si="88"/>
        <v>0</v>
      </c>
      <c r="N781" s="21">
        <f t="shared" si="89"/>
        <v>0</v>
      </c>
      <c r="O781" s="21">
        <f t="shared" si="90"/>
        <v>0</v>
      </c>
    </row>
    <row r="782" spans="5:15" x14ac:dyDescent="0.25">
      <c r="E782">
        <f>'dec deg to utm'!AC783</f>
        <v>166021.44365805644</v>
      </c>
      <c r="F782">
        <f>'dec deg to utm'!AD783</f>
        <v>0</v>
      </c>
      <c r="G782">
        <f t="shared" si="84"/>
        <v>0</v>
      </c>
      <c r="I782">
        <f t="shared" si="85"/>
        <v>0</v>
      </c>
      <c r="J782">
        <f t="shared" si="86"/>
        <v>0</v>
      </c>
      <c r="K782">
        <f t="shared" si="87"/>
        <v>0</v>
      </c>
      <c r="M782" s="21">
        <f t="shared" si="88"/>
        <v>0</v>
      </c>
      <c r="N782" s="21">
        <f t="shared" si="89"/>
        <v>0</v>
      </c>
      <c r="O782" s="21">
        <f t="shared" si="90"/>
        <v>0</v>
      </c>
    </row>
    <row r="783" spans="5:15" x14ac:dyDescent="0.25">
      <c r="E783">
        <f>'dec deg to utm'!AC784</f>
        <v>166021.44365805644</v>
      </c>
      <c r="F783">
        <f>'dec deg to utm'!AD784</f>
        <v>0</v>
      </c>
      <c r="G783">
        <f t="shared" si="84"/>
        <v>0</v>
      </c>
      <c r="I783">
        <f t="shared" si="85"/>
        <v>0</v>
      </c>
      <c r="J783">
        <f t="shared" si="86"/>
        <v>0</v>
      </c>
      <c r="K783">
        <f t="shared" si="87"/>
        <v>0</v>
      </c>
      <c r="M783" s="21">
        <f t="shared" si="88"/>
        <v>0</v>
      </c>
      <c r="N783" s="21">
        <f t="shared" si="89"/>
        <v>0</v>
      </c>
      <c r="O783" s="21">
        <f t="shared" si="90"/>
        <v>0</v>
      </c>
    </row>
    <row r="784" spans="5:15" x14ac:dyDescent="0.25">
      <c r="E784">
        <f>'dec deg to utm'!AC785</f>
        <v>166021.44365805644</v>
      </c>
      <c r="F784">
        <f>'dec deg to utm'!AD785</f>
        <v>0</v>
      </c>
      <c r="G784">
        <f t="shared" si="84"/>
        <v>0</v>
      </c>
      <c r="I784">
        <f t="shared" si="85"/>
        <v>0</v>
      </c>
      <c r="J784">
        <f t="shared" si="86"/>
        <v>0</v>
      </c>
      <c r="K784">
        <f t="shared" si="87"/>
        <v>0</v>
      </c>
      <c r="M784" s="21">
        <f t="shared" si="88"/>
        <v>0</v>
      </c>
      <c r="N784" s="21">
        <f t="shared" si="89"/>
        <v>0</v>
      </c>
      <c r="O784" s="21">
        <f t="shared" si="90"/>
        <v>0</v>
      </c>
    </row>
    <row r="785" spans="5:15" x14ac:dyDescent="0.25">
      <c r="E785">
        <f>'dec deg to utm'!AC786</f>
        <v>166021.44365805644</v>
      </c>
      <c r="F785">
        <f>'dec deg to utm'!AD786</f>
        <v>0</v>
      </c>
      <c r="G785">
        <f t="shared" si="84"/>
        <v>0</v>
      </c>
      <c r="I785">
        <f t="shared" si="85"/>
        <v>0</v>
      </c>
      <c r="J785">
        <f t="shared" si="86"/>
        <v>0</v>
      </c>
      <c r="K785">
        <f t="shared" si="87"/>
        <v>0</v>
      </c>
      <c r="M785" s="21">
        <f t="shared" si="88"/>
        <v>0</v>
      </c>
      <c r="N785" s="21">
        <f t="shared" si="89"/>
        <v>0</v>
      </c>
      <c r="O785" s="21">
        <f t="shared" si="90"/>
        <v>0</v>
      </c>
    </row>
    <row r="786" spans="5:15" x14ac:dyDescent="0.25">
      <c r="E786">
        <f>'dec deg to utm'!AC787</f>
        <v>166021.44365805644</v>
      </c>
      <c r="F786">
        <f>'dec deg to utm'!AD787</f>
        <v>0</v>
      </c>
      <c r="G786">
        <f t="shared" si="84"/>
        <v>0</v>
      </c>
      <c r="I786">
        <f t="shared" si="85"/>
        <v>0</v>
      </c>
      <c r="J786">
        <f t="shared" si="86"/>
        <v>0</v>
      </c>
      <c r="K786">
        <f t="shared" si="87"/>
        <v>0</v>
      </c>
      <c r="M786" s="21">
        <f t="shared" si="88"/>
        <v>0</v>
      </c>
      <c r="N786" s="21">
        <f t="shared" si="89"/>
        <v>0</v>
      </c>
      <c r="O786" s="21">
        <f t="shared" si="90"/>
        <v>0</v>
      </c>
    </row>
    <row r="787" spans="5:15" x14ac:dyDescent="0.25">
      <c r="E787">
        <f>'dec deg to utm'!AC788</f>
        <v>166021.44365805644</v>
      </c>
      <c r="F787">
        <f>'dec deg to utm'!AD788</f>
        <v>0</v>
      </c>
      <c r="G787">
        <f t="shared" si="84"/>
        <v>0</v>
      </c>
      <c r="I787">
        <f t="shared" si="85"/>
        <v>0</v>
      </c>
      <c r="J787">
        <f t="shared" si="86"/>
        <v>0</v>
      </c>
      <c r="K787">
        <f t="shared" si="87"/>
        <v>0</v>
      </c>
      <c r="M787" s="21">
        <f t="shared" si="88"/>
        <v>0</v>
      </c>
      <c r="N787" s="21">
        <f t="shared" si="89"/>
        <v>0</v>
      </c>
      <c r="O787" s="21">
        <f t="shared" si="90"/>
        <v>0</v>
      </c>
    </row>
    <row r="788" spans="5:15" x14ac:dyDescent="0.25">
      <c r="E788">
        <f>'dec deg to utm'!AC789</f>
        <v>166021.44365805644</v>
      </c>
      <c r="F788">
        <f>'dec deg to utm'!AD789</f>
        <v>0</v>
      </c>
      <c r="G788">
        <f t="shared" si="84"/>
        <v>0</v>
      </c>
      <c r="I788">
        <f t="shared" si="85"/>
        <v>0</v>
      </c>
      <c r="J788">
        <f t="shared" si="86"/>
        <v>0</v>
      </c>
      <c r="K788">
        <f t="shared" si="87"/>
        <v>0</v>
      </c>
      <c r="M788" s="21">
        <f t="shared" si="88"/>
        <v>0</v>
      </c>
      <c r="N788" s="21">
        <f t="shared" si="89"/>
        <v>0</v>
      </c>
      <c r="O788" s="21">
        <f t="shared" si="90"/>
        <v>0</v>
      </c>
    </row>
    <row r="789" spans="5:15" x14ac:dyDescent="0.25">
      <c r="E789">
        <f>'dec deg to utm'!AC790</f>
        <v>166021.44365805644</v>
      </c>
      <c r="F789">
        <f>'dec deg to utm'!AD790</f>
        <v>0</v>
      </c>
      <c r="G789">
        <f t="shared" si="84"/>
        <v>0</v>
      </c>
      <c r="I789">
        <f t="shared" si="85"/>
        <v>0</v>
      </c>
      <c r="J789">
        <f t="shared" si="86"/>
        <v>0</v>
      </c>
      <c r="K789">
        <f t="shared" si="87"/>
        <v>0</v>
      </c>
      <c r="M789" s="21">
        <f t="shared" si="88"/>
        <v>0</v>
      </c>
      <c r="N789" s="21">
        <f t="shared" si="89"/>
        <v>0</v>
      </c>
      <c r="O789" s="21">
        <f t="shared" si="90"/>
        <v>0</v>
      </c>
    </row>
    <row r="790" spans="5:15" x14ac:dyDescent="0.25">
      <c r="E790">
        <f>'dec deg to utm'!AC791</f>
        <v>166021.44365805644</v>
      </c>
      <c r="F790">
        <f>'dec deg to utm'!AD791</f>
        <v>0</v>
      </c>
      <c r="G790">
        <f t="shared" si="84"/>
        <v>0</v>
      </c>
      <c r="I790">
        <f t="shared" si="85"/>
        <v>0</v>
      </c>
      <c r="J790">
        <f t="shared" si="86"/>
        <v>0</v>
      </c>
      <c r="K790">
        <f t="shared" si="87"/>
        <v>0</v>
      </c>
      <c r="M790" s="21">
        <f t="shared" si="88"/>
        <v>0</v>
      </c>
      <c r="N790" s="21">
        <f t="shared" si="89"/>
        <v>0</v>
      </c>
      <c r="O790" s="21">
        <f t="shared" si="90"/>
        <v>0</v>
      </c>
    </row>
    <row r="791" spans="5:15" x14ac:dyDescent="0.25">
      <c r="E791">
        <f>'dec deg to utm'!AC792</f>
        <v>166021.44365805644</v>
      </c>
      <c r="F791">
        <f>'dec deg to utm'!AD792</f>
        <v>0</v>
      </c>
      <c r="G791">
        <f t="shared" si="84"/>
        <v>0</v>
      </c>
      <c r="I791">
        <f t="shared" si="85"/>
        <v>0</v>
      </c>
      <c r="J791">
        <f t="shared" si="86"/>
        <v>0</v>
      </c>
      <c r="K791">
        <f t="shared" si="87"/>
        <v>0</v>
      </c>
      <c r="M791" s="21">
        <f t="shared" si="88"/>
        <v>0</v>
      </c>
      <c r="N791" s="21">
        <f t="shared" si="89"/>
        <v>0</v>
      </c>
      <c r="O791" s="21">
        <f t="shared" si="90"/>
        <v>0</v>
      </c>
    </row>
    <row r="792" spans="5:15" x14ac:dyDescent="0.25">
      <c r="E792">
        <f>'dec deg to utm'!AC793</f>
        <v>166021.44365805644</v>
      </c>
      <c r="F792">
        <f>'dec deg to utm'!AD793</f>
        <v>0</v>
      </c>
      <c r="G792">
        <f t="shared" si="84"/>
        <v>0</v>
      </c>
      <c r="I792">
        <f t="shared" si="85"/>
        <v>0</v>
      </c>
      <c r="J792">
        <f t="shared" si="86"/>
        <v>0</v>
      </c>
      <c r="K792">
        <f t="shared" si="87"/>
        <v>0</v>
      </c>
      <c r="M792" s="21">
        <f t="shared" si="88"/>
        <v>0</v>
      </c>
      <c r="N792" s="21">
        <f t="shared" si="89"/>
        <v>0</v>
      </c>
      <c r="O792" s="21">
        <f t="shared" si="90"/>
        <v>0</v>
      </c>
    </row>
    <row r="793" spans="5:15" x14ac:dyDescent="0.25">
      <c r="E793">
        <f>'dec deg to utm'!AC794</f>
        <v>166021.44365805644</v>
      </c>
      <c r="F793">
        <f>'dec deg to utm'!AD794</f>
        <v>0</v>
      </c>
      <c r="G793">
        <f t="shared" si="84"/>
        <v>0</v>
      </c>
      <c r="I793">
        <f t="shared" si="85"/>
        <v>0</v>
      </c>
      <c r="J793">
        <f t="shared" si="86"/>
        <v>0</v>
      </c>
      <c r="K793">
        <f t="shared" si="87"/>
        <v>0</v>
      </c>
      <c r="M793" s="21">
        <f t="shared" si="88"/>
        <v>0</v>
      </c>
      <c r="N793" s="21">
        <f t="shared" si="89"/>
        <v>0</v>
      </c>
      <c r="O793" s="21">
        <f t="shared" si="90"/>
        <v>0</v>
      </c>
    </row>
    <row r="794" spans="5:15" x14ac:dyDescent="0.25">
      <c r="E794">
        <f>'dec deg to utm'!AC795</f>
        <v>166021.44365805644</v>
      </c>
      <c r="F794">
        <f>'dec deg to utm'!AD795</f>
        <v>0</v>
      </c>
      <c r="G794">
        <f t="shared" si="84"/>
        <v>0</v>
      </c>
      <c r="I794">
        <f t="shared" si="85"/>
        <v>0</v>
      </c>
      <c r="J794">
        <f t="shared" si="86"/>
        <v>0</v>
      </c>
      <c r="K794">
        <f t="shared" si="87"/>
        <v>0</v>
      </c>
      <c r="M794" s="21">
        <f t="shared" si="88"/>
        <v>0</v>
      </c>
      <c r="N794" s="21">
        <f t="shared" si="89"/>
        <v>0</v>
      </c>
      <c r="O794" s="21">
        <f t="shared" si="90"/>
        <v>0</v>
      </c>
    </row>
    <row r="795" spans="5:15" x14ac:dyDescent="0.25">
      <c r="E795">
        <f>'dec deg to utm'!AC796</f>
        <v>166021.44365805644</v>
      </c>
      <c r="F795">
        <f>'dec deg to utm'!AD796</f>
        <v>0</v>
      </c>
      <c r="G795">
        <f t="shared" si="84"/>
        <v>0</v>
      </c>
      <c r="I795">
        <f t="shared" si="85"/>
        <v>0</v>
      </c>
      <c r="J795">
        <f t="shared" si="86"/>
        <v>0</v>
      </c>
      <c r="K795">
        <f t="shared" si="87"/>
        <v>0</v>
      </c>
      <c r="M795" s="21">
        <f t="shared" si="88"/>
        <v>0</v>
      </c>
      <c r="N795" s="21">
        <f t="shared" si="89"/>
        <v>0</v>
      </c>
      <c r="O795" s="21">
        <f t="shared" si="90"/>
        <v>0</v>
      </c>
    </row>
    <row r="796" spans="5:15" x14ac:dyDescent="0.25">
      <c r="E796">
        <f>'dec deg to utm'!AC797</f>
        <v>166021.44365805644</v>
      </c>
      <c r="F796">
        <f>'dec deg to utm'!AD797</f>
        <v>0</v>
      </c>
      <c r="G796">
        <f t="shared" si="84"/>
        <v>0</v>
      </c>
      <c r="I796">
        <f t="shared" si="85"/>
        <v>0</v>
      </c>
      <c r="J796">
        <f t="shared" si="86"/>
        <v>0</v>
      </c>
      <c r="K796">
        <f t="shared" si="87"/>
        <v>0</v>
      </c>
      <c r="M796" s="21">
        <f t="shared" si="88"/>
        <v>0</v>
      </c>
      <c r="N796" s="21">
        <f t="shared" si="89"/>
        <v>0</v>
      </c>
      <c r="O796" s="21">
        <f t="shared" si="90"/>
        <v>0</v>
      </c>
    </row>
    <row r="797" spans="5:15" x14ac:dyDescent="0.25">
      <c r="E797">
        <f>'dec deg to utm'!AC798</f>
        <v>166021.44365805644</v>
      </c>
      <c r="F797">
        <f>'dec deg to utm'!AD798</f>
        <v>0</v>
      </c>
      <c r="G797">
        <f t="shared" si="84"/>
        <v>0</v>
      </c>
      <c r="I797">
        <f t="shared" si="85"/>
        <v>0</v>
      </c>
      <c r="J797">
        <f t="shared" si="86"/>
        <v>0</v>
      </c>
      <c r="K797">
        <f t="shared" si="87"/>
        <v>0</v>
      </c>
      <c r="M797" s="21">
        <f t="shared" si="88"/>
        <v>0</v>
      </c>
      <c r="N797" s="21">
        <f t="shared" si="89"/>
        <v>0</v>
      </c>
      <c r="O797" s="21">
        <f t="shared" si="90"/>
        <v>0</v>
      </c>
    </row>
    <row r="798" spans="5:15" x14ac:dyDescent="0.25">
      <c r="E798">
        <f>'dec deg to utm'!AC799</f>
        <v>166021.44365805644</v>
      </c>
      <c r="F798">
        <f>'dec deg to utm'!AD799</f>
        <v>0</v>
      </c>
      <c r="G798">
        <f t="shared" si="84"/>
        <v>0</v>
      </c>
      <c r="I798">
        <f t="shared" si="85"/>
        <v>0</v>
      </c>
      <c r="J798">
        <f t="shared" si="86"/>
        <v>0</v>
      </c>
      <c r="K798">
        <f t="shared" si="87"/>
        <v>0</v>
      </c>
      <c r="M798" s="21">
        <f t="shared" si="88"/>
        <v>0</v>
      </c>
      <c r="N798" s="21">
        <f t="shared" si="89"/>
        <v>0</v>
      </c>
      <c r="O798" s="21">
        <f t="shared" si="90"/>
        <v>0</v>
      </c>
    </row>
    <row r="799" spans="5:15" x14ac:dyDescent="0.25">
      <c r="E799">
        <f>'dec deg to utm'!AC800</f>
        <v>166021.44365805644</v>
      </c>
      <c r="F799">
        <f>'dec deg to utm'!AD800</f>
        <v>0</v>
      </c>
      <c r="G799">
        <f t="shared" si="84"/>
        <v>0</v>
      </c>
      <c r="I799">
        <f t="shared" si="85"/>
        <v>0</v>
      </c>
      <c r="J799">
        <f t="shared" si="86"/>
        <v>0</v>
      </c>
      <c r="K799">
        <f t="shared" si="87"/>
        <v>0</v>
      </c>
      <c r="M799" s="21">
        <f t="shared" si="88"/>
        <v>0</v>
      </c>
      <c r="N799" s="21">
        <f t="shared" si="89"/>
        <v>0</v>
      </c>
      <c r="O799" s="21">
        <f t="shared" si="90"/>
        <v>0</v>
      </c>
    </row>
    <row r="800" spans="5:15" x14ac:dyDescent="0.25">
      <c r="E800">
        <f>'dec deg to utm'!AC801</f>
        <v>166021.44365805644</v>
      </c>
      <c r="F800">
        <f>'dec deg to utm'!AD801</f>
        <v>0</v>
      </c>
      <c r="G800">
        <f t="shared" si="84"/>
        <v>0</v>
      </c>
      <c r="I800">
        <f t="shared" si="85"/>
        <v>0</v>
      </c>
      <c r="J800">
        <f t="shared" si="86"/>
        <v>0</v>
      </c>
      <c r="K800">
        <f t="shared" si="87"/>
        <v>0</v>
      </c>
      <c r="M800" s="21">
        <f t="shared" si="88"/>
        <v>0</v>
      </c>
      <c r="N800" s="21">
        <f t="shared" si="89"/>
        <v>0</v>
      </c>
      <c r="O800" s="21">
        <f t="shared" si="90"/>
        <v>0</v>
      </c>
    </row>
    <row r="801" spans="5:15" x14ac:dyDescent="0.25">
      <c r="E801">
        <f>'dec deg to utm'!AC802</f>
        <v>166021.44365805644</v>
      </c>
      <c r="F801">
        <f>'dec deg to utm'!AD802</f>
        <v>0</v>
      </c>
      <c r="G801">
        <f t="shared" si="84"/>
        <v>0</v>
      </c>
      <c r="I801">
        <f t="shared" si="85"/>
        <v>0</v>
      </c>
      <c r="J801">
        <f t="shared" si="86"/>
        <v>0</v>
      </c>
      <c r="K801">
        <f t="shared" si="87"/>
        <v>0</v>
      </c>
      <c r="M801" s="21">
        <f t="shared" si="88"/>
        <v>0</v>
      </c>
      <c r="N801" s="21">
        <f t="shared" si="89"/>
        <v>0</v>
      </c>
      <c r="O801" s="21">
        <f t="shared" si="90"/>
        <v>0</v>
      </c>
    </row>
    <row r="802" spans="5:15" x14ac:dyDescent="0.25">
      <c r="E802">
        <f>'dec deg to utm'!AC803</f>
        <v>166021.44365805644</v>
      </c>
      <c r="F802">
        <f>'dec deg to utm'!AD803</f>
        <v>0</v>
      </c>
      <c r="G802">
        <f t="shared" si="84"/>
        <v>0</v>
      </c>
      <c r="I802">
        <f t="shared" si="85"/>
        <v>0</v>
      </c>
      <c r="J802">
        <f t="shared" si="86"/>
        <v>0</v>
      </c>
      <c r="K802">
        <f t="shared" si="87"/>
        <v>0</v>
      </c>
      <c r="M802" s="21">
        <f t="shared" si="88"/>
        <v>0</v>
      </c>
      <c r="N802" s="21">
        <f t="shared" si="89"/>
        <v>0</v>
      </c>
      <c r="O802" s="21">
        <f t="shared" si="90"/>
        <v>0</v>
      </c>
    </row>
    <row r="803" spans="5:15" x14ac:dyDescent="0.25">
      <c r="E803">
        <f>'dec deg to utm'!AC804</f>
        <v>166021.44365805644</v>
      </c>
      <c r="F803">
        <f>'dec deg to utm'!AD804</f>
        <v>0</v>
      </c>
      <c r="G803">
        <f t="shared" si="84"/>
        <v>0</v>
      </c>
      <c r="I803">
        <f t="shared" si="85"/>
        <v>0</v>
      </c>
      <c r="J803">
        <f t="shared" si="86"/>
        <v>0</v>
      </c>
      <c r="K803">
        <f t="shared" si="87"/>
        <v>0</v>
      </c>
      <c r="M803" s="21">
        <f t="shared" si="88"/>
        <v>0</v>
      </c>
      <c r="N803" s="21">
        <f t="shared" si="89"/>
        <v>0</v>
      </c>
      <c r="O803" s="21">
        <f t="shared" si="90"/>
        <v>0</v>
      </c>
    </row>
    <row r="804" spans="5:15" x14ac:dyDescent="0.25">
      <c r="E804">
        <f>'dec deg to utm'!AC805</f>
        <v>166021.44365805644</v>
      </c>
      <c r="F804">
        <f>'dec deg to utm'!AD805</f>
        <v>0</v>
      </c>
      <c r="G804">
        <f t="shared" si="84"/>
        <v>0</v>
      </c>
      <c r="I804">
        <f t="shared" si="85"/>
        <v>0</v>
      </c>
      <c r="J804">
        <f t="shared" si="86"/>
        <v>0</v>
      </c>
      <c r="K804">
        <f t="shared" si="87"/>
        <v>0</v>
      </c>
      <c r="M804" s="21">
        <f t="shared" si="88"/>
        <v>0</v>
      </c>
      <c r="N804" s="21">
        <f t="shared" si="89"/>
        <v>0</v>
      </c>
      <c r="O804" s="21">
        <f t="shared" si="90"/>
        <v>0</v>
      </c>
    </row>
    <row r="805" spans="5:15" x14ac:dyDescent="0.25">
      <c r="E805">
        <f>'dec deg to utm'!AC806</f>
        <v>166021.44365805644</v>
      </c>
      <c r="F805">
        <f>'dec deg to utm'!AD806</f>
        <v>0</v>
      </c>
      <c r="G805">
        <f t="shared" si="84"/>
        <v>0</v>
      </c>
      <c r="I805">
        <f t="shared" si="85"/>
        <v>0</v>
      </c>
      <c r="J805">
        <f t="shared" si="86"/>
        <v>0</v>
      </c>
      <c r="K805">
        <f t="shared" si="87"/>
        <v>0</v>
      </c>
      <c r="M805" s="21">
        <f t="shared" si="88"/>
        <v>0</v>
      </c>
      <c r="N805" s="21">
        <f t="shared" si="89"/>
        <v>0</v>
      </c>
      <c r="O805" s="21">
        <f t="shared" si="90"/>
        <v>0</v>
      </c>
    </row>
    <row r="806" spans="5:15" x14ac:dyDescent="0.25">
      <c r="E806">
        <f>'dec deg to utm'!AC807</f>
        <v>166021.44365805644</v>
      </c>
      <c r="F806">
        <f>'dec deg to utm'!AD807</f>
        <v>0</v>
      </c>
      <c r="G806">
        <f t="shared" si="84"/>
        <v>0</v>
      </c>
      <c r="I806">
        <f t="shared" si="85"/>
        <v>0</v>
      </c>
      <c r="J806">
        <f t="shared" si="86"/>
        <v>0</v>
      </c>
      <c r="K806">
        <f t="shared" si="87"/>
        <v>0</v>
      </c>
      <c r="M806" s="21">
        <f t="shared" si="88"/>
        <v>0</v>
      </c>
      <c r="N806" s="21">
        <f t="shared" si="89"/>
        <v>0</v>
      </c>
      <c r="O806" s="21">
        <f t="shared" si="90"/>
        <v>0</v>
      </c>
    </row>
    <row r="807" spans="5:15" x14ac:dyDescent="0.25">
      <c r="E807">
        <f>'dec deg to utm'!AC808</f>
        <v>166021.44365805644</v>
      </c>
      <c r="F807">
        <f>'dec deg to utm'!AD808</f>
        <v>0</v>
      </c>
      <c r="G807">
        <f t="shared" si="84"/>
        <v>0</v>
      </c>
      <c r="I807">
        <f t="shared" si="85"/>
        <v>0</v>
      </c>
      <c r="J807">
        <f t="shared" si="86"/>
        <v>0</v>
      </c>
      <c r="K807">
        <f t="shared" si="87"/>
        <v>0</v>
      </c>
      <c r="M807" s="21">
        <f t="shared" si="88"/>
        <v>0</v>
      </c>
      <c r="N807" s="21">
        <f t="shared" si="89"/>
        <v>0</v>
      </c>
      <c r="O807" s="21">
        <f t="shared" si="90"/>
        <v>0</v>
      </c>
    </row>
    <row r="808" spans="5:15" x14ac:dyDescent="0.25">
      <c r="E808">
        <f>'dec deg to utm'!AC809</f>
        <v>166021.44365805644</v>
      </c>
      <c r="F808">
        <f>'dec deg to utm'!AD809</f>
        <v>0</v>
      </c>
      <c r="G808">
        <f t="shared" si="84"/>
        <v>0</v>
      </c>
      <c r="I808">
        <f t="shared" si="85"/>
        <v>0</v>
      </c>
      <c r="J808">
        <f t="shared" si="86"/>
        <v>0</v>
      </c>
      <c r="K808">
        <f t="shared" si="87"/>
        <v>0</v>
      </c>
      <c r="M808" s="21">
        <f t="shared" si="88"/>
        <v>0</v>
      </c>
      <c r="N808" s="21">
        <f t="shared" si="89"/>
        <v>0</v>
      </c>
      <c r="O808" s="21">
        <f t="shared" si="90"/>
        <v>0</v>
      </c>
    </row>
    <row r="809" spans="5:15" x14ac:dyDescent="0.25">
      <c r="E809">
        <f>'dec deg to utm'!AC810</f>
        <v>166021.44365805644</v>
      </c>
      <c r="F809">
        <f>'dec deg to utm'!AD810</f>
        <v>0</v>
      </c>
      <c r="G809">
        <f t="shared" si="84"/>
        <v>0</v>
      </c>
      <c r="I809">
        <f t="shared" si="85"/>
        <v>0</v>
      </c>
      <c r="J809">
        <f t="shared" si="86"/>
        <v>0</v>
      </c>
      <c r="K809">
        <f t="shared" si="87"/>
        <v>0</v>
      </c>
      <c r="M809" s="21">
        <f t="shared" si="88"/>
        <v>0</v>
      </c>
      <c r="N809" s="21">
        <f t="shared" si="89"/>
        <v>0</v>
      </c>
      <c r="O809" s="21">
        <f t="shared" si="90"/>
        <v>0</v>
      </c>
    </row>
    <row r="810" spans="5:15" x14ac:dyDescent="0.25">
      <c r="E810">
        <f>'dec deg to utm'!AC811</f>
        <v>166021.44365805644</v>
      </c>
      <c r="F810">
        <f>'dec deg to utm'!AD811</f>
        <v>0</v>
      </c>
      <c r="G810">
        <f t="shared" si="84"/>
        <v>0</v>
      </c>
      <c r="I810">
        <f t="shared" si="85"/>
        <v>0</v>
      </c>
      <c r="J810">
        <f t="shared" si="86"/>
        <v>0</v>
      </c>
      <c r="K810">
        <f t="shared" si="87"/>
        <v>0</v>
      </c>
      <c r="M810" s="21">
        <f t="shared" si="88"/>
        <v>0</v>
      </c>
      <c r="N810" s="21">
        <f t="shared" si="89"/>
        <v>0</v>
      </c>
      <c r="O810" s="21">
        <f t="shared" si="90"/>
        <v>0</v>
      </c>
    </row>
    <row r="811" spans="5:15" x14ac:dyDescent="0.25">
      <c r="E811">
        <f>'dec deg to utm'!AC812</f>
        <v>166021.44365805644</v>
      </c>
      <c r="F811">
        <f>'dec deg to utm'!AD812</f>
        <v>0</v>
      </c>
      <c r="G811">
        <f t="shared" si="84"/>
        <v>0</v>
      </c>
      <c r="I811">
        <f t="shared" si="85"/>
        <v>0</v>
      </c>
      <c r="J811">
        <f t="shared" si="86"/>
        <v>0</v>
      </c>
      <c r="K811">
        <f t="shared" si="87"/>
        <v>0</v>
      </c>
      <c r="M811" s="21">
        <f t="shared" si="88"/>
        <v>0</v>
      </c>
      <c r="N811" s="21">
        <f t="shared" si="89"/>
        <v>0</v>
      </c>
      <c r="O811" s="21">
        <f t="shared" si="90"/>
        <v>0</v>
      </c>
    </row>
    <row r="812" spans="5:15" x14ac:dyDescent="0.25">
      <c r="E812">
        <f>'dec deg to utm'!AC813</f>
        <v>166021.44365805644</v>
      </c>
      <c r="F812">
        <f>'dec deg to utm'!AD813</f>
        <v>0</v>
      </c>
      <c r="G812">
        <f t="shared" si="84"/>
        <v>0</v>
      </c>
      <c r="I812">
        <f t="shared" si="85"/>
        <v>0</v>
      </c>
      <c r="J812">
        <f t="shared" si="86"/>
        <v>0</v>
      </c>
      <c r="K812">
        <f t="shared" si="87"/>
        <v>0</v>
      </c>
      <c r="M812" s="21">
        <f t="shared" si="88"/>
        <v>0</v>
      </c>
      <c r="N812" s="21">
        <f t="shared" si="89"/>
        <v>0</v>
      </c>
      <c r="O812" s="21">
        <f t="shared" si="90"/>
        <v>0</v>
      </c>
    </row>
    <row r="813" spans="5:15" x14ac:dyDescent="0.25">
      <c r="E813">
        <f>'dec deg to utm'!AC814</f>
        <v>166021.44365805644</v>
      </c>
      <c r="F813">
        <f>'dec deg to utm'!AD814</f>
        <v>0</v>
      </c>
      <c r="G813">
        <f t="shared" si="84"/>
        <v>0</v>
      </c>
      <c r="I813">
        <f t="shared" si="85"/>
        <v>0</v>
      </c>
      <c r="J813">
        <f t="shared" si="86"/>
        <v>0</v>
      </c>
      <c r="K813">
        <f t="shared" si="87"/>
        <v>0</v>
      </c>
      <c r="M813" s="21">
        <f t="shared" si="88"/>
        <v>0</v>
      </c>
      <c r="N813" s="21">
        <f t="shared" si="89"/>
        <v>0</v>
      </c>
      <c r="O813" s="21">
        <f t="shared" si="90"/>
        <v>0</v>
      </c>
    </row>
    <row r="814" spans="5:15" x14ac:dyDescent="0.25">
      <c r="E814">
        <f>'dec deg to utm'!AC815</f>
        <v>166021.44365805644</v>
      </c>
      <c r="F814">
        <f>'dec deg to utm'!AD815</f>
        <v>0</v>
      </c>
      <c r="G814">
        <f t="shared" si="84"/>
        <v>0</v>
      </c>
      <c r="I814">
        <f t="shared" si="85"/>
        <v>0</v>
      </c>
      <c r="J814">
        <f t="shared" si="86"/>
        <v>0</v>
      </c>
      <c r="K814">
        <f t="shared" si="87"/>
        <v>0</v>
      </c>
      <c r="M814" s="21">
        <f t="shared" si="88"/>
        <v>0</v>
      </c>
      <c r="N814" s="21">
        <f t="shared" si="89"/>
        <v>0</v>
      </c>
      <c r="O814" s="21">
        <f t="shared" si="90"/>
        <v>0</v>
      </c>
    </row>
    <row r="815" spans="5:15" x14ac:dyDescent="0.25">
      <c r="E815">
        <f>'dec deg to utm'!AC816</f>
        <v>166021.44365805644</v>
      </c>
      <c r="F815">
        <f>'dec deg to utm'!AD816</f>
        <v>0</v>
      </c>
      <c r="G815">
        <f t="shared" si="84"/>
        <v>0</v>
      </c>
      <c r="I815">
        <f t="shared" si="85"/>
        <v>0</v>
      </c>
      <c r="J815">
        <f t="shared" si="86"/>
        <v>0</v>
      </c>
      <c r="K815">
        <f t="shared" si="87"/>
        <v>0</v>
      </c>
      <c r="M815" s="21">
        <f t="shared" si="88"/>
        <v>0</v>
      </c>
      <c r="N815" s="21">
        <f t="shared" si="89"/>
        <v>0</v>
      </c>
      <c r="O815" s="21">
        <f t="shared" si="90"/>
        <v>0</v>
      </c>
    </row>
    <row r="816" spans="5:15" x14ac:dyDescent="0.25">
      <c r="E816">
        <f>'dec deg to utm'!AC817</f>
        <v>166021.44365805644</v>
      </c>
      <c r="F816">
        <f>'dec deg to utm'!AD817</f>
        <v>0</v>
      </c>
      <c r="G816">
        <f t="shared" si="84"/>
        <v>0</v>
      </c>
      <c r="I816">
        <f t="shared" si="85"/>
        <v>0</v>
      </c>
      <c r="J816">
        <f t="shared" si="86"/>
        <v>0</v>
      </c>
      <c r="K816">
        <f t="shared" si="87"/>
        <v>0</v>
      </c>
      <c r="M816" s="21">
        <f t="shared" si="88"/>
        <v>0</v>
      </c>
      <c r="N816" s="21">
        <f t="shared" si="89"/>
        <v>0</v>
      </c>
      <c r="O816" s="21">
        <f t="shared" si="90"/>
        <v>0</v>
      </c>
    </row>
    <row r="817" spans="5:15" x14ac:dyDescent="0.25">
      <c r="E817">
        <f>'dec deg to utm'!AC818</f>
        <v>166021.44365805644</v>
      </c>
      <c r="F817">
        <f>'dec deg to utm'!AD818</f>
        <v>0</v>
      </c>
      <c r="G817">
        <f t="shared" si="84"/>
        <v>0</v>
      </c>
      <c r="I817">
        <f t="shared" si="85"/>
        <v>0</v>
      </c>
      <c r="J817">
        <f t="shared" si="86"/>
        <v>0</v>
      </c>
      <c r="K817">
        <f t="shared" si="87"/>
        <v>0</v>
      </c>
      <c r="M817" s="21">
        <f t="shared" si="88"/>
        <v>0</v>
      </c>
      <c r="N817" s="21">
        <f t="shared" si="89"/>
        <v>0</v>
      </c>
      <c r="O817" s="21">
        <f t="shared" si="90"/>
        <v>0</v>
      </c>
    </row>
    <row r="818" spans="5:15" x14ac:dyDescent="0.25">
      <c r="E818">
        <f>'dec deg to utm'!AC819</f>
        <v>166021.44365805644</v>
      </c>
      <c r="F818">
        <f>'dec deg to utm'!AD819</f>
        <v>0</v>
      </c>
      <c r="G818">
        <f t="shared" si="84"/>
        <v>0</v>
      </c>
      <c r="I818">
        <f t="shared" si="85"/>
        <v>0</v>
      </c>
      <c r="J818">
        <f t="shared" si="86"/>
        <v>0</v>
      </c>
      <c r="K818">
        <f t="shared" si="87"/>
        <v>0</v>
      </c>
      <c r="M818" s="21">
        <f t="shared" si="88"/>
        <v>0</v>
      </c>
      <c r="N818" s="21">
        <f t="shared" si="89"/>
        <v>0</v>
      </c>
      <c r="O818" s="21">
        <f t="shared" si="90"/>
        <v>0</v>
      </c>
    </row>
    <row r="819" spans="5:15" x14ac:dyDescent="0.25">
      <c r="E819">
        <f>'dec deg to utm'!AC820</f>
        <v>166021.44365805644</v>
      </c>
      <c r="F819">
        <f>'dec deg to utm'!AD820</f>
        <v>0</v>
      </c>
      <c r="G819">
        <f t="shared" si="84"/>
        <v>0</v>
      </c>
      <c r="I819">
        <f t="shared" si="85"/>
        <v>0</v>
      </c>
      <c r="J819">
        <f t="shared" si="86"/>
        <v>0</v>
      </c>
      <c r="K819">
        <f t="shared" si="87"/>
        <v>0</v>
      </c>
      <c r="M819" s="21">
        <f t="shared" si="88"/>
        <v>0</v>
      </c>
      <c r="N819" s="21">
        <f t="shared" si="89"/>
        <v>0</v>
      </c>
      <c r="O819" s="21">
        <f t="shared" si="90"/>
        <v>0</v>
      </c>
    </row>
    <row r="820" spans="5:15" x14ac:dyDescent="0.25">
      <c r="E820">
        <f>'dec deg to utm'!AC821</f>
        <v>166021.44365805644</v>
      </c>
      <c r="F820">
        <f>'dec deg to utm'!AD821</f>
        <v>0</v>
      </c>
      <c r="G820">
        <f t="shared" si="84"/>
        <v>0</v>
      </c>
      <c r="I820">
        <f t="shared" si="85"/>
        <v>0</v>
      </c>
      <c r="J820">
        <f t="shared" si="86"/>
        <v>0</v>
      </c>
      <c r="K820">
        <f t="shared" si="87"/>
        <v>0</v>
      </c>
      <c r="M820" s="21">
        <f t="shared" si="88"/>
        <v>0</v>
      </c>
      <c r="N820" s="21">
        <f t="shared" si="89"/>
        <v>0</v>
      </c>
      <c r="O820" s="21">
        <f t="shared" si="90"/>
        <v>0</v>
      </c>
    </row>
    <row r="821" spans="5:15" x14ac:dyDescent="0.25">
      <c r="E821">
        <f>'dec deg to utm'!AC822</f>
        <v>166021.44365805644</v>
      </c>
      <c r="F821">
        <f>'dec deg to utm'!AD822</f>
        <v>0</v>
      </c>
      <c r="G821">
        <f t="shared" si="84"/>
        <v>0</v>
      </c>
      <c r="I821">
        <f t="shared" si="85"/>
        <v>0</v>
      </c>
      <c r="J821">
        <f t="shared" si="86"/>
        <v>0</v>
      </c>
      <c r="K821">
        <f t="shared" si="87"/>
        <v>0</v>
      </c>
      <c r="M821" s="21">
        <f t="shared" si="88"/>
        <v>0</v>
      </c>
      <c r="N821" s="21">
        <f t="shared" si="89"/>
        <v>0</v>
      </c>
      <c r="O821" s="21">
        <f t="shared" si="90"/>
        <v>0</v>
      </c>
    </row>
    <row r="822" spans="5:15" x14ac:dyDescent="0.25">
      <c r="E822">
        <f>'dec deg to utm'!AC823</f>
        <v>166021.44365805644</v>
      </c>
      <c r="F822">
        <f>'dec deg to utm'!AD823</f>
        <v>0</v>
      </c>
      <c r="G822">
        <f t="shared" si="84"/>
        <v>0</v>
      </c>
      <c r="I822">
        <f t="shared" si="85"/>
        <v>0</v>
      </c>
      <c r="J822">
        <f t="shared" si="86"/>
        <v>0</v>
      </c>
      <c r="K822">
        <f t="shared" si="87"/>
        <v>0</v>
      </c>
      <c r="M822" s="21">
        <f t="shared" si="88"/>
        <v>0</v>
      </c>
      <c r="N822" s="21">
        <f t="shared" si="89"/>
        <v>0</v>
      </c>
      <c r="O822" s="21">
        <f t="shared" si="90"/>
        <v>0</v>
      </c>
    </row>
    <row r="823" spans="5:15" x14ac:dyDescent="0.25">
      <c r="E823">
        <f>'dec deg to utm'!AC824</f>
        <v>166021.44365805644</v>
      </c>
      <c r="F823">
        <f>'dec deg to utm'!AD824</f>
        <v>0</v>
      </c>
      <c r="G823">
        <f t="shared" si="84"/>
        <v>0</v>
      </c>
      <c r="I823">
        <f t="shared" si="85"/>
        <v>0</v>
      </c>
      <c r="J823">
        <f t="shared" si="86"/>
        <v>0</v>
      </c>
      <c r="K823">
        <f t="shared" si="87"/>
        <v>0</v>
      </c>
      <c r="M823" s="21">
        <f t="shared" si="88"/>
        <v>0</v>
      </c>
      <c r="N823" s="21">
        <f t="shared" si="89"/>
        <v>0</v>
      </c>
      <c r="O823" s="21">
        <f t="shared" si="90"/>
        <v>0</v>
      </c>
    </row>
    <row r="824" spans="5:15" x14ac:dyDescent="0.25">
      <c r="E824">
        <f>'dec deg to utm'!AC825</f>
        <v>166021.44365805644</v>
      </c>
      <c r="F824">
        <f>'dec deg to utm'!AD825</f>
        <v>0</v>
      </c>
      <c r="G824">
        <f t="shared" si="84"/>
        <v>0</v>
      </c>
      <c r="I824">
        <f t="shared" si="85"/>
        <v>0</v>
      </c>
      <c r="J824">
        <f t="shared" si="86"/>
        <v>0</v>
      </c>
      <c r="K824">
        <f t="shared" si="87"/>
        <v>0</v>
      </c>
      <c r="M824" s="21">
        <f t="shared" si="88"/>
        <v>0</v>
      </c>
      <c r="N824" s="21">
        <f t="shared" si="89"/>
        <v>0</v>
      </c>
      <c r="O824" s="21">
        <f t="shared" si="90"/>
        <v>0</v>
      </c>
    </row>
    <row r="825" spans="5:15" x14ac:dyDescent="0.25">
      <c r="E825">
        <f>'dec deg to utm'!AC826</f>
        <v>166021.44365805644</v>
      </c>
      <c r="F825">
        <f>'dec deg to utm'!AD826</f>
        <v>0</v>
      </c>
      <c r="G825">
        <f t="shared" si="84"/>
        <v>0</v>
      </c>
      <c r="I825">
        <f t="shared" si="85"/>
        <v>0</v>
      </c>
      <c r="J825">
        <f t="shared" si="86"/>
        <v>0</v>
      </c>
      <c r="K825">
        <f t="shared" si="87"/>
        <v>0</v>
      </c>
      <c r="M825" s="21">
        <f t="shared" si="88"/>
        <v>0</v>
      </c>
      <c r="N825" s="21">
        <f t="shared" si="89"/>
        <v>0</v>
      </c>
      <c r="O825" s="21">
        <f t="shared" si="90"/>
        <v>0</v>
      </c>
    </row>
    <row r="826" spans="5:15" x14ac:dyDescent="0.25">
      <c r="E826">
        <f>'dec deg to utm'!AC827</f>
        <v>166021.44365805644</v>
      </c>
      <c r="F826">
        <f>'dec deg to utm'!AD827</f>
        <v>0</v>
      </c>
      <c r="G826">
        <f t="shared" si="84"/>
        <v>0</v>
      </c>
      <c r="I826">
        <f t="shared" si="85"/>
        <v>0</v>
      </c>
      <c r="J826">
        <f t="shared" si="86"/>
        <v>0</v>
      </c>
      <c r="K826">
        <f t="shared" si="87"/>
        <v>0</v>
      </c>
      <c r="M826" s="21">
        <f t="shared" si="88"/>
        <v>0</v>
      </c>
      <c r="N826" s="21">
        <f t="shared" si="89"/>
        <v>0</v>
      </c>
      <c r="O826" s="21">
        <f t="shared" si="90"/>
        <v>0</v>
      </c>
    </row>
    <row r="827" spans="5:15" x14ac:dyDescent="0.25">
      <c r="E827">
        <f>'dec deg to utm'!AC828</f>
        <v>166021.44365805644</v>
      </c>
      <c r="F827">
        <f>'dec deg to utm'!AD828</f>
        <v>0</v>
      </c>
      <c r="G827">
        <f t="shared" si="84"/>
        <v>0</v>
      </c>
      <c r="I827">
        <f t="shared" si="85"/>
        <v>0</v>
      </c>
      <c r="J827">
        <f t="shared" si="86"/>
        <v>0</v>
      </c>
      <c r="K827">
        <f t="shared" si="87"/>
        <v>0</v>
      </c>
      <c r="M827" s="21">
        <f t="shared" si="88"/>
        <v>0</v>
      </c>
      <c r="N827" s="21">
        <f t="shared" si="89"/>
        <v>0</v>
      </c>
      <c r="O827" s="21">
        <f t="shared" si="90"/>
        <v>0</v>
      </c>
    </row>
    <row r="828" spans="5:15" x14ac:dyDescent="0.25">
      <c r="E828">
        <f>'dec deg to utm'!AC829</f>
        <v>166021.44365805644</v>
      </c>
      <c r="F828">
        <f>'dec deg to utm'!AD829</f>
        <v>0</v>
      </c>
      <c r="G828">
        <f t="shared" si="84"/>
        <v>0</v>
      </c>
      <c r="I828">
        <f t="shared" si="85"/>
        <v>0</v>
      </c>
      <c r="J828">
        <f t="shared" si="86"/>
        <v>0</v>
      </c>
      <c r="K828">
        <f t="shared" si="87"/>
        <v>0</v>
      </c>
      <c r="M828" s="21">
        <f t="shared" si="88"/>
        <v>0</v>
      </c>
      <c r="N828" s="21">
        <f t="shared" si="89"/>
        <v>0</v>
      </c>
      <c r="O828" s="21">
        <f t="shared" si="90"/>
        <v>0</v>
      </c>
    </row>
    <row r="829" spans="5:15" x14ac:dyDescent="0.25">
      <c r="E829">
        <f>'dec deg to utm'!AC830</f>
        <v>166021.44365805644</v>
      </c>
      <c r="F829">
        <f>'dec deg to utm'!AD830</f>
        <v>0</v>
      </c>
      <c r="G829">
        <f t="shared" si="84"/>
        <v>0</v>
      </c>
      <c r="I829">
        <f t="shared" si="85"/>
        <v>0</v>
      </c>
      <c r="J829">
        <f t="shared" si="86"/>
        <v>0</v>
      </c>
      <c r="K829">
        <f t="shared" si="87"/>
        <v>0</v>
      </c>
      <c r="M829" s="21">
        <f t="shared" si="88"/>
        <v>0</v>
      </c>
      <c r="N829" s="21">
        <f t="shared" si="89"/>
        <v>0</v>
      </c>
      <c r="O829" s="21">
        <f t="shared" si="90"/>
        <v>0</v>
      </c>
    </row>
    <row r="830" spans="5:15" x14ac:dyDescent="0.25">
      <c r="E830">
        <f>'dec deg to utm'!AC831</f>
        <v>166021.44365805644</v>
      </c>
      <c r="F830">
        <f>'dec deg to utm'!AD831</f>
        <v>0</v>
      </c>
      <c r="G830">
        <f t="shared" si="84"/>
        <v>0</v>
      </c>
      <c r="I830">
        <f t="shared" si="85"/>
        <v>0</v>
      </c>
      <c r="J830">
        <f t="shared" si="86"/>
        <v>0</v>
      </c>
      <c r="K830">
        <f t="shared" si="87"/>
        <v>0</v>
      </c>
      <c r="M830" s="21">
        <f t="shared" si="88"/>
        <v>0</v>
      </c>
      <c r="N830" s="21">
        <f t="shared" si="89"/>
        <v>0</v>
      </c>
      <c r="O830" s="21">
        <f t="shared" si="90"/>
        <v>0</v>
      </c>
    </row>
    <row r="831" spans="5:15" x14ac:dyDescent="0.25">
      <c r="E831">
        <f>'dec deg to utm'!AC832</f>
        <v>166021.44365805644</v>
      </c>
      <c r="F831">
        <f>'dec deg to utm'!AD832</f>
        <v>0</v>
      </c>
      <c r="G831">
        <f t="shared" si="84"/>
        <v>0</v>
      </c>
      <c r="I831">
        <f t="shared" si="85"/>
        <v>0</v>
      </c>
      <c r="J831">
        <f t="shared" si="86"/>
        <v>0</v>
      </c>
      <c r="K831">
        <f t="shared" si="87"/>
        <v>0</v>
      </c>
      <c r="M831" s="21">
        <f t="shared" si="88"/>
        <v>0</v>
      </c>
      <c r="N831" s="21">
        <f t="shared" si="89"/>
        <v>0</v>
      </c>
      <c r="O831" s="21">
        <f t="shared" si="90"/>
        <v>0</v>
      </c>
    </row>
    <row r="832" spans="5:15" x14ac:dyDescent="0.25">
      <c r="E832">
        <f>'dec deg to utm'!AC833</f>
        <v>166021.44365805644</v>
      </c>
      <c r="F832">
        <f>'dec deg to utm'!AD833</f>
        <v>0</v>
      </c>
      <c r="G832">
        <f t="shared" si="84"/>
        <v>0</v>
      </c>
      <c r="I832">
        <f t="shared" si="85"/>
        <v>0</v>
      </c>
      <c r="J832">
        <f t="shared" si="86"/>
        <v>0</v>
      </c>
      <c r="K832">
        <f t="shared" si="87"/>
        <v>0</v>
      </c>
      <c r="M832" s="21">
        <f t="shared" si="88"/>
        <v>0</v>
      </c>
      <c r="N832" s="21">
        <f t="shared" si="89"/>
        <v>0</v>
      </c>
      <c r="O832" s="21">
        <f t="shared" si="90"/>
        <v>0</v>
      </c>
    </row>
    <row r="833" spans="5:15" x14ac:dyDescent="0.25">
      <c r="E833">
        <f>'dec deg to utm'!AC834</f>
        <v>166021.44365805644</v>
      </c>
      <c r="F833">
        <f>'dec deg to utm'!AD834</f>
        <v>0</v>
      </c>
      <c r="G833">
        <f t="shared" si="84"/>
        <v>0</v>
      </c>
      <c r="I833">
        <f t="shared" si="85"/>
        <v>0</v>
      </c>
      <c r="J833">
        <f t="shared" si="86"/>
        <v>0</v>
      </c>
      <c r="K833">
        <f t="shared" si="87"/>
        <v>0</v>
      </c>
      <c r="M833" s="21">
        <f t="shared" si="88"/>
        <v>0</v>
      </c>
      <c r="N833" s="21">
        <f t="shared" si="89"/>
        <v>0</v>
      </c>
      <c r="O833" s="21">
        <f t="shared" si="90"/>
        <v>0</v>
      </c>
    </row>
    <row r="834" spans="5:15" x14ac:dyDescent="0.25">
      <c r="E834">
        <f>'dec deg to utm'!AC835</f>
        <v>166021.44365805644</v>
      </c>
      <c r="F834">
        <f>'dec deg to utm'!AD835</f>
        <v>0</v>
      </c>
      <c r="G834">
        <f t="shared" si="84"/>
        <v>0</v>
      </c>
      <c r="I834">
        <f t="shared" si="85"/>
        <v>0</v>
      </c>
      <c r="J834">
        <f t="shared" si="86"/>
        <v>0</v>
      </c>
      <c r="K834">
        <f t="shared" si="87"/>
        <v>0</v>
      </c>
      <c r="M834" s="21">
        <f t="shared" si="88"/>
        <v>0</v>
      </c>
      <c r="N834" s="21">
        <f t="shared" si="89"/>
        <v>0</v>
      </c>
      <c r="O834" s="21">
        <f t="shared" si="90"/>
        <v>0</v>
      </c>
    </row>
    <row r="835" spans="5:15" x14ac:dyDescent="0.25">
      <c r="E835">
        <f>'dec deg to utm'!AC836</f>
        <v>166021.44365805644</v>
      </c>
      <c r="F835">
        <f>'dec deg to utm'!AD836</f>
        <v>0</v>
      </c>
      <c r="G835">
        <f t="shared" si="84"/>
        <v>0</v>
      </c>
      <c r="I835">
        <f t="shared" si="85"/>
        <v>0</v>
      </c>
      <c r="J835">
        <f t="shared" si="86"/>
        <v>0</v>
      </c>
      <c r="K835">
        <f t="shared" si="87"/>
        <v>0</v>
      </c>
      <c r="M835" s="21">
        <f t="shared" si="88"/>
        <v>0</v>
      </c>
      <c r="N835" s="21">
        <f t="shared" si="89"/>
        <v>0</v>
      </c>
      <c r="O835" s="21">
        <f t="shared" si="90"/>
        <v>0</v>
      </c>
    </row>
    <row r="836" spans="5:15" x14ac:dyDescent="0.25">
      <c r="E836">
        <f>'dec deg to utm'!AC837</f>
        <v>166021.44365805644</v>
      </c>
      <c r="F836">
        <f>'dec deg to utm'!AD837</f>
        <v>0</v>
      </c>
      <c r="G836">
        <f t="shared" si="84"/>
        <v>0</v>
      </c>
      <c r="I836">
        <f t="shared" si="85"/>
        <v>0</v>
      </c>
      <c r="J836">
        <f t="shared" si="86"/>
        <v>0</v>
      </c>
      <c r="K836">
        <f t="shared" si="87"/>
        <v>0</v>
      </c>
      <c r="M836" s="21">
        <f t="shared" si="88"/>
        <v>0</v>
      </c>
      <c r="N836" s="21">
        <f t="shared" si="89"/>
        <v>0</v>
      </c>
      <c r="O836" s="21">
        <f t="shared" si="90"/>
        <v>0</v>
      </c>
    </row>
    <row r="837" spans="5:15" x14ac:dyDescent="0.25">
      <c r="E837">
        <f>'dec deg to utm'!AC838</f>
        <v>166021.44365805644</v>
      </c>
      <c r="F837">
        <f>'dec deg to utm'!AD838</f>
        <v>0</v>
      </c>
      <c r="G837">
        <f t="shared" ref="G837:G900" si="91">C837</f>
        <v>0</v>
      </c>
      <c r="I837">
        <f t="shared" ref="I837:I900" si="92">E837-$E$4</f>
        <v>0</v>
      </c>
      <c r="J837">
        <f t="shared" ref="J837:J900" si="93">F837-$F$4</f>
        <v>0</v>
      </c>
      <c r="K837">
        <f t="shared" ref="K837:K900" si="94">G837-$G$4</f>
        <v>0</v>
      </c>
      <c r="M837" s="21">
        <f t="shared" ref="M837:M900" si="95">I837</f>
        <v>0</v>
      </c>
      <c r="N837" s="21">
        <f t="shared" ref="N837:N900" si="96">J837*-1</f>
        <v>0</v>
      </c>
      <c r="O837" s="21">
        <f t="shared" ref="O837:O900" si="97">K837</f>
        <v>0</v>
      </c>
    </row>
    <row r="838" spans="5:15" x14ac:dyDescent="0.25">
      <c r="E838">
        <f>'dec deg to utm'!AC839</f>
        <v>166021.44365805644</v>
      </c>
      <c r="F838">
        <f>'dec deg to utm'!AD839</f>
        <v>0</v>
      </c>
      <c r="G838">
        <f t="shared" si="91"/>
        <v>0</v>
      </c>
      <c r="I838">
        <f t="shared" si="92"/>
        <v>0</v>
      </c>
      <c r="J838">
        <f t="shared" si="93"/>
        <v>0</v>
      </c>
      <c r="K838">
        <f t="shared" si="94"/>
        <v>0</v>
      </c>
      <c r="M838" s="21">
        <f t="shared" si="95"/>
        <v>0</v>
      </c>
      <c r="N838" s="21">
        <f t="shared" si="96"/>
        <v>0</v>
      </c>
      <c r="O838" s="21">
        <f t="shared" si="97"/>
        <v>0</v>
      </c>
    </row>
    <row r="839" spans="5:15" x14ac:dyDescent="0.25">
      <c r="E839">
        <f>'dec deg to utm'!AC840</f>
        <v>166021.44365805644</v>
      </c>
      <c r="F839">
        <f>'dec deg to utm'!AD840</f>
        <v>0</v>
      </c>
      <c r="G839">
        <f t="shared" si="91"/>
        <v>0</v>
      </c>
      <c r="I839">
        <f t="shared" si="92"/>
        <v>0</v>
      </c>
      <c r="J839">
        <f t="shared" si="93"/>
        <v>0</v>
      </c>
      <c r="K839">
        <f t="shared" si="94"/>
        <v>0</v>
      </c>
      <c r="M839" s="21">
        <f t="shared" si="95"/>
        <v>0</v>
      </c>
      <c r="N839" s="21">
        <f t="shared" si="96"/>
        <v>0</v>
      </c>
      <c r="O839" s="21">
        <f t="shared" si="97"/>
        <v>0</v>
      </c>
    </row>
    <row r="840" spans="5:15" x14ac:dyDescent="0.25">
      <c r="E840">
        <f>'dec deg to utm'!AC841</f>
        <v>166021.44365805644</v>
      </c>
      <c r="F840">
        <f>'dec deg to utm'!AD841</f>
        <v>0</v>
      </c>
      <c r="G840">
        <f t="shared" si="91"/>
        <v>0</v>
      </c>
      <c r="I840">
        <f t="shared" si="92"/>
        <v>0</v>
      </c>
      <c r="J840">
        <f t="shared" si="93"/>
        <v>0</v>
      </c>
      <c r="K840">
        <f t="shared" si="94"/>
        <v>0</v>
      </c>
      <c r="M840" s="21">
        <f t="shared" si="95"/>
        <v>0</v>
      </c>
      <c r="N840" s="21">
        <f t="shared" si="96"/>
        <v>0</v>
      </c>
      <c r="O840" s="21">
        <f t="shared" si="97"/>
        <v>0</v>
      </c>
    </row>
    <row r="841" spans="5:15" x14ac:dyDescent="0.25">
      <c r="E841">
        <f>'dec deg to utm'!AC842</f>
        <v>166021.44365805644</v>
      </c>
      <c r="F841">
        <f>'dec deg to utm'!AD842</f>
        <v>0</v>
      </c>
      <c r="G841">
        <f t="shared" si="91"/>
        <v>0</v>
      </c>
      <c r="I841">
        <f t="shared" si="92"/>
        <v>0</v>
      </c>
      <c r="J841">
        <f t="shared" si="93"/>
        <v>0</v>
      </c>
      <c r="K841">
        <f t="shared" si="94"/>
        <v>0</v>
      </c>
      <c r="M841" s="21">
        <f t="shared" si="95"/>
        <v>0</v>
      </c>
      <c r="N841" s="21">
        <f t="shared" si="96"/>
        <v>0</v>
      </c>
      <c r="O841" s="21">
        <f t="shared" si="97"/>
        <v>0</v>
      </c>
    </row>
    <row r="842" spans="5:15" x14ac:dyDescent="0.25">
      <c r="E842">
        <f>'dec deg to utm'!AC843</f>
        <v>166021.44365805644</v>
      </c>
      <c r="F842">
        <f>'dec deg to utm'!AD843</f>
        <v>0</v>
      </c>
      <c r="G842">
        <f t="shared" si="91"/>
        <v>0</v>
      </c>
      <c r="I842">
        <f t="shared" si="92"/>
        <v>0</v>
      </c>
      <c r="J842">
        <f t="shared" si="93"/>
        <v>0</v>
      </c>
      <c r="K842">
        <f t="shared" si="94"/>
        <v>0</v>
      </c>
      <c r="M842" s="21">
        <f t="shared" si="95"/>
        <v>0</v>
      </c>
      <c r="N842" s="21">
        <f t="shared" si="96"/>
        <v>0</v>
      </c>
      <c r="O842" s="21">
        <f t="shared" si="97"/>
        <v>0</v>
      </c>
    </row>
    <row r="843" spans="5:15" x14ac:dyDescent="0.25">
      <c r="E843">
        <f>'dec deg to utm'!AC844</f>
        <v>166021.44365805644</v>
      </c>
      <c r="F843">
        <f>'dec deg to utm'!AD844</f>
        <v>0</v>
      </c>
      <c r="G843">
        <f t="shared" si="91"/>
        <v>0</v>
      </c>
      <c r="I843">
        <f t="shared" si="92"/>
        <v>0</v>
      </c>
      <c r="J843">
        <f t="shared" si="93"/>
        <v>0</v>
      </c>
      <c r="K843">
        <f t="shared" si="94"/>
        <v>0</v>
      </c>
      <c r="M843" s="21">
        <f t="shared" si="95"/>
        <v>0</v>
      </c>
      <c r="N843" s="21">
        <f t="shared" si="96"/>
        <v>0</v>
      </c>
      <c r="O843" s="21">
        <f t="shared" si="97"/>
        <v>0</v>
      </c>
    </row>
    <row r="844" spans="5:15" x14ac:dyDescent="0.25">
      <c r="E844">
        <f>'dec deg to utm'!AC845</f>
        <v>166021.44365805644</v>
      </c>
      <c r="F844">
        <f>'dec deg to utm'!AD845</f>
        <v>0</v>
      </c>
      <c r="G844">
        <f t="shared" si="91"/>
        <v>0</v>
      </c>
      <c r="I844">
        <f t="shared" si="92"/>
        <v>0</v>
      </c>
      <c r="J844">
        <f t="shared" si="93"/>
        <v>0</v>
      </c>
      <c r="K844">
        <f t="shared" si="94"/>
        <v>0</v>
      </c>
      <c r="M844" s="21">
        <f t="shared" si="95"/>
        <v>0</v>
      </c>
      <c r="N844" s="21">
        <f t="shared" si="96"/>
        <v>0</v>
      </c>
      <c r="O844" s="21">
        <f t="shared" si="97"/>
        <v>0</v>
      </c>
    </row>
    <row r="845" spans="5:15" x14ac:dyDescent="0.25">
      <c r="E845">
        <f>'dec deg to utm'!AC846</f>
        <v>166021.44365805644</v>
      </c>
      <c r="F845">
        <f>'dec deg to utm'!AD846</f>
        <v>0</v>
      </c>
      <c r="G845">
        <f t="shared" si="91"/>
        <v>0</v>
      </c>
      <c r="I845">
        <f t="shared" si="92"/>
        <v>0</v>
      </c>
      <c r="J845">
        <f t="shared" si="93"/>
        <v>0</v>
      </c>
      <c r="K845">
        <f t="shared" si="94"/>
        <v>0</v>
      </c>
      <c r="M845" s="21">
        <f t="shared" si="95"/>
        <v>0</v>
      </c>
      <c r="N845" s="21">
        <f t="shared" si="96"/>
        <v>0</v>
      </c>
      <c r="O845" s="21">
        <f t="shared" si="97"/>
        <v>0</v>
      </c>
    </row>
    <row r="846" spans="5:15" x14ac:dyDescent="0.25">
      <c r="E846">
        <f>'dec deg to utm'!AC847</f>
        <v>166021.44365805644</v>
      </c>
      <c r="F846">
        <f>'dec deg to utm'!AD847</f>
        <v>0</v>
      </c>
      <c r="G846">
        <f t="shared" si="91"/>
        <v>0</v>
      </c>
      <c r="I846">
        <f t="shared" si="92"/>
        <v>0</v>
      </c>
      <c r="J846">
        <f t="shared" si="93"/>
        <v>0</v>
      </c>
      <c r="K846">
        <f t="shared" si="94"/>
        <v>0</v>
      </c>
      <c r="M846" s="21">
        <f t="shared" si="95"/>
        <v>0</v>
      </c>
      <c r="N846" s="21">
        <f t="shared" si="96"/>
        <v>0</v>
      </c>
      <c r="O846" s="21">
        <f t="shared" si="97"/>
        <v>0</v>
      </c>
    </row>
    <row r="847" spans="5:15" x14ac:dyDescent="0.25">
      <c r="E847">
        <f>'dec deg to utm'!AC848</f>
        <v>166021.44365805644</v>
      </c>
      <c r="F847">
        <f>'dec deg to utm'!AD848</f>
        <v>0</v>
      </c>
      <c r="G847">
        <f t="shared" si="91"/>
        <v>0</v>
      </c>
      <c r="I847">
        <f t="shared" si="92"/>
        <v>0</v>
      </c>
      <c r="J847">
        <f t="shared" si="93"/>
        <v>0</v>
      </c>
      <c r="K847">
        <f t="shared" si="94"/>
        <v>0</v>
      </c>
      <c r="M847" s="21">
        <f t="shared" si="95"/>
        <v>0</v>
      </c>
      <c r="N847" s="21">
        <f t="shared" si="96"/>
        <v>0</v>
      </c>
      <c r="O847" s="21">
        <f t="shared" si="97"/>
        <v>0</v>
      </c>
    </row>
    <row r="848" spans="5:15" x14ac:dyDescent="0.25">
      <c r="E848">
        <f>'dec deg to utm'!AC849</f>
        <v>166021.44365805644</v>
      </c>
      <c r="F848">
        <f>'dec deg to utm'!AD849</f>
        <v>0</v>
      </c>
      <c r="G848">
        <f t="shared" si="91"/>
        <v>0</v>
      </c>
      <c r="I848">
        <f t="shared" si="92"/>
        <v>0</v>
      </c>
      <c r="J848">
        <f t="shared" si="93"/>
        <v>0</v>
      </c>
      <c r="K848">
        <f t="shared" si="94"/>
        <v>0</v>
      </c>
      <c r="M848" s="21">
        <f t="shared" si="95"/>
        <v>0</v>
      </c>
      <c r="N848" s="21">
        <f t="shared" si="96"/>
        <v>0</v>
      </c>
      <c r="O848" s="21">
        <f t="shared" si="97"/>
        <v>0</v>
      </c>
    </row>
    <row r="849" spans="5:15" x14ac:dyDescent="0.25">
      <c r="E849">
        <f>'dec deg to utm'!AC850</f>
        <v>166021.44365805644</v>
      </c>
      <c r="F849">
        <f>'dec deg to utm'!AD850</f>
        <v>0</v>
      </c>
      <c r="G849">
        <f t="shared" si="91"/>
        <v>0</v>
      </c>
      <c r="I849">
        <f t="shared" si="92"/>
        <v>0</v>
      </c>
      <c r="J849">
        <f t="shared" si="93"/>
        <v>0</v>
      </c>
      <c r="K849">
        <f t="shared" si="94"/>
        <v>0</v>
      </c>
      <c r="M849" s="21">
        <f t="shared" si="95"/>
        <v>0</v>
      </c>
      <c r="N849" s="21">
        <f t="shared" si="96"/>
        <v>0</v>
      </c>
      <c r="O849" s="21">
        <f t="shared" si="97"/>
        <v>0</v>
      </c>
    </row>
    <row r="850" spans="5:15" x14ac:dyDescent="0.25">
      <c r="E850">
        <f>'dec deg to utm'!AC851</f>
        <v>166021.44365805644</v>
      </c>
      <c r="F850">
        <f>'dec deg to utm'!AD851</f>
        <v>0</v>
      </c>
      <c r="G850">
        <f t="shared" si="91"/>
        <v>0</v>
      </c>
      <c r="I850">
        <f t="shared" si="92"/>
        <v>0</v>
      </c>
      <c r="J850">
        <f t="shared" si="93"/>
        <v>0</v>
      </c>
      <c r="K850">
        <f t="shared" si="94"/>
        <v>0</v>
      </c>
      <c r="M850" s="21">
        <f t="shared" si="95"/>
        <v>0</v>
      </c>
      <c r="N850" s="21">
        <f t="shared" si="96"/>
        <v>0</v>
      </c>
      <c r="O850" s="21">
        <f t="shared" si="97"/>
        <v>0</v>
      </c>
    </row>
    <row r="851" spans="5:15" x14ac:dyDescent="0.25">
      <c r="E851">
        <f>'dec deg to utm'!AC852</f>
        <v>166021.44365805644</v>
      </c>
      <c r="F851">
        <f>'dec deg to utm'!AD852</f>
        <v>0</v>
      </c>
      <c r="G851">
        <f t="shared" si="91"/>
        <v>0</v>
      </c>
      <c r="I851">
        <f t="shared" si="92"/>
        <v>0</v>
      </c>
      <c r="J851">
        <f t="shared" si="93"/>
        <v>0</v>
      </c>
      <c r="K851">
        <f t="shared" si="94"/>
        <v>0</v>
      </c>
      <c r="M851" s="21">
        <f t="shared" si="95"/>
        <v>0</v>
      </c>
      <c r="N851" s="21">
        <f t="shared" si="96"/>
        <v>0</v>
      </c>
      <c r="O851" s="21">
        <f t="shared" si="97"/>
        <v>0</v>
      </c>
    </row>
    <row r="852" spans="5:15" x14ac:dyDescent="0.25">
      <c r="E852">
        <f>'dec deg to utm'!AC853</f>
        <v>166021.44365805644</v>
      </c>
      <c r="F852">
        <f>'dec deg to utm'!AD853</f>
        <v>0</v>
      </c>
      <c r="G852">
        <f t="shared" si="91"/>
        <v>0</v>
      </c>
      <c r="I852">
        <f t="shared" si="92"/>
        <v>0</v>
      </c>
      <c r="J852">
        <f t="shared" si="93"/>
        <v>0</v>
      </c>
      <c r="K852">
        <f t="shared" si="94"/>
        <v>0</v>
      </c>
      <c r="M852" s="21">
        <f t="shared" si="95"/>
        <v>0</v>
      </c>
      <c r="N852" s="21">
        <f t="shared" si="96"/>
        <v>0</v>
      </c>
      <c r="O852" s="21">
        <f t="shared" si="97"/>
        <v>0</v>
      </c>
    </row>
    <row r="853" spans="5:15" x14ac:dyDescent="0.25">
      <c r="E853">
        <f>'dec deg to utm'!AC854</f>
        <v>166021.44365805644</v>
      </c>
      <c r="F853">
        <f>'dec deg to utm'!AD854</f>
        <v>0</v>
      </c>
      <c r="G853">
        <f t="shared" si="91"/>
        <v>0</v>
      </c>
      <c r="I853">
        <f t="shared" si="92"/>
        <v>0</v>
      </c>
      <c r="J853">
        <f t="shared" si="93"/>
        <v>0</v>
      </c>
      <c r="K853">
        <f t="shared" si="94"/>
        <v>0</v>
      </c>
      <c r="M853" s="21">
        <f t="shared" si="95"/>
        <v>0</v>
      </c>
      <c r="N853" s="21">
        <f t="shared" si="96"/>
        <v>0</v>
      </c>
      <c r="O853" s="21">
        <f t="shared" si="97"/>
        <v>0</v>
      </c>
    </row>
    <row r="854" spans="5:15" x14ac:dyDescent="0.25">
      <c r="E854">
        <f>'dec deg to utm'!AC855</f>
        <v>166021.44365805644</v>
      </c>
      <c r="F854">
        <f>'dec deg to utm'!AD855</f>
        <v>0</v>
      </c>
      <c r="G854">
        <f t="shared" si="91"/>
        <v>0</v>
      </c>
      <c r="I854">
        <f t="shared" si="92"/>
        <v>0</v>
      </c>
      <c r="J854">
        <f t="shared" si="93"/>
        <v>0</v>
      </c>
      <c r="K854">
        <f t="shared" si="94"/>
        <v>0</v>
      </c>
      <c r="M854" s="21">
        <f t="shared" si="95"/>
        <v>0</v>
      </c>
      <c r="N854" s="21">
        <f t="shared" si="96"/>
        <v>0</v>
      </c>
      <c r="O854" s="21">
        <f t="shared" si="97"/>
        <v>0</v>
      </c>
    </row>
    <row r="855" spans="5:15" x14ac:dyDescent="0.25">
      <c r="E855">
        <f>'dec deg to utm'!AC856</f>
        <v>166021.44365805644</v>
      </c>
      <c r="F855">
        <f>'dec deg to utm'!AD856</f>
        <v>0</v>
      </c>
      <c r="G855">
        <f t="shared" si="91"/>
        <v>0</v>
      </c>
      <c r="I855">
        <f t="shared" si="92"/>
        <v>0</v>
      </c>
      <c r="J855">
        <f t="shared" si="93"/>
        <v>0</v>
      </c>
      <c r="K855">
        <f t="shared" si="94"/>
        <v>0</v>
      </c>
      <c r="M855" s="21">
        <f t="shared" si="95"/>
        <v>0</v>
      </c>
      <c r="N855" s="21">
        <f t="shared" si="96"/>
        <v>0</v>
      </c>
      <c r="O855" s="21">
        <f t="shared" si="97"/>
        <v>0</v>
      </c>
    </row>
    <row r="856" spans="5:15" x14ac:dyDescent="0.25">
      <c r="E856">
        <f>'dec deg to utm'!AC857</f>
        <v>166021.44365805644</v>
      </c>
      <c r="F856">
        <f>'dec deg to utm'!AD857</f>
        <v>0</v>
      </c>
      <c r="G856">
        <f t="shared" si="91"/>
        <v>0</v>
      </c>
      <c r="I856">
        <f t="shared" si="92"/>
        <v>0</v>
      </c>
      <c r="J856">
        <f t="shared" si="93"/>
        <v>0</v>
      </c>
      <c r="K856">
        <f t="shared" si="94"/>
        <v>0</v>
      </c>
      <c r="M856" s="21">
        <f t="shared" si="95"/>
        <v>0</v>
      </c>
      <c r="N856" s="21">
        <f t="shared" si="96"/>
        <v>0</v>
      </c>
      <c r="O856" s="21">
        <f t="shared" si="97"/>
        <v>0</v>
      </c>
    </row>
    <row r="857" spans="5:15" x14ac:dyDescent="0.25">
      <c r="E857">
        <f>'dec deg to utm'!AC858</f>
        <v>166021.44365805644</v>
      </c>
      <c r="F857">
        <f>'dec deg to utm'!AD858</f>
        <v>0</v>
      </c>
      <c r="G857">
        <f t="shared" si="91"/>
        <v>0</v>
      </c>
      <c r="I857">
        <f t="shared" si="92"/>
        <v>0</v>
      </c>
      <c r="J857">
        <f t="shared" si="93"/>
        <v>0</v>
      </c>
      <c r="K857">
        <f t="shared" si="94"/>
        <v>0</v>
      </c>
      <c r="M857" s="21">
        <f t="shared" si="95"/>
        <v>0</v>
      </c>
      <c r="N857" s="21">
        <f t="shared" si="96"/>
        <v>0</v>
      </c>
      <c r="O857" s="21">
        <f t="shared" si="97"/>
        <v>0</v>
      </c>
    </row>
    <row r="858" spans="5:15" x14ac:dyDescent="0.25">
      <c r="E858">
        <f>'dec deg to utm'!AC859</f>
        <v>166021.44365805644</v>
      </c>
      <c r="F858">
        <f>'dec deg to utm'!AD859</f>
        <v>0</v>
      </c>
      <c r="G858">
        <f t="shared" si="91"/>
        <v>0</v>
      </c>
      <c r="I858">
        <f t="shared" si="92"/>
        <v>0</v>
      </c>
      <c r="J858">
        <f t="shared" si="93"/>
        <v>0</v>
      </c>
      <c r="K858">
        <f t="shared" si="94"/>
        <v>0</v>
      </c>
      <c r="M858" s="21">
        <f t="shared" si="95"/>
        <v>0</v>
      </c>
      <c r="N858" s="21">
        <f t="shared" si="96"/>
        <v>0</v>
      </c>
      <c r="O858" s="21">
        <f t="shared" si="97"/>
        <v>0</v>
      </c>
    </row>
    <row r="859" spans="5:15" x14ac:dyDescent="0.25">
      <c r="E859">
        <f>'dec deg to utm'!AC860</f>
        <v>166021.44365805644</v>
      </c>
      <c r="F859">
        <f>'dec deg to utm'!AD860</f>
        <v>0</v>
      </c>
      <c r="G859">
        <f t="shared" si="91"/>
        <v>0</v>
      </c>
      <c r="I859">
        <f t="shared" si="92"/>
        <v>0</v>
      </c>
      <c r="J859">
        <f t="shared" si="93"/>
        <v>0</v>
      </c>
      <c r="K859">
        <f t="shared" si="94"/>
        <v>0</v>
      </c>
      <c r="M859" s="21">
        <f t="shared" si="95"/>
        <v>0</v>
      </c>
      <c r="N859" s="21">
        <f t="shared" si="96"/>
        <v>0</v>
      </c>
      <c r="O859" s="21">
        <f t="shared" si="97"/>
        <v>0</v>
      </c>
    </row>
    <row r="860" spans="5:15" x14ac:dyDescent="0.25">
      <c r="E860">
        <f>'dec deg to utm'!AC861</f>
        <v>166021.44365805644</v>
      </c>
      <c r="F860">
        <f>'dec deg to utm'!AD861</f>
        <v>0</v>
      </c>
      <c r="G860">
        <f t="shared" si="91"/>
        <v>0</v>
      </c>
      <c r="I860">
        <f t="shared" si="92"/>
        <v>0</v>
      </c>
      <c r="J860">
        <f t="shared" si="93"/>
        <v>0</v>
      </c>
      <c r="K860">
        <f t="shared" si="94"/>
        <v>0</v>
      </c>
      <c r="M860" s="21">
        <f t="shared" si="95"/>
        <v>0</v>
      </c>
      <c r="N860" s="21">
        <f t="shared" si="96"/>
        <v>0</v>
      </c>
      <c r="O860" s="21">
        <f t="shared" si="97"/>
        <v>0</v>
      </c>
    </row>
    <row r="861" spans="5:15" x14ac:dyDescent="0.25">
      <c r="E861">
        <f>'dec deg to utm'!AC862</f>
        <v>166021.44365805644</v>
      </c>
      <c r="F861">
        <f>'dec deg to utm'!AD862</f>
        <v>0</v>
      </c>
      <c r="G861">
        <f t="shared" si="91"/>
        <v>0</v>
      </c>
      <c r="I861">
        <f t="shared" si="92"/>
        <v>0</v>
      </c>
      <c r="J861">
        <f t="shared" si="93"/>
        <v>0</v>
      </c>
      <c r="K861">
        <f t="shared" si="94"/>
        <v>0</v>
      </c>
      <c r="M861" s="21">
        <f t="shared" si="95"/>
        <v>0</v>
      </c>
      <c r="N861" s="21">
        <f t="shared" si="96"/>
        <v>0</v>
      </c>
      <c r="O861" s="21">
        <f t="shared" si="97"/>
        <v>0</v>
      </c>
    </row>
    <row r="862" spans="5:15" x14ac:dyDescent="0.25">
      <c r="E862">
        <f>'dec deg to utm'!AC863</f>
        <v>166021.44365805644</v>
      </c>
      <c r="F862">
        <f>'dec deg to utm'!AD863</f>
        <v>0</v>
      </c>
      <c r="G862">
        <f t="shared" si="91"/>
        <v>0</v>
      </c>
      <c r="I862">
        <f t="shared" si="92"/>
        <v>0</v>
      </c>
      <c r="J862">
        <f t="shared" si="93"/>
        <v>0</v>
      </c>
      <c r="K862">
        <f t="shared" si="94"/>
        <v>0</v>
      </c>
      <c r="M862" s="21">
        <f t="shared" si="95"/>
        <v>0</v>
      </c>
      <c r="N862" s="21">
        <f t="shared" si="96"/>
        <v>0</v>
      </c>
      <c r="O862" s="21">
        <f t="shared" si="97"/>
        <v>0</v>
      </c>
    </row>
    <row r="863" spans="5:15" x14ac:dyDescent="0.25">
      <c r="E863">
        <f>'dec deg to utm'!AC864</f>
        <v>166021.44365805644</v>
      </c>
      <c r="F863">
        <f>'dec deg to utm'!AD864</f>
        <v>0</v>
      </c>
      <c r="G863">
        <f t="shared" si="91"/>
        <v>0</v>
      </c>
      <c r="I863">
        <f t="shared" si="92"/>
        <v>0</v>
      </c>
      <c r="J863">
        <f t="shared" si="93"/>
        <v>0</v>
      </c>
      <c r="K863">
        <f t="shared" si="94"/>
        <v>0</v>
      </c>
      <c r="M863" s="21">
        <f t="shared" si="95"/>
        <v>0</v>
      </c>
      <c r="N863" s="21">
        <f t="shared" si="96"/>
        <v>0</v>
      </c>
      <c r="O863" s="21">
        <f t="shared" si="97"/>
        <v>0</v>
      </c>
    </row>
    <row r="864" spans="5:15" x14ac:dyDescent="0.25">
      <c r="E864">
        <f>'dec deg to utm'!AC865</f>
        <v>166021.44365805644</v>
      </c>
      <c r="F864">
        <f>'dec deg to utm'!AD865</f>
        <v>0</v>
      </c>
      <c r="G864">
        <f t="shared" si="91"/>
        <v>0</v>
      </c>
      <c r="I864">
        <f t="shared" si="92"/>
        <v>0</v>
      </c>
      <c r="J864">
        <f t="shared" si="93"/>
        <v>0</v>
      </c>
      <c r="K864">
        <f t="shared" si="94"/>
        <v>0</v>
      </c>
      <c r="M864" s="21">
        <f t="shared" si="95"/>
        <v>0</v>
      </c>
      <c r="N864" s="21">
        <f t="shared" si="96"/>
        <v>0</v>
      </c>
      <c r="O864" s="21">
        <f t="shared" si="97"/>
        <v>0</v>
      </c>
    </row>
    <row r="865" spans="5:15" x14ac:dyDescent="0.25">
      <c r="E865">
        <f>'dec deg to utm'!AC866</f>
        <v>166021.44365805644</v>
      </c>
      <c r="F865">
        <f>'dec deg to utm'!AD866</f>
        <v>0</v>
      </c>
      <c r="G865">
        <f t="shared" si="91"/>
        <v>0</v>
      </c>
      <c r="I865">
        <f t="shared" si="92"/>
        <v>0</v>
      </c>
      <c r="J865">
        <f t="shared" si="93"/>
        <v>0</v>
      </c>
      <c r="K865">
        <f t="shared" si="94"/>
        <v>0</v>
      </c>
      <c r="M865" s="21">
        <f t="shared" si="95"/>
        <v>0</v>
      </c>
      <c r="N865" s="21">
        <f t="shared" si="96"/>
        <v>0</v>
      </c>
      <c r="O865" s="21">
        <f t="shared" si="97"/>
        <v>0</v>
      </c>
    </row>
    <row r="866" spans="5:15" x14ac:dyDescent="0.25">
      <c r="E866">
        <f>'dec deg to utm'!AC867</f>
        <v>166021.44365805644</v>
      </c>
      <c r="F866">
        <f>'dec deg to utm'!AD867</f>
        <v>0</v>
      </c>
      <c r="G866">
        <f t="shared" si="91"/>
        <v>0</v>
      </c>
      <c r="I866">
        <f t="shared" si="92"/>
        <v>0</v>
      </c>
      <c r="J866">
        <f t="shared" si="93"/>
        <v>0</v>
      </c>
      <c r="K866">
        <f t="shared" si="94"/>
        <v>0</v>
      </c>
      <c r="M866" s="21">
        <f t="shared" si="95"/>
        <v>0</v>
      </c>
      <c r="N866" s="21">
        <f t="shared" si="96"/>
        <v>0</v>
      </c>
      <c r="O866" s="21">
        <f t="shared" si="97"/>
        <v>0</v>
      </c>
    </row>
    <row r="867" spans="5:15" x14ac:dyDescent="0.25">
      <c r="E867">
        <f>'dec deg to utm'!AC868</f>
        <v>166021.44365805644</v>
      </c>
      <c r="F867">
        <f>'dec deg to utm'!AD868</f>
        <v>0</v>
      </c>
      <c r="G867">
        <f t="shared" si="91"/>
        <v>0</v>
      </c>
      <c r="I867">
        <f t="shared" si="92"/>
        <v>0</v>
      </c>
      <c r="J867">
        <f t="shared" si="93"/>
        <v>0</v>
      </c>
      <c r="K867">
        <f t="shared" si="94"/>
        <v>0</v>
      </c>
      <c r="M867" s="21">
        <f t="shared" si="95"/>
        <v>0</v>
      </c>
      <c r="N867" s="21">
        <f t="shared" si="96"/>
        <v>0</v>
      </c>
      <c r="O867" s="21">
        <f t="shared" si="97"/>
        <v>0</v>
      </c>
    </row>
    <row r="868" spans="5:15" x14ac:dyDescent="0.25">
      <c r="E868">
        <f>'dec deg to utm'!AC869</f>
        <v>166021.44365805644</v>
      </c>
      <c r="F868">
        <f>'dec deg to utm'!AD869</f>
        <v>0</v>
      </c>
      <c r="G868">
        <f t="shared" si="91"/>
        <v>0</v>
      </c>
      <c r="I868">
        <f t="shared" si="92"/>
        <v>0</v>
      </c>
      <c r="J868">
        <f t="shared" si="93"/>
        <v>0</v>
      </c>
      <c r="K868">
        <f t="shared" si="94"/>
        <v>0</v>
      </c>
      <c r="M868" s="21">
        <f t="shared" si="95"/>
        <v>0</v>
      </c>
      <c r="N868" s="21">
        <f t="shared" si="96"/>
        <v>0</v>
      </c>
      <c r="O868" s="21">
        <f t="shared" si="97"/>
        <v>0</v>
      </c>
    </row>
    <row r="869" spans="5:15" x14ac:dyDescent="0.25">
      <c r="E869">
        <f>'dec deg to utm'!AC870</f>
        <v>166021.44365805644</v>
      </c>
      <c r="F869">
        <f>'dec deg to utm'!AD870</f>
        <v>0</v>
      </c>
      <c r="G869">
        <f t="shared" si="91"/>
        <v>0</v>
      </c>
      <c r="I869">
        <f t="shared" si="92"/>
        <v>0</v>
      </c>
      <c r="J869">
        <f t="shared" si="93"/>
        <v>0</v>
      </c>
      <c r="K869">
        <f t="shared" si="94"/>
        <v>0</v>
      </c>
      <c r="M869" s="21">
        <f t="shared" si="95"/>
        <v>0</v>
      </c>
      <c r="N869" s="21">
        <f t="shared" si="96"/>
        <v>0</v>
      </c>
      <c r="O869" s="21">
        <f t="shared" si="97"/>
        <v>0</v>
      </c>
    </row>
    <row r="870" spans="5:15" x14ac:dyDescent="0.25">
      <c r="E870">
        <f>'dec deg to utm'!AC871</f>
        <v>166021.44365805644</v>
      </c>
      <c r="F870">
        <f>'dec deg to utm'!AD871</f>
        <v>0</v>
      </c>
      <c r="G870">
        <f t="shared" si="91"/>
        <v>0</v>
      </c>
      <c r="I870">
        <f t="shared" si="92"/>
        <v>0</v>
      </c>
      <c r="J870">
        <f t="shared" si="93"/>
        <v>0</v>
      </c>
      <c r="K870">
        <f t="shared" si="94"/>
        <v>0</v>
      </c>
      <c r="M870" s="21">
        <f t="shared" si="95"/>
        <v>0</v>
      </c>
      <c r="N870" s="21">
        <f t="shared" si="96"/>
        <v>0</v>
      </c>
      <c r="O870" s="21">
        <f t="shared" si="97"/>
        <v>0</v>
      </c>
    </row>
    <row r="871" spans="5:15" x14ac:dyDescent="0.25">
      <c r="E871">
        <f>'dec deg to utm'!AC872</f>
        <v>166021.44365805644</v>
      </c>
      <c r="F871">
        <f>'dec deg to utm'!AD872</f>
        <v>0</v>
      </c>
      <c r="G871">
        <f t="shared" si="91"/>
        <v>0</v>
      </c>
      <c r="I871">
        <f t="shared" si="92"/>
        <v>0</v>
      </c>
      <c r="J871">
        <f t="shared" si="93"/>
        <v>0</v>
      </c>
      <c r="K871">
        <f t="shared" si="94"/>
        <v>0</v>
      </c>
      <c r="M871" s="21">
        <f t="shared" si="95"/>
        <v>0</v>
      </c>
      <c r="N871" s="21">
        <f t="shared" si="96"/>
        <v>0</v>
      </c>
      <c r="O871" s="21">
        <f t="shared" si="97"/>
        <v>0</v>
      </c>
    </row>
    <row r="872" spans="5:15" x14ac:dyDescent="0.25">
      <c r="E872">
        <f>'dec deg to utm'!AC873</f>
        <v>166021.44365805644</v>
      </c>
      <c r="F872">
        <f>'dec deg to utm'!AD873</f>
        <v>0</v>
      </c>
      <c r="G872">
        <f t="shared" si="91"/>
        <v>0</v>
      </c>
      <c r="I872">
        <f t="shared" si="92"/>
        <v>0</v>
      </c>
      <c r="J872">
        <f t="shared" si="93"/>
        <v>0</v>
      </c>
      <c r="K872">
        <f t="shared" si="94"/>
        <v>0</v>
      </c>
      <c r="M872" s="21">
        <f t="shared" si="95"/>
        <v>0</v>
      </c>
      <c r="N872" s="21">
        <f t="shared" si="96"/>
        <v>0</v>
      </c>
      <c r="O872" s="21">
        <f t="shared" si="97"/>
        <v>0</v>
      </c>
    </row>
    <row r="873" spans="5:15" x14ac:dyDescent="0.25">
      <c r="E873">
        <f>'dec deg to utm'!AC874</f>
        <v>166021.44365805644</v>
      </c>
      <c r="F873">
        <f>'dec deg to utm'!AD874</f>
        <v>0</v>
      </c>
      <c r="G873">
        <f t="shared" si="91"/>
        <v>0</v>
      </c>
      <c r="I873">
        <f t="shared" si="92"/>
        <v>0</v>
      </c>
      <c r="J873">
        <f t="shared" si="93"/>
        <v>0</v>
      </c>
      <c r="K873">
        <f t="shared" si="94"/>
        <v>0</v>
      </c>
      <c r="M873" s="21">
        <f t="shared" si="95"/>
        <v>0</v>
      </c>
      <c r="N873" s="21">
        <f t="shared" si="96"/>
        <v>0</v>
      </c>
      <c r="O873" s="21">
        <f t="shared" si="97"/>
        <v>0</v>
      </c>
    </row>
    <row r="874" spans="5:15" x14ac:dyDescent="0.25">
      <c r="E874">
        <f>'dec deg to utm'!AC875</f>
        <v>166021.44365805644</v>
      </c>
      <c r="F874">
        <f>'dec deg to utm'!AD875</f>
        <v>0</v>
      </c>
      <c r="G874">
        <f t="shared" si="91"/>
        <v>0</v>
      </c>
      <c r="I874">
        <f t="shared" si="92"/>
        <v>0</v>
      </c>
      <c r="J874">
        <f t="shared" si="93"/>
        <v>0</v>
      </c>
      <c r="K874">
        <f t="shared" si="94"/>
        <v>0</v>
      </c>
      <c r="M874" s="21">
        <f t="shared" si="95"/>
        <v>0</v>
      </c>
      <c r="N874" s="21">
        <f t="shared" si="96"/>
        <v>0</v>
      </c>
      <c r="O874" s="21">
        <f t="shared" si="97"/>
        <v>0</v>
      </c>
    </row>
    <row r="875" spans="5:15" x14ac:dyDescent="0.25">
      <c r="E875">
        <f>'dec deg to utm'!AC876</f>
        <v>166021.44365805644</v>
      </c>
      <c r="F875">
        <f>'dec deg to utm'!AD876</f>
        <v>0</v>
      </c>
      <c r="G875">
        <f t="shared" si="91"/>
        <v>0</v>
      </c>
      <c r="I875">
        <f t="shared" si="92"/>
        <v>0</v>
      </c>
      <c r="J875">
        <f t="shared" si="93"/>
        <v>0</v>
      </c>
      <c r="K875">
        <f t="shared" si="94"/>
        <v>0</v>
      </c>
      <c r="M875" s="21">
        <f t="shared" si="95"/>
        <v>0</v>
      </c>
      <c r="N875" s="21">
        <f t="shared" si="96"/>
        <v>0</v>
      </c>
      <c r="O875" s="21">
        <f t="shared" si="97"/>
        <v>0</v>
      </c>
    </row>
    <row r="876" spans="5:15" x14ac:dyDescent="0.25">
      <c r="E876">
        <f>'dec deg to utm'!AC877</f>
        <v>166021.44365805644</v>
      </c>
      <c r="F876">
        <f>'dec deg to utm'!AD877</f>
        <v>0</v>
      </c>
      <c r="G876">
        <f t="shared" si="91"/>
        <v>0</v>
      </c>
      <c r="I876">
        <f t="shared" si="92"/>
        <v>0</v>
      </c>
      <c r="J876">
        <f t="shared" si="93"/>
        <v>0</v>
      </c>
      <c r="K876">
        <f t="shared" si="94"/>
        <v>0</v>
      </c>
      <c r="M876" s="21">
        <f t="shared" si="95"/>
        <v>0</v>
      </c>
      <c r="N876" s="21">
        <f t="shared" si="96"/>
        <v>0</v>
      </c>
      <c r="O876" s="21">
        <f t="shared" si="97"/>
        <v>0</v>
      </c>
    </row>
    <row r="877" spans="5:15" x14ac:dyDescent="0.25">
      <c r="E877">
        <f>'dec deg to utm'!AC878</f>
        <v>166021.44365805644</v>
      </c>
      <c r="F877">
        <f>'dec deg to utm'!AD878</f>
        <v>0</v>
      </c>
      <c r="G877">
        <f t="shared" si="91"/>
        <v>0</v>
      </c>
      <c r="I877">
        <f t="shared" si="92"/>
        <v>0</v>
      </c>
      <c r="J877">
        <f t="shared" si="93"/>
        <v>0</v>
      </c>
      <c r="K877">
        <f t="shared" si="94"/>
        <v>0</v>
      </c>
      <c r="M877" s="21">
        <f t="shared" si="95"/>
        <v>0</v>
      </c>
      <c r="N877" s="21">
        <f t="shared" si="96"/>
        <v>0</v>
      </c>
      <c r="O877" s="21">
        <f t="shared" si="97"/>
        <v>0</v>
      </c>
    </row>
    <row r="878" spans="5:15" x14ac:dyDescent="0.25">
      <c r="E878">
        <f>'dec deg to utm'!AC879</f>
        <v>166021.44365805644</v>
      </c>
      <c r="F878">
        <f>'dec deg to utm'!AD879</f>
        <v>0</v>
      </c>
      <c r="G878">
        <f t="shared" si="91"/>
        <v>0</v>
      </c>
      <c r="I878">
        <f t="shared" si="92"/>
        <v>0</v>
      </c>
      <c r="J878">
        <f t="shared" si="93"/>
        <v>0</v>
      </c>
      <c r="K878">
        <f t="shared" si="94"/>
        <v>0</v>
      </c>
      <c r="M878" s="21">
        <f t="shared" si="95"/>
        <v>0</v>
      </c>
      <c r="N878" s="21">
        <f t="shared" si="96"/>
        <v>0</v>
      </c>
      <c r="O878" s="21">
        <f t="shared" si="97"/>
        <v>0</v>
      </c>
    </row>
    <row r="879" spans="5:15" x14ac:dyDescent="0.25">
      <c r="E879">
        <f>'dec deg to utm'!AC880</f>
        <v>166021.44365805644</v>
      </c>
      <c r="F879">
        <f>'dec deg to utm'!AD880</f>
        <v>0</v>
      </c>
      <c r="G879">
        <f t="shared" si="91"/>
        <v>0</v>
      </c>
      <c r="I879">
        <f t="shared" si="92"/>
        <v>0</v>
      </c>
      <c r="J879">
        <f t="shared" si="93"/>
        <v>0</v>
      </c>
      <c r="K879">
        <f t="shared" si="94"/>
        <v>0</v>
      </c>
      <c r="M879" s="21">
        <f t="shared" si="95"/>
        <v>0</v>
      </c>
      <c r="N879" s="21">
        <f t="shared" si="96"/>
        <v>0</v>
      </c>
      <c r="O879" s="21">
        <f t="shared" si="97"/>
        <v>0</v>
      </c>
    </row>
    <row r="880" spans="5:15" x14ac:dyDescent="0.25">
      <c r="E880">
        <f>'dec deg to utm'!AC881</f>
        <v>166021.44365805644</v>
      </c>
      <c r="F880">
        <f>'dec deg to utm'!AD881</f>
        <v>0</v>
      </c>
      <c r="G880">
        <f t="shared" si="91"/>
        <v>0</v>
      </c>
      <c r="I880">
        <f t="shared" si="92"/>
        <v>0</v>
      </c>
      <c r="J880">
        <f t="shared" si="93"/>
        <v>0</v>
      </c>
      <c r="K880">
        <f t="shared" si="94"/>
        <v>0</v>
      </c>
      <c r="M880" s="21">
        <f t="shared" si="95"/>
        <v>0</v>
      </c>
      <c r="N880" s="21">
        <f t="shared" si="96"/>
        <v>0</v>
      </c>
      <c r="O880" s="21">
        <f t="shared" si="97"/>
        <v>0</v>
      </c>
    </row>
    <row r="881" spans="5:15" x14ac:dyDescent="0.25">
      <c r="E881">
        <f>'dec deg to utm'!AC882</f>
        <v>166021.44365805644</v>
      </c>
      <c r="F881">
        <f>'dec deg to utm'!AD882</f>
        <v>0</v>
      </c>
      <c r="G881">
        <f t="shared" si="91"/>
        <v>0</v>
      </c>
      <c r="I881">
        <f t="shared" si="92"/>
        <v>0</v>
      </c>
      <c r="J881">
        <f t="shared" si="93"/>
        <v>0</v>
      </c>
      <c r="K881">
        <f t="shared" si="94"/>
        <v>0</v>
      </c>
      <c r="M881" s="21">
        <f t="shared" si="95"/>
        <v>0</v>
      </c>
      <c r="N881" s="21">
        <f t="shared" si="96"/>
        <v>0</v>
      </c>
      <c r="O881" s="21">
        <f t="shared" si="97"/>
        <v>0</v>
      </c>
    </row>
    <row r="882" spans="5:15" x14ac:dyDescent="0.25">
      <c r="E882">
        <f>'dec deg to utm'!AC883</f>
        <v>166021.44365805644</v>
      </c>
      <c r="F882">
        <f>'dec deg to utm'!AD883</f>
        <v>0</v>
      </c>
      <c r="G882">
        <f t="shared" si="91"/>
        <v>0</v>
      </c>
      <c r="I882">
        <f t="shared" si="92"/>
        <v>0</v>
      </c>
      <c r="J882">
        <f t="shared" si="93"/>
        <v>0</v>
      </c>
      <c r="K882">
        <f t="shared" si="94"/>
        <v>0</v>
      </c>
      <c r="M882" s="21">
        <f t="shared" si="95"/>
        <v>0</v>
      </c>
      <c r="N882" s="21">
        <f t="shared" si="96"/>
        <v>0</v>
      </c>
      <c r="O882" s="21">
        <f t="shared" si="97"/>
        <v>0</v>
      </c>
    </row>
    <row r="883" spans="5:15" x14ac:dyDescent="0.25">
      <c r="E883">
        <f>'dec deg to utm'!AC884</f>
        <v>166021.44365805644</v>
      </c>
      <c r="F883">
        <f>'dec deg to utm'!AD884</f>
        <v>0</v>
      </c>
      <c r="G883">
        <f t="shared" si="91"/>
        <v>0</v>
      </c>
      <c r="I883">
        <f t="shared" si="92"/>
        <v>0</v>
      </c>
      <c r="J883">
        <f t="shared" si="93"/>
        <v>0</v>
      </c>
      <c r="K883">
        <f t="shared" si="94"/>
        <v>0</v>
      </c>
      <c r="M883" s="21">
        <f t="shared" si="95"/>
        <v>0</v>
      </c>
      <c r="N883" s="21">
        <f t="shared" si="96"/>
        <v>0</v>
      </c>
      <c r="O883" s="21">
        <f t="shared" si="97"/>
        <v>0</v>
      </c>
    </row>
    <row r="884" spans="5:15" x14ac:dyDescent="0.25">
      <c r="E884">
        <f>'dec deg to utm'!AC885</f>
        <v>166021.44365805644</v>
      </c>
      <c r="F884">
        <f>'dec deg to utm'!AD885</f>
        <v>0</v>
      </c>
      <c r="G884">
        <f t="shared" si="91"/>
        <v>0</v>
      </c>
      <c r="I884">
        <f t="shared" si="92"/>
        <v>0</v>
      </c>
      <c r="J884">
        <f t="shared" si="93"/>
        <v>0</v>
      </c>
      <c r="K884">
        <f t="shared" si="94"/>
        <v>0</v>
      </c>
      <c r="M884" s="21">
        <f t="shared" si="95"/>
        <v>0</v>
      </c>
      <c r="N884" s="21">
        <f t="shared" si="96"/>
        <v>0</v>
      </c>
      <c r="O884" s="21">
        <f t="shared" si="97"/>
        <v>0</v>
      </c>
    </row>
    <row r="885" spans="5:15" x14ac:dyDescent="0.25">
      <c r="E885">
        <f>'dec deg to utm'!AC886</f>
        <v>166021.44365805644</v>
      </c>
      <c r="F885">
        <f>'dec deg to utm'!AD886</f>
        <v>0</v>
      </c>
      <c r="G885">
        <f t="shared" si="91"/>
        <v>0</v>
      </c>
      <c r="I885">
        <f t="shared" si="92"/>
        <v>0</v>
      </c>
      <c r="J885">
        <f t="shared" si="93"/>
        <v>0</v>
      </c>
      <c r="K885">
        <f t="shared" si="94"/>
        <v>0</v>
      </c>
      <c r="M885" s="21">
        <f t="shared" si="95"/>
        <v>0</v>
      </c>
      <c r="N885" s="21">
        <f t="shared" si="96"/>
        <v>0</v>
      </c>
      <c r="O885" s="21">
        <f t="shared" si="97"/>
        <v>0</v>
      </c>
    </row>
    <row r="886" spans="5:15" x14ac:dyDescent="0.25">
      <c r="E886">
        <f>'dec deg to utm'!AC887</f>
        <v>166021.44365805644</v>
      </c>
      <c r="F886">
        <f>'dec deg to utm'!AD887</f>
        <v>0</v>
      </c>
      <c r="G886">
        <f t="shared" si="91"/>
        <v>0</v>
      </c>
      <c r="I886">
        <f t="shared" si="92"/>
        <v>0</v>
      </c>
      <c r="J886">
        <f t="shared" si="93"/>
        <v>0</v>
      </c>
      <c r="K886">
        <f t="shared" si="94"/>
        <v>0</v>
      </c>
      <c r="M886" s="21">
        <f t="shared" si="95"/>
        <v>0</v>
      </c>
      <c r="N886" s="21">
        <f t="shared" si="96"/>
        <v>0</v>
      </c>
      <c r="O886" s="21">
        <f t="shared" si="97"/>
        <v>0</v>
      </c>
    </row>
    <row r="887" spans="5:15" x14ac:dyDescent="0.25">
      <c r="E887">
        <f>'dec deg to utm'!AC888</f>
        <v>166021.44365805644</v>
      </c>
      <c r="F887">
        <f>'dec deg to utm'!AD888</f>
        <v>0</v>
      </c>
      <c r="G887">
        <f t="shared" si="91"/>
        <v>0</v>
      </c>
      <c r="I887">
        <f t="shared" si="92"/>
        <v>0</v>
      </c>
      <c r="J887">
        <f t="shared" si="93"/>
        <v>0</v>
      </c>
      <c r="K887">
        <f t="shared" si="94"/>
        <v>0</v>
      </c>
      <c r="M887" s="21">
        <f t="shared" si="95"/>
        <v>0</v>
      </c>
      <c r="N887" s="21">
        <f t="shared" si="96"/>
        <v>0</v>
      </c>
      <c r="O887" s="21">
        <f t="shared" si="97"/>
        <v>0</v>
      </c>
    </row>
    <row r="888" spans="5:15" x14ac:dyDescent="0.25">
      <c r="E888">
        <f>'dec deg to utm'!AC889</f>
        <v>166021.44365805644</v>
      </c>
      <c r="F888">
        <f>'dec deg to utm'!AD889</f>
        <v>0</v>
      </c>
      <c r="G888">
        <f t="shared" si="91"/>
        <v>0</v>
      </c>
      <c r="I888">
        <f t="shared" si="92"/>
        <v>0</v>
      </c>
      <c r="J888">
        <f t="shared" si="93"/>
        <v>0</v>
      </c>
      <c r="K888">
        <f t="shared" si="94"/>
        <v>0</v>
      </c>
      <c r="M888" s="21">
        <f t="shared" si="95"/>
        <v>0</v>
      </c>
      <c r="N888" s="21">
        <f t="shared" si="96"/>
        <v>0</v>
      </c>
      <c r="O888" s="21">
        <f t="shared" si="97"/>
        <v>0</v>
      </c>
    </row>
    <row r="889" spans="5:15" x14ac:dyDescent="0.25">
      <c r="E889">
        <f>'dec deg to utm'!AC890</f>
        <v>166021.44365805644</v>
      </c>
      <c r="F889">
        <f>'dec deg to utm'!AD890</f>
        <v>0</v>
      </c>
      <c r="G889">
        <f t="shared" si="91"/>
        <v>0</v>
      </c>
      <c r="I889">
        <f t="shared" si="92"/>
        <v>0</v>
      </c>
      <c r="J889">
        <f t="shared" si="93"/>
        <v>0</v>
      </c>
      <c r="K889">
        <f t="shared" si="94"/>
        <v>0</v>
      </c>
      <c r="M889" s="21">
        <f t="shared" si="95"/>
        <v>0</v>
      </c>
      <c r="N889" s="21">
        <f t="shared" si="96"/>
        <v>0</v>
      </c>
      <c r="O889" s="21">
        <f t="shared" si="97"/>
        <v>0</v>
      </c>
    </row>
    <row r="890" spans="5:15" x14ac:dyDescent="0.25">
      <c r="E890">
        <f>'dec deg to utm'!AC891</f>
        <v>166021.44365805644</v>
      </c>
      <c r="F890">
        <f>'dec deg to utm'!AD891</f>
        <v>0</v>
      </c>
      <c r="G890">
        <f t="shared" si="91"/>
        <v>0</v>
      </c>
      <c r="I890">
        <f t="shared" si="92"/>
        <v>0</v>
      </c>
      <c r="J890">
        <f t="shared" si="93"/>
        <v>0</v>
      </c>
      <c r="K890">
        <f t="shared" si="94"/>
        <v>0</v>
      </c>
      <c r="M890" s="21">
        <f t="shared" si="95"/>
        <v>0</v>
      </c>
      <c r="N890" s="21">
        <f t="shared" si="96"/>
        <v>0</v>
      </c>
      <c r="O890" s="21">
        <f t="shared" si="97"/>
        <v>0</v>
      </c>
    </row>
    <row r="891" spans="5:15" x14ac:dyDescent="0.25">
      <c r="E891">
        <f>'dec deg to utm'!AC892</f>
        <v>166021.44365805644</v>
      </c>
      <c r="F891">
        <f>'dec deg to utm'!AD892</f>
        <v>0</v>
      </c>
      <c r="G891">
        <f t="shared" si="91"/>
        <v>0</v>
      </c>
      <c r="I891">
        <f t="shared" si="92"/>
        <v>0</v>
      </c>
      <c r="J891">
        <f t="shared" si="93"/>
        <v>0</v>
      </c>
      <c r="K891">
        <f t="shared" si="94"/>
        <v>0</v>
      </c>
      <c r="M891" s="21">
        <f t="shared" si="95"/>
        <v>0</v>
      </c>
      <c r="N891" s="21">
        <f t="shared" si="96"/>
        <v>0</v>
      </c>
      <c r="O891" s="21">
        <f t="shared" si="97"/>
        <v>0</v>
      </c>
    </row>
    <row r="892" spans="5:15" x14ac:dyDescent="0.25">
      <c r="E892">
        <f>'dec deg to utm'!AC893</f>
        <v>166021.44365805644</v>
      </c>
      <c r="F892">
        <f>'dec deg to utm'!AD893</f>
        <v>0</v>
      </c>
      <c r="G892">
        <f t="shared" si="91"/>
        <v>0</v>
      </c>
      <c r="I892">
        <f t="shared" si="92"/>
        <v>0</v>
      </c>
      <c r="J892">
        <f t="shared" si="93"/>
        <v>0</v>
      </c>
      <c r="K892">
        <f t="shared" si="94"/>
        <v>0</v>
      </c>
      <c r="M892" s="21">
        <f t="shared" si="95"/>
        <v>0</v>
      </c>
      <c r="N892" s="21">
        <f t="shared" si="96"/>
        <v>0</v>
      </c>
      <c r="O892" s="21">
        <f t="shared" si="97"/>
        <v>0</v>
      </c>
    </row>
    <row r="893" spans="5:15" x14ac:dyDescent="0.25">
      <c r="E893">
        <f>'dec deg to utm'!AC894</f>
        <v>166021.44365805644</v>
      </c>
      <c r="F893">
        <f>'dec deg to utm'!AD894</f>
        <v>0</v>
      </c>
      <c r="G893">
        <f t="shared" si="91"/>
        <v>0</v>
      </c>
      <c r="I893">
        <f t="shared" si="92"/>
        <v>0</v>
      </c>
      <c r="J893">
        <f t="shared" si="93"/>
        <v>0</v>
      </c>
      <c r="K893">
        <f t="shared" si="94"/>
        <v>0</v>
      </c>
      <c r="M893" s="21">
        <f t="shared" si="95"/>
        <v>0</v>
      </c>
      <c r="N893" s="21">
        <f t="shared" si="96"/>
        <v>0</v>
      </c>
      <c r="O893" s="21">
        <f t="shared" si="97"/>
        <v>0</v>
      </c>
    </row>
    <row r="894" spans="5:15" x14ac:dyDescent="0.25">
      <c r="E894">
        <f>'dec deg to utm'!AC895</f>
        <v>166021.44365805644</v>
      </c>
      <c r="F894">
        <f>'dec deg to utm'!AD895</f>
        <v>0</v>
      </c>
      <c r="G894">
        <f t="shared" si="91"/>
        <v>0</v>
      </c>
      <c r="I894">
        <f t="shared" si="92"/>
        <v>0</v>
      </c>
      <c r="J894">
        <f t="shared" si="93"/>
        <v>0</v>
      </c>
      <c r="K894">
        <f t="shared" si="94"/>
        <v>0</v>
      </c>
      <c r="M894" s="21">
        <f t="shared" si="95"/>
        <v>0</v>
      </c>
      <c r="N894" s="21">
        <f t="shared" si="96"/>
        <v>0</v>
      </c>
      <c r="O894" s="21">
        <f t="shared" si="97"/>
        <v>0</v>
      </c>
    </row>
    <row r="895" spans="5:15" x14ac:dyDescent="0.25">
      <c r="E895">
        <f>'dec deg to utm'!AC896</f>
        <v>166021.44365805644</v>
      </c>
      <c r="F895">
        <f>'dec deg to utm'!AD896</f>
        <v>0</v>
      </c>
      <c r="G895">
        <f t="shared" si="91"/>
        <v>0</v>
      </c>
      <c r="I895">
        <f t="shared" si="92"/>
        <v>0</v>
      </c>
      <c r="J895">
        <f t="shared" si="93"/>
        <v>0</v>
      </c>
      <c r="K895">
        <f t="shared" si="94"/>
        <v>0</v>
      </c>
      <c r="M895" s="21">
        <f t="shared" si="95"/>
        <v>0</v>
      </c>
      <c r="N895" s="21">
        <f t="shared" si="96"/>
        <v>0</v>
      </c>
      <c r="O895" s="21">
        <f t="shared" si="97"/>
        <v>0</v>
      </c>
    </row>
    <row r="896" spans="5:15" x14ac:dyDescent="0.25">
      <c r="E896">
        <f>'dec deg to utm'!AC897</f>
        <v>166021.44365805644</v>
      </c>
      <c r="F896">
        <f>'dec deg to utm'!AD897</f>
        <v>0</v>
      </c>
      <c r="G896">
        <f t="shared" si="91"/>
        <v>0</v>
      </c>
      <c r="I896">
        <f t="shared" si="92"/>
        <v>0</v>
      </c>
      <c r="J896">
        <f t="shared" si="93"/>
        <v>0</v>
      </c>
      <c r="K896">
        <f t="shared" si="94"/>
        <v>0</v>
      </c>
      <c r="M896" s="21">
        <f t="shared" si="95"/>
        <v>0</v>
      </c>
      <c r="N896" s="21">
        <f t="shared" si="96"/>
        <v>0</v>
      </c>
      <c r="O896" s="21">
        <f t="shared" si="97"/>
        <v>0</v>
      </c>
    </row>
    <row r="897" spans="5:15" x14ac:dyDescent="0.25">
      <c r="E897">
        <f>'dec deg to utm'!AC898</f>
        <v>166021.44365805644</v>
      </c>
      <c r="F897">
        <f>'dec deg to utm'!AD898</f>
        <v>0</v>
      </c>
      <c r="G897">
        <f t="shared" si="91"/>
        <v>0</v>
      </c>
      <c r="I897">
        <f t="shared" si="92"/>
        <v>0</v>
      </c>
      <c r="J897">
        <f t="shared" si="93"/>
        <v>0</v>
      </c>
      <c r="K897">
        <f t="shared" si="94"/>
        <v>0</v>
      </c>
      <c r="M897" s="21">
        <f t="shared" si="95"/>
        <v>0</v>
      </c>
      <c r="N897" s="21">
        <f t="shared" si="96"/>
        <v>0</v>
      </c>
      <c r="O897" s="21">
        <f t="shared" si="97"/>
        <v>0</v>
      </c>
    </row>
    <row r="898" spans="5:15" x14ac:dyDescent="0.25">
      <c r="E898">
        <f>'dec deg to utm'!AC899</f>
        <v>166021.44365805644</v>
      </c>
      <c r="F898">
        <f>'dec deg to utm'!AD899</f>
        <v>0</v>
      </c>
      <c r="G898">
        <f t="shared" si="91"/>
        <v>0</v>
      </c>
      <c r="I898">
        <f t="shared" si="92"/>
        <v>0</v>
      </c>
      <c r="J898">
        <f t="shared" si="93"/>
        <v>0</v>
      </c>
      <c r="K898">
        <f t="shared" si="94"/>
        <v>0</v>
      </c>
      <c r="M898" s="21">
        <f t="shared" si="95"/>
        <v>0</v>
      </c>
      <c r="N898" s="21">
        <f t="shared" si="96"/>
        <v>0</v>
      </c>
      <c r="O898" s="21">
        <f t="shared" si="97"/>
        <v>0</v>
      </c>
    </row>
    <row r="899" spans="5:15" x14ac:dyDescent="0.25">
      <c r="E899">
        <f>'dec deg to utm'!AC900</f>
        <v>166021.44365805644</v>
      </c>
      <c r="F899">
        <f>'dec deg to utm'!AD900</f>
        <v>0</v>
      </c>
      <c r="G899">
        <f t="shared" si="91"/>
        <v>0</v>
      </c>
      <c r="I899">
        <f t="shared" si="92"/>
        <v>0</v>
      </c>
      <c r="J899">
        <f t="shared" si="93"/>
        <v>0</v>
      </c>
      <c r="K899">
        <f t="shared" si="94"/>
        <v>0</v>
      </c>
      <c r="M899" s="21">
        <f t="shared" si="95"/>
        <v>0</v>
      </c>
      <c r="N899" s="21">
        <f t="shared" si="96"/>
        <v>0</v>
      </c>
      <c r="O899" s="21">
        <f t="shared" si="97"/>
        <v>0</v>
      </c>
    </row>
    <row r="900" spans="5:15" x14ac:dyDescent="0.25">
      <c r="E900">
        <f>'dec deg to utm'!AC901</f>
        <v>166021.44365805644</v>
      </c>
      <c r="F900">
        <f>'dec deg to utm'!AD901</f>
        <v>0</v>
      </c>
      <c r="G900">
        <f t="shared" si="91"/>
        <v>0</v>
      </c>
      <c r="I900">
        <f t="shared" si="92"/>
        <v>0</v>
      </c>
      <c r="J900">
        <f t="shared" si="93"/>
        <v>0</v>
      </c>
      <c r="K900">
        <f t="shared" si="94"/>
        <v>0</v>
      </c>
      <c r="M900" s="21">
        <f t="shared" si="95"/>
        <v>0</v>
      </c>
      <c r="N900" s="21">
        <f t="shared" si="96"/>
        <v>0</v>
      </c>
      <c r="O900" s="21">
        <f t="shared" si="97"/>
        <v>0</v>
      </c>
    </row>
    <row r="901" spans="5:15" x14ac:dyDescent="0.25">
      <c r="E901">
        <f>'dec deg to utm'!AC902</f>
        <v>166021.44365805644</v>
      </c>
      <c r="F901">
        <f>'dec deg to utm'!AD902</f>
        <v>0</v>
      </c>
      <c r="G901">
        <f t="shared" ref="G901:G964" si="98">C901</f>
        <v>0</v>
      </c>
      <c r="I901">
        <f t="shared" ref="I901:I964" si="99">E901-$E$4</f>
        <v>0</v>
      </c>
      <c r="J901">
        <f t="shared" ref="J901:J964" si="100">F901-$F$4</f>
        <v>0</v>
      </c>
      <c r="K901">
        <f t="shared" ref="K901:K964" si="101">G901-$G$4</f>
        <v>0</v>
      </c>
      <c r="M901" s="21">
        <f t="shared" ref="M901:M964" si="102">I901</f>
        <v>0</v>
      </c>
      <c r="N901" s="21">
        <f t="shared" ref="N901:N964" si="103">J901*-1</f>
        <v>0</v>
      </c>
      <c r="O901" s="21">
        <f t="shared" ref="O901:O964" si="104">K901</f>
        <v>0</v>
      </c>
    </row>
    <row r="902" spans="5:15" x14ac:dyDescent="0.25">
      <c r="E902">
        <f>'dec deg to utm'!AC903</f>
        <v>166021.44365805644</v>
      </c>
      <c r="F902">
        <f>'dec deg to utm'!AD903</f>
        <v>0</v>
      </c>
      <c r="G902">
        <f t="shared" si="98"/>
        <v>0</v>
      </c>
      <c r="I902">
        <f t="shared" si="99"/>
        <v>0</v>
      </c>
      <c r="J902">
        <f t="shared" si="100"/>
        <v>0</v>
      </c>
      <c r="K902">
        <f t="shared" si="101"/>
        <v>0</v>
      </c>
      <c r="M902" s="21">
        <f t="shared" si="102"/>
        <v>0</v>
      </c>
      <c r="N902" s="21">
        <f t="shared" si="103"/>
        <v>0</v>
      </c>
      <c r="O902" s="21">
        <f t="shared" si="104"/>
        <v>0</v>
      </c>
    </row>
    <row r="903" spans="5:15" x14ac:dyDescent="0.25">
      <c r="E903">
        <f>'dec deg to utm'!AC904</f>
        <v>166021.44365805644</v>
      </c>
      <c r="F903">
        <f>'dec deg to utm'!AD904</f>
        <v>0</v>
      </c>
      <c r="G903">
        <f t="shared" si="98"/>
        <v>0</v>
      </c>
      <c r="I903">
        <f t="shared" si="99"/>
        <v>0</v>
      </c>
      <c r="J903">
        <f t="shared" si="100"/>
        <v>0</v>
      </c>
      <c r="K903">
        <f t="shared" si="101"/>
        <v>0</v>
      </c>
      <c r="M903" s="21">
        <f t="shared" si="102"/>
        <v>0</v>
      </c>
      <c r="N903" s="21">
        <f t="shared" si="103"/>
        <v>0</v>
      </c>
      <c r="O903" s="21">
        <f t="shared" si="104"/>
        <v>0</v>
      </c>
    </row>
    <row r="904" spans="5:15" x14ac:dyDescent="0.25">
      <c r="E904">
        <f>'dec deg to utm'!AC905</f>
        <v>166021.44365805644</v>
      </c>
      <c r="F904">
        <f>'dec deg to utm'!AD905</f>
        <v>0</v>
      </c>
      <c r="G904">
        <f t="shared" si="98"/>
        <v>0</v>
      </c>
      <c r="I904">
        <f t="shared" si="99"/>
        <v>0</v>
      </c>
      <c r="J904">
        <f t="shared" si="100"/>
        <v>0</v>
      </c>
      <c r="K904">
        <f t="shared" si="101"/>
        <v>0</v>
      </c>
      <c r="M904" s="21">
        <f t="shared" si="102"/>
        <v>0</v>
      </c>
      <c r="N904" s="21">
        <f t="shared" si="103"/>
        <v>0</v>
      </c>
      <c r="O904" s="21">
        <f t="shared" si="104"/>
        <v>0</v>
      </c>
    </row>
    <row r="905" spans="5:15" x14ac:dyDescent="0.25">
      <c r="E905">
        <f>'dec deg to utm'!AC906</f>
        <v>166021.44365805644</v>
      </c>
      <c r="F905">
        <f>'dec deg to utm'!AD906</f>
        <v>0</v>
      </c>
      <c r="G905">
        <f t="shared" si="98"/>
        <v>0</v>
      </c>
      <c r="I905">
        <f t="shared" si="99"/>
        <v>0</v>
      </c>
      <c r="J905">
        <f t="shared" si="100"/>
        <v>0</v>
      </c>
      <c r="K905">
        <f t="shared" si="101"/>
        <v>0</v>
      </c>
      <c r="M905" s="21">
        <f t="shared" si="102"/>
        <v>0</v>
      </c>
      <c r="N905" s="21">
        <f t="shared" si="103"/>
        <v>0</v>
      </c>
      <c r="O905" s="21">
        <f t="shared" si="104"/>
        <v>0</v>
      </c>
    </row>
    <row r="906" spans="5:15" x14ac:dyDescent="0.25">
      <c r="E906">
        <f>'dec deg to utm'!AC907</f>
        <v>166021.44365805644</v>
      </c>
      <c r="F906">
        <f>'dec deg to utm'!AD907</f>
        <v>0</v>
      </c>
      <c r="G906">
        <f t="shared" si="98"/>
        <v>0</v>
      </c>
      <c r="I906">
        <f t="shared" si="99"/>
        <v>0</v>
      </c>
      <c r="J906">
        <f t="shared" si="100"/>
        <v>0</v>
      </c>
      <c r="K906">
        <f t="shared" si="101"/>
        <v>0</v>
      </c>
      <c r="M906" s="21">
        <f t="shared" si="102"/>
        <v>0</v>
      </c>
      <c r="N906" s="21">
        <f t="shared" si="103"/>
        <v>0</v>
      </c>
      <c r="O906" s="21">
        <f t="shared" si="104"/>
        <v>0</v>
      </c>
    </row>
    <row r="907" spans="5:15" x14ac:dyDescent="0.25">
      <c r="E907">
        <f>'dec deg to utm'!AC908</f>
        <v>166021.44365805644</v>
      </c>
      <c r="F907">
        <f>'dec deg to utm'!AD908</f>
        <v>0</v>
      </c>
      <c r="G907">
        <f t="shared" si="98"/>
        <v>0</v>
      </c>
      <c r="I907">
        <f t="shared" si="99"/>
        <v>0</v>
      </c>
      <c r="J907">
        <f t="shared" si="100"/>
        <v>0</v>
      </c>
      <c r="K907">
        <f t="shared" si="101"/>
        <v>0</v>
      </c>
      <c r="M907" s="21">
        <f t="shared" si="102"/>
        <v>0</v>
      </c>
      <c r="N907" s="21">
        <f t="shared" si="103"/>
        <v>0</v>
      </c>
      <c r="O907" s="21">
        <f t="shared" si="104"/>
        <v>0</v>
      </c>
    </row>
    <row r="908" spans="5:15" x14ac:dyDescent="0.25">
      <c r="E908">
        <f>'dec deg to utm'!AC909</f>
        <v>166021.44365805644</v>
      </c>
      <c r="F908">
        <f>'dec deg to utm'!AD909</f>
        <v>0</v>
      </c>
      <c r="G908">
        <f t="shared" si="98"/>
        <v>0</v>
      </c>
      <c r="I908">
        <f t="shared" si="99"/>
        <v>0</v>
      </c>
      <c r="J908">
        <f t="shared" si="100"/>
        <v>0</v>
      </c>
      <c r="K908">
        <f t="shared" si="101"/>
        <v>0</v>
      </c>
      <c r="M908" s="21">
        <f t="shared" si="102"/>
        <v>0</v>
      </c>
      <c r="N908" s="21">
        <f t="shared" si="103"/>
        <v>0</v>
      </c>
      <c r="O908" s="21">
        <f t="shared" si="104"/>
        <v>0</v>
      </c>
    </row>
    <row r="909" spans="5:15" x14ac:dyDescent="0.25">
      <c r="E909">
        <f>'dec deg to utm'!AC910</f>
        <v>166021.44365805644</v>
      </c>
      <c r="F909">
        <f>'dec deg to utm'!AD910</f>
        <v>0</v>
      </c>
      <c r="G909">
        <f t="shared" si="98"/>
        <v>0</v>
      </c>
      <c r="I909">
        <f t="shared" si="99"/>
        <v>0</v>
      </c>
      <c r="J909">
        <f t="shared" si="100"/>
        <v>0</v>
      </c>
      <c r="K909">
        <f t="shared" si="101"/>
        <v>0</v>
      </c>
      <c r="M909" s="21">
        <f t="shared" si="102"/>
        <v>0</v>
      </c>
      <c r="N909" s="21">
        <f t="shared" si="103"/>
        <v>0</v>
      </c>
      <c r="O909" s="21">
        <f t="shared" si="104"/>
        <v>0</v>
      </c>
    </row>
    <row r="910" spans="5:15" x14ac:dyDescent="0.25">
      <c r="E910">
        <f>'dec deg to utm'!AC911</f>
        <v>166021.44365805644</v>
      </c>
      <c r="F910">
        <f>'dec deg to utm'!AD911</f>
        <v>0</v>
      </c>
      <c r="G910">
        <f t="shared" si="98"/>
        <v>0</v>
      </c>
      <c r="I910">
        <f t="shared" si="99"/>
        <v>0</v>
      </c>
      <c r="J910">
        <f t="shared" si="100"/>
        <v>0</v>
      </c>
      <c r="K910">
        <f t="shared" si="101"/>
        <v>0</v>
      </c>
      <c r="M910" s="21">
        <f t="shared" si="102"/>
        <v>0</v>
      </c>
      <c r="N910" s="21">
        <f t="shared" si="103"/>
        <v>0</v>
      </c>
      <c r="O910" s="21">
        <f t="shared" si="104"/>
        <v>0</v>
      </c>
    </row>
    <row r="911" spans="5:15" x14ac:dyDescent="0.25">
      <c r="E911">
        <f>'dec deg to utm'!AC912</f>
        <v>166021.44365805644</v>
      </c>
      <c r="F911">
        <f>'dec deg to utm'!AD912</f>
        <v>0</v>
      </c>
      <c r="G911">
        <f t="shared" si="98"/>
        <v>0</v>
      </c>
      <c r="I911">
        <f t="shared" si="99"/>
        <v>0</v>
      </c>
      <c r="J911">
        <f t="shared" si="100"/>
        <v>0</v>
      </c>
      <c r="K911">
        <f t="shared" si="101"/>
        <v>0</v>
      </c>
      <c r="M911" s="21">
        <f t="shared" si="102"/>
        <v>0</v>
      </c>
      <c r="N911" s="21">
        <f t="shared" si="103"/>
        <v>0</v>
      </c>
      <c r="O911" s="21">
        <f t="shared" si="104"/>
        <v>0</v>
      </c>
    </row>
    <row r="912" spans="5:15" x14ac:dyDescent="0.25">
      <c r="E912">
        <f>'dec deg to utm'!AC913</f>
        <v>166021.44365805644</v>
      </c>
      <c r="F912">
        <f>'dec deg to utm'!AD913</f>
        <v>0</v>
      </c>
      <c r="G912">
        <f t="shared" si="98"/>
        <v>0</v>
      </c>
      <c r="I912">
        <f t="shared" si="99"/>
        <v>0</v>
      </c>
      <c r="J912">
        <f t="shared" si="100"/>
        <v>0</v>
      </c>
      <c r="K912">
        <f t="shared" si="101"/>
        <v>0</v>
      </c>
      <c r="M912" s="21">
        <f t="shared" si="102"/>
        <v>0</v>
      </c>
      <c r="N912" s="21">
        <f t="shared" si="103"/>
        <v>0</v>
      </c>
      <c r="O912" s="21">
        <f t="shared" si="104"/>
        <v>0</v>
      </c>
    </row>
    <row r="913" spans="5:15" x14ac:dyDescent="0.25">
      <c r="E913">
        <f>'dec deg to utm'!AC914</f>
        <v>166021.44365805644</v>
      </c>
      <c r="F913">
        <f>'dec deg to utm'!AD914</f>
        <v>0</v>
      </c>
      <c r="G913">
        <f t="shared" si="98"/>
        <v>0</v>
      </c>
      <c r="I913">
        <f t="shared" si="99"/>
        <v>0</v>
      </c>
      <c r="J913">
        <f t="shared" si="100"/>
        <v>0</v>
      </c>
      <c r="K913">
        <f t="shared" si="101"/>
        <v>0</v>
      </c>
      <c r="M913" s="21">
        <f t="shared" si="102"/>
        <v>0</v>
      </c>
      <c r="N913" s="21">
        <f t="shared" si="103"/>
        <v>0</v>
      </c>
      <c r="O913" s="21">
        <f t="shared" si="104"/>
        <v>0</v>
      </c>
    </row>
    <row r="914" spans="5:15" x14ac:dyDescent="0.25">
      <c r="E914">
        <f>'dec deg to utm'!AC915</f>
        <v>166021.44365805644</v>
      </c>
      <c r="F914">
        <f>'dec deg to utm'!AD915</f>
        <v>0</v>
      </c>
      <c r="G914">
        <f t="shared" si="98"/>
        <v>0</v>
      </c>
      <c r="I914">
        <f t="shared" si="99"/>
        <v>0</v>
      </c>
      <c r="J914">
        <f t="shared" si="100"/>
        <v>0</v>
      </c>
      <c r="K914">
        <f t="shared" si="101"/>
        <v>0</v>
      </c>
      <c r="M914" s="21">
        <f t="shared" si="102"/>
        <v>0</v>
      </c>
      <c r="N914" s="21">
        <f t="shared" si="103"/>
        <v>0</v>
      </c>
      <c r="O914" s="21">
        <f t="shared" si="104"/>
        <v>0</v>
      </c>
    </row>
    <row r="915" spans="5:15" x14ac:dyDescent="0.25">
      <c r="E915">
        <f>'dec deg to utm'!AC916</f>
        <v>166021.44365805644</v>
      </c>
      <c r="F915">
        <f>'dec deg to utm'!AD916</f>
        <v>0</v>
      </c>
      <c r="G915">
        <f t="shared" si="98"/>
        <v>0</v>
      </c>
      <c r="I915">
        <f t="shared" si="99"/>
        <v>0</v>
      </c>
      <c r="J915">
        <f t="shared" si="100"/>
        <v>0</v>
      </c>
      <c r="K915">
        <f t="shared" si="101"/>
        <v>0</v>
      </c>
      <c r="M915" s="21">
        <f t="shared" si="102"/>
        <v>0</v>
      </c>
      <c r="N915" s="21">
        <f t="shared" si="103"/>
        <v>0</v>
      </c>
      <c r="O915" s="21">
        <f t="shared" si="104"/>
        <v>0</v>
      </c>
    </row>
    <row r="916" spans="5:15" x14ac:dyDescent="0.25">
      <c r="E916">
        <f>'dec deg to utm'!AC917</f>
        <v>166021.44365805644</v>
      </c>
      <c r="F916">
        <f>'dec deg to utm'!AD917</f>
        <v>0</v>
      </c>
      <c r="G916">
        <f t="shared" si="98"/>
        <v>0</v>
      </c>
      <c r="I916">
        <f t="shared" si="99"/>
        <v>0</v>
      </c>
      <c r="J916">
        <f t="shared" si="100"/>
        <v>0</v>
      </c>
      <c r="K916">
        <f t="shared" si="101"/>
        <v>0</v>
      </c>
      <c r="M916" s="21">
        <f t="shared" si="102"/>
        <v>0</v>
      </c>
      <c r="N916" s="21">
        <f t="shared" si="103"/>
        <v>0</v>
      </c>
      <c r="O916" s="21">
        <f t="shared" si="104"/>
        <v>0</v>
      </c>
    </row>
    <row r="917" spans="5:15" x14ac:dyDescent="0.25">
      <c r="E917">
        <f>'dec deg to utm'!AC918</f>
        <v>166021.44365805644</v>
      </c>
      <c r="F917">
        <f>'dec deg to utm'!AD918</f>
        <v>0</v>
      </c>
      <c r="G917">
        <f t="shared" si="98"/>
        <v>0</v>
      </c>
      <c r="I917">
        <f t="shared" si="99"/>
        <v>0</v>
      </c>
      <c r="J917">
        <f t="shared" si="100"/>
        <v>0</v>
      </c>
      <c r="K917">
        <f t="shared" si="101"/>
        <v>0</v>
      </c>
      <c r="M917" s="21">
        <f t="shared" si="102"/>
        <v>0</v>
      </c>
      <c r="N917" s="21">
        <f t="shared" si="103"/>
        <v>0</v>
      </c>
      <c r="O917" s="21">
        <f t="shared" si="104"/>
        <v>0</v>
      </c>
    </row>
    <row r="918" spans="5:15" x14ac:dyDescent="0.25">
      <c r="E918">
        <f>'dec deg to utm'!AC919</f>
        <v>166021.44365805644</v>
      </c>
      <c r="F918">
        <f>'dec deg to utm'!AD919</f>
        <v>0</v>
      </c>
      <c r="G918">
        <f t="shared" si="98"/>
        <v>0</v>
      </c>
      <c r="I918">
        <f t="shared" si="99"/>
        <v>0</v>
      </c>
      <c r="J918">
        <f t="shared" si="100"/>
        <v>0</v>
      </c>
      <c r="K918">
        <f t="shared" si="101"/>
        <v>0</v>
      </c>
      <c r="M918" s="21">
        <f t="shared" si="102"/>
        <v>0</v>
      </c>
      <c r="N918" s="21">
        <f t="shared" si="103"/>
        <v>0</v>
      </c>
      <c r="O918" s="21">
        <f t="shared" si="104"/>
        <v>0</v>
      </c>
    </row>
    <row r="919" spans="5:15" x14ac:dyDescent="0.25">
      <c r="E919">
        <f>'dec deg to utm'!AC920</f>
        <v>166021.44365805644</v>
      </c>
      <c r="F919">
        <f>'dec deg to utm'!AD920</f>
        <v>0</v>
      </c>
      <c r="G919">
        <f t="shared" si="98"/>
        <v>0</v>
      </c>
      <c r="I919">
        <f t="shared" si="99"/>
        <v>0</v>
      </c>
      <c r="J919">
        <f t="shared" si="100"/>
        <v>0</v>
      </c>
      <c r="K919">
        <f t="shared" si="101"/>
        <v>0</v>
      </c>
      <c r="M919" s="21">
        <f t="shared" si="102"/>
        <v>0</v>
      </c>
      <c r="N919" s="21">
        <f t="shared" si="103"/>
        <v>0</v>
      </c>
      <c r="O919" s="21">
        <f t="shared" si="104"/>
        <v>0</v>
      </c>
    </row>
    <row r="920" spans="5:15" x14ac:dyDescent="0.25">
      <c r="E920">
        <f>'dec deg to utm'!AC921</f>
        <v>166021.44365805644</v>
      </c>
      <c r="F920">
        <f>'dec deg to utm'!AD921</f>
        <v>0</v>
      </c>
      <c r="G920">
        <f t="shared" si="98"/>
        <v>0</v>
      </c>
      <c r="I920">
        <f t="shared" si="99"/>
        <v>0</v>
      </c>
      <c r="J920">
        <f t="shared" si="100"/>
        <v>0</v>
      </c>
      <c r="K920">
        <f t="shared" si="101"/>
        <v>0</v>
      </c>
      <c r="M920" s="21">
        <f t="shared" si="102"/>
        <v>0</v>
      </c>
      <c r="N920" s="21">
        <f t="shared" si="103"/>
        <v>0</v>
      </c>
      <c r="O920" s="21">
        <f t="shared" si="104"/>
        <v>0</v>
      </c>
    </row>
    <row r="921" spans="5:15" x14ac:dyDescent="0.25">
      <c r="E921">
        <f>'dec deg to utm'!AC922</f>
        <v>166021.44365805644</v>
      </c>
      <c r="F921">
        <f>'dec deg to utm'!AD922</f>
        <v>0</v>
      </c>
      <c r="G921">
        <f t="shared" si="98"/>
        <v>0</v>
      </c>
      <c r="I921">
        <f t="shared" si="99"/>
        <v>0</v>
      </c>
      <c r="J921">
        <f t="shared" si="100"/>
        <v>0</v>
      </c>
      <c r="K921">
        <f t="shared" si="101"/>
        <v>0</v>
      </c>
      <c r="M921" s="21">
        <f t="shared" si="102"/>
        <v>0</v>
      </c>
      <c r="N921" s="21">
        <f t="shared" si="103"/>
        <v>0</v>
      </c>
      <c r="O921" s="21">
        <f t="shared" si="104"/>
        <v>0</v>
      </c>
    </row>
    <row r="922" spans="5:15" x14ac:dyDescent="0.25">
      <c r="E922">
        <f>'dec deg to utm'!AC923</f>
        <v>166021.44365805644</v>
      </c>
      <c r="F922">
        <f>'dec deg to utm'!AD923</f>
        <v>0</v>
      </c>
      <c r="G922">
        <f t="shared" si="98"/>
        <v>0</v>
      </c>
      <c r="I922">
        <f t="shared" si="99"/>
        <v>0</v>
      </c>
      <c r="J922">
        <f t="shared" si="100"/>
        <v>0</v>
      </c>
      <c r="K922">
        <f t="shared" si="101"/>
        <v>0</v>
      </c>
      <c r="M922" s="21">
        <f t="shared" si="102"/>
        <v>0</v>
      </c>
      <c r="N922" s="21">
        <f t="shared" si="103"/>
        <v>0</v>
      </c>
      <c r="O922" s="21">
        <f t="shared" si="104"/>
        <v>0</v>
      </c>
    </row>
    <row r="923" spans="5:15" x14ac:dyDescent="0.25">
      <c r="E923">
        <f>'dec deg to utm'!AC924</f>
        <v>166021.44365805644</v>
      </c>
      <c r="F923">
        <f>'dec deg to utm'!AD924</f>
        <v>0</v>
      </c>
      <c r="G923">
        <f t="shared" si="98"/>
        <v>0</v>
      </c>
      <c r="I923">
        <f t="shared" si="99"/>
        <v>0</v>
      </c>
      <c r="J923">
        <f t="shared" si="100"/>
        <v>0</v>
      </c>
      <c r="K923">
        <f t="shared" si="101"/>
        <v>0</v>
      </c>
      <c r="M923" s="21">
        <f t="shared" si="102"/>
        <v>0</v>
      </c>
      <c r="N923" s="21">
        <f t="shared" si="103"/>
        <v>0</v>
      </c>
      <c r="O923" s="21">
        <f t="shared" si="104"/>
        <v>0</v>
      </c>
    </row>
    <row r="924" spans="5:15" x14ac:dyDescent="0.25">
      <c r="E924">
        <f>'dec deg to utm'!AC925</f>
        <v>166021.44365805644</v>
      </c>
      <c r="F924">
        <f>'dec deg to utm'!AD925</f>
        <v>0</v>
      </c>
      <c r="G924">
        <f t="shared" si="98"/>
        <v>0</v>
      </c>
      <c r="I924">
        <f t="shared" si="99"/>
        <v>0</v>
      </c>
      <c r="J924">
        <f t="shared" si="100"/>
        <v>0</v>
      </c>
      <c r="K924">
        <f t="shared" si="101"/>
        <v>0</v>
      </c>
      <c r="M924" s="21">
        <f t="shared" si="102"/>
        <v>0</v>
      </c>
      <c r="N924" s="21">
        <f t="shared" si="103"/>
        <v>0</v>
      </c>
      <c r="O924" s="21">
        <f t="shared" si="104"/>
        <v>0</v>
      </c>
    </row>
    <row r="925" spans="5:15" x14ac:dyDescent="0.25">
      <c r="E925">
        <f>'dec deg to utm'!AC926</f>
        <v>166021.44365805644</v>
      </c>
      <c r="F925">
        <f>'dec deg to utm'!AD926</f>
        <v>0</v>
      </c>
      <c r="G925">
        <f t="shared" si="98"/>
        <v>0</v>
      </c>
      <c r="I925">
        <f t="shared" si="99"/>
        <v>0</v>
      </c>
      <c r="J925">
        <f t="shared" si="100"/>
        <v>0</v>
      </c>
      <c r="K925">
        <f t="shared" si="101"/>
        <v>0</v>
      </c>
      <c r="M925" s="21">
        <f t="shared" si="102"/>
        <v>0</v>
      </c>
      <c r="N925" s="21">
        <f t="shared" si="103"/>
        <v>0</v>
      </c>
      <c r="O925" s="21">
        <f t="shared" si="104"/>
        <v>0</v>
      </c>
    </row>
    <row r="926" spans="5:15" x14ac:dyDescent="0.25">
      <c r="E926">
        <f>'dec deg to utm'!AC927</f>
        <v>166021.44365805644</v>
      </c>
      <c r="F926">
        <f>'dec deg to utm'!AD927</f>
        <v>0</v>
      </c>
      <c r="G926">
        <f t="shared" si="98"/>
        <v>0</v>
      </c>
      <c r="I926">
        <f t="shared" si="99"/>
        <v>0</v>
      </c>
      <c r="J926">
        <f t="shared" si="100"/>
        <v>0</v>
      </c>
      <c r="K926">
        <f t="shared" si="101"/>
        <v>0</v>
      </c>
      <c r="M926" s="21">
        <f t="shared" si="102"/>
        <v>0</v>
      </c>
      <c r="N926" s="21">
        <f t="shared" si="103"/>
        <v>0</v>
      </c>
      <c r="O926" s="21">
        <f t="shared" si="104"/>
        <v>0</v>
      </c>
    </row>
    <row r="927" spans="5:15" x14ac:dyDescent="0.25">
      <c r="E927">
        <f>'dec deg to utm'!AC928</f>
        <v>166021.44365805644</v>
      </c>
      <c r="F927">
        <f>'dec deg to utm'!AD928</f>
        <v>0</v>
      </c>
      <c r="G927">
        <f t="shared" si="98"/>
        <v>0</v>
      </c>
      <c r="I927">
        <f t="shared" si="99"/>
        <v>0</v>
      </c>
      <c r="J927">
        <f t="shared" si="100"/>
        <v>0</v>
      </c>
      <c r="K927">
        <f t="shared" si="101"/>
        <v>0</v>
      </c>
      <c r="M927" s="21">
        <f t="shared" si="102"/>
        <v>0</v>
      </c>
      <c r="N927" s="21">
        <f t="shared" si="103"/>
        <v>0</v>
      </c>
      <c r="O927" s="21">
        <f t="shared" si="104"/>
        <v>0</v>
      </c>
    </row>
    <row r="928" spans="5:15" x14ac:dyDescent="0.25">
      <c r="E928">
        <f>'dec deg to utm'!AC929</f>
        <v>166021.44365805644</v>
      </c>
      <c r="F928">
        <f>'dec deg to utm'!AD929</f>
        <v>0</v>
      </c>
      <c r="G928">
        <f t="shared" si="98"/>
        <v>0</v>
      </c>
      <c r="I928">
        <f t="shared" si="99"/>
        <v>0</v>
      </c>
      <c r="J928">
        <f t="shared" si="100"/>
        <v>0</v>
      </c>
      <c r="K928">
        <f t="shared" si="101"/>
        <v>0</v>
      </c>
      <c r="M928" s="21">
        <f t="shared" si="102"/>
        <v>0</v>
      </c>
      <c r="N928" s="21">
        <f t="shared" si="103"/>
        <v>0</v>
      </c>
      <c r="O928" s="21">
        <f t="shared" si="104"/>
        <v>0</v>
      </c>
    </row>
    <row r="929" spans="5:15" x14ac:dyDescent="0.25">
      <c r="E929">
        <f>'dec deg to utm'!AC930</f>
        <v>166021.44365805644</v>
      </c>
      <c r="F929">
        <f>'dec deg to utm'!AD930</f>
        <v>0</v>
      </c>
      <c r="G929">
        <f t="shared" si="98"/>
        <v>0</v>
      </c>
      <c r="I929">
        <f t="shared" si="99"/>
        <v>0</v>
      </c>
      <c r="J929">
        <f t="shared" si="100"/>
        <v>0</v>
      </c>
      <c r="K929">
        <f t="shared" si="101"/>
        <v>0</v>
      </c>
      <c r="M929" s="21">
        <f t="shared" si="102"/>
        <v>0</v>
      </c>
      <c r="N929" s="21">
        <f t="shared" si="103"/>
        <v>0</v>
      </c>
      <c r="O929" s="21">
        <f t="shared" si="104"/>
        <v>0</v>
      </c>
    </row>
    <row r="930" spans="5:15" x14ac:dyDescent="0.25">
      <c r="E930">
        <f>'dec deg to utm'!AC931</f>
        <v>166021.44365805644</v>
      </c>
      <c r="F930">
        <f>'dec deg to utm'!AD931</f>
        <v>0</v>
      </c>
      <c r="G930">
        <f t="shared" si="98"/>
        <v>0</v>
      </c>
      <c r="I930">
        <f t="shared" si="99"/>
        <v>0</v>
      </c>
      <c r="J930">
        <f t="shared" si="100"/>
        <v>0</v>
      </c>
      <c r="K930">
        <f t="shared" si="101"/>
        <v>0</v>
      </c>
      <c r="M930" s="21">
        <f t="shared" si="102"/>
        <v>0</v>
      </c>
      <c r="N930" s="21">
        <f t="shared" si="103"/>
        <v>0</v>
      </c>
      <c r="O930" s="21">
        <f t="shared" si="104"/>
        <v>0</v>
      </c>
    </row>
    <row r="931" spans="5:15" x14ac:dyDescent="0.25">
      <c r="E931">
        <f>'dec deg to utm'!AC932</f>
        <v>166021.44365805644</v>
      </c>
      <c r="F931">
        <f>'dec deg to utm'!AD932</f>
        <v>0</v>
      </c>
      <c r="G931">
        <f t="shared" si="98"/>
        <v>0</v>
      </c>
      <c r="I931">
        <f t="shared" si="99"/>
        <v>0</v>
      </c>
      <c r="J931">
        <f t="shared" si="100"/>
        <v>0</v>
      </c>
      <c r="K931">
        <f t="shared" si="101"/>
        <v>0</v>
      </c>
      <c r="M931" s="21">
        <f t="shared" si="102"/>
        <v>0</v>
      </c>
      <c r="N931" s="21">
        <f t="shared" si="103"/>
        <v>0</v>
      </c>
      <c r="O931" s="21">
        <f t="shared" si="104"/>
        <v>0</v>
      </c>
    </row>
    <row r="932" spans="5:15" x14ac:dyDescent="0.25">
      <c r="E932">
        <f>'dec deg to utm'!AC933</f>
        <v>166021.44365805644</v>
      </c>
      <c r="F932">
        <f>'dec deg to utm'!AD933</f>
        <v>0</v>
      </c>
      <c r="G932">
        <f t="shared" si="98"/>
        <v>0</v>
      </c>
      <c r="I932">
        <f t="shared" si="99"/>
        <v>0</v>
      </c>
      <c r="J932">
        <f t="shared" si="100"/>
        <v>0</v>
      </c>
      <c r="K932">
        <f t="shared" si="101"/>
        <v>0</v>
      </c>
      <c r="M932" s="21">
        <f t="shared" si="102"/>
        <v>0</v>
      </c>
      <c r="N932" s="21">
        <f t="shared" si="103"/>
        <v>0</v>
      </c>
      <c r="O932" s="21">
        <f t="shared" si="104"/>
        <v>0</v>
      </c>
    </row>
    <row r="933" spans="5:15" x14ac:dyDescent="0.25">
      <c r="E933">
        <f>'dec deg to utm'!AC934</f>
        <v>166021.44365805644</v>
      </c>
      <c r="F933">
        <f>'dec deg to utm'!AD934</f>
        <v>0</v>
      </c>
      <c r="G933">
        <f t="shared" si="98"/>
        <v>0</v>
      </c>
      <c r="I933">
        <f t="shared" si="99"/>
        <v>0</v>
      </c>
      <c r="J933">
        <f t="shared" si="100"/>
        <v>0</v>
      </c>
      <c r="K933">
        <f t="shared" si="101"/>
        <v>0</v>
      </c>
      <c r="M933" s="21">
        <f t="shared" si="102"/>
        <v>0</v>
      </c>
      <c r="N933" s="21">
        <f t="shared" si="103"/>
        <v>0</v>
      </c>
      <c r="O933" s="21">
        <f t="shared" si="104"/>
        <v>0</v>
      </c>
    </row>
    <row r="934" spans="5:15" x14ac:dyDescent="0.25">
      <c r="E934">
        <f>'dec deg to utm'!AC935</f>
        <v>166021.44365805644</v>
      </c>
      <c r="F934">
        <f>'dec deg to utm'!AD935</f>
        <v>0</v>
      </c>
      <c r="G934">
        <f t="shared" si="98"/>
        <v>0</v>
      </c>
      <c r="I934">
        <f t="shared" si="99"/>
        <v>0</v>
      </c>
      <c r="J934">
        <f t="shared" si="100"/>
        <v>0</v>
      </c>
      <c r="K934">
        <f t="shared" si="101"/>
        <v>0</v>
      </c>
      <c r="M934" s="21">
        <f t="shared" si="102"/>
        <v>0</v>
      </c>
      <c r="N934" s="21">
        <f t="shared" si="103"/>
        <v>0</v>
      </c>
      <c r="O934" s="21">
        <f t="shared" si="104"/>
        <v>0</v>
      </c>
    </row>
    <row r="935" spans="5:15" x14ac:dyDescent="0.25">
      <c r="E935">
        <f>'dec deg to utm'!AC936</f>
        <v>166021.44365805644</v>
      </c>
      <c r="F935">
        <f>'dec deg to utm'!AD936</f>
        <v>0</v>
      </c>
      <c r="G935">
        <f t="shared" si="98"/>
        <v>0</v>
      </c>
      <c r="I935">
        <f t="shared" si="99"/>
        <v>0</v>
      </c>
      <c r="J935">
        <f t="shared" si="100"/>
        <v>0</v>
      </c>
      <c r="K935">
        <f t="shared" si="101"/>
        <v>0</v>
      </c>
      <c r="M935" s="21">
        <f t="shared" si="102"/>
        <v>0</v>
      </c>
      <c r="N935" s="21">
        <f t="shared" si="103"/>
        <v>0</v>
      </c>
      <c r="O935" s="21">
        <f t="shared" si="104"/>
        <v>0</v>
      </c>
    </row>
    <row r="936" spans="5:15" x14ac:dyDescent="0.25">
      <c r="E936">
        <f>'dec deg to utm'!AC937</f>
        <v>166021.44365805644</v>
      </c>
      <c r="F936">
        <f>'dec deg to utm'!AD937</f>
        <v>0</v>
      </c>
      <c r="G936">
        <f t="shared" si="98"/>
        <v>0</v>
      </c>
      <c r="I936">
        <f t="shared" si="99"/>
        <v>0</v>
      </c>
      <c r="J936">
        <f t="shared" si="100"/>
        <v>0</v>
      </c>
      <c r="K936">
        <f t="shared" si="101"/>
        <v>0</v>
      </c>
      <c r="M936" s="21">
        <f t="shared" si="102"/>
        <v>0</v>
      </c>
      <c r="N936" s="21">
        <f t="shared" si="103"/>
        <v>0</v>
      </c>
      <c r="O936" s="21">
        <f t="shared" si="104"/>
        <v>0</v>
      </c>
    </row>
    <row r="937" spans="5:15" x14ac:dyDescent="0.25">
      <c r="E937">
        <f>'dec deg to utm'!AC938</f>
        <v>166021.44365805644</v>
      </c>
      <c r="F937">
        <f>'dec deg to utm'!AD938</f>
        <v>0</v>
      </c>
      <c r="G937">
        <f t="shared" si="98"/>
        <v>0</v>
      </c>
      <c r="I937">
        <f t="shared" si="99"/>
        <v>0</v>
      </c>
      <c r="J937">
        <f t="shared" si="100"/>
        <v>0</v>
      </c>
      <c r="K937">
        <f t="shared" si="101"/>
        <v>0</v>
      </c>
      <c r="M937" s="21">
        <f t="shared" si="102"/>
        <v>0</v>
      </c>
      <c r="N937" s="21">
        <f t="shared" si="103"/>
        <v>0</v>
      </c>
      <c r="O937" s="21">
        <f t="shared" si="104"/>
        <v>0</v>
      </c>
    </row>
    <row r="938" spans="5:15" x14ac:dyDescent="0.25">
      <c r="E938">
        <f>'dec deg to utm'!AC939</f>
        <v>166021.44365805644</v>
      </c>
      <c r="F938">
        <f>'dec deg to utm'!AD939</f>
        <v>0</v>
      </c>
      <c r="G938">
        <f t="shared" si="98"/>
        <v>0</v>
      </c>
      <c r="I938">
        <f t="shared" si="99"/>
        <v>0</v>
      </c>
      <c r="J938">
        <f t="shared" si="100"/>
        <v>0</v>
      </c>
      <c r="K938">
        <f t="shared" si="101"/>
        <v>0</v>
      </c>
      <c r="M938" s="21">
        <f t="shared" si="102"/>
        <v>0</v>
      </c>
      <c r="N938" s="21">
        <f t="shared" si="103"/>
        <v>0</v>
      </c>
      <c r="O938" s="21">
        <f t="shared" si="104"/>
        <v>0</v>
      </c>
    </row>
    <row r="939" spans="5:15" x14ac:dyDescent="0.25">
      <c r="E939">
        <f>'dec deg to utm'!AC940</f>
        <v>166021.44365805644</v>
      </c>
      <c r="F939">
        <f>'dec deg to utm'!AD940</f>
        <v>0</v>
      </c>
      <c r="G939">
        <f t="shared" si="98"/>
        <v>0</v>
      </c>
      <c r="I939">
        <f t="shared" si="99"/>
        <v>0</v>
      </c>
      <c r="J939">
        <f t="shared" si="100"/>
        <v>0</v>
      </c>
      <c r="K939">
        <f t="shared" si="101"/>
        <v>0</v>
      </c>
      <c r="M939" s="21">
        <f t="shared" si="102"/>
        <v>0</v>
      </c>
      <c r="N939" s="21">
        <f t="shared" si="103"/>
        <v>0</v>
      </c>
      <c r="O939" s="21">
        <f t="shared" si="104"/>
        <v>0</v>
      </c>
    </row>
    <row r="940" spans="5:15" x14ac:dyDescent="0.25">
      <c r="E940">
        <f>'dec deg to utm'!AC941</f>
        <v>166021.44365805644</v>
      </c>
      <c r="F940">
        <f>'dec deg to utm'!AD941</f>
        <v>0</v>
      </c>
      <c r="G940">
        <f t="shared" si="98"/>
        <v>0</v>
      </c>
      <c r="I940">
        <f t="shared" si="99"/>
        <v>0</v>
      </c>
      <c r="J940">
        <f t="shared" si="100"/>
        <v>0</v>
      </c>
      <c r="K940">
        <f t="shared" si="101"/>
        <v>0</v>
      </c>
      <c r="M940" s="21">
        <f t="shared" si="102"/>
        <v>0</v>
      </c>
      <c r="N940" s="21">
        <f t="shared" si="103"/>
        <v>0</v>
      </c>
      <c r="O940" s="21">
        <f t="shared" si="104"/>
        <v>0</v>
      </c>
    </row>
    <row r="941" spans="5:15" x14ac:dyDescent="0.25">
      <c r="E941">
        <f>'dec deg to utm'!AC942</f>
        <v>166021.44365805644</v>
      </c>
      <c r="F941">
        <f>'dec deg to utm'!AD942</f>
        <v>0</v>
      </c>
      <c r="G941">
        <f t="shared" si="98"/>
        <v>0</v>
      </c>
      <c r="I941">
        <f t="shared" si="99"/>
        <v>0</v>
      </c>
      <c r="J941">
        <f t="shared" si="100"/>
        <v>0</v>
      </c>
      <c r="K941">
        <f t="shared" si="101"/>
        <v>0</v>
      </c>
      <c r="M941" s="21">
        <f t="shared" si="102"/>
        <v>0</v>
      </c>
      <c r="N941" s="21">
        <f t="shared" si="103"/>
        <v>0</v>
      </c>
      <c r="O941" s="21">
        <f t="shared" si="104"/>
        <v>0</v>
      </c>
    </row>
    <row r="942" spans="5:15" x14ac:dyDescent="0.25">
      <c r="E942">
        <f>'dec deg to utm'!AC943</f>
        <v>166021.44365805644</v>
      </c>
      <c r="F942">
        <f>'dec deg to utm'!AD943</f>
        <v>0</v>
      </c>
      <c r="G942">
        <f t="shared" si="98"/>
        <v>0</v>
      </c>
      <c r="I942">
        <f t="shared" si="99"/>
        <v>0</v>
      </c>
      <c r="J942">
        <f t="shared" si="100"/>
        <v>0</v>
      </c>
      <c r="K942">
        <f t="shared" si="101"/>
        <v>0</v>
      </c>
      <c r="M942" s="21">
        <f t="shared" si="102"/>
        <v>0</v>
      </c>
      <c r="N942" s="21">
        <f t="shared" si="103"/>
        <v>0</v>
      </c>
      <c r="O942" s="21">
        <f t="shared" si="104"/>
        <v>0</v>
      </c>
    </row>
    <row r="943" spans="5:15" x14ac:dyDescent="0.25">
      <c r="E943">
        <f>'dec deg to utm'!AC944</f>
        <v>166021.44365805644</v>
      </c>
      <c r="F943">
        <f>'dec deg to utm'!AD944</f>
        <v>0</v>
      </c>
      <c r="G943">
        <f t="shared" si="98"/>
        <v>0</v>
      </c>
      <c r="I943">
        <f t="shared" si="99"/>
        <v>0</v>
      </c>
      <c r="J943">
        <f t="shared" si="100"/>
        <v>0</v>
      </c>
      <c r="K943">
        <f t="shared" si="101"/>
        <v>0</v>
      </c>
      <c r="M943" s="21">
        <f t="shared" si="102"/>
        <v>0</v>
      </c>
      <c r="N943" s="21">
        <f t="shared" si="103"/>
        <v>0</v>
      </c>
      <c r="O943" s="21">
        <f t="shared" si="104"/>
        <v>0</v>
      </c>
    </row>
    <row r="944" spans="5:15" x14ac:dyDescent="0.25">
      <c r="E944">
        <f>'dec deg to utm'!AC945</f>
        <v>166021.44365805644</v>
      </c>
      <c r="F944">
        <f>'dec deg to utm'!AD945</f>
        <v>0</v>
      </c>
      <c r="G944">
        <f t="shared" si="98"/>
        <v>0</v>
      </c>
      <c r="I944">
        <f t="shared" si="99"/>
        <v>0</v>
      </c>
      <c r="J944">
        <f t="shared" si="100"/>
        <v>0</v>
      </c>
      <c r="K944">
        <f t="shared" si="101"/>
        <v>0</v>
      </c>
      <c r="M944" s="21">
        <f t="shared" si="102"/>
        <v>0</v>
      </c>
      <c r="N944" s="21">
        <f t="shared" si="103"/>
        <v>0</v>
      </c>
      <c r="O944" s="21">
        <f t="shared" si="104"/>
        <v>0</v>
      </c>
    </row>
    <row r="945" spans="5:15" x14ac:dyDescent="0.25">
      <c r="E945">
        <f>'dec deg to utm'!AC946</f>
        <v>166021.44365805644</v>
      </c>
      <c r="F945">
        <f>'dec deg to utm'!AD946</f>
        <v>0</v>
      </c>
      <c r="G945">
        <f t="shared" si="98"/>
        <v>0</v>
      </c>
      <c r="I945">
        <f t="shared" si="99"/>
        <v>0</v>
      </c>
      <c r="J945">
        <f t="shared" si="100"/>
        <v>0</v>
      </c>
      <c r="K945">
        <f t="shared" si="101"/>
        <v>0</v>
      </c>
      <c r="M945" s="21">
        <f t="shared" si="102"/>
        <v>0</v>
      </c>
      <c r="N945" s="21">
        <f t="shared" si="103"/>
        <v>0</v>
      </c>
      <c r="O945" s="21">
        <f t="shared" si="104"/>
        <v>0</v>
      </c>
    </row>
    <row r="946" spans="5:15" x14ac:dyDescent="0.25">
      <c r="E946">
        <f>'dec deg to utm'!AC947</f>
        <v>166021.44365805644</v>
      </c>
      <c r="F946">
        <f>'dec deg to utm'!AD947</f>
        <v>0</v>
      </c>
      <c r="G946">
        <f t="shared" si="98"/>
        <v>0</v>
      </c>
      <c r="I946">
        <f t="shared" si="99"/>
        <v>0</v>
      </c>
      <c r="J946">
        <f t="shared" si="100"/>
        <v>0</v>
      </c>
      <c r="K946">
        <f t="shared" si="101"/>
        <v>0</v>
      </c>
      <c r="M946" s="21">
        <f t="shared" si="102"/>
        <v>0</v>
      </c>
      <c r="N946" s="21">
        <f t="shared" si="103"/>
        <v>0</v>
      </c>
      <c r="O946" s="21">
        <f t="shared" si="104"/>
        <v>0</v>
      </c>
    </row>
    <row r="947" spans="5:15" x14ac:dyDescent="0.25">
      <c r="E947">
        <f>'dec deg to utm'!AC948</f>
        <v>166021.44365805644</v>
      </c>
      <c r="F947">
        <f>'dec deg to utm'!AD948</f>
        <v>0</v>
      </c>
      <c r="G947">
        <f t="shared" si="98"/>
        <v>0</v>
      </c>
      <c r="I947">
        <f t="shared" si="99"/>
        <v>0</v>
      </c>
      <c r="J947">
        <f t="shared" si="100"/>
        <v>0</v>
      </c>
      <c r="K947">
        <f t="shared" si="101"/>
        <v>0</v>
      </c>
      <c r="M947" s="21">
        <f t="shared" si="102"/>
        <v>0</v>
      </c>
      <c r="N947" s="21">
        <f t="shared" si="103"/>
        <v>0</v>
      </c>
      <c r="O947" s="21">
        <f t="shared" si="104"/>
        <v>0</v>
      </c>
    </row>
    <row r="948" spans="5:15" x14ac:dyDescent="0.25">
      <c r="E948">
        <f>'dec deg to utm'!AC949</f>
        <v>166021.44365805644</v>
      </c>
      <c r="F948">
        <f>'dec deg to utm'!AD949</f>
        <v>0</v>
      </c>
      <c r="G948">
        <f t="shared" si="98"/>
        <v>0</v>
      </c>
      <c r="I948">
        <f t="shared" si="99"/>
        <v>0</v>
      </c>
      <c r="J948">
        <f t="shared" si="100"/>
        <v>0</v>
      </c>
      <c r="K948">
        <f t="shared" si="101"/>
        <v>0</v>
      </c>
      <c r="M948" s="21">
        <f t="shared" si="102"/>
        <v>0</v>
      </c>
      <c r="N948" s="21">
        <f t="shared" si="103"/>
        <v>0</v>
      </c>
      <c r="O948" s="21">
        <f t="shared" si="104"/>
        <v>0</v>
      </c>
    </row>
    <row r="949" spans="5:15" x14ac:dyDescent="0.25">
      <c r="E949">
        <f>'dec deg to utm'!AC950</f>
        <v>166021.44365805644</v>
      </c>
      <c r="F949">
        <f>'dec deg to utm'!AD950</f>
        <v>0</v>
      </c>
      <c r="G949">
        <f t="shared" si="98"/>
        <v>0</v>
      </c>
      <c r="I949">
        <f t="shared" si="99"/>
        <v>0</v>
      </c>
      <c r="J949">
        <f t="shared" si="100"/>
        <v>0</v>
      </c>
      <c r="K949">
        <f t="shared" si="101"/>
        <v>0</v>
      </c>
      <c r="M949" s="21">
        <f t="shared" si="102"/>
        <v>0</v>
      </c>
      <c r="N949" s="21">
        <f t="shared" si="103"/>
        <v>0</v>
      </c>
      <c r="O949" s="21">
        <f t="shared" si="104"/>
        <v>0</v>
      </c>
    </row>
    <row r="950" spans="5:15" x14ac:dyDescent="0.25">
      <c r="E950">
        <f>'dec deg to utm'!AC951</f>
        <v>166021.44365805644</v>
      </c>
      <c r="F950">
        <f>'dec deg to utm'!AD951</f>
        <v>0</v>
      </c>
      <c r="G950">
        <f t="shared" si="98"/>
        <v>0</v>
      </c>
      <c r="I950">
        <f t="shared" si="99"/>
        <v>0</v>
      </c>
      <c r="J950">
        <f t="shared" si="100"/>
        <v>0</v>
      </c>
      <c r="K950">
        <f t="shared" si="101"/>
        <v>0</v>
      </c>
      <c r="M950" s="21">
        <f t="shared" si="102"/>
        <v>0</v>
      </c>
      <c r="N950" s="21">
        <f t="shared" si="103"/>
        <v>0</v>
      </c>
      <c r="O950" s="21">
        <f t="shared" si="104"/>
        <v>0</v>
      </c>
    </row>
    <row r="951" spans="5:15" x14ac:dyDescent="0.25">
      <c r="E951">
        <f>'dec deg to utm'!AC952</f>
        <v>166021.44365805644</v>
      </c>
      <c r="F951">
        <f>'dec deg to utm'!AD952</f>
        <v>0</v>
      </c>
      <c r="G951">
        <f t="shared" si="98"/>
        <v>0</v>
      </c>
      <c r="I951">
        <f t="shared" si="99"/>
        <v>0</v>
      </c>
      <c r="J951">
        <f t="shared" si="100"/>
        <v>0</v>
      </c>
      <c r="K951">
        <f t="shared" si="101"/>
        <v>0</v>
      </c>
      <c r="M951" s="21">
        <f t="shared" si="102"/>
        <v>0</v>
      </c>
      <c r="N951" s="21">
        <f t="shared" si="103"/>
        <v>0</v>
      </c>
      <c r="O951" s="21">
        <f t="shared" si="104"/>
        <v>0</v>
      </c>
    </row>
    <row r="952" spans="5:15" x14ac:dyDescent="0.25">
      <c r="E952">
        <f>'dec deg to utm'!AC953</f>
        <v>166021.44365805644</v>
      </c>
      <c r="F952">
        <f>'dec deg to utm'!AD953</f>
        <v>0</v>
      </c>
      <c r="G952">
        <f t="shared" si="98"/>
        <v>0</v>
      </c>
      <c r="I952">
        <f t="shared" si="99"/>
        <v>0</v>
      </c>
      <c r="J952">
        <f t="shared" si="100"/>
        <v>0</v>
      </c>
      <c r="K952">
        <f t="shared" si="101"/>
        <v>0</v>
      </c>
      <c r="M952" s="21">
        <f t="shared" si="102"/>
        <v>0</v>
      </c>
      <c r="N952" s="21">
        <f t="shared" si="103"/>
        <v>0</v>
      </c>
      <c r="O952" s="21">
        <f t="shared" si="104"/>
        <v>0</v>
      </c>
    </row>
    <row r="953" spans="5:15" x14ac:dyDescent="0.25">
      <c r="E953">
        <f>'dec deg to utm'!AC954</f>
        <v>166021.44365805644</v>
      </c>
      <c r="F953">
        <f>'dec deg to utm'!AD954</f>
        <v>0</v>
      </c>
      <c r="G953">
        <f t="shared" si="98"/>
        <v>0</v>
      </c>
      <c r="I953">
        <f t="shared" si="99"/>
        <v>0</v>
      </c>
      <c r="J953">
        <f t="shared" si="100"/>
        <v>0</v>
      </c>
      <c r="K953">
        <f t="shared" si="101"/>
        <v>0</v>
      </c>
      <c r="M953" s="21">
        <f t="shared" si="102"/>
        <v>0</v>
      </c>
      <c r="N953" s="21">
        <f t="shared" si="103"/>
        <v>0</v>
      </c>
      <c r="O953" s="21">
        <f t="shared" si="104"/>
        <v>0</v>
      </c>
    </row>
    <row r="954" spans="5:15" x14ac:dyDescent="0.25">
      <c r="E954">
        <f>'dec deg to utm'!AC955</f>
        <v>166021.44365805644</v>
      </c>
      <c r="F954">
        <f>'dec deg to utm'!AD955</f>
        <v>0</v>
      </c>
      <c r="G954">
        <f t="shared" si="98"/>
        <v>0</v>
      </c>
      <c r="I954">
        <f t="shared" si="99"/>
        <v>0</v>
      </c>
      <c r="J954">
        <f t="shared" si="100"/>
        <v>0</v>
      </c>
      <c r="K954">
        <f t="shared" si="101"/>
        <v>0</v>
      </c>
      <c r="M954" s="21">
        <f t="shared" si="102"/>
        <v>0</v>
      </c>
      <c r="N954" s="21">
        <f t="shared" si="103"/>
        <v>0</v>
      </c>
      <c r="O954" s="21">
        <f t="shared" si="104"/>
        <v>0</v>
      </c>
    </row>
    <row r="955" spans="5:15" x14ac:dyDescent="0.25">
      <c r="E955">
        <f>'dec deg to utm'!AC956</f>
        <v>166021.44365805644</v>
      </c>
      <c r="F955">
        <f>'dec deg to utm'!AD956</f>
        <v>0</v>
      </c>
      <c r="G955">
        <f t="shared" si="98"/>
        <v>0</v>
      </c>
      <c r="I955">
        <f t="shared" si="99"/>
        <v>0</v>
      </c>
      <c r="J955">
        <f t="shared" si="100"/>
        <v>0</v>
      </c>
      <c r="K955">
        <f t="shared" si="101"/>
        <v>0</v>
      </c>
      <c r="M955" s="21">
        <f t="shared" si="102"/>
        <v>0</v>
      </c>
      <c r="N955" s="21">
        <f t="shared" si="103"/>
        <v>0</v>
      </c>
      <c r="O955" s="21">
        <f t="shared" si="104"/>
        <v>0</v>
      </c>
    </row>
    <row r="956" spans="5:15" x14ac:dyDescent="0.25">
      <c r="E956">
        <f>'dec deg to utm'!AC957</f>
        <v>166021.44365805644</v>
      </c>
      <c r="F956">
        <f>'dec deg to utm'!AD957</f>
        <v>0</v>
      </c>
      <c r="G956">
        <f t="shared" si="98"/>
        <v>0</v>
      </c>
      <c r="I956">
        <f t="shared" si="99"/>
        <v>0</v>
      </c>
      <c r="J956">
        <f t="shared" si="100"/>
        <v>0</v>
      </c>
      <c r="K956">
        <f t="shared" si="101"/>
        <v>0</v>
      </c>
      <c r="M956" s="21">
        <f t="shared" si="102"/>
        <v>0</v>
      </c>
      <c r="N956" s="21">
        <f t="shared" si="103"/>
        <v>0</v>
      </c>
      <c r="O956" s="21">
        <f t="shared" si="104"/>
        <v>0</v>
      </c>
    </row>
    <row r="957" spans="5:15" x14ac:dyDescent="0.25">
      <c r="E957">
        <f>'dec deg to utm'!AC958</f>
        <v>166021.44365805644</v>
      </c>
      <c r="F957">
        <f>'dec deg to utm'!AD958</f>
        <v>0</v>
      </c>
      <c r="G957">
        <f t="shared" si="98"/>
        <v>0</v>
      </c>
      <c r="I957">
        <f t="shared" si="99"/>
        <v>0</v>
      </c>
      <c r="J957">
        <f t="shared" si="100"/>
        <v>0</v>
      </c>
      <c r="K957">
        <f t="shared" si="101"/>
        <v>0</v>
      </c>
      <c r="M957" s="21">
        <f t="shared" si="102"/>
        <v>0</v>
      </c>
      <c r="N957" s="21">
        <f t="shared" si="103"/>
        <v>0</v>
      </c>
      <c r="O957" s="21">
        <f t="shared" si="104"/>
        <v>0</v>
      </c>
    </row>
    <row r="958" spans="5:15" x14ac:dyDescent="0.25">
      <c r="E958">
        <f>'dec deg to utm'!AC959</f>
        <v>166021.44365805644</v>
      </c>
      <c r="F958">
        <f>'dec deg to utm'!AD959</f>
        <v>0</v>
      </c>
      <c r="G958">
        <f t="shared" si="98"/>
        <v>0</v>
      </c>
      <c r="I958">
        <f t="shared" si="99"/>
        <v>0</v>
      </c>
      <c r="J958">
        <f t="shared" si="100"/>
        <v>0</v>
      </c>
      <c r="K958">
        <f t="shared" si="101"/>
        <v>0</v>
      </c>
      <c r="M958" s="21">
        <f t="shared" si="102"/>
        <v>0</v>
      </c>
      <c r="N958" s="21">
        <f t="shared" si="103"/>
        <v>0</v>
      </c>
      <c r="O958" s="21">
        <f t="shared" si="104"/>
        <v>0</v>
      </c>
    </row>
    <row r="959" spans="5:15" x14ac:dyDescent="0.25">
      <c r="E959">
        <f>'dec deg to utm'!AC960</f>
        <v>166021.44365805644</v>
      </c>
      <c r="F959">
        <f>'dec deg to utm'!AD960</f>
        <v>0</v>
      </c>
      <c r="G959">
        <f t="shared" si="98"/>
        <v>0</v>
      </c>
      <c r="I959">
        <f t="shared" si="99"/>
        <v>0</v>
      </c>
      <c r="J959">
        <f t="shared" si="100"/>
        <v>0</v>
      </c>
      <c r="K959">
        <f t="shared" si="101"/>
        <v>0</v>
      </c>
      <c r="M959" s="21">
        <f t="shared" si="102"/>
        <v>0</v>
      </c>
      <c r="N959" s="21">
        <f t="shared" si="103"/>
        <v>0</v>
      </c>
      <c r="O959" s="21">
        <f t="shared" si="104"/>
        <v>0</v>
      </c>
    </row>
    <row r="960" spans="5:15" x14ac:dyDescent="0.25">
      <c r="E960">
        <f>'dec deg to utm'!AC961</f>
        <v>166021.44365805644</v>
      </c>
      <c r="F960">
        <f>'dec deg to utm'!AD961</f>
        <v>0</v>
      </c>
      <c r="G960">
        <f t="shared" si="98"/>
        <v>0</v>
      </c>
      <c r="I960">
        <f t="shared" si="99"/>
        <v>0</v>
      </c>
      <c r="J960">
        <f t="shared" si="100"/>
        <v>0</v>
      </c>
      <c r="K960">
        <f t="shared" si="101"/>
        <v>0</v>
      </c>
      <c r="M960" s="21">
        <f t="shared" si="102"/>
        <v>0</v>
      </c>
      <c r="N960" s="21">
        <f t="shared" si="103"/>
        <v>0</v>
      </c>
      <c r="O960" s="21">
        <f t="shared" si="104"/>
        <v>0</v>
      </c>
    </row>
    <row r="961" spans="5:15" x14ac:dyDescent="0.25">
      <c r="E961">
        <f>'dec deg to utm'!AC962</f>
        <v>166021.44365805644</v>
      </c>
      <c r="F961">
        <f>'dec deg to utm'!AD962</f>
        <v>0</v>
      </c>
      <c r="G961">
        <f t="shared" si="98"/>
        <v>0</v>
      </c>
      <c r="I961">
        <f t="shared" si="99"/>
        <v>0</v>
      </c>
      <c r="J961">
        <f t="shared" si="100"/>
        <v>0</v>
      </c>
      <c r="K961">
        <f t="shared" si="101"/>
        <v>0</v>
      </c>
      <c r="M961" s="21">
        <f t="shared" si="102"/>
        <v>0</v>
      </c>
      <c r="N961" s="21">
        <f t="shared" si="103"/>
        <v>0</v>
      </c>
      <c r="O961" s="21">
        <f t="shared" si="104"/>
        <v>0</v>
      </c>
    </row>
    <row r="962" spans="5:15" x14ac:dyDescent="0.25">
      <c r="E962">
        <f>'dec deg to utm'!AC963</f>
        <v>166021.44365805644</v>
      </c>
      <c r="F962">
        <f>'dec deg to utm'!AD963</f>
        <v>0</v>
      </c>
      <c r="G962">
        <f t="shared" si="98"/>
        <v>0</v>
      </c>
      <c r="I962">
        <f t="shared" si="99"/>
        <v>0</v>
      </c>
      <c r="J962">
        <f t="shared" si="100"/>
        <v>0</v>
      </c>
      <c r="K962">
        <f t="shared" si="101"/>
        <v>0</v>
      </c>
      <c r="M962" s="21">
        <f t="shared" si="102"/>
        <v>0</v>
      </c>
      <c r="N962" s="21">
        <f t="shared" si="103"/>
        <v>0</v>
      </c>
      <c r="O962" s="21">
        <f t="shared" si="104"/>
        <v>0</v>
      </c>
    </row>
    <row r="963" spans="5:15" x14ac:dyDescent="0.25">
      <c r="E963">
        <f>'dec deg to utm'!AC964</f>
        <v>166021.44365805644</v>
      </c>
      <c r="F963">
        <f>'dec deg to utm'!AD964</f>
        <v>0</v>
      </c>
      <c r="G963">
        <f t="shared" si="98"/>
        <v>0</v>
      </c>
      <c r="I963">
        <f t="shared" si="99"/>
        <v>0</v>
      </c>
      <c r="J963">
        <f t="shared" si="100"/>
        <v>0</v>
      </c>
      <c r="K963">
        <f t="shared" si="101"/>
        <v>0</v>
      </c>
      <c r="M963" s="21">
        <f t="shared" si="102"/>
        <v>0</v>
      </c>
      <c r="N963" s="21">
        <f t="shared" si="103"/>
        <v>0</v>
      </c>
      <c r="O963" s="21">
        <f t="shared" si="104"/>
        <v>0</v>
      </c>
    </row>
    <row r="964" spans="5:15" x14ac:dyDescent="0.25">
      <c r="E964">
        <f>'dec deg to utm'!AC965</f>
        <v>166021.44365805644</v>
      </c>
      <c r="F964">
        <f>'dec deg to utm'!AD965</f>
        <v>0</v>
      </c>
      <c r="G964">
        <f t="shared" si="98"/>
        <v>0</v>
      </c>
      <c r="I964">
        <f t="shared" si="99"/>
        <v>0</v>
      </c>
      <c r="J964">
        <f t="shared" si="100"/>
        <v>0</v>
      </c>
      <c r="K964">
        <f t="shared" si="101"/>
        <v>0</v>
      </c>
      <c r="M964" s="21">
        <f t="shared" si="102"/>
        <v>0</v>
      </c>
      <c r="N964" s="21">
        <f t="shared" si="103"/>
        <v>0</v>
      </c>
      <c r="O964" s="21">
        <f t="shared" si="104"/>
        <v>0</v>
      </c>
    </row>
    <row r="965" spans="5:15" x14ac:dyDescent="0.25">
      <c r="E965">
        <f>'dec deg to utm'!AC966</f>
        <v>166021.44365805644</v>
      </c>
      <c r="F965">
        <f>'dec deg to utm'!AD966</f>
        <v>0</v>
      </c>
      <c r="G965">
        <f t="shared" ref="G965:G999" si="105">C965</f>
        <v>0</v>
      </c>
      <c r="I965">
        <f t="shared" ref="I965:I999" si="106">E965-$E$4</f>
        <v>0</v>
      </c>
      <c r="J965">
        <f t="shared" ref="J965:J999" si="107">F965-$F$4</f>
        <v>0</v>
      </c>
      <c r="K965">
        <f t="shared" ref="K965:K999" si="108">G965-$G$4</f>
        <v>0</v>
      </c>
      <c r="M965" s="21">
        <f t="shared" ref="M965:M999" si="109">I965</f>
        <v>0</v>
      </c>
      <c r="N965" s="21">
        <f t="shared" ref="N965:N999" si="110">J965*-1</f>
        <v>0</v>
      </c>
      <c r="O965" s="21">
        <f t="shared" ref="O965:O999" si="111">K965</f>
        <v>0</v>
      </c>
    </row>
    <row r="966" spans="5:15" x14ac:dyDescent="0.25">
      <c r="E966">
        <f>'dec deg to utm'!AC967</f>
        <v>166021.44365805644</v>
      </c>
      <c r="F966">
        <f>'dec deg to utm'!AD967</f>
        <v>0</v>
      </c>
      <c r="G966">
        <f t="shared" si="105"/>
        <v>0</v>
      </c>
      <c r="I966">
        <f t="shared" si="106"/>
        <v>0</v>
      </c>
      <c r="J966">
        <f t="shared" si="107"/>
        <v>0</v>
      </c>
      <c r="K966">
        <f t="shared" si="108"/>
        <v>0</v>
      </c>
      <c r="M966" s="21">
        <f t="shared" si="109"/>
        <v>0</v>
      </c>
      <c r="N966" s="21">
        <f t="shared" si="110"/>
        <v>0</v>
      </c>
      <c r="O966" s="21">
        <f t="shared" si="111"/>
        <v>0</v>
      </c>
    </row>
    <row r="967" spans="5:15" x14ac:dyDescent="0.25">
      <c r="E967">
        <f>'dec deg to utm'!AC968</f>
        <v>166021.44365805644</v>
      </c>
      <c r="F967">
        <f>'dec deg to utm'!AD968</f>
        <v>0</v>
      </c>
      <c r="G967">
        <f t="shared" si="105"/>
        <v>0</v>
      </c>
      <c r="I967">
        <f t="shared" si="106"/>
        <v>0</v>
      </c>
      <c r="J967">
        <f t="shared" si="107"/>
        <v>0</v>
      </c>
      <c r="K967">
        <f t="shared" si="108"/>
        <v>0</v>
      </c>
      <c r="M967" s="21">
        <f t="shared" si="109"/>
        <v>0</v>
      </c>
      <c r="N967" s="21">
        <f t="shared" si="110"/>
        <v>0</v>
      </c>
      <c r="O967" s="21">
        <f t="shared" si="111"/>
        <v>0</v>
      </c>
    </row>
    <row r="968" spans="5:15" x14ac:dyDescent="0.25">
      <c r="E968">
        <f>'dec deg to utm'!AC969</f>
        <v>166021.44365805644</v>
      </c>
      <c r="F968">
        <f>'dec deg to utm'!AD969</f>
        <v>0</v>
      </c>
      <c r="G968">
        <f t="shared" si="105"/>
        <v>0</v>
      </c>
      <c r="I968">
        <f t="shared" si="106"/>
        <v>0</v>
      </c>
      <c r="J968">
        <f t="shared" si="107"/>
        <v>0</v>
      </c>
      <c r="K968">
        <f t="shared" si="108"/>
        <v>0</v>
      </c>
      <c r="M968" s="21">
        <f t="shared" si="109"/>
        <v>0</v>
      </c>
      <c r="N968" s="21">
        <f t="shared" si="110"/>
        <v>0</v>
      </c>
      <c r="O968" s="21">
        <f t="shared" si="111"/>
        <v>0</v>
      </c>
    </row>
    <row r="969" spans="5:15" x14ac:dyDescent="0.25">
      <c r="E969">
        <f>'dec deg to utm'!AC970</f>
        <v>166021.44365805644</v>
      </c>
      <c r="F969">
        <f>'dec deg to utm'!AD970</f>
        <v>0</v>
      </c>
      <c r="G969">
        <f t="shared" si="105"/>
        <v>0</v>
      </c>
      <c r="I969">
        <f t="shared" si="106"/>
        <v>0</v>
      </c>
      <c r="J969">
        <f t="shared" si="107"/>
        <v>0</v>
      </c>
      <c r="K969">
        <f t="shared" si="108"/>
        <v>0</v>
      </c>
      <c r="M969" s="21">
        <f t="shared" si="109"/>
        <v>0</v>
      </c>
      <c r="N969" s="21">
        <f t="shared" si="110"/>
        <v>0</v>
      </c>
      <c r="O969" s="21">
        <f t="shared" si="111"/>
        <v>0</v>
      </c>
    </row>
    <row r="970" spans="5:15" x14ac:dyDescent="0.25">
      <c r="E970">
        <f>'dec deg to utm'!AC971</f>
        <v>166021.44365805644</v>
      </c>
      <c r="F970">
        <f>'dec deg to utm'!AD971</f>
        <v>0</v>
      </c>
      <c r="G970">
        <f t="shared" si="105"/>
        <v>0</v>
      </c>
      <c r="I970">
        <f t="shared" si="106"/>
        <v>0</v>
      </c>
      <c r="J970">
        <f t="shared" si="107"/>
        <v>0</v>
      </c>
      <c r="K970">
        <f t="shared" si="108"/>
        <v>0</v>
      </c>
      <c r="M970" s="21">
        <f t="shared" si="109"/>
        <v>0</v>
      </c>
      <c r="N970" s="21">
        <f t="shared" si="110"/>
        <v>0</v>
      </c>
      <c r="O970" s="21">
        <f t="shared" si="111"/>
        <v>0</v>
      </c>
    </row>
    <row r="971" spans="5:15" x14ac:dyDescent="0.25">
      <c r="E971">
        <f>'dec deg to utm'!AC972</f>
        <v>166021.44365805644</v>
      </c>
      <c r="F971">
        <f>'dec deg to utm'!AD972</f>
        <v>0</v>
      </c>
      <c r="G971">
        <f t="shared" si="105"/>
        <v>0</v>
      </c>
      <c r="I971">
        <f t="shared" si="106"/>
        <v>0</v>
      </c>
      <c r="J971">
        <f t="shared" si="107"/>
        <v>0</v>
      </c>
      <c r="K971">
        <f t="shared" si="108"/>
        <v>0</v>
      </c>
      <c r="M971" s="21">
        <f t="shared" si="109"/>
        <v>0</v>
      </c>
      <c r="N971" s="21">
        <f t="shared" si="110"/>
        <v>0</v>
      </c>
      <c r="O971" s="21">
        <f t="shared" si="111"/>
        <v>0</v>
      </c>
    </row>
    <row r="972" spans="5:15" x14ac:dyDescent="0.25">
      <c r="E972">
        <f>'dec deg to utm'!AC973</f>
        <v>166021.44365805644</v>
      </c>
      <c r="F972">
        <f>'dec deg to utm'!AD973</f>
        <v>0</v>
      </c>
      <c r="G972">
        <f t="shared" si="105"/>
        <v>0</v>
      </c>
      <c r="I972">
        <f t="shared" si="106"/>
        <v>0</v>
      </c>
      <c r="J972">
        <f t="shared" si="107"/>
        <v>0</v>
      </c>
      <c r="K972">
        <f t="shared" si="108"/>
        <v>0</v>
      </c>
      <c r="M972" s="21">
        <f t="shared" si="109"/>
        <v>0</v>
      </c>
      <c r="N972" s="21">
        <f t="shared" si="110"/>
        <v>0</v>
      </c>
      <c r="O972" s="21">
        <f t="shared" si="111"/>
        <v>0</v>
      </c>
    </row>
    <row r="973" spans="5:15" x14ac:dyDescent="0.25">
      <c r="E973">
        <f>'dec deg to utm'!AC974</f>
        <v>166021.44365805644</v>
      </c>
      <c r="F973">
        <f>'dec deg to utm'!AD974</f>
        <v>0</v>
      </c>
      <c r="G973">
        <f t="shared" si="105"/>
        <v>0</v>
      </c>
      <c r="I973">
        <f t="shared" si="106"/>
        <v>0</v>
      </c>
      <c r="J973">
        <f t="shared" si="107"/>
        <v>0</v>
      </c>
      <c r="K973">
        <f t="shared" si="108"/>
        <v>0</v>
      </c>
      <c r="M973" s="21">
        <f t="shared" si="109"/>
        <v>0</v>
      </c>
      <c r="N973" s="21">
        <f t="shared" si="110"/>
        <v>0</v>
      </c>
      <c r="O973" s="21">
        <f t="shared" si="111"/>
        <v>0</v>
      </c>
    </row>
    <row r="974" spans="5:15" x14ac:dyDescent="0.25">
      <c r="E974">
        <f>'dec deg to utm'!AC975</f>
        <v>166021.44365805644</v>
      </c>
      <c r="F974">
        <f>'dec deg to utm'!AD975</f>
        <v>0</v>
      </c>
      <c r="G974">
        <f t="shared" si="105"/>
        <v>0</v>
      </c>
      <c r="I974">
        <f t="shared" si="106"/>
        <v>0</v>
      </c>
      <c r="J974">
        <f t="shared" si="107"/>
        <v>0</v>
      </c>
      <c r="K974">
        <f t="shared" si="108"/>
        <v>0</v>
      </c>
      <c r="M974" s="21">
        <f t="shared" si="109"/>
        <v>0</v>
      </c>
      <c r="N974" s="21">
        <f t="shared" si="110"/>
        <v>0</v>
      </c>
      <c r="O974" s="21">
        <f t="shared" si="111"/>
        <v>0</v>
      </c>
    </row>
    <row r="975" spans="5:15" x14ac:dyDescent="0.25">
      <c r="E975">
        <f>'dec deg to utm'!AC976</f>
        <v>166021.44365805644</v>
      </c>
      <c r="F975">
        <f>'dec deg to utm'!AD976</f>
        <v>0</v>
      </c>
      <c r="G975">
        <f t="shared" si="105"/>
        <v>0</v>
      </c>
      <c r="I975">
        <f t="shared" si="106"/>
        <v>0</v>
      </c>
      <c r="J975">
        <f t="shared" si="107"/>
        <v>0</v>
      </c>
      <c r="K975">
        <f t="shared" si="108"/>
        <v>0</v>
      </c>
      <c r="M975" s="21">
        <f t="shared" si="109"/>
        <v>0</v>
      </c>
      <c r="N975" s="21">
        <f t="shared" si="110"/>
        <v>0</v>
      </c>
      <c r="O975" s="21">
        <f t="shared" si="111"/>
        <v>0</v>
      </c>
    </row>
    <row r="976" spans="5:15" x14ac:dyDescent="0.25">
      <c r="E976">
        <f>'dec deg to utm'!AC977</f>
        <v>166021.44365805644</v>
      </c>
      <c r="F976">
        <f>'dec deg to utm'!AD977</f>
        <v>0</v>
      </c>
      <c r="G976">
        <f t="shared" si="105"/>
        <v>0</v>
      </c>
      <c r="I976">
        <f t="shared" si="106"/>
        <v>0</v>
      </c>
      <c r="J976">
        <f t="shared" si="107"/>
        <v>0</v>
      </c>
      <c r="K976">
        <f t="shared" si="108"/>
        <v>0</v>
      </c>
      <c r="M976" s="21">
        <f t="shared" si="109"/>
        <v>0</v>
      </c>
      <c r="N976" s="21">
        <f t="shared" si="110"/>
        <v>0</v>
      </c>
      <c r="O976" s="21">
        <f t="shared" si="111"/>
        <v>0</v>
      </c>
    </row>
    <row r="977" spans="5:15" x14ac:dyDescent="0.25">
      <c r="E977">
        <f>'dec deg to utm'!AC978</f>
        <v>166021.44365805644</v>
      </c>
      <c r="F977">
        <f>'dec deg to utm'!AD978</f>
        <v>0</v>
      </c>
      <c r="G977">
        <f t="shared" si="105"/>
        <v>0</v>
      </c>
      <c r="I977">
        <f t="shared" si="106"/>
        <v>0</v>
      </c>
      <c r="J977">
        <f t="shared" si="107"/>
        <v>0</v>
      </c>
      <c r="K977">
        <f t="shared" si="108"/>
        <v>0</v>
      </c>
      <c r="M977" s="21">
        <f t="shared" si="109"/>
        <v>0</v>
      </c>
      <c r="N977" s="21">
        <f t="shared" si="110"/>
        <v>0</v>
      </c>
      <c r="O977" s="21">
        <f t="shared" si="111"/>
        <v>0</v>
      </c>
    </row>
    <row r="978" spans="5:15" x14ac:dyDescent="0.25">
      <c r="E978">
        <f>'dec deg to utm'!AC979</f>
        <v>166021.44365805644</v>
      </c>
      <c r="F978">
        <f>'dec deg to utm'!AD979</f>
        <v>0</v>
      </c>
      <c r="G978">
        <f t="shared" si="105"/>
        <v>0</v>
      </c>
      <c r="I978">
        <f t="shared" si="106"/>
        <v>0</v>
      </c>
      <c r="J978">
        <f t="shared" si="107"/>
        <v>0</v>
      </c>
      <c r="K978">
        <f t="shared" si="108"/>
        <v>0</v>
      </c>
      <c r="M978" s="21">
        <f t="shared" si="109"/>
        <v>0</v>
      </c>
      <c r="N978" s="21">
        <f t="shared" si="110"/>
        <v>0</v>
      </c>
      <c r="O978" s="21">
        <f t="shared" si="111"/>
        <v>0</v>
      </c>
    </row>
    <row r="979" spans="5:15" x14ac:dyDescent="0.25">
      <c r="E979">
        <f>'dec deg to utm'!AC980</f>
        <v>166021.44365805644</v>
      </c>
      <c r="F979">
        <f>'dec deg to utm'!AD980</f>
        <v>0</v>
      </c>
      <c r="G979">
        <f t="shared" si="105"/>
        <v>0</v>
      </c>
      <c r="I979">
        <f t="shared" si="106"/>
        <v>0</v>
      </c>
      <c r="J979">
        <f t="shared" si="107"/>
        <v>0</v>
      </c>
      <c r="K979">
        <f t="shared" si="108"/>
        <v>0</v>
      </c>
      <c r="M979" s="21">
        <f t="shared" si="109"/>
        <v>0</v>
      </c>
      <c r="N979" s="21">
        <f t="shared" si="110"/>
        <v>0</v>
      </c>
      <c r="O979" s="21">
        <f t="shared" si="111"/>
        <v>0</v>
      </c>
    </row>
    <row r="980" spans="5:15" x14ac:dyDescent="0.25">
      <c r="E980">
        <f>'dec deg to utm'!AC981</f>
        <v>166021.44365805644</v>
      </c>
      <c r="F980">
        <f>'dec deg to utm'!AD981</f>
        <v>0</v>
      </c>
      <c r="G980">
        <f t="shared" si="105"/>
        <v>0</v>
      </c>
      <c r="I980">
        <f t="shared" si="106"/>
        <v>0</v>
      </c>
      <c r="J980">
        <f t="shared" si="107"/>
        <v>0</v>
      </c>
      <c r="K980">
        <f t="shared" si="108"/>
        <v>0</v>
      </c>
      <c r="M980" s="21">
        <f t="shared" si="109"/>
        <v>0</v>
      </c>
      <c r="N980" s="21">
        <f t="shared" si="110"/>
        <v>0</v>
      </c>
      <c r="O980" s="21">
        <f t="shared" si="111"/>
        <v>0</v>
      </c>
    </row>
    <row r="981" spans="5:15" x14ac:dyDescent="0.25">
      <c r="E981">
        <f>'dec deg to utm'!AC982</f>
        <v>166021.44365805644</v>
      </c>
      <c r="F981">
        <f>'dec deg to utm'!AD982</f>
        <v>0</v>
      </c>
      <c r="G981">
        <f t="shared" si="105"/>
        <v>0</v>
      </c>
      <c r="I981">
        <f t="shared" si="106"/>
        <v>0</v>
      </c>
      <c r="J981">
        <f t="shared" si="107"/>
        <v>0</v>
      </c>
      <c r="K981">
        <f t="shared" si="108"/>
        <v>0</v>
      </c>
      <c r="M981" s="21">
        <f t="shared" si="109"/>
        <v>0</v>
      </c>
      <c r="N981" s="21">
        <f t="shared" si="110"/>
        <v>0</v>
      </c>
      <c r="O981" s="21">
        <f t="shared" si="111"/>
        <v>0</v>
      </c>
    </row>
    <row r="982" spans="5:15" x14ac:dyDescent="0.25">
      <c r="E982">
        <f>'dec deg to utm'!AC983</f>
        <v>166021.44365805644</v>
      </c>
      <c r="F982">
        <f>'dec deg to utm'!AD983</f>
        <v>0</v>
      </c>
      <c r="G982">
        <f t="shared" si="105"/>
        <v>0</v>
      </c>
      <c r="I982">
        <f t="shared" si="106"/>
        <v>0</v>
      </c>
      <c r="J982">
        <f t="shared" si="107"/>
        <v>0</v>
      </c>
      <c r="K982">
        <f t="shared" si="108"/>
        <v>0</v>
      </c>
      <c r="M982" s="21">
        <f t="shared" si="109"/>
        <v>0</v>
      </c>
      <c r="N982" s="21">
        <f t="shared" si="110"/>
        <v>0</v>
      </c>
      <c r="O982" s="21">
        <f t="shared" si="111"/>
        <v>0</v>
      </c>
    </row>
    <row r="983" spans="5:15" x14ac:dyDescent="0.25">
      <c r="E983">
        <f>'dec deg to utm'!AC984</f>
        <v>166021.44365805644</v>
      </c>
      <c r="F983">
        <f>'dec deg to utm'!AD984</f>
        <v>0</v>
      </c>
      <c r="G983">
        <f t="shared" si="105"/>
        <v>0</v>
      </c>
      <c r="I983">
        <f t="shared" si="106"/>
        <v>0</v>
      </c>
      <c r="J983">
        <f t="shared" si="107"/>
        <v>0</v>
      </c>
      <c r="K983">
        <f t="shared" si="108"/>
        <v>0</v>
      </c>
      <c r="M983" s="21">
        <f t="shared" si="109"/>
        <v>0</v>
      </c>
      <c r="N983" s="21">
        <f t="shared" si="110"/>
        <v>0</v>
      </c>
      <c r="O983" s="21">
        <f t="shared" si="111"/>
        <v>0</v>
      </c>
    </row>
    <row r="984" spans="5:15" x14ac:dyDescent="0.25">
      <c r="E984">
        <f>'dec deg to utm'!AC985</f>
        <v>166021.44365805644</v>
      </c>
      <c r="F984">
        <f>'dec deg to utm'!AD985</f>
        <v>0</v>
      </c>
      <c r="G984">
        <f t="shared" si="105"/>
        <v>0</v>
      </c>
      <c r="I984">
        <f t="shared" si="106"/>
        <v>0</v>
      </c>
      <c r="J984">
        <f t="shared" si="107"/>
        <v>0</v>
      </c>
      <c r="K984">
        <f t="shared" si="108"/>
        <v>0</v>
      </c>
      <c r="M984" s="21">
        <f t="shared" si="109"/>
        <v>0</v>
      </c>
      <c r="N984" s="21">
        <f t="shared" si="110"/>
        <v>0</v>
      </c>
      <c r="O984" s="21">
        <f t="shared" si="111"/>
        <v>0</v>
      </c>
    </row>
    <row r="985" spans="5:15" x14ac:dyDescent="0.25">
      <c r="E985">
        <f>'dec deg to utm'!AC986</f>
        <v>166021.44365805644</v>
      </c>
      <c r="F985">
        <f>'dec deg to utm'!AD986</f>
        <v>0</v>
      </c>
      <c r="G985">
        <f t="shared" si="105"/>
        <v>0</v>
      </c>
      <c r="I985">
        <f t="shared" si="106"/>
        <v>0</v>
      </c>
      <c r="J985">
        <f t="shared" si="107"/>
        <v>0</v>
      </c>
      <c r="K985">
        <f t="shared" si="108"/>
        <v>0</v>
      </c>
      <c r="M985" s="21">
        <f t="shared" si="109"/>
        <v>0</v>
      </c>
      <c r="N985" s="21">
        <f t="shared" si="110"/>
        <v>0</v>
      </c>
      <c r="O985" s="21">
        <f t="shared" si="111"/>
        <v>0</v>
      </c>
    </row>
    <row r="986" spans="5:15" x14ac:dyDescent="0.25">
      <c r="E986">
        <f>'dec deg to utm'!AC987</f>
        <v>166021.44365805644</v>
      </c>
      <c r="F986">
        <f>'dec deg to utm'!AD987</f>
        <v>0</v>
      </c>
      <c r="G986">
        <f t="shared" si="105"/>
        <v>0</v>
      </c>
      <c r="I986">
        <f t="shared" si="106"/>
        <v>0</v>
      </c>
      <c r="J986">
        <f t="shared" si="107"/>
        <v>0</v>
      </c>
      <c r="K986">
        <f t="shared" si="108"/>
        <v>0</v>
      </c>
      <c r="M986" s="21">
        <f t="shared" si="109"/>
        <v>0</v>
      </c>
      <c r="N986" s="21">
        <f t="shared" si="110"/>
        <v>0</v>
      </c>
      <c r="O986" s="21">
        <f t="shared" si="111"/>
        <v>0</v>
      </c>
    </row>
    <row r="987" spans="5:15" x14ac:dyDescent="0.25">
      <c r="E987">
        <f>'dec deg to utm'!AC988</f>
        <v>166021.44365805644</v>
      </c>
      <c r="F987">
        <f>'dec deg to utm'!AD988</f>
        <v>0</v>
      </c>
      <c r="G987">
        <f t="shared" si="105"/>
        <v>0</v>
      </c>
      <c r="I987">
        <f t="shared" si="106"/>
        <v>0</v>
      </c>
      <c r="J987">
        <f t="shared" si="107"/>
        <v>0</v>
      </c>
      <c r="K987">
        <f t="shared" si="108"/>
        <v>0</v>
      </c>
      <c r="M987" s="21">
        <f t="shared" si="109"/>
        <v>0</v>
      </c>
      <c r="N987" s="21">
        <f t="shared" si="110"/>
        <v>0</v>
      </c>
      <c r="O987" s="21">
        <f t="shared" si="111"/>
        <v>0</v>
      </c>
    </row>
    <row r="988" spans="5:15" x14ac:dyDescent="0.25">
      <c r="E988">
        <f>'dec deg to utm'!AC989</f>
        <v>166021.44365805644</v>
      </c>
      <c r="F988">
        <f>'dec deg to utm'!AD989</f>
        <v>0</v>
      </c>
      <c r="G988">
        <f t="shared" si="105"/>
        <v>0</v>
      </c>
      <c r="I988">
        <f t="shared" si="106"/>
        <v>0</v>
      </c>
      <c r="J988">
        <f t="shared" si="107"/>
        <v>0</v>
      </c>
      <c r="K988">
        <f t="shared" si="108"/>
        <v>0</v>
      </c>
      <c r="M988" s="21">
        <f t="shared" si="109"/>
        <v>0</v>
      </c>
      <c r="N988" s="21">
        <f t="shared" si="110"/>
        <v>0</v>
      </c>
      <c r="O988" s="21">
        <f t="shared" si="111"/>
        <v>0</v>
      </c>
    </row>
    <row r="989" spans="5:15" x14ac:dyDescent="0.25">
      <c r="E989">
        <f>'dec deg to utm'!AC990</f>
        <v>166021.44365805644</v>
      </c>
      <c r="F989">
        <f>'dec deg to utm'!AD990</f>
        <v>0</v>
      </c>
      <c r="G989">
        <f t="shared" si="105"/>
        <v>0</v>
      </c>
      <c r="I989">
        <f t="shared" si="106"/>
        <v>0</v>
      </c>
      <c r="J989">
        <f t="shared" si="107"/>
        <v>0</v>
      </c>
      <c r="K989">
        <f t="shared" si="108"/>
        <v>0</v>
      </c>
      <c r="M989" s="21">
        <f t="shared" si="109"/>
        <v>0</v>
      </c>
      <c r="N989" s="21">
        <f t="shared" si="110"/>
        <v>0</v>
      </c>
      <c r="O989" s="21">
        <f t="shared" si="111"/>
        <v>0</v>
      </c>
    </row>
    <row r="990" spans="5:15" x14ac:dyDescent="0.25">
      <c r="E990">
        <f>'dec deg to utm'!AC991</f>
        <v>166021.44365805644</v>
      </c>
      <c r="F990">
        <f>'dec deg to utm'!AD991</f>
        <v>0</v>
      </c>
      <c r="G990">
        <f t="shared" si="105"/>
        <v>0</v>
      </c>
      <c r="I990">
        <f t="shared" si="106"/>
        <v>0</v>
      </c>
      <c r="J990">
        <f t="shared" si="107"/>
        <v>0</v>
      </c>
      <c r="K990">
        <f t="shared" si="108"/>
        <v>0</v>
      </c>
      <c r="M990" s="21">
        <f t="shared" si="109"/>
        <v>0</v>
      </c>
      <c r="N990" s="21">
        <f t="shared" si="110"/>
        <v>0</v>
      </c>
      <c r="O990" s="21">
        <f t="shared" si="111"/>
        <v>0</v>
      </c>
    </row>
    <row r="991" spans="5:15" x14ac:dyDescent="0.25">
      <c r="E991">
        <f>'dec deg to utm'!AC992</f>
        <v>166021.44365805644</v>
      </c>
      <c r="F991">
        <f>'dec deg to utm'!AD992</f>
        <v>0</v>
      </c>
      <c r="G991">
        <f t="shared" si="105"/>
        <v>0</v>
      </c>
      <c r="I991">
        <f t="shared" si="106"/>
        <v>0</v>
      </c>
      <c r="J991">
        <f t="shared" si="107"/>
        <v>0</v>
      </c>
      <c r="K991">
        <f t="shared" si="108"/>
        <v>0</v>
      </c>
      <c r="M991" s="21">
        <f t="shared" si="109"/>
        <v>0</v>
      </c>
      <c r="N991" s="21">
        <f t="shared" si="110"/>
        <v>0</v>
      </c>
      <c r="O991" s="21">
        <f t="shared" si="111"/>
        <v>0</v>
      </c>
    </row>
    <row r="992" spans="5:15" x14ac:dyDescent="0.25">
      <c r="E992">
        <f>'dec deg to utm'!AC993</f>
        <v>166021.44365805644</v>
      </c>
      <c r="F992">
        <f>'dec deg to utm'!AD993</f>
        <v>0</v>
      </c>
      <c r="G992">
        <f t="shared" si="105"/>
        <v>0</v>
      </c>
      <c r="I992">
        <f t="shared" si="106"/>
        <v>0</v>
      </c>
      <c r="J992">
        <f t="shared" si="107"/>
        <v>0</v>
      </c>
      <c r="K992">
        <f t="shared" si="108"/>
        <v>0</v>
      </c>
      <c r="M992" s="21">
        <f t="shared" si="109"/>
        <v>0</v>
      </c>
      <c r="N992" s="21">
        <f t="shared" si="110"/>
        <v>0</v>
      </c>
      <c r="O992" s="21">
        <f t="shared" si="111"/>
        <v>0</v>
      </c>
    </row>
    <row r="993" spans="5:15" x14ac:dyDescent="0.25">
      <c r="E993">
        <f>'dec deg to utm'!AC994</f>
        <v>166021.44365805644</v>
      </c>
      <c r="F993">
        <f>'dec deg to utm'!AD994</f>
        <v>0</v>
      </c>
      <c r="G993">
        <f t="shared" si="105"/>
        <v>0</v>
      </c>
      <c r="I993">
        <f t="shared" si="106"/>
        <v>0</v>
      </c>
      <c r="J993">
        <f t="shared" si="107"/>
        <v>0</v>
      </c>
      <c r="K993">
        <f t="shared" si="108"/>
        <v>0</v>
      </c>
      <c r="M993" s="21">
        <f t="shared" si="109"/>
        <v>0</v>
      </c>
      <c r="N993" s="21">
        <f t="shared" si="110"/>
        <v>0</v>
      </c>
      <c r="O993" s="21">
        <f t="shared" si="111"/>
        <v>0</v>
      </c>
    </row>
    <row r="994" spans="5:15" x14ac:dyDescent="0.25">
      <c r="E994">
        <f>'dec deg to utm'!AC995</f>
        <v>166021.44365805644</v>
      </c>
      <c r="F994">
        <f>'dec deg to utm'!AD995</f>
        <v>0</v>
      </c>
      <c r="G994">
        <f t="shared" si="105"/>
        <v>0</v>
      </c>
      <c r="I994">
        <f t="shared" si="106"/>
        <v>0</v>
      </c>
      <c r="J994">
        <f t="shared" si="107"/>
        <v>0</v>
      </c>
      <c r="K994">
        <f t="shared" si="108"/>
        <v>0</v>
      </c>
      <c r="M994" s="21">
        <f t="shared" si="109"/>
        <v>0</v>
      </c>
      <c r="N994" s="21">
        <f t="shared" si="110"/>
        <v>0</v>
      </c>
      <c r="O994" s="21">
        <f t="shared" si="111"/>
        <v>0</v>
      </c>
    </row>
    <row r="995" spans="5:15" x14ac:dyDescent="0.25">
      <c r="E995">
        <f>'dec deg to utm'!AC996</f>
        <v>166021.44365805644</v>
      </c>
      <c r="F995">
        <f>'dec deg to utm'!AD996</f>
        <v>0</v>
      </c>
      <c r="G995">
        <f t="shared" si="105"/>
        <v>0</v>
      </c>
      <c r="I995">
        <f t="shared" si="106"/>
        <v>0</v>
      </c>
      <c r="J995">
        <f t="shared" si="107"/>
        <v>0</v>
      </c>
      <c r="K995">
        <f t="shared" si="108"/>
        <v>0</v>
      </c>
      <c r="M995" s="21">
        <f t="shared" si="109"/>
        <v>0</v>
      </c>
      <c r="N995" s="21">
        <f t="shared" si="110"/>
        <v>0</v>
      </c>
      <c r="O995" s="21">
        <f t="shared" si="111"/>
        <v>0</v>
      </c>
    </row>
    <row r="996" spans="5:15" x14ac:dyDescent="0.25">
      <c r="E996">
        <f>'dec deg to utm'!AC997</f>
        <v>166021.44365805644</v>
      </c>
      <c r="F996">
        <f>'dec deg to utm'!AD997</f>
        <v>0</v>
      </c>
      <c r="G996">
        <f t="shared" si="105"/>
        <v>0</v>
      </c>
      <c r="I996">
        <f t="shared" si="106"/>
        <v>0</v>
      </c>
      <c r="J996">
        <f t="shared" si="107"/>
        <v>0</v>
      </c>
      <c r="K996">
        <f t="shared" si="108"/>
        <v>0</v>
      </c>
      <c r="M996" s="21">
        <f t="shared" si="109"/>
        <v>0</v>
      </c>
      <c r="N996" s="21">
        <f t="shared" si="110"/>
        <v>0</v>
      </c>
      <c r="O996" s="21">
        <f t="shared" si="111"/>
        <v>0</v>
      </c>
    </row>
    <row r="997" spans="5:15" x14ac:dyDescent="0.25">
      <c r="E997">
        <f>'dec deg to utm'!AC998</f>
        <v>166021.44365805644</v>
      </c>
      <c r="F997">
        <f>'dec deg to utm'!AD998</f>
        <v>0</v>
      </c>
      <c r="G997">
        <f t="shared" si="105"/>
        <v>0</v>
      </c>
      <c r="I997">
        <f t="shared" si="106"/>
        <v>0</v>
      </c>
      <c r="J997">
        <f t="shared" si="107"/>
        <v>0</v>
      </c>
      <c r="K997">
        <f t="shared" si="108"/>
        <v>0</v>
      </c>
      <c r="M997" s="21">
        <f t="shared" si="109"/>
        <v>0</v>
      </c>
      <c r="N997" s="21">
        <f t="shared" si="110"/>
        <v>0</v>
      </c>
      <c r="O997" s="21">
        <f t="shared" si="111"/>
        <v>0</v>
      </c>
    </row>
    <row r="998" spans="5:15" x14ac:dyDescent="0.25">
      <c r="E998">
        <f>'dec deg to utm'!AC999</f>
        <v>166021.44365805644</v>
      </c>
      <c r="F998">
        <f>'dec deg to utm'!AD999</f>
        <v>0</v>
      </c>
      <c r="G998">
        <f t="shared" si="105"/>
        <v>0</v>
      </c>
      <c r="I998">
        <f t="shared" si="106"/>
        <v>0</v>
      </c>
      <c r="J998">
        <f t="shared" si="107"/>
        <v>0</v>
      </c>
      <c r="K998">
        <f t="shared" si="108"/>
        <v>0</v>
      </c>
      <c r="M998" s="21">
        <f t="shared" si="109"/>
        <v>0</v>
      </c>
      <c r="N998" s="21">
        <f t="shared" si="110"/>
        <v>0</v>
      </c>
      <c r="O998" s="21">
        <f t="shared" si="111"/>
        <v>0</v>
      </c>
    </row>
    <row r="999" spans="5:15" x14ac:dyDescent="0.25">
      <c r="E999">
        <f>'dec deg to utm'!AC1000</f>
        <v>166021.44365805644</v>
      </c>
      <c r="F999">
        <f>'dec deg to utm'!AD1000</f>
        <v>0</v>
      </c>
      <c r="G999">
        <f t="shared" si="105"/>
        <v>0</v>
      </c>
      <c r="I999">
        <f t="shared" si="106"/>
        <v>0</v>
      </c>
      <c r="J999">
        <f t="shared" si="107"/>
        <v>0</v>
      </c>
      <c r="K999">
        <f t="shared" si="108"/>
        <v>0</v>
      </c>
      <c r="M999" s="21">
        <f t="shared" si="109"/>
        <v>0</v>
      </c>
      <c r="N999" s="21">
        <f t="shared" si="110"/>
        <v>0</v>
      </c>
      <c r="O999" s="21">
        <f t="shared" si="111"/>
        <v>0</v>
      </c>
    </row>
  </sheetData>
  <mergeCells count="6">
    <mergeCell ref="Q5:Q7"/>
    <mergeCell ref="A1:C1"/>
    <mergeCell ref="E1:G1"/>
    <mergeCell ref="I1:K1"/>
    <mergeCell ref="M1:O1"/>
    <mergeCell ref="Q1:Q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967"/>
  <sheetViews>
    <sheetView workbookViewId="0"/>
  </sheetViews>
  <sheetFormatPr baseColWidth="10" defaultRowHeight="15" x14ac:dyDescent="0.25"/>
  <cols>
    <col min="1" max="1" width="2.7109375" style="2" customWidth="1"/>
    <col min="2" max="2" width="25" style="2" bestFit="1" customWidth="1"/>
    <col min="3" max="3" width="13.7109375" style="2" customWidth="1"/>
    <col min="4" max="4" width="11.140625" style="2" customWidth="1"/>
    <col min="5" max="6" width="14.7109375" style="3" customWidth="1"/>
    <col min="7" max="7" width="17.5703125" style="4" hidden="1" customWidth="1"/>
    <col min="8" max="8" width="15.7109375" style="4" hidden="1" customWidth="1"/>
    <col min="9" max="9" width="13.42578125" style="4" hidden="1" customWidth="1"/>
    <col min="10" max="10" width="15.7109375" style="4" hidden="1" customWidth="1"/>
    <col min="11" max="11" width="13.7109375" style="4" hidden="1" customWidth="1"/>
    <col min="12" max="13" width="12" style="4" hidden="1" customWidth="1"/>
    <col min="14" max="14" width="12.5703125" style="4" hidden="1" customWidth="1"/>
    <col min="15" max="15" width="12" style="4" hidden="1" customWidth="1"/>
    <col min="16" max="16" width="12.42578125" style="4" hidden="1" customWidth="1"/>
    <col min="17" max="21" width="12.5703125" style="4" hidden="1" customWidth="1"/>
    <col min="22" max="22" width="12" style="4" hidden="1" customWidth="1"/>
    <col min="23" max="23" width="11.42578125" style="4" hidden="1" customWidth="1"/>
    <col min="24" max="24" width="12.42578125" style="4" hidden="1" customWidth="1"/>
    <col min="25" max="25" width="11.5703125" style="4" hidden="1" customWidth="1"/>
    <col min="26" max="28" width="15.5703125" style="4" hidden="1" customWidth="1"/>
    <col min="29" max="30" width="12.7109375" style="5" customWidth="1"/>
    <col min="31" max="32" width="6.7109375" style="23" customWidth="1"/>
    <col min="33" max="33" width="5.28515625" style="24" hidden="1" customWidth="1"/>
    <col min="34" max="34" width="3.42578125" style="24" hidden="1" customWidth="1"/>
    <col min="35" max="35" width="6.7109375" style="24" hidden="1" customWidth="1"/>
    <col min="36" max="36" width="9.5703125" style="24" hidden="1" customWidth="1"/>
    <col min="37" max="37" width="5.140625" style="24" hidden="1" customWidth="1"/>
    <col min="38" max="38" width="8.5703125" style="24" hidden="1" customWidth="1"/>
    <col min="39" max="40" width="16.5703125" style="24" customWidth="1"/>
    <col min="41" max="41" width="21.28515625" style="24" bestFit="1" customWidth="1"/>
    <col min="42" max="16384" width="11.42578125" style="2"/>
  </cols>
  <sheetData>
    <row r="1" spans="2:41" ht="18.75" x14ac:dyDescent="0.25">
      <c r="B1" s="1"/>
    </row>
    <row r="2" spans="2:41" ht="15" customHeight="1" x14ac:dyDescent="0.25">
      <c r="B2" s="6"/>
      <c r="E2" s="43"/>
      <c r="F2" s="43"/>
    </row>
    <row r="3" spans="2:41" x14ac:dyDescent="0.25">
      <c r="B3" s="7"/>
      <c r="E3" s="44" t="s">
        <v>10</v>
      </c>
      <c r="F3" s="44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6" t="s">
        <v>11</v>
      </c>
      <c r="AD3" s="36"/>
      <c r="AE3" s="25"/>
      <c r="AF3" s="25"/>
      <c r="AM3" s="26"/>
      <c r="AN3" s="26"/>
    </row>
    <row r="4" spans="2:41" x14ac:dyDescent="0.25">
      <c r="D4" s="7"/>
      <c r="E4" s="8" t="s">
        <v>12</v>
      </c>
      <c r="F4" s="8" t="s">
        <v>13</v>
      </c>
      <c r="G4" s="38" t="s">
        <v>14</v>
      </c>
      <c r="H4" s="38" t="s">
        <v>15</v>
      </c>
      <c r="I4" s="38" t="s">
        <v>16</v>
      </c>
      <c r="J4" s="38" t="s">
        <v>17</v>
      </c>
      <c r="K4" s="38" t="s">
        <v>18</v>
      </c>
      <c r="L4" s="38" t="s">
        <v>19</v>
      </c>
      <c r="M4" s="38" t="s">
        <v>20</v>
      </c>
      <c r="N4" s="38" t="s">
        <v>21</v>
      </c>
      <c r="O4" s="38" t="s">
        <v>22</v>
      </c>
      <c r="P4" s="38" t="s">
        <v>23</v>
      </c>
      <c r="Q4" s="38" t="s">
        <v>24</v>
      </c>
      <c r="R4" s="38" t="s">
        <v>25</v>
      </c>
      <c r="S4" s="38" t="s">
        <v>26</v>
      </c>
      <c r="T4" s="38" t="s">
        <v>27</v>
      </c>
      <c r="U4" s="38" t="s">
        <v>28</v>
      </c>
      <c r="V4" s="38" t="s">
        <v>29</v>
      </c>
      <c r="W4" s="38" t="s">
        <v>30</v>
      </c>
      <c r="X4" s="38" t="s">
        <v>31</v>
      </c>
      <c r="Y4" s="38" t="s">
        <v>32</v>
      </c>
      <c r="Z4" s="39" t="s">
        <v>33</v>
      </c>
      <c r="AA4" s="39" t="s">
        <v>34</v>
      </c>
      <c r="AB4" s="39" t="s">
        <v>35</v>
      </c>
      <c r="AC4" s="9" t="s">
        <v>36</v>
      </c>
      <c r="AD4" s="9" t="s">
        <v>37</v>
      </c>
      <c r="AE4" s="27"/>
      <c r="AF4" s="27"/>
      <c r="AM4" s="28"/>
      <c r="AN4" s="28"/>
      <c r="AO4" s="28"/>
    </row>
    <row r="5" spans="2:41" s="5" customFormat="1" x14ac:dyDescent="0.25">
      <c r="E5" s="11">
        <f>route!A4</f>
        <v>0</v>
      </c>
      <c r="F5" s="11">
        <f>route!B4</f>
        <v>0</v>
      </c>
      <c r="G5" s="12">
        <f t="shared" ref="G5:G6" si="0">F5*PI()/180</f>
        <v>0</v>
      </c>
      <c r="H5" s="12">
        <f>E5*PI()/180</f>
        <v>0</v>
      </c>
      <c r="I5" s="12">
        <f t="shared" ref="I5:I6" si="1">TRUNC((F5/6)+31)</f>
        <v>31</v>
      </c>
      <c r="J5" s="12">
        <f t="shared" ref="J5:J6" si="2">6*I5-183</f>
        <v>3</v>
      </c>
      <c r="K5" s="12">
        <f>+G5-((J5*PI())/180)</f>
        <v>-5.2359877559829883E-2</v>
      </c>
      <c r="L5" s="12">
        <f>COS(H5)*SIN(K5)</f>
        <v>-5.2335956242943828E-2</v>
      </c>
      <c r="M5" s="12">
        <f t="shared" ref="M5:M6" si="3">(1/2)*LN((1+L5)/(1-L5))</f>
        <v>-5.2383818566763218E-2</v>
      </c>
      <c r="N5" s="12">
        <f>ATAN((TAN(H5))/COS(K5))-H5</f>
        <v>0</v>
      </c>
      <c r="O5" s="12">
        <f t="shared" ref="O5:O6" si="4">($C$18/(1+$C$17*(COS(H5))^2)^(1/2))*0.9996</f>
        <v>6375585.7452000007</v>
      </c>
      <c r="P5" s="12">
        <f t="shared" ref="P5:P6" si="5">($C$17/2)*M5^2*(COS(H5))^2</f>
        <v>9.2468067027179749E-6</v>
      </c>
      <c r="Q5" s="12">
        <f>SIN(2*H5)</f>
        <v>0</v>
      </c>
      <c r="R5" s="12">
        <f>+Q5*(COS(H5))^2</f>
        <v>0</v>
      </c>
      <c r="S5" s="12">
        <f>H5+(Q5/2)</f>
        <v>0</v>
      </c>
      <c r="T5" s="12">
        <f>((3*S5)+R5)/4</f>
        <v>0</v>
      </c>
      <c r="U5" s="12">
        <f>(5*T5+R5*(COS(H5))^2)/3</f>
        <v>0</v>
      </c>
      <c r="V5" s="12">
        <f t="shared" ref="V5:V68" si="6">(3/4)*$C$17</f>
        <v>5.0546225567071803E-3</v>
      </c>
      <c r="W5" s="12">
        <f t="shared" ref="W5:W6" si="7">(5/3)*V5^2</f>
        <v>4.2582015317955055E-5</v>
      </c>
      <c r="X5" s="12">
        <f>(35/27)*V5^3</f>
        <v>1.6740578955036711E-7</v>
      </c>
      <c r="Y5" s="12">
        <f t="shared" ref="Y5:Y6" si="8">0.9996*$C$18*(H5-(V5*S5)+(W5*T5)-(X5*U5))</f>
        <v>0</v>
      </c>
      <c r="Z5" s="13" t="str">
        <f t="shared" ref="Z5:Z6" si="9">IF(E5&lt;-72,"C",IF(E5&lt;-64,"D",IF(E5&lt;-56,"E",IF(E5&lt;-48,"F",IF(E5&lt;-40,"G",IF(E5&lt;-32,"H",IF(E5&lt;-24,"J",IF(E5&lt;-16,"K",AA5))))))))</f>
        <v>N</v>
      </c>
      <c r="AA5" s="13" t="str">
        <f t="shared" ref="AA5:AA6" si="10">IF(E5&lt;-8,"L",IF(E5&lt;0,"M",IF(E5&lt;8,"N",IF(E5&lt;16,"P",IF(E5&lt;24,"Q",IF(E5&lt;32,"R",IF(E5&lt;40,"S",IF(E5&lt;48,"T","no"))))))))</f>
        <v>N</v>
      </c>
      <c r="AB5" s="13" t="str">
        <f t="shared" ref="AB5:AB6" si="11">IF(E5&lt;56,"U",IF(E5&lt;64,"V",IF(E5&lt;72,"W",IF(E5&lt;84,"X","no"))))</f>
        <v>U</v>
      </c>
      <c r="AC5" s="14">
        <f>M5*O5*(1+P5/3)+500000</f>
        <v>166021.44365805644</v>
      </c>
      <c r="AD5" s="14">
        <f t="shared" ref="AD5:AD6" si="12">IF($C$21="S",N5*O5*(1+P5)+Y5+10000000,N5*O5*(1+P5)+Y5)</f>
        <v>0</v>
      </c>
      <c r="AE5" s="27"/>
      <c r="AF5" s="27"/>
      <c r="AG5" s="29"/>
      <c r="AH5" s="30"/>
      <c r="AI5" s="31"/>
      <c r="AJ5" s="29"/>
      <c r="AK5" s="30"/>
      <c r="AL5" s="31"/>
      <c r="AM5" s="32"/>
      <c r="AN5" s="32"/>
      <c r="AO5" s="32"/>
    </row>
    <row r="6" spans="2:41" x14ac:dyDescent="0.25">
      <c r="E6" s="11">
        <f>route!A5</f>
        <v>0</v>
      </c>
      <c r="F6" s="11">
        <f>route!B5</f>
        <v>0</v>
      </c>
      <c r="G6" s="12">
        <f t="shared" si="0"/>
        <v>0</v>
      </c>
      <c r="H6" s="12">
        <f>E6*PI()/180</f>
        <v>0</v>
      </c>
      <c r="I6" s="12">
        <f t="shared" si="1"/>
        <v>31</v>
      </c>
      <c r="J6" s="12">
        <f t="shared" si="2"/>
        <v>3</v>
      </c>
      <c r="K6" s="12">
        <f>+G6-((J6*PI())/180)</f>
        <v>-5.2359877559829883E-2</v>
      </c>
      <c r="L6" s="12">
        <f>COS(H6)*SIN(K6)</f>
        <v>-5.2335956242943828E-2</v>
      </c>
      <c r="M6" s="12">
        <f t="shared" si="3"/>
        <v>-5.2383818566763218E-2</v>
      </c>
      <c r="N6" s="12">
        <f>ATAN((TAN(H6))/COS(K6))-H6</f>
        <v>0</v>
      </c>
      <c r="O6" s="12">
        <f t="shared" si="4"/>
        <v>6375585.7452000007</v>
      </c>
      <c r="P6" s="12">
        <f t="shared" si="5"/>
        <v>9.2468067027179749E-6</v>
      </c>
      <c r="Q6" s="12">
        <f>SIN(2*H6)</f>
        <v>0</v>
      </c>
      <c r="R6" s="12">
        <f>+Q6*(COS(H6))^2</f>
        <v>0</v>
      </c>
      <c r="S6" s="12">
        <f>H6+(Q6/2)</f>
        <v>0</v>
      </c>
      <c r="T6" s="12">
        <f>((3*S6)+R6)/4</f>
        <v>0</v>
      </c>
      <c r="U6" s="12">
        <f>(5*T6+R6*(COS(H6))^2)/3</f>
        <v>0</v>
      </c>
      <c r="V6" s="12">
        <f t="shared" si="6"/>
        <v>5.0546225567071803E-3</v>
      </c>
      <c r="W6" s="12">
        <f t="shared" si="7"/>
        <v>4.2582015317955055E-5</v>
      </c>
      <c r="X6" s="12">
        <f>(35/27)*V6^3</f>
        <v>1.6740578955036711E-7</v>
      </c>
      <c r="Y6" s="12">
        <f t="shared" si="8"/>
        <v>0</v>
      </c>
      <c r="Z6" s="13" t="str">
        <f t="shared" si="9"/>
        <v>N</v>
      </c>
      <c r="AA6" s="13" t="str">
        <f t="shared" si="10"/>
        <v>N</v>
      </c>
      <c r="AB6" s="13" t="str">
        <f t="shared" si="11"/>
        <v>U</v>
      </c>
      <c r="AC6" s="14">
        <f>M6*O6*(1+P6/3)+500000</f>
        <v>166021.44365805644</v>
      </c>
      <c r="AD6" s="14">
        <f t="shared" si="12"/>
        <v>0</v>
      </c>
      <c r="AE6" s="27"/>
      <c r="AF6" s="27"/>
      <c r="AG6" s="33"/>
      <c r="AH6" s="34"/>
      <c r="AI6" s="35"/>
      <c r="AJ6" s="33"/>
      <c r="AK6" s="34"/>
      <c r="AL6" s="35"/>
      <c r="AM6" s="28"/>
      <c r="AN6" s="28"/>
      <c r="AO6" s="28"/>
    </row>
    <row r="7" spans="2:41" x14ac:dyDescent="0.25">
      <c r="E7" s="11">
        <f>route!A6</f>
        <v>0</v>
      </c>
      <c r="F7" s="11">
        <f>route!B6</f>
        <v>0</v>
      </c>
      <c r="G7" s="12">
        <f t="shared" ref="G7:G35" si="13">F7*PI()/180</f>
        <v>0</v>
      </c>
      <c r="H7" s="12">
        <f t="shared" ref="H7:H35" si="14">E7*PI()/180</f>
        <v>0</v>
      </c>
      <c r="I7" s="12">
        <f t="shared" ref="I7:I35" si="15">TRUNC((F7/6)+31)</f>
        <v>31</v>
      </c>
      <c r="J7" s="12">
        <f t="shared" ref="J7:J35" si="16">6*I7-183</f>
        <v>3</v>
      </c>
      <c r="K7" s="12">
        <f t="shared" ref="K7:K35" si="17">+G7-((J7*PI())/180)</f>
        <v>-5.2359877559829883E-2</v>
      </c>
      <c r="L7" s="12">
        <f t="shared" ref="L7:L35" si="18">COS(H7)*SIN(K7)</f>
        <v>-5.2335956242943828E-2</v>
      </c>
      <c r="M7" s="12">
        <f t="shared" ref="M7:M35" si="19">(1/2)*LN((1+L7)/(1-L7))</f>
        <v>-5.2383818566763218E-2</v>
      </c>
      <c r="N7" s="12">
        <f t="shared" ref="N7:N35" si="20">ATAN((TAN(H7))/COS(K7))-H7</f>
        <v>0</v>
      </c>
      <c r="O7" s="12">
        <f t="shared" ref="O7:O35" si="21">($C$18/(1+$C$17*(COS(H7))^2)^(1/2))*0.9996</f>
        <v>6375585.7452000007</v>
      </c>
      <c r="P7" s="12">
        <f t="shared" ref="P7:P35" si="22">($C$17/2)*M7^2*(COS(H7))^2</f>
        <v>9.2468067027179749E-6</v>
      </c>
      <c r="Q7" s="12">
        <f t="shared" ref="Q7:Q35" si="23">SIN(2*H7)</f>
        <v>0</v>
      </c>
      <c r="R7" s="12">
        <f t="shared" ref="R7:R35" si="24">+Q7*(COS(H7))^2</f>
        <v>0</v>
      </c>
      <c r="S7" s="12">
        <f t="shared" ref="S7:S35" si="25">H7+(Q7/2)</f>
        <v>0</v>
      </c>
      <c r="T7" s="12">
        <f t="shared" ref="T7:T35" si="26">((3*S7)+R7)/4</f>
        <v>0</v>
      </c>
      <c r="U7" s="12">
        <f t="shared" ref="U7:U35" si="27">(5*T7+R7*(COS(H7))^2)/3</f>
        <v>0</v>
      </c>
      <c r="V7" s="12">
        <f t="shared" si="6"/>
        <v>5.0546225567071803E-3</v>
      </c>
      <c r="W7" s="12">
        <f t="shared" ref="W7:W35" si="28">(5/3)*V7^2</f>
        <v>4.2582015317955055E-5</v>
      </c>
      <c r="X7" s="12">
        <f t="shared" ref="X7:X35" si="29">(35/27)*V7^3</f>
        <v>1.6740578955036711E-7</v>
      </c>
      <c r="Y7" s="12">
        <f t="shared" ref="Y7:Y35" si="30">0.9996*$C$18*(H7-(V7*S7)+(W7*T7)-(X7*U7))</f>
        <v>0</v>
      </c>
      <c r="Z7" s="13" t="str">
        <f t="shared" ref="Z7:Z35" si="31">IF(E7&lt;-72,"C",IF(E7&lt;-64,"D",IF(E7&lt;-56,"E",IF(E7&lt;-48,"F",IF(E7&lt;-40,"G",IF(E7&lt;-32,"H",IF(E7&lt;-24,"J",IF(E7&lt;-16,"K",AA7))))))))</f>
        <v>N</v>
      </c>
      <c r="AA7" s="13" t="str">
        <f t="shared" ref="AA7:AA35" si="32">IF(E7&lt;-8,"L",IF(E7&lt;0,"M",IF(E7&lt;8,"N",IF(E7&lt;16,"P",IF(E7&lt;24,"Q",IF(E7&lt;32,"R",IF(E7&lt;40,"S",IF(E7&lt;48,"T","no"))))))))</f>
        <v>N</v>
      </c>
      <c r="AB7" s="13" t="str">
        <f t="shared" ref="AB7:AB35" si="33">IF(E7&lt;56,"U",IF(E7&lt;64,"V",IF(E7&lt;72,"W",IF(E7&lt;84,"X","no"))))</f>
        <v>U</v>
      </c>
      <c r="AC7" s="14">
        <f t="shared" ref="AC7:AC35" si="34">M7*O7*(1+P7/3)+500000</f>
        <v>166021.44365805644</v>
      </c>
      <c r="AD7" s="14">
        <f t="shared" ref="AD7:AD35" si="35">IF($C$21="S",N7*O7*(1+P7)+Y7+10000000,N7*O7*(1+P7)+Y7)</f>
        <v>0</v>
      </c>
      <c r="AE7" s="27"/>
      <c r="AF7" s="27"/>
      <c r="AG7" s="33"/>
      <c r="AH7" s="34"/>
      <c r="AI7" s="35"/>
      <c r="AJ7" s="33"/>
      <c r="AK7" s="34"/>
      <c r="AL7" s="35"/>
      <c r="AM7" s="28"/>
      <c r="AN7" s="28"/>
      <c r="AO7" s="28"/>
    </row>
    <row r="8" spans="2:41" x14ac:dyDescent="0.25">
      <c r="E8" s="11">
        <f>route!A7</f>
        <v>0</v>
      </c>
      <c r="F8" s="11">
        <f>route!B7</f>
        <v>0</v>
      </c>
      <c r="G8" s="12">
        <f t="shared" si="13"/>
        <v>0</v>
      </c>
      <c r="H8" s="12">
        <f t="shared" si="14"/>
        <v>0</v>
      </c>
      <c r="I8" s="12">
        <f t="shared" si="15"/>
        <v>31</v>
      </c>
      <c r="J8" s="12">
        <f t="shared" si="16"/>
        <v>3</v>
      </c>
      <c r="K8" s="12">
        <f t="shared" si="17"/>
        <v>-5.2359877559829883E-2</v>
      </c>
      <c r="L8" s="12">
        <f t="shared" si="18"/>
        <v>-5.2335956242943828E-2</v>
      </c>
      <c r="M8" s="12">
        <f t="shared" si="19"/>
        <v>-5.2383818566763218E-2</v>
      </c>
      <c r="N8" s="12">
        <f t="shared" si="20"/>
        <v>0</v>
      </c>
      <c r="O8" s="12">
        <f t="shared" si="21"/>
        <v>6375585.7452000007</v>
      </c>
      <c r="P8" s="12">
        <f t="shared" si="22"/>
        <v>9.2468067027179749E-6</v>
      </c>
      <c r="Q8" s="12">
        <f t="shared" si="23"/>
        <v>0</v>
      </c>
      <c r="R8" s="12">
        <f t="shared" si="24"/>
        <v>0</v>
      </c>
      <c r="S8" s="12">
        <f t="shared" si="25"/>
        <v>0</v>
      </c>
      <c r="T8" s="12">
        <f t="shared" si="26"/>
        <v>0</v>
      </c>
      <c r="U8" s="12">
        <f t="shared" si="27"/>
        <v>0</v>
      </c>
      <c r="V8" s="12">
        <f t="shared" si="6"/>
        <v>5.0546225567071803E-3</v>
      </c>
      <c r="W8" s="12">
        <f t="shared" si="28"/>
        <v>4.2582015317955055E-5</v>
      </c>
      <c r="X8" s="12">
        <f t="shared" si="29"/>
        <v>1.6740578955036711E-7</v>
      </c>
      <c r="Y8" s="12">
        <f t="shared" si="30"/>
        <v>0</v>
      </c>
      <c r="Z8" s="13" t="str">
        <f t="shared" si="31"/>
        <v>N</v>
      </c>
      <c r="AA8" s="13" t="str">
        <f t="shared" si="32"/>
        <v>N</v>
      </c>
      <c r="AB8" s="13" t="str">
        <f t="shared" si="33"/>
        <v>U</v>
      </c>
      <c r="AC8" s="14">
        <f t="shared" si="34"/>
        <v>166021.44365805644</v>
      </c>
      <c r="AD8" s="14">
        <f t="shared" si="35"/>
        <v>0</v>
      </c>
      <c r="AE8" s="27"/>
      <c r="AF8" s="27"/>
      <c r="AG8" s="33"/>
      <c r="AH8" s="34"/>
      <c r="AI8" s="35"/>
      <c r="AJ8" s="33"/>
      <c r="AK8" s="34"/>
      <c r="AL8" s="35"/>
      <c r="AM8" s="28"/>
      <c r="AN8" s="28"/>
      <c r="AO8" s="28"/>
    </row>
    <row r="9" spans="2:41" x14ac:dyDescent="0.25">
      <c r="D9" s="7"/>
      <c r="E9" s="11">
        <f>route!A8</f>
        <v>0</v>
      </c>
      <c r="F9" s="11">
        <f>route!B8</f>
        <v>0</v>
      </c>
      <c r="G9" s="12">
        <f t="shared" si="13"/>
        <v>0</v>
      </c>
      <c r="H9" s="12">
        <f t="shared" si="14"/>
        <v>0</v>
      </c>
      <c r="I9" s="12">
        <f t="shared" si="15"/>
        <v>31</v>
      </c>
      <c r="J9" s="12">
        <f t="shared" si="16"/>
        <v>3</v>
      </c>
      <c r="K9" s="12">
        <f t="shared" si="17"/>
        <v>-5.2359877559829883E-2</v>
      </c>
      <c r="L9" s="12">
        <f t="shared" si="18"/>
        <v>-5.2335956242943828E-2</v>
      </c>
      <c r="M9" s="12">
        <f t="shared" si="19"/>
        <v>-5.2383818566763218E-2</v>
      </c>
      <c r="N9" s="12">
        <f t="shared" si="20"/>
        <v>0</v>
      </c>
      <c r="O9" s="12">
        <f t="shared" si="21"/>
        <v>6375585.7452000007</v>
      </c>
      <c r="P9" s="12">
        <f t="shared" si="22"/>
        <v>9.2468067027179749E-6</v>
      </c>
      <c r="Q9" s="12">
        <f t="shared" si="23"/>
        <v>0</v>
      </c>
      <c r="R9" s="12">
        <f t="shared" si="24"/>
        <v>0</v>
      </c>
      <c r="S9" s="12">
        <f t="shared" si="25"/>
        <v>0</v>
      </c>
      <c r="T9" s="12">
        <f t="shared" si="26"/>
        <v>0</v>
      </c>
      <c r="U9" s="12">
        <f t="shared" si="27"/>
        <v>0</v>
      </c>
      <c r="V9" s="12">
        <f t="shared" si="6"/>
        <v>5.0546225567071803E-3</v>
      </c>
      <c r="W9" s="12">
        <f t="shared" si="28"/>
        <v>4.2582015317955055E-5</v>
      </c>
      <c r="X9" s="12">
        <f t="shared" si="29"/>
        <v>1.6740578955036711E-7</v>
      </c>
      <c r="Y9" s="12">
        <f t="shared" si="30"/>
        <v>0</v>
      </c>
      <c r="Z9" s="13" t="str">
        <f t="shared" si="31"/>
        <v>N</v>
      </c>
      <c r="AA9" s="13" t="str">
        <f t="shared" si="32"/>
        <v>N</v>
      </c>
      <c r="AB9" s="13" t="str">
        <f t="shared" si="33"/>
        <v>U</v>
      </c>
      <c r="AC9" s="14">
        <f t="shared" si="34"/>
        <v>166021.44365805644</v>
      </c>
      <c r="AD9" s="14">
        <f t="shared" si="35"/>
        <v>0</v>
      </c>
      <c r="AE9" s="27"/>
      <c r="AF9" s="27"/>
      <c r="AG9" s="33"/>
      <c r="AH9" s="34"/>
      <c r="AI9" s="35"/>
      <c r="AJ9" s="33"/>
      <c r="AK9" s="34"/>
      <c r="AL9" s="35"/>
      <c r="AM9" s="28"/>
      <c r="AN9" s="28"/>
      <c r="AO9" s="28"/>
    </row>
    <row r="10" spans="2:41" x14ac:dyDescent="0.25">
      <c r="E10" s="11">
        <f>route!A9</f>
        <v>0</v>
      </c>
      <c r="F10" s="11">
        <f>route!B9</f>
        <v>0</v>
      </c>
      <c r="G10" s="12">
        <f t="shared" si="13"/>
        <v>0</v>
      </c>
      <c r="H10" s="12">
        <f t="shared" si="14"/>
        <v>0</v>
      </c>
      <c r="I10" s="12">
        <f t="shared" si="15"/>
        <v>31</v>
      </c>
      <c r="J10" s="12">
        <f t="shared" si="16"/>
        <v>3</v>
      </c>
      <c r="K10" s="12">
        <f t="shared" si="17"/>
        <v>-5.2359877559829883E-2</v>
      </c>
      <c r="L10" s="12">
        <f t="shared" si="18"/>
        <v>-5.2335956242943828E-2</v>
      </c>
      <c r="M10" s="12">
        <f t="shared" si="19"/>
        <v>-5.2383818566763218E-2</v>
      </c>
      <c r="N10" s="12">
        <f t="shared" si="20"/>
        <v>0</v>
      </c>
      <c r="O10" s="12">
        <f t="shared" si="21"/>
        <v>6375585.7452000007</v>
      </c>
      <c r="P10" s="12">
        <f t="shared" si="22"/>
        <v>9.2468067027179749E-6</v>
      </c>
      <c r="Q10" s="12">
        <f t="shared" si="23"/>
        <v>0</v>
      </c>
      <c r="R10" s="12">
        <f t="shared" si="24"/>
        <v>0</v>
      </c>
      <c r="S10" s="12">
        <f t="shared" si="25"/>
        <v>0</v>
      </c>
      <c r="T10" s="12">
        <f t="shared" si="26"/>
        <v>0</v>
      </c>
      <c r="U10" s="12">
        <f t="shared" si="27"/>
        <v>0</v>
      </c>
      <c r="V10" s="12">
        <f t="shared" si="6"/>
        <v>5.0546225567071803E-3</v>
      </c>
      <c r="W10" s="12">
        <f t="shared" si="28"/>
        <v>4.2582015317955055E-5</v>
      </c>
      <c r="X10" s="12">
        <f t="shared" si="29"/>
        <v>1.6740578955036711E-7</v>
      </c>
      <c r="Y10" s="12">
        <f t="shared" si="30"/>
        <v>0</v>
      </c>
      <c r="Z10" s="13" t="str">
        <f t="shared" si="31"/>
        <v>N</v>
      </c>
      <c r="AA10" s="13" t="str">
        <f t="shared" si="32"/>
        <v>N</v>
      </c>
      <c r="AB10" s="13" t="str">
        <f t="shared" si="33"/>
        <v>U</v>
      </c>
      <c r="AC10" s="14">
        <f t="shared" si="34"/>
        <v>166021.44365805644</v>
      </c>
      <c r="AD10" s="14">
        <f t="shared" si="35"/>
        <v>0</v>
      </c>
      <c r="AE10" s="27"/>
      <c r="AF10" s="27"/>
      <c r="AG10" s="33"/>
      <c r="AH10" s="34"/>
      <c r="AI10" s="35"/>
      <c r="AJ10" s="33"/>
      <c r="AK10" s="34"/>
      <c r="AL10" s="35"/>
      <c r="AM10" s="28"/>
      <c r="AN10" s="28"/>
      <c r="AO10" s="28"/>
    </row>
    <row r="11" spans="2:41" x14ac:dyDescent="0.25">
      <c r="B11" s="45" t="s">
        <v>38</v>
      </c>
      <c r="C11" s="46"/>
      <c r="E11" s="11">
        <f>route!A10</f>
        <v>0</v>
      </c>
      <c r="F11" s="11">
        <f>route!B10</f>
        <v>0</v>
      </c>
      <c r="G11" s="12">
        <f t="shared" si="13"/>
        <v>0</v>
      </c>
      <c r="H11" s="12">
        <f t="shared" si="14"/>
        <v>0</v>
      </c>
      <c r="I11" s="12">
        <f t="shared" si="15"/>
        <v>31</v>
      </c>
      <c r="J11" s="12">
        <f t="shared" si="16"/>
        <v>3</v>
      </c>
      <c r="K11" s="12">
        <f t="shared" si="17"/>
        <v>-5.2359877559829883E-2</v>
      </c>
      <c r="L11" s="12">
        <f t="shared" si="18"/>
        <v>-5.2335956242943828E-2</v>
      </c>
      <c r="M11" s="12">
        <f t="shared" si="19"/>
        <v>-5.2383818566763218E-2</v>
      </c>
      <c r="N11" s="12">
        <f t="shared" si="20"/>
        <v>0</v>
      </c>
      <c r="O11" s="12">
        <f t="shared" si="21"/>
        <v>6375585.7452000007</v>
      </c>
      <c r="P11" s="12">
        <f t="shared" si="22"/>
        <v>9.2468067027179749E-6</v>
      </c>
      <c r="Q11" s="12">
        <f t="shared" si="23"/>
        <v>0</v>
      </c>
      <c r="R11" s="12">
        <f t="shared" si="24"/>
        <v>0</v>
      </c>
      <c r="S11" s="12">
        <f t="shared" si="25"/>
        <v>0</v>
      </c>
      <c r="T11" s="12">
        <f t="shared" si="26"/>
        <v>0</v>
      </c>
      <c r="U11" s="12">
        <f t="shared" si="27"/>
        <v>0</v>
      </c>
      <c r="V11" s="12">
        <f t="shared" si="6"/>
        <v>5.0546225567071803E-3</v>
      </c>
      <c r="W11" s="12">
        <f t="shared" si="28"/>
        <v>4.2582015317955055E-5</v>
      </c>
      <c r="X11" s="12">
        <f t="shared" si="29"/>
        <v>1.6740578955036711E-7</v>
      </c>
      <c r="Y11" s="12">
        <f t="shared" si="30"/>
        <v>0</v>
      </c>
      <c r="Z11" s="13" t="str">
        <f t="shared" si="31"/>
        <v>N</v>
      </c>
      <c r="AA11" s="13" t="str">
        <f t="shared" si="32"/>
        <v>N</v>
      </c>
      <c r="AB11" s="13" t="str">
        <f t="shared" si="33"/>
        <v>U</v>
      </c>
      <c r="AC11" s="14">
        <f t="shared" si="34"/>
        <v>166021.44365805644</v>
      </c>
      <c r="AD11" s="14">
        <f t="shared" si="35"/>
        <v>0</v>
      </c>
      <c r="AE11" s="27"/>
      <c r="AF11" s="27"/>
      <c r="AG11" s="33"/>
      <c r="AH11" s="34"/>
      <c r="AI11" s="35"/>
      <c r="AJ11" s="33"/>
      <c r="AK11" s="34"/>
      <c r="AL11" s="35"/>
      <c r="AM11" s="28"/>
      <c r="AN11" s="28"/>
      <c r="AO11" s="28"/>
    </row>
    <row r="12" spans="2:41" x14ac:dyDescent="0.25">
      <c r="B12" s="17" t="s">
        <v>39</v>
      </c>
      <c r="C12" s="17">
        <v>6378137</v>
      </c>
      <c r="E12" s="11">
        <f>route!A11</f>
        <v>0</v>
      </c>
      <c r="F12" s="11">
        <f>route!B11</f>
        <v>0</v>
      </c>
      <c r="G12" s="12">
        <f t="shared" si="13"/>
        <v>0</v>
      </c>
      <c r="H12" s="12">
        <f t="shared" si="14"/>
        <v>0</v>
      </c>
      <c r="I12" s="12">
        <f t="shared" si="15"/>
        <v>31</v>
      </c>
      <c r="J12" s="12">
        <f t="shared" si="16"/>
        <v>3</v>
      </c>
      <c r="K12" s="12">
        <f t="shared" si="17"/>
        <v>-5.2359877559829883E-2</v>
      </c>
      <c r="L12" s="12">
        <f t="shared" si="18"/>
        <v>-5.2335956242943828E-2</v>
      </c>
      <c r="M12" s="12">
        <f t="shared" si="19"/>
        <v>-5.2383818566763218E-2</v>
      </c>
      <c r="N12" s="12">
        <f t="shared" si="20"/>
        <v>0</v>
      </c>
      <c r="O12" s="12">
        <f t="shared" si="21"/>
        <v>6375585.7452000007</v>
      </c>
      <c r="P12" s="12">
        <f t="shared" si="22"/>
        <v>9.2468067027179749E-6</v>
      </c>
      <c r="Q12" s="12">
        <f t="shared" si="23"/>
        <v>0</v>
      </c>
      <c r="R12" s="12">
        <f t="shared" si="24"/>
        <v>0</v>
      </c>
      <c r="S12" s="12">
        <f t="shared" si="25"/>
        <v>0</v>
      </c>
      <c r="T12" s="12">
        <f t="shared" si="26"/>
        <v>0</v>
      </c>
      <c r="U12" s="12">
        <f t="shared" si="27"/>
        <v>0</v>
      </c>
      <c r="V12" s="12">
        <f t="shared" si="6"/>
        <v>5.0546225567071803E-3</v>
      </c>
      <c r="W12" s="12">
        <f t="shared" si="28"/>
        <v>4.2582015317955055E-5</v>
      </c>
      <c r="X12" s="12">
        <f t="shared" si="29"/>
        <v>1.6740578955036711E-7</v>
      </c>
      <c r="Y12" s="12">
        <f t="shared" si="30"/>
        <v>0</v>
      </c>
      <c r="Z12" s="13" t="str">
        <f t="shared" si="31"/>
        <v>N</v>
      </c>
      <c r="AA12" s="13" t="str">
        <f t="shared" si="32"/>
        <v>N</v>
      </c>
      <c r="AB12" s="13" t="str">
        <f t="shared" si="33"/>
        <v>U</v>
      </c>
      <c r="AC12" s="14">
        <f t="shared" si="34"/>
        <v>166021.44365805644</v>
      </c>
      <c r="AD12" s="14">
        <f t="shared" si="35"/>
        <v>0</v>
      </c>
      <c r="AE12" s="27"/>
      <c r="AF12" s="27"/>
      <c r="AG12" s="33"/>
      <c r="AH12" s="34"/>
      <c r="AI12" s="35"/>
      <c r="AJ12" s="33"/>
      <c r="AK12" s="34"/>
      <c r="AL12" s="35"/>
      <c r="AM12" s="28"/>
      <c r="AN12" s="28"/>
      <c r="AO12" s="28"/>
    </row>
    <row r="13" spans="2:41" x14ac:dyDescent="0.25">
      <c r="B13" s="17" t="s">
        <v>40</v>
      </c>
      <c r="C13" s="10">
        <v>6356752.3142451802</v>
      </c>
      <c r="E13" s="11">
        <f>route!A12</f>
        <v>0</v>
      </c>
      <c r="F13" s="11">
        <f>route!B12</f>
        <v>0</v>
      </c>
      <c r="G13" s="12">
        <f t="shared" si="13"/>
        <v>0</v>
      </c>
      <c r="H13" s="12">
        <f t="shared" si="14"/>
        <v>0</v>
      </c>
      <c r="I13" s="12">
        <f t="shared" si="15"/>
        <v>31</v>
      </c>
      <c r="J13" s="12">
        <f t="shared" si="16"/>
        <v>3</v>
      </c>
      <c r="K13" s="12">
        <f t="shared" si="17"/>
        <v>-5.2359877559829883E-2</v>
      </c>
      <c r="L13" s="12">
        <f t="shared" si="18"/>
        <v>-5.2335956242943828E-2</v>
      </c>
      <c r="M13" s="12">
        <f t="shared" si="19"/>
        <v>-5.2383818566763218E-2</v>
      </c>
      <c r="N13" s="12">
        <f t="shared" si="20"/>
        <v>0</v>
      </c>
      <c r="O13" s="12">
        <f t="shared" si="21"/>
        <v>6375585.7452000007</v>
      </c>
      <c r="P13" s="12">
        <f t="shared" si="22"/>
        <v>9.2468067027179749E-6</v>
      </c>
      <c r="Q13" s="12">
        <f t="shared" si="23"/>
        <v>0</v>
      </c>
      <c r="R13" s="12">
        <f t="shared" si="24"/>
        <v>0</v>
      </c>
      <c r="S13" s="12">
        <f t="shared" si="25"/>
        <v>0</v>
      </c>
      <c r="T13" s="12">
        <f t="shared" si="26"/>
        <v>0</v>
      </c>
      <c r="U13" s="12">
        <f t="shared" si="27"/>
        <v>0</v>
      </c>
      <c r="V13" s="12">
        <f t="shared" si="6"/>
        <v>5.0546225567071803E-3</v>
      </c>
      <c r="W13" s="12">
        <f t="shared" si="28"/>
        <v>4.2582015317955055E-5</v>
      </c>
      <c r="X13" s="12">
        <f t="shared" si="29"/>
        <v>1.6740578955036711E-7</v>
      </c>
      <c r="Y13" s="12">
        <f t="shared" si="30"/>
        <v>0</v>
      </c>
      <c r="Z13" s="13" t="str">
        <f t="shared" si="31"/>
        <v>N</v>
      </c>
      <c r="AA13" s="13" t="str">
        <f t="shared" si="32"/>
        <v>N</v>
      </c>
      <c r="AB13" s="13" t="str">
        <f t="shared" si="33"/>
        <v>U</v>
      </c>
      <c r="AC13" s="14">
        <f t="shared" si="34"/>
        <v>166021.44365805644</v>
      </c>
      <c r="AD13" s="14">
        <f t="shared" si="35"/>
        <v>0</v>
      </c>
      <c r="AE13" s="27"/>
      <c r="AF13" s="27"/>
      <c r="AG13" s="33"/>
      <c r="AH13" s="34"/>
      <c r="AI13" s="35"/>
      <c r="AJ13" s="33"/>
      <c r="AK13" s="34"/>
      <c r="AL13" s="35"/>
      <c r="AM13" s="28"/>
      <c r="AN13" s="28"/>
      <c r="AO13" s="28"/>
    </row>
    <row r="14" spans="2:41" x14ac:dyDescent="0.25">
      <c r="B14" s="7"/>
      <c r="C14" s="3"/>
      <c r="E14" s="11">
        <f>route!A13</f>
        <v>0</v>
      </c>
      <c r="F14" s="11">
        <f>route!B13</f>
        <v>0</v>
      </c>
      <c r="G14" s="12">
        <f t="shared" si="13"/>
        <v>0</v>
      </c>
      <c r="H14" s="12">
        <f t="shared" si="14"/>
        <v>0</v>
      </c>
      <c r="I14" s="12">
        <f t="shared" si="15"/>
        <v>31</v>
      </c>
      <c r="J14" s="12">
        <f t="shared" si="16"/>
        <v>3</v>
      </c>
      <c r="K14" s="12">
        <f t="shared" si="17"/>
        <v>-5.2359877559829883E-2</v>
      </c>
      <c r="L14" s="12">
        <f t="shared" si="18"/>
        <v>-5.2335956242943828E-2</v>
      </c>
      <c r="M14" s="12">
        <f t="shared" si="19"/>
        <v>-5.2383818566763218E-2</v>
      </c>
      <c r="N14" s="12">
        <f t="shared" si="20"/>
        <v>0</v>
      </c>
      <c r="O14" s="12">
        <f t="shared" si="21"/>
        <v>6375585.7452000007</v>
      </c>
      <c r="P14" s="12">
        <f t="shared" si="22"/>
        <v>9.2468067027179749E-6</v>
      </c>
      <c r="Q14" s="12">
        <f t="shared" si="23"/>
        <v>0</v>
      </c>
      <c r="R14" s="12">
        <f t="shared" si="24"/>
        <v>0</v>
      </c>
      <c r="S14" s="12">
        <f t="shared" si="25"/>
        <v>0</v>
      </c>
      <c r="T14" s="12">
        <f t="shared" si="26"/>
        <v>0</v>
      </c>
      <c r="U14" s="12">
        <f t="shared" si="27"/>
        <v>0</v>
      </c>
      <c r="V14" s="12">
        <f t="shared" si="6"/>
        <v>5.0546225567071803E-3</v>
      </c>
      <c r="W14" s="12">
        <f t="shared" si="28"/>
        <v>4.2582015317955055E-5</v>
      </c>
      <c r="X14" s="12">
        <f t="shared" si="29"/>
        <v>1.6740578955036711E-7</v>
      </c>
      <c r="Y14" s="12">
        <f t="shared" si="30"/>
        <v>0</v>
      </c>
      <c r="Z14" s="13" t="str">
        <f t="shared" si="31"/>
        <v>N</v>
      </c>
      <c r="AA14" s="13" t="str">
        <f t="shared" si="32"/>
        <v>N</v>
      </c>
      <c r="AB14" s="13" t="str">
        <f t="shared" si="33"/>
        <v>U</v>
      </c>
      <c r="AC14" s="14">
        <f t="shared" si="34"/>
        <v>166021.44365805644</v>
      </c>
      <c r="AD14" s="14">
        <f t="shared" si="35"/>
        <v>0</v>
      </c>
      <c r="AE14" s="27"/>
      <c r="AF14" s="27"/>
      <c r="AG14" s="33"/>
      <c r="AH14" s="34"/>
      <c r="AI14" s="35"/>
      <c r="AJ14" s="33"/>
      <c r="AK14" s="34"/>
      <c r="AL14" s="35"/>
      <c r="AM14" s="28"/>
      <c r="AN14" s="28"/>
      <c r="AO14" s="28"/>
    </row>
    <row r="15" spans="2:41" x14ac:dyDescent="0.25">
      <c r="B15" s="17" t="s">
        <v>41</v>
      </c>
      <c r="C15" s="10">
        <f>SQRT(C12^2-C13^2)/C12</f>
        <v>8.1819190842620321E-2</v>
      </c>
      <c r="E15" s="11">
        <f>route!A14</f>
        <v>0</v>
      </c>
      <c r="F15" s="11">
        <f>route!B14</f>
        <v>0</v>
      </c>
      <c r="G15" s="12">
        <f t="shared" si="13"/>
        <v>0</v>
      </c>
      <c r="H15" s="12">
        <f t="shared" si="14"/>
        <v>0</v>
      </c>
      <c r="I15" s="12">
        <f t="shared" si="15"/>
        <v>31</v>
      </c>
      <c r="J15" s="12">
        <f t="shared" si="16"/>
        <v>3</v>
      </c>
      <c r="K15" s="12">
        <f t="shared" si="17"/>
        <v>-5.2359877559829883E-2</v>
      </c>
      <c r="L15" s="12">
        <f t="shared" si="18"/>
        <v>-5.2335956242943828E-2</v>
      </c>
      <c r="M15" s="12">
        <f t="shared" si="19"/>
        <v>-5.2383818566763218E-2</v>
      </c>
      <c r="N15" s="12">
        <f t="shared" si="20"/>
        <v>0</v>
      </c>
      <c r="O15" s="12">
        <f t="shared" si="21"/>
        <v>6375585.7452000007</v>
      </c>
      <c r="P15" s="12">
        <f t="shared" si="22"/>
        <v>9.2468067027179749E-6</v>
      </c>
      <c r="Q15" s="12">
        <f t="shared" si="23"/>
        <v>0</v>
      </c>
      <c r="R15" s="12">
        <f t="shared" si="24"/>
        <v>0</v>
      </c>
      <c r="S15" s="12">
        <f t="shared" si="25"/>
        <v>0</v>
      </c>
      <c r="T15" s="12">
        <f t="shared" si="26"/>
        <v>0</v>
      </c>
      <c r="U15" s="12">
        <f t="shared" si="27"/>
        <v>0</v>
      </c>
      <c r="V15" s="12">
        <f t="shared" si="6"/>
        <v>5.0546225567071803E-3</v>
      </c>
      <c r="W15" s="12">
        <f t="shared" si="28"/>
        <v>4.2582015317955055E-5</v>
      </c>
      <c r="X15" s="12">
        <f t="shared" si="29"/>
        <v>1.6740578955036711E-7</v>
      </c>
      <c r="Y15" s="12">
        <f t="shared" si="30"/>
        <v>0</v>
      </c>
      <c r="Z15" s="13" t="str">
        <f t="shared" si="31"/>
        <v>N</v>
      </c>
      <c r="AA15" s="13" t="str">
        <f t="shared" si="32"/>
        <v>N</v>
      </c>
      <c r="AB15" s="13" t="str">
        <f t="shared" si="33"/>
        <v>U</v>
      </c>
      <c r="AC15" s="14">
        <f t="shared" si="34"/>
        <v>166021.44365805644</v>
      </c>
      <c r="AD15" s="14">
        <f t="shared" si="35"/>
        <v>0</v>
      </c>
      <c r="AE15" s="27"/>
      <c r="AF15" s="27"/>
      <c r="AG15" s="33"/>
      <c r="AH15" s="34"/>
      <c r="AI15" s="35"/>
      <c r="AJ15" s="33"/>
      <c r="AK15" s="34"/>
      <c r="AL15" s="35"/>
      <c r="AM15" s="28"/>
      <c r="AN15" s="28"/>
      <c r="AO15" s="28"/>
    </row>
    <row r="16" spans="2:41" x14ac:dyDescent="0.25">
      <c r="B16" s="17" t="s">
        <v>42</v>
      </c>
      <c r="C16" s="10">
        <f>SQRT(C12^2-C13^2)/C13</f>
        <v>8.2094437949694496E-2</v>
      </c>
      <c r="E16" s="11">
        <f>route!A15</f>
        <v>0</v>
      </c>
      <c r="F16" s="11">
        <f>route!B15</f>
        <v>0</v>
      </c>
      <c r="G16" s="12">
        <f t="shared" si="13"/>
        <v>0</v>
      </c>
      <c r="H16" s="12">
        <f t="shared" si="14"/>
        <v>0</v>
      </c>
      <c r="I16" s="12">
        <f t="shared" si="15"/>
        <v>31</v>
      </c>
      <c r="J16" s="12">
        <f t="shared" si="16"/>
        <v>3</v>
      </c>
      <c r="K16" s="12">
        <f t="shared" si="17"/>
        <v>-5.2359877559829883E-2</v>
      </c>
      <c r="L16" s="12">
        <f t="shared" si="18"/>
        <v>-5.2335956242943828E-2</v>
      </c>
      <c r="M16" s="12">
        <f t="shared" si="19"/>
        <v>-5.2383818566763218E-2</v>
      </c>
      <c r="N16" s="12">
        <f t="shared" si="20"/>
        <v>0</v>
      </c>
      <c r="O16" s="12">
        <f t="shared" si="21"/>
        <v>6375585.7452000007</v>
      </c>
      <c r="P16" s="12">
        <f t="shared" si="22"/>
        <v>9.2468067027179749E-6</v>
      </c>
      <c r="Q16" s="12">
        <f t="shared" si="23"/>
        <v>0</v>
      </c>
      <c r="R16" s="12">
        <f t="shared" si="24"/>
        <v>0</v>
      </c>
      <c r="S16" s="12">
        <f t="shared" si="25"/>
        <v>0</v>
      </c>
      <c r="T16" s="12">
        <f t="shared" si="26"/>
        <v>0</v>
      </c>
      <c r="U16" s="12">
        <f t="shared" si="27"/>
        <v>0</v>
      </c>
      <c r="V16" s="12">
        <f t="shared" si="6"/>
        <v>5.0546225567071803E-3</v>
      </c>
      <c r="W16" s="12">
        <f t="shared" si="28"/>
        <v>4.2582015317955055E-5</v>
      </c>
      <c r="X16" s="12">
        <f t="shared" si="29"/>
        <v>1.6740578955036711E-7</v>
      </c>
      <c r="Y16" s="12">
        <f t="shared" si="30"/>
        <v>0</v>
      </c>
      <c r="Z16" s="13" t="str">
        <f t="shared" si="31"/>
        <v>N</v>
      </c>
      <c r="AA16" s="13" t="str">
        <f t="shared" si="32"/>
        <v>N</v>
      </c>
      <c r="AB16" s="13" t="str">
        <f t="shared" si="33"/>
        <v>U</v>
      </c>
      <c r="AC16" s="14">
        <f t="shared" si="34"/>
        <v>166021.44365805644</v>
      </c>
      <c r="AD16" s="14">
        <f t="shared" si="35"/>
        <v>0</v>
      </c>
      <c r="AE16" s="27"/>
      <c r="AF16" s="27"/>
      <c r="AG16" s="33"/>
      <c r="AH16" s="34"/>
      <c r="AI16" s="35"/>
      <c r="AJ16" s="33"/>
      <c r="AK16" s="34"/>
      <c r="AL16" s="35"/>
      <c r="AM16" s="28"/>
      <c r="AN16" s="28"/>
      <c r="AO16" s="28"/>
    </row>
    <row r="17" spans="2:41" x14ac:dyDescent="0.25">
      <c r="B17" s="17" t="s">
        <v>43</v>
      </c>
      <c r="C17" s="10">
        <f>C16^2</f>
        <v>6.7394967422762398E-3</v>
      </c>
      <c r="E17" s="11">
        <f>route!A16</f>
        <v>0</v>
      </c>
      <c r="F17" s="11">
        <f>route!B16</f>
        <v>0</v>
      </c>
      <c r="G17" s="12">
        <f t="shared" si="13"/>
        <v>0</v>
      </c>
      <c r="H17" s="12">
        <f t="shared" si="14"/>
        <v>0</v>
      </c>
      <c r="I17" s="12">
        <f t="shared" si="15"/>
        <v>31</v>
      </c>
      <c r="J17" s="12">
        <f t="shared" si="16"/>
        <v>3</v>
      </c>
      <c r="K17" s="12">
        <f t="shared" si="17"/>
        <v>-5.2359877559829883E-2</v>
      </c>
      <c r="L17" s="12">
        <f t="shared" si="18"/>
        <v>-5.2335956242943828E-2</v>
      </c>
      <c r="M17" s="12">
        <f t="shared" si="19"/>
        <v>-5.2383818566763218E-2</v>
      </c>
      <c r="N17" s="12">
        <f t="shared" si="20"/>
        <v>0</v>
      </c>
      <c r="O17" s="12">
        <f t="shared" si="21"/>
        <v>6375585.7452000007</v>
      </c>
      <c r="P17" s="12">
        <f t="shared" si="22"/>
        <v>9.2468067027179749E-6</v>
      </c>
      <c r="Q17" s="12">
        <f t="shared" si="23"/>
        <v>0</v>
      </c>
      <c r="R17" s="12">
        <f t="shared" si="24"/>
        <v>0</v>
      </c>
      <c r="S17" s="12">
        <f t="shared" si="25"/>
        <v>0</v>
      </c>
      <c r="T17" s="12">
        <f t="shared" si="26"/>
        <v>0</v>
      </c>
      <c r="U17" s="12">
        <f t="shared" si="27"/>
        <v>0</v>
      </c>
      <c r="V17" s="12">
        <f t="shared" si="6"/>
        <v>5.0546225567071803E-3</v>
      </c>
      <c r="W17" s="12">
        <f t="shared" si="28"/>
        <v>4.2582015317955055E-5</v>
      </c>
      <c r="X17" s="12">
        <f t="shared" si="29"/>
        <v>1.6740578955036711E-7</v>
      </c>
      <c r="Y17" s="12">
        <f t="shared" si="30"/>
        <v>0</v>
      </c>
      <c r="Z17" s="13" t="str">
        <f t="shared" si="31"/>
        <v>N</v>
      </c>
      <c r="AA17" s="13" t="str">
        <f t="shared" si="32"/>
        <v>N</v>
      </c>
      <c r="AB17" s="13" t="str">
        <f t="shared" si="33"/>
        <v>U</v>
      </c>
      <c r="AC17" s="14">
        <f t="shared" si="34"/>
        <v>166021.44365805644</v>
      </c>
      <c r="AD17" s="14">
        <f t="shared" si="35"/>
        <v>0</v>
      </c>
      <c r="AE17" s="27"/>
      <c r="AF17" s="27"/>
      <c r="AG17" s="33"/>
      <c r="AH17" s="34"/>
      <c r="AI17" s="35"/>
      <c r="AJ17" s="33"/>
      <c r="AK17" s="34"/>
      <c r="AL17" s="35"/>
      <c r="AM17" s="28"/>
      <c r="AN17" s="28"/>
      <c r="AO17" s="28"/>
    </row>
    <row r="18" spans="2:41" x14ac:dyDescent="0.25">
      <c r="B18" s="17" t="s">
        <v>44</v>
      </c>
      <c r="C18" s="10">
        <f>+(C12^2)/C13</f>
        <v>6399593.6257584924</v>
      </c>
      <c r="E18" s="11">
        <f>route!A17</f>
        <v>0</v>
      </c>
      <c r="F18" s="11">
        <f>route!B17</f>
        <v>0</v>
      </c>
      <c r="G18" s="12">
        <f t="shared" si="13"/>
        <v>0</v>
      </c>
      <c r="H18" s="12">
        <f t="shared" si="14"/>
        <v>0</v>
      </c>
      <c r="I18" s="12">
        <f t="shared" si="15"/>
        <v>31</v>
      </c>
      <c r="J18" s="12">
        <f t="shared" si="16"/>
        <v>3</v>
      </c>
      <c r="K18" s="12">
        <f t="shared" si="17"/>
        <v>-5.2359877559829883E-2</v>
      </c>
      <c r="L18" s="12">
        <f t="shared" si="18"/>
        <v>-5.2335956242943828E-2</v>
      </c>
      <c r="M18" s="12">
        <f t="shared" si="19"/>
        <v>-5.2383818566763218E-2</v>
      </c>
      <c r="N18" s="12">
        <f t="shared" si="20"/>
        <v>0</v>
      </c>
      <c r="O18" s="12">
        <f t="shared" si="21"/>
        <v>6375585.7452000007</v>
      </c>
      <c r="P18" s="12">
        <f t="shared" si="22"/>
        <v>9.2468067027179749E-6</v>
      </c>
      <c r="Q18" s="12">
        <f t="shared" si="23"/>
        <v>0</v>
      </c>
      <c r="R18" s="12">
        <f t="shared" si="24"/>
        <v>0</v>
      </c>
      <c r="S18" s="12">
        <f t="shared" si="25"/>
        <v>0</v>
      </c>
      <c r="T18" s="12">
        <f t="shared" si="26"/>
        <v>0</v>
      </c>
      <c r="U18" s="12">
        <f t="shared" si="27"/>
        <v>0</v>
      </c>
      <c r="V18" s="12">
        <f t="shared" si="6"/>
        <v>5.0546225567071803E-3</v>
      </c>
      <c r="W18" s="12">
        <f t="shared" si="28"/>
        <v>4.2582015317955055E-5</v>
      </c>
      <c r="X18" s="12">
        <f t="shared" si="29"/>
        <v>1.6740578955036711E-7</v>
      </c>
      <c r="Y18" s="12">
        <f t="shared" si="30"/>
        <v>0</v>
      </c>
      <c r="Z18" s="13" t="str">
        <f t="shared" si="31"/>
        <v>N</v>
      </c>
      <c r="AA18" s="13" t="str">
        <f t="shared" si="32"/>
        <v>N</v>
      </c>
      <c r="AB18" s="13" t="str">
        <f t="shared" si="33"/>
        <v>U</v>
      </c>
      <c r="AC18" s="14">
        <f t="shared" si="34"/>
        <v>166021.44365805644</v>
      </c>
      <c r="AD18" s="14">
        <f t="shared" si="35"/>
        <v>0</v>
      </c>
      <c r="AE18" s="27"/>
      <c r="AF18" s="27"/>
      <c r="AG18" s="33"/>
      <c r="AH18" s="34"/>
      <c r="AI18" s="35"/>
      <c r="AJ18" s="33"/>
      <c r="AK18" s="34"/>
      <c r="AL18" s="35"/>
      <c r="AM18" s="28"/>
      <c r="AN18" s="28"/>
      <c r="AO18" s="28"/>
    </row>
    <row r="19" spans="2:41" x14ac:dyDescent="0.25">
      <c r="E19" s="11">
        <f>route!A18</f>
        <v>0</v>
      </c>
      <c r="F19" s="11">
        <f>route!B18</f>
        <v>0</v>
      </c>
      <c r="G19" s="12">
        <f t="shared" si="13"/>
        <v>0</v>
      </c>
      <c r="H19" s="12">
        <f t="shared" si="14"/>
        <v>0</v>
      </c>
      <c r="I19" s="12">
        <f t="shared" si="15"/>
        <v>31</v>
      </c>
      <c r="J19" s="12">
        <f t="shared" si="16"/>
        <v>3</v>
      </c>
      <c r="K19" s="12">
        <f t="shared" si="17"/>
        <v>-5.2359877559829883E-2</v>
      </c>
      <c r="L19" s="12">
        <f t="shared" si="18"/>
        <v>-5.2335956242943828E-2</v>
      </c>
      <c r="M19" s="12">
        <f t="shared" si="19"/>
        <v>-5.2383818566763218E-2</v>
      </c>
      <c r="N19" s="12">
        <f t="shared" si="20"/>
        <v>0</v>
      </c>
      <c r="O19" s="12">
        <f t="shared" si="21"/>
        <v>6375585.7452000007</v>
      </c>
      <c r="P19" s="12">
        <f t="shared" si="22"/>
        <v>9.2468067027179749E-6</v>
      </c>
      <c r="Q19" s="12">
        <f t="shared" si="23"/>
        <v>0</v>
      </c>
      <c r="R19" s="12">
        <f t="shared" si="24"/>
        <v>0</v>
      </c>
      <c r="S19" s="12">
        <f t="shared" si="25"/>
        <v>0</v>
      </c>
      <c r="T19" s="12">
        <f t="shared" si="26"/>
        <v>0</v>
      </c>
      <c r="U19" s="12">
        <f t="shared" si="27"/>
        <v>0</v>
      </c>
      <c r="V19" s="12">
        <f t="shared" si="6"/>
        <v>5.0546225567071803E-3</v>
      </c>
      <c r="W19" s="12">
        <f t="shared" si="28"/>
        <v>4.2582015317955055E-5</v>
      </c>
      <c r="X19" s="12">
        <f t="shared" si="29"/>
        <v>1.6740578955036711E-7</v>
      </c>
      <c r="Y19" s="12">
        <f t="shared" si="30"/>
        <v>0</v>
      </c>
      <c r="Z19" s="13" t="str">
        <f t="shared" si="31"/>
        <v>N</v>
      </c>
      <c r="AA19" s="13" t="str">
        <f t="shared" si="32"/>
        <v>N</v>
      </c>
      <c r="AB19" s="13" t="str">
        <f t="shared" si="33"/>
        <v>U</v>
      </c>
      <c r="AC19" s="14">
        <f t="shared" si="34"/>
        <v>166021.44365805644</v>
      </c>
      <c r="AD19" s="14">
        <f t="shared" si="35"/>
        <v>0</v>
      </c>
      <c r="AE19" s="27"/>
      <c r="AF19" s="27"/>
      <c r="AG19" s="33"/>
      <c r="AH19" s="34"/>
      <c r="AI19" s="35"/>
      <c r="AJ19" s="33"/>
      <c r="AK19" s="34"/>
      <c r="AL19" s="35"/>
      <c r="AM19" s="28"/>
      <c r="AN19" s="28"/>
      <c r="AO19" s="28"/>
    </row>
    <row r="20" spans="2:41" x14ac:dyDescent="0.25">
      <c r="B20" s="47" t="s">
        <v>45</v>
      </c>
      <c r="C20" s="47"/>
      <c r="E20" s="11">
        <f>route!A19</f>
        <v>0</v>
      </c>
      <c r="F20" s="11">
        <f>route!B19</f>
        <v>0</v>
      </c>
      <c r="G20" s="12">
        <f t="shared" si="13"/>
        <v>0</v>
      </c>
      <c r="H20" s="12">
        <f t="shared" si="14"/>
        <v>0</v>
      </c>
      <c r="I20" s="12">
        <f t="shared" si="15"/>
        <v>31</v>
      </c>
      <c r="J20" s="12">
        <f t="shared" si="16"/>
        <v>3</v>
      </c>
      <c r="K20" s="12">
        <f t="shared" si="17"/>
        <v>-5.2359877559829883E-2</v>
      </c>
      <c r="L20" s="12">
        <f t="shared" si="18"/>
        <v>-5.2335956242943828E-2</v>
      </c>
      <c r="M20" s="12">
        <f t="shared" si="19"/>
        <v>-5.2383818566763218E-2</v>
      </c>
      <c r="N20" s="12">
        <f t="shared" si="20"/>
        <v>0</v>
      </c>
      <c r="O20" s="12">
        <f t="shared" si="21"/>
        <v>6375585.7452000007</v>
      </c>
      <c r="P20" s="12">
        <f t="shared" si="22"/>
        <v>9.2468067027179749E-6</v>
      </c>
      <c r="Q20" s="12">
        <f t="shared" si="23"/>
        <v>0</v>
      </c>
      <c r="R20" s="12">
        <f t="shared" si="24"/>
        <v>0</v>
      </c>
      <c r="S20" s="12">
        <f t="shared" si="25"/>
        <v>0</v>
      </c>
      <c r="T20" s="12">
        <f t="shared" si="26"/>
        <v>0</v>
      </c>
      <c r="U20" s="12">
        <f t="shared" si="27"/>
        <v>0</v>
      </c>
      <c r="V20" s="12">
        <f t="shared" si="6"/>
        <v>5.0546225567071803E-3</v>
      </c>
      <c r="W20" s="12">
        <f t="shared" si="28"/>
        <v>4.2582015317955055E-5</v>
      </c>
      <c r="X20" s="12">
        <f t="shared" si="29"/>
        <v>1.6740578955036711E-7</v>
      </c>
      <c r="Y20" s="12">
        <f t="shared" si="30"/>
        <v>0</v>
      </c>
      <c r="Z20" s="13" t="str">
        <f t="shared" si="31"/>
        <v>N</v>
      </c>
      <c r="AA20" s="13" t="str">
        <f t="shared" si="32"/>
        <v>N</v>
      </c>
      <c r="AB20" s="13" t="str">
        <f t="shared" si="33"/>
        <v>U</v>
      </c>
      <c r="AC20" s="14">
        <f t="shared" si="34"/>
        <v>166021.44365805644</v>
      </c>
      <c r="AD20" s="14">
        <f t="shared" si="35"/>
        <v>0</v>
      </c>
      <c r="AE20" s="27"/>
      <c r="AF20" s="27"/>
      <c r="AG20" s="33"/>
      <c r="AH20" s="34"/>
      <c r="AI20" s="35"/>
      <c r="AJ20" s="33"/>
      <c r="AK20" s="34"/>
      <c r="AL20" s="35"/>
      <c r="AM20" s="28"/>
      <c r="AN20" s="28"/>
      <c r="AO20" s="28"/>
    </row>
    <row r="21" spans="2:41" x14ac:dyDescent="0.25">
      <c r="B21" s="18" t="s">
        <v>46</v>
      </c>
      <c r="C21" s="19" t="s">
        <v>47</v>
      </c>
      <c r="E21" s="11">
        <f>route!A20</f>
        <v>0</v>
      </c>
      <c r="F21" s="11">
        <f>route!B20</f>
        <v>0</v>
      </c>
      <c r="G21" s="12">
        <f t="shared" si="13"/>
        <v>0</v>
      </c>
      <c r="H21" s="12">
        <f t="shared" si="14"/>
        <v>0</v>
      </c>
      <c r="I21" s="12">
        <f t="shared" si="15"/>
        <v>31</v>
      </c>
      <c r="J21" s="12">
        <f t="shared" si="16"/>
        <v>3</v>
      </c>
      <c r="K21" s="12">
        <f t="shared" si="17"/>
        <v>-5.2359877559829883E-2</v>
      </c>
      <c r="L21" s="12">
        <f t="shared" si="18"/>
        <v>-5.2335956242943828E-2</v>
      </c>
      <c r="M21" s="12">
        <f t="shared" si="19"/>
        <v>-5.2383818566763218E-2</v>
      </c>
      <c r="N21" s="12">
        <f t="shared" si="20"/>
        <v>0</v>
      </c>
      <c r="O21" s="12">
        <f t="shared" si="21"/>
        <v>6375585.7452000007</v>
      </c>
      <c r="P21" s="12">
        <f t="shared" si="22"/>
        <v>9.2468067027179749E-6</v>
      </c>
      <c r="Q21" s="12">
        <f t="shared" si="23"/>
        <v>0</v>
      </c>
      <c r="R21" s="12">
        <f t="shared" si="24"/>
        <v>0</v>
      </c>
      <c r="S21" s="12">
        <f t="shared" si="25"/>
        <v>0</v>
      </c>
      <c r="T21" s="12">
        <f t="shared" si="26"/>
        <v>0</v>
      </c>
      <c r="U21" s="12">
        <f t="shared" si="27"/>
        <v>0</v>
      </c>
      <c r="V21" s="12">
        <f t="shared" si="6"/>
        <v>5.0546225567071803E-3</v>
      </c>
      <c r="W21" s="12">
        <f t="shared" si="28"/>
        <v>4.2582015317955055E-5</v>
      </c>
      <c r="X21" s="12">
        <f t="shared" si="29"/>
        <v>1.6740578955036711E-7</v>
      </c>
      <c r="Y21" s="12">
        <f t="shared" si="30"/>
        <v>0</v>
      </c>
      <c r="Z21" s="13" t="str">
        <f t="shared" si="31"/>
        <v>N</v>
      </c>
      <c r="AA21" s="13" t="str">
        <f t="shared" si="32"/>
        <v>N</v>
      </c>
      <c r="AB21" s="13" t="str">
        <f t="shared" si="33"/>
        <v>U</v>
      </c>
      <c r="AC21" s="14">
        <f t="shared" si="34"/>
        <v>166021.44365805644</v>
      </c>
      <c r="AD21" s="14">
        <f t="shared" si="35"/>
        <v>0</v>
      </c>
      <c r="AE21" s="27"/>
      <c r="AF21" s="27"/>
      <c r="AG21" s="33"/>
      <c r="AH21" s="34"/>
      <c r="AI21" s="35"/>
      <c r="AJ21" s="33"/>
      <c r="AK21" s="34"/>
      <c r="AL21" s="35"/>
      <c r="AM21" s="28"/>
      <c r="AN21" s="28"/>
      <c r="AO21" s="28"/>
    </row>
    <row r="22" spans="2:41" x14ac:dyDescent="0.25">
      <c r="E22" s="11">
        <f>route!A21</f>
        <v>0</v>
      </c>
      <c r="F22" s="11">
        <f>route!B21</f>
        <v>0</v>
      </c>
      <c r="G22" s="12">
        <f t="shared" si="13"/>
        <v>0</v>
      </c>
      <c r="H22" s="12">
        <f t="shared" si="14"/>
        <v>0</v>
      </c>
      <c r="I22" s="12">
        <f t="shared" si="15"/>
        <v>31</v>
      </c>
      <c r="J22" s="12">
        <f t="shared" si="16"/>
        <v>3</v>
      </c>
      <c r="K22" s="12">
        <f t="shared" si="17"/>
        <v>-5.2359877559829883E-2</v>
      </c>
      <c r="L22" s="12">
        <f t="shared" si="18"/>
        <v>-5.2335956242943828E-2</v>
      </c>
      <c r="M22" s="12">
        <f t="shared" si="19"/>
        <v>-5.2383818566763218E-2</v>
      </c>
      <c r="N22" s="12">
        <f t="shared" si="20"/>
        <v>0</v>
      </c>
      <c r="O22" s="12">
        <f t="shared" si="21"/>
        <v>6375585.7452000007</v>
      </c>
      <c r="P22" s="12">
        <f t="shared" si="22"/>
        <v>9.2468067027179749E-6</v>
      </c>
      <c r="Q22" s="12">
        <f t="shared" si="23"/>
        <v>0</v>
      </c>
      <c r="R22" s="12">
        <f t="shared" si="24"/>
        <v>0</v>
      </c>
      <c r="S22" s="12">
        <f t="shared" si="25"/>
        <v>0</v>
      </c>
      <c r="T22" s="12">
        <f t="shared" si="26"/>
        <v>0</v>
      </c>
      <c r="U22" s="12">
        <f t="shared" si="27"/>
        <v>0</v>
      </c>
      <c r="V22" s="12">
        <f t="shared" si="6"/>
        <v>5.0546225567071803E-3</v>
      </c>
      <c r="W22" s="12">
        <f t="shared" si="28"/>
        <v>4.2582015317955055E-5</v>
      </c>
      <c r="X22" s="12">
        <f t="shared" si="29"/>
        <v>1.6740578955036711E-7</v>
      </c>
      <c r="Y22" s="12">
        <f t="shared" si="30"/>
        <v>0</v>
      </c>
      <c r="Z22" s="13" t="str">
        <f t="shared" si="31"/>
        <v>N</v>
      </c>
      <c r="AA22" s="13" t="str">
        <f t="shared" si="32"/>
        <v>N</v>
      </c>
      <c r="AB22" s="13" t="str">
        <f t="shared" si="33"/>
        <v>U</v>
      </c>
      <c r="AC22" s="14">
        <f t="shared" si="34"/>
        <v>166021.44365805644</v>
      </c>
      <c r="AD22" s="14">
        <f t="shared" si="35"/>
        <v>0</v>
      </c>
      <c r="AE22" s="27"/>
      <c r="AF22" s="27"/>
      <c r="AG22" s="33"/>
      <c r="AH22" s="34"/>
      <c r="AI22" s="35"/>
      <c r="AJ22" s="33"/>
      <c r="AK22" s="34"/>
      <c r="AL22" s="35"/>
      <c r="AM22" s="28"/>
      <c r="AN22" s="28"/>
      <c r="AO22" s="28"/>
    </row>
    <row r="23" spans="2:41" x14ac:dyDescent="0.25">
      <c r="E23" s="11">
        <f>route!A22</f>
        <v>0</v>
      </c>
      <c r="F23" s="11">
        <f>route!B22</f>
        <v>0</v>
      </c>
      <c r="G23" s="12">
        <f t="shared" si="13"/>
        <v>0</v>
      </c>
      <c r="H23" s="12">
        <f t="shared" si="14"/>
        <v>0</v>
      </c>
      <c r="I23" s="12">
        <f t="shared" si="15"/>
        <v>31</v>
      </c>
      <c r="J23" s="12">
        <f t="shared" si="16"/>
        <v>3</v>
      </c>
      <c r="K23" s="12">
        <f t="shared" si="17"/>
        <v>-5.2359877559829883E-2</v>
      </c>
      <c r="L23" s="12">
        <f t="shared" si="18"/>
        <v>-5.2335956242943828E-2</v>
      </c>
      <c r="M23" s="12">
        <f t="shared" si="19"/>
        <v>-5.2383818566763218E-2</v>
      </c>
      <c r="N23" s="12">
        <f t="shared" si="20"/>
        <v>0</v>
      </c>
      <c r="O23" s="12">
        <f t="shared" si="21"/>
        <v>6375585.7452000007</v>
      </c>
      <c r="P23" s="12">
        <f t="shared" si="22"/>
        <v>9.2468067027179749E-6</v>
      </c>
      <c r="Q23" s="12">
        <f t="shared" si="23"/>
        <v>0</v>
      </c>
      <c r="R23" s="12">
        <f t="shared" si="24"/>
        <v>0</v>
      </c>
      <c r="S23" s="12">
        <f t="shared" si="25"/>
        <v>0</v>
      </c>
      <c r="T23" s="12">
        <f t="shared" si="26"/>
        <v>0</v>
      </c>
      <c r="U23" s="12">
        <f t="shared" si="27"/>
        <v>0</v>
      </c>
      <c r="V23" s="12">
        <f t="shared" si="6"/>
        <v>5.0546225567071803E-3</v>
      </c>
      <c r="W23" s="12">
        <f t="shared" si="28"/>
        <v>4.2582015317955055E-5</v>
      </c>
      <c r="X23" s="12">
        <f t="shared" si="29"/>
        <v>1.6740578955036711E-7</v>
      </c>
      <c r="Y23" s="12">
        <f t="shared" si="30"/>
        <v>0</v>
      </c>
      <c r="Z23" s="13" t="str">
        <f t="shared" si="31"/>
        <v>N</v>
      </c>
      <c r="AA23" s="13" t="str">
        <f t="shared" si="32"/>
        <v>N</v>
      </c>
      <c r="AB23" s="13" t="str">
        <f t="shared" si="33"/>
        <v>U</v>
      </c>
      <c r="AC23" s="14">
        <f t="shared" si="34"/>
        <v>166021.44365805644</v>
      </c>
      <c r="AD23" s="14">
        <f t="shared" si="35"/>
        <v>0</v>
      </c>
      <c r="AE23" s="27"/>
      <c r="AF23" s="27"/>
      <c r="AG23" s="33"/>
      <c r="AH23" s="34"/>
      <c r="AI23" s="35"/>
      <c r="AJ23" s="33"/>
      <c r="AK23" s="34"/>
      <c r="AL23" s="35"/>
      <c r="AM23" s="28"/>
      <c r="AN23" s="28"/>
      <c r="AO23" s="28"/>
    </row>
    <row r="24" spans="2:41" x14ac:dyDescent="0.25">
      <c r="E24" s="11">
        <f>route!A23</f>
        <v>0</v>
      </c>
      <c r="F24" s="11">
        <f>route!B23</f>
        <v>0</v>
      </c>
      <c r="G24" s="12">
        <f t="shared" si="13"/>
        <v>0</v>
      </c>
      <c r="H24" s="12">
        <f t="shared" si="14"/>
        <v>0</v>
      </c>
      <c r="I24" s="12">
        <f t="shared" si="15"/>
        <v>31</v>
      </c>
      <c r="J24" s="12">
        <f t="shared" si="16"/>
        <v>3</v>
      </c>
      <c r="K24" s="12">
        <f t="shared" si="17"/>
        <v>-5.2359877559829883E-2</v>
      </c>
      <c r="L24" s="12">
        <f t="shared" si="18"/>
        <v>-5.2335956242943828E-2</v>
      </c>
      <c r="M24" s="12">
        <f t="shared" si="19"/>
        <v>-5.2383818566763218E-2</v>
      </c>
      <c r="N24" s="12">
        <f t="shared" si="20"/>
        <v>0</v>
      </c>
      <c r="O24" s="12">
        <f t="shared" si="21"/>
        <v>6375585.7452000007</v>
      </c>
      <c r="P24" s="12">
        <f t="shared" si="22"/>
        <v>9.2468067027179749E-6</v>
      </c>
      <c r="Q24" s="12">
        <f t="shared" si="23"/>
        <v>0</v>
      </c>
      <c r="R24" s="12">
        <f t="shared" si="24"/>
        <v>0</v>
      </c>
      <c r="S24" s="12">
        <f t="shared" si="25"/>
        <v>0</v>
      </c>
      <c r="T24" s="12">
        <f t="shared" si="26"/>
        <v>0</v>
      </c>
      <c r="U24" s="12">
        <f t="shared" si="27"/>
        <v>0</v>
      </c>
      <c r="V24" s="12">
        <f t="shared" si="6"/>
        <v>5.0546225567071803E-3</v>
      </c>
      <c r="W24" s="12">
        <f t="shared" si="28"/>
        <v>4.2582015317955055E-5</v>
      </c>
      <c r="X24" s="12">
        <f t="shared" si="29"/>
        <v>1.6740578955036711E-7</v>
      </c>
      <c r="Y24" s="12">
        <f t="shared" si="30"/>
        <v>0</v>
      </c>
      <c r="Z24" s="13" t="str">
        <f t="shared" si="31"/>
        <v>N</v>
      </c>
      <c r="AA24" s="13" t="str">
        <f t="shared" si="32"/>
        <v>N</v>
      </c>
      <c r="AB24" s="13" t="str">
        <f t="shared" si="33"/>
        <v>U</v>
      </c>
      <c r="AC24" s="14">
        <f t="shared" si="34"/>
        <v>166021.44365805644</v>
      </c>
      <c r="AD24" s="14">
        <f t="shared" si="35"/>
        <v>0</v>
      </c>
      <c r="AE24" s="27"/>
      <c r="AF24" s="27"/>
      <c r="AG24" s="33"/>
      <c r="AH24" s="34"/>
      <c r="AI24" s="35"/>
      <c r="AJ24" s="33"/>
      <c r="AK24" s="34"/>
      <c r="AL24" s="35"/>
      <c r="AM24" s="28"/>
      <c r="AN24" s="28"/>
      <c r="AO24" s="28"/>
    </row>
    <row r="25" spans="2:41" x14ac:dyDescent="0.25">
      <c r="E25" s="11">
        <f>route!A24</f>
        <v>0</v>
      </c>
      <c r="F25" s="11">
        <f>route!B24</f>
        <v>0</v>
      </c>
      <c r="G25" s="12">
        <f t="shared" si="13"/>
        <v>0</v>
      </c>
      <c r="H25" s="12">
        <f t="shared" si="14"/>
        <v>0</v>
      </c>
      <c r="I25" s="12">
        <f t="shared" si="15"/>
        <v>31</v>
      </c>
      <c r="J25" s="12">
        <f t="shared" si="16"/>
        <v>3</v>
      </c>
      <c r="K25" s="12">
        <f t="shared" si="17"/>
        <v>-5.2359877559829883E-2</v>
      </c>
      <c r="L25" s="12">
        <f t="shared" si="18"/>
        <v>-5.2335956242943828E-2</v>
      </c>
      <c r="M25" s="12">
        <f t="shared" si="19"/>
        <v>-5.2383818566763218E-2</v>
      </c>
      <c r="N25" s="12">
        <f t="shared" si="20"/>
        <v>0</v>
      </c>
      <c r="O25" s="12">
        <f t="shared" si="21"/>
        <v>6375585.7452000007</v>
      </c>
      <c r="P25" s="12">
        <f t="shared" si="22"/>
        <v>9.2468067027179749E-6</v>
      </c>
      <c r="Q25" s="12">
        <f t="shared" si="23"/>
        <v>0</v>
      </c>
      <c r="R25" s="12">
        <f t="shared" si="24"/>
        <v>0</v>
      </c>
      <c r="S25" s="12">
        <f t="shared" si="25"/>
        <v>0</v>
      </c>
      <c r="T25" s="12">
        <f t="shared" si="26"/>
        <v>0</v>
      </c>
      <c r="U25" s="12">
        <f t="shared" si="27"/>
        <v>0</v>
      </c>
      <c r="V25" s="12">
        <f t="shared" si="6"/>
        <v>5.0546225567071803E-3</v>
      </c>
      <c r="W25" s="12">
        <f t="shared" si="28"/>
        <v>4.2582015317955055E-5</v>
      </c>
      <c r="X25" s="12">
        <f t="shared" si="29"/>
        <v>1.6740578955036711E-7</v>
      </c>
      <c r="Y25" s="12">
        <f t="shared" si="30"/>
        <v>0</v>
      </c>
      <c r="Z25" s="13" t="str">
        <f t="shared" si="31"/>
        <v>N</v>
      </c>
      <c r="AA25" s="13" t="str">
        <f t="shared" si="32"/>
        <v>N</v>
      </c>
      <c r="AB25" s="13" t="str">
        <f t="shared" si="33"/>
        <v>U</v>
      </c>
      <c r="AC25" s="14">
        <f t="shared" si="34"/>
        <v>166021.44365805644</v>
      </c>
      <c r="AD25" s="14">
        <f t="shared" si="35"/>
        <v>0</v>
      </c>
      <c r="AE25" s="27"/>
      <c r="AF25" s="27"/>
      <c r="AG25" s="33"/>
      <c r="AH25" s="34"/>
      <c r="AI25" s="35"/>
      <c r="AJ25" s="33"/>
      <c r="AK25" s="34"/>
      <c r="AL25" s="35"/>
      <c r="AM25" s="28"/>
      <c r="AN25" s="28"/>
      <c r="AO25" s="28"/>
    </row>
    <row r="26" spans="2:41" x14ac:dyDescent="0.25">
      <c r="E26" s="11">
        <f>route!A25</f>
        <v>0</v>
      </c>
      <c r="F26" s="11">
        <f>route!B25</f>
        <v>0</v>
      </c>
      <c r="G26" s="12">
        <f t="shared" si="13"/>
        <v>0</v>
      </c>
      <c r="H26" s="12">
        <f t="shared" si="14"/>
        <v>0</v>
      </c>
      <c r="I26" s="12">
        <f t="shared" si="15"/>
        <v>31</v>
      </c>
      <c r="J26" s="12">
        <f t="shared" si="16"/>
        <v>3</v>
      </c>
      <c r="K26" s="12">
        <f t="shared" si="17"/>
        <v>-5.2359877559829883E-2</v>
      </c>
      <c r="L26" s="12">
        <f t="shared" si="18"/>
        <v>-5.2335956242943828E-2</v>
      </c>
      <c r="M26" s="12">
        <f t="shared" si="19"/>
        <v>-5.2383818566763218E-2</v>
      </c>
      <c r="N26" s="12">
        <f t="shared" si="20"/>
        <v>0</v>
      </c>
      <c r="O26" s="12">
        <f t="shared" si="21"/>
        <v>6375585.7452000007</v>
      </c>
      <c r="P26" s="12">
        <f t="shared" si="22"/>
        <v>9.2468067027179749E-6</v>
      </c>
      <c r="Q26" s="12">
        <f t="shared" si="23"/>
        <v>0</v>
      </c>
      <c r="R26" s="12">
        <f t="shared" si="24"/>
        <v>0</v>
      </c>
      <c r="S26" s="12">
        <f t="shared" si="25"/>
        <v>0</v>
      </c>
      <c r="T26" s="12">
        <f t="shared" si="26"/>
        <v>0</v>
      </c>
      <c r="U26" s="12">
        <f t="shared" si="27"/>
        <v>0</v>
      </c>
      <c r="V26" s="12">
        <f t="shared" si="6"/>
        <v>5.0546225567071803E-3</v>
      </c>
      <c r="W26" s="12">
        <f t="shared" si="28"/>
        <v>4.2582015317955055E-5</v>
      </c>
      <c r="X26" s="12">
        <f t="shared" si="29"/>
        <v>1.6740578955036711E-7</v>
      </c>
      <c r="Y26" s="12">
        <f t="shared" si="30"/>
        <v>0</v>
      </c>
      <c r="Z26" s="13" t="str">
        <f t="shared" si="31"/>
        <v>N</v>
      </c>
      <c r="AA26" s="13" t="str">
        <f t="shared" si="32"/>
        <v>N</v>
      </c>
      <c r="AB26" s="13" t="str">
        <f t="shared" si="33"/>
        <v>U</v>
      </c>
      <c r="AC26" s="14">
        <f t="shared" si="34"/>
        <v>166021.44365805644</v>
      </c>
      <c r="AD26" s="14">
        <f t="shared" si="35"/>
        <v>0</v>
      </c>
      <c r="AE26" s="27"/>
      <c r="AF26" s="27"/>
      <c r="AG26" s="33"/>
      <c r="AH26" s="34"/>
      <c r="AI26" s="35"/>
      <c r="AJ26" s="33"/>
      <c r="AK26" s="34"/>
      <c r="AL26" s="35"/>
      <c r="AM26" s="28"/>
      <c r="AN26" s="28"/>
      <c r="AO26" s="28"/>
    </row>
    <row r="27" spans="2:41" x14ac:dyDescent="0.25">
      <c r="E27" s="11">
        <f>route!A26</f>
        <v>0</v>
      </c>
      <c r="F27" s="11">
        <f>route!B26</f>
        <v>0</v>
      </c>
      <c r="G27" s="12">
        <f t="shared" si="13"/>
        <v>0</v>
      </c>
      <c r="H27" s="12">
        <f t="shared" si="14"/>
        <v>0</v>
      </c>
      <c r="I27" s="12">
        <f t="shared" si="15"/>
        <v>31</v>
      </c>
      <c r="J27" s="12">
        <f t="shared" si="16"/>
        <v>3</v>
      </c>
      <c r="K27" s="12">
        <f t="shared" si="17"/>
        <v>-5.2359877559829883E-2</v>
      </c>
      <c r="L27" s="12">
        <f t="shared" si="18"/>
        <v>-5.2335956242943828E-2</v>
      </c>
      <c r="M27" s="12">
        <f t="shared" si="19"/>
        <v>-5.2383818566763218E-2</v>
      </c>
      <c r="N27" s="12">
        <f t="shared" si="20"/>
        <v>0</v>
      </c>
      <c r="O27" s="12">
        <f t="shared" si="21"/>
        <v>6375585.7452000007</v>
      </c>
      <c r="P27" s="12">
        <f t="shared" si="22"/>
        <v>9.2468067027179749E-6</v>
      </c>
      <c r="Q27" s="12">
        <f t="shared" si="23"/>
        <v>0</v>
      </c>
      <c r="R27" s="12">
        <f t="shared" si="24"/>
        <v>0</v>
      </c>
      <c r="S27" s="12">
        <f t="shared" si="25"/>
        <v>0</v>
      </c>
      <c r="T27" s="12">
        <f t="shared" si="26"/>
        <v>0</v>
      </c>
      <c r="U27" s="12">
        <f t="shared" si="27"/>
        <v>0</v>
      </c>
      <c r="V27" s="12">
        <f t="shared" si="6"/>
        <v>5.0546225567071803E-3</v>
      </c>
      <c r="W27" s="12">
        <f t="shared" si="28"/>
        <v>4.2582015317955055E-5</v>
      </c>
      <c r="X27" s="12">
        <f t="shared" si="29"/>
        <v>1.6740578955036711E-7</v>
      </c>
      <c r="Y27" s="12">
        <f t="shared" si="30"/>
        <v>0</v>
      </c>
      <c r="Z27" s="13" t="str">
        <f t="shared" si="31"/>
        <v>N</v>
      </c>
      <c r="AA27" s="13" t="str">
        <f t="shared" si="32"/>
        <v>N</v>
      </c>
      <c r="AB27" s="13" t="str">
        <f t="shared" si="33"/>
        <v>U</v>
      </c>
      <c r="AC27" s="14">
        <f t="shared" si="34"/>
        <v>166021.44365805644</v>
      </c>
      <c r="AD27" s="14">
        <f t="shared" si="35"/>
        <v>0</v>
      </c>
      <c r="AE27" s="27"/>
      <c r="AF27" s="27"/>
      <c r="AG27" s="33"/>
      <c r="AH27" s="34"/>
      <c r="AI27" s="35"/>
      <c r="AJ27" s="33"/>
      <c r="AK27" s="34"/>
      <c r="AL27" s="35"/>
      <c r="AM27" s="28"/>
      <c r="AN27" s="28"/>
      <c r="AO27" s="28"/>
    </row>
    <row r="28" spans="2:41" x14ac:dyDescent="0.25">
      <c r="E28" s="11">
        <f>route!A27</f>
        <v>0</v>
      </c>
      <c r="F28" s="11">
        <f>route!B27</f>
        <v>0</v>
      </c>
      <c r="G28" s="12">
        <f t="shared" si="13"/>
        <v>0</v>
      </c>
      <c r="H28" s="12">
        <f t="shared" si="14"/>
        <v>0</v>
      </c>
      <c r="I28" s="12">
        <f t="shared" si="15"/>
        <v>31</v>
      </c>
      <c r="J28" s="12">
        <f t="shared" si="16"/>
        <v>3</v>
      </c>
      <c r="K28" s="12">
        <f t="shared" si="17"/>
        <v>-5.2359877559829883E-2</v>
      </c>
      <c r="L28" s="12">
        <f t="shared" si="18"/>
        <v>-5.2335956242943828E-2</v>
      </c>
      <c r="M28" s="12">
        <f t="shared" si="19"/>
        <v>-5.2383818566763218E-2</v>
      </c>
      <c r="N28" s="12">
        <f t="shared" si="20"/>
        <v>0</v>
      </c>
      <c r="O28" s="12">
        <f t="shared" si="21"/>
        <v>6375585.7452000007</v>
      </c>
      <c r="P28" s="12">
        <f t="shared" si="22"/>
        <v>9.2468067027179749E-6</v>
      </c>
      <c r="Q28" s="12">
        <f t="shared" si="23"/>
        <v>0</v>
      </c>
      <c r="R28" s="12">
        <f t="shared" si="24"/>
        <v>0</v>
      </c>
      <c r="S28" s="12">
        <f t="shared" si="25"/>
        <v>0</v>
      </c>
      <c r="T28" s="12">
        <f t="shared" si="26"/>
        <v>0</v>
      </c>
      <c r="U28" s="12">
        <f t="shared" si="27"/>
        <v>0</v>
      </c>
      <c r="V28" s="12">
        <f t="shared" si="6"/>
        <v>5.0546225567071803E-3</v>
      </c>
      <c r="W28" s="12">
        <f t="shared" si="28"/>
        <v>4.2582015317955055E-5</v>
      </c>
      <c r="X28" s="12">
        <f t="shared" si="29"/>
        <v>1.6740578955036711E-7</v>
      </c>
      <c r="Y28" s="12">
        <f t="shared" si="30"/>
        <v>0</v>
      </c>
      <c r="Z28" s="13" t="str">
        <f t="shared" si="31"/>
        <v>N</v>
      </c>
      <c r="AA28" s="13" t="str">
        <f t="shared" si="32"/>
        <v>N</v>
      </c>
      <c r="AB28" s="13" t="str">
        <f t="shared" si="33"/>
        <v>U</v>
      </c>
      <c r="AC28" s="14">
        <f t="shared" si="34"/>
        <v>166021.44365805644</v>
      </c>
      <c r="AD28" s="14">
        <f t="shared" si="35"/>
        <v>0</v>
      </c>
      <c r="AE28" s="27"/>
      <c r="AF28" s="27"/>
      <c r="AG28" s="33"/>
      <c r="AH28" s="34"/>
      <c r="AI28" s="35"/>
      <c r="AJ28" s="33"/>
      <c r="AK28" s="34"/>
      <c r="AL28" s="35"/>
      <c r="AM28" s="28"/>
      <c r="AN28" s="28"/>
      <c r="AO28" s="28"/>
    </row>
    <row r="29" spans="2:41" x14ac:dyDescent="0.25">
      <c r="B29" s="42"/>
      <c r="C29" s="42"/>
      <c r="E29" s="11">
        <f>route!A28</f>
        <v>0</v>
      </c>
      <c r="F29" s="11">
        <f>route!B28</f>
        <v>0</v>
      </c>
      <c r="G29" s="12">
        <f t="shared" si="13"/>
        <v>0</v>
      </c>
      <c r="H29" s="12">
        <f t="shared" si="14"/>
        <v>0</v>
      </c>
      <c r="I29" s="12">
        <f t="shared" si="15"/>
        <v>31</v>
      </c>
      <c r="J29" s="12">
        <f t="shared" si="16"/>
        <v>3</v>
      </c>
      <c r="K29" s="12">
        <f t="shared" si="17"/>
        <v>-5.2359877559829883E-2</v>
      </c>
      <c r="L29" s="12">
        <f t="shared" si="18"/>
        <v>-5.2335956242943828E-2</v>
      </c>
      <c r="M29" s="12">
        <f t="shared" si="19"/>
        <v>-5.2383818566763218E-2</v>
      </c>
      <c r="N29" s="12">
        <f t="shared" si="20"/>
        <v>0</v>
      </c>
      <c r="O29" s="12">
        <f t="shared" si="21"/>
        <v>6375585.7452000007</v>
      </c>
      <c r="P29" s="12">
        <f t="shared" si="22"/>
        <v>9.2468067027179749E-6</v>
      </c>
      <c r="Q29" s="12">
        <f t="shared" si="23"/>
        <v>0</v>
      </c>
      <c r="R29" s="12">
        <f t="shared" si="24"/>
        <v>0</v>
      </c>
      <c r="S29" s="12">
        <f t="shared" si="25"/>
        <v>0</v>
      </c>
      <c r="T29" s="12">
        <f t="shared" si="26"/>
        <v>0</v>
      </c>
      <c r="U29" s="12">
        <f t="shared" si="27"/>
        <v>0</v>
      </c>
      <c r="V29" s="12">
        <f t="shared" si="6"/>
        <v>5.0546225567071803E-3</v>
      </c>
      <c r="W29" s="12">
        <f t="shared" si="28"/>
        <v>4.2582015317955055E-5</v>
      </c>
      <c r="X29" s="12">
        <f t="shared" si="29"/>
        <v>1.6740578955036711E-7</v>
      </c>
      <c r="Y29" s="12">
        <f t="shared" si="30"/>
        <v>0</v>
      </c>
      <c r="Z29" s="13" t="str">
        <f t="shared" si="31"/>
        <v>N</v>
      </c>
      <c r="AA29" s="13" t="str">
        <f t="shared" si="32"/>
        <v>N</v>
      </c>
      <c r="AB29" s="13" t="str">
        <f t="shared" si="33"/>
        <v>U</v>
      </c>
      <c r="AC29" s="14">
        <f t="shared" si="34"/>
        <v>166021.44365805644</v>
      </c>
      <c r="AD29" s="14">
        <f t="shared" si="35"/>
        <v>0</v>
      </c>
      <c r="AE29" s="27"/>
      <c r="AF29" s="27"/>
      <c r="AG29" s="33"/>
      <c r="AH29" s="34"/>
      <c r="AI29" s="35"/>
      <c r="AJ29" s="33"/>
      <c r="AK29" s="34"/>
      <c r="AL29" s="35"/>
      <c r="AM29" s="28"/>
      <c r="AN29" s="28"/>
      <c r="AO29" s="28"/>
    </row>
    <row r="30" spans="2:41" x14ac:dyDescent="0.25">
      <c r="E30" s="11">
        <f>route!A29</f>
        <v>0</v>
      </c>
      <c r="F30" s="11">
        <f>route!B29</f>
        <v>0</v>
      </c>
      <c r="G30" s="12">
        <f t="shared" si="13"/>
        <v>0</v>
      </c>
      <c r="H30" s="12">
        <f t="shared" si="14"/>
        <v>0</v>
      </c>
      <c r="I30" s="12">
        <f t="shared" si="15"/>
        <v>31</v>
      </c>
      <c r="J30" s="12">
        <f t="shared" si="16"/>
        <v>3</v>
      </c>
      <c r="K30" s="12">
        <f t="shared" si="17"/>
        <v>-5.2359877559829883E-2</v>
      </c>
      <c r="L30" s="12">
        <f t="shared" si="18"/>
        <v>-5.2335956242943828E-2</v>
      </c>
      <c r="M30" s="12">
        <f t="shared" si="19"/>
        <v>-5.2383818566763218E-2</v>
      </c>
      <c r="N30" s="12">
        <f t="shared" si="20"/>
        <v>0</v>
      </c>
      <c r="O30" s="12">
        <f t="shared" si="21"/>
        <v>6375585.7452000007</v>
      </c>
      <c r="P30" s="12">
        <f t="shared" si="22"/>
        <v>9.2468067027179749E-6</v>
      </c>
      <c r="Q30" s="12">
        <f t="shared" si="23"/>
        <v>0</v>
      </c>
      <c r="R30" s="12">
        <f t="shared" si="24"/>
        <v>0</v>
      </c>
      <c r="S30" s="12">
        <f t="shared" si="25"/>
        <v>0</v>
      </c>
      <c r="T30" s="12">
        <f t="shared" si="26"/>
        <v>0</v>
      </c>
      <c r="U30" s="12">
        <f t="shared" si="27"/>
        <v>0</v>
      </c>
      <c r="V30" s="12">
        <f t="shared" si="6"/>
        <v>5.0546225567071803E-3</v>
      </c>
      <c r="W30" s="12">
        <f t="shared" si="28"/>
        <v>4.2582015317955055E-5</v>
      </c>
      <c r="X30" s="12">
        <f t="shared" si="29"/>
        <v>1.6740578955036711E-7</v>
      </c>
      <c r="Y30" s="12">
        <f t="shared" si="30"/>
        <v>0</v>
      </c>
      <c r="Z30" s="13" t="str">
        <f t="shared" si="31"/>
        <v>N</v>
      </c>
      <c r="AA30" s="13" t="str">
        <f t="shared" si="32"/>
        <v>N</v>
      </c>
      <c r="AB30" s="13" t="str">
        <f t="shared" si="33"/>
        <v>U</v>
      </c>
      <c r="AC30" s="14">
        <f t="shared" si="34"/>
        <v>166021.44365805644</v>
      </c>
      <c r="AD30" s="14">
        <f t="shared" si="35"/>
        <v>0</v>
      </c>
      <c r="AE30" s="27"/>
      <c r="AF30" s="27"/>
      <c r="AG30" s="33"/>
      <c r="AH30" s="34"/>
      <c r="AI30" s="35"/>
      <c r="AJ30" s="33"/>
      <c r="AK30" s="34"/>
      <c r="AL30" s="35"/>
      <c r="AM30" s="28"/>
      <c r="AN30" s="28"/>
      <c r="AO30" s="28"/>
    </row>
    <row r="31" spans="2:41" x14ac:dyDescent="0.25">
      <c r="E31" s="11">
        <f>route!A30</f>
        <v>0</v>
      </c>
      <c r="F31" s="11">
        <f>route!B30</f>
        <v>0</v>
      </c>
      <c r="G31" s="12">
        <f t="shared" si="13"/>
        <v>0</v>
      </c>
      <c r="H31" s="12">
        <f t="shared" si="14"/>
        <v>0</v>
      </c>
      <c r="I31" s="12">
        <f t="shared" si="15"/>
        <v>31</v>
      </c>
      <c r="J31" s="12">
        <f t="shared" si="16"/>
        <v>3</v>
      </c>
      <c r="K31" s="12">
        <f t="shared" si="17"/>
        <v>-5.2359877559829883E-2</v>
      </c>
      <c r="L31" s="12">
        <f t="shared" si="18"/>
        <v>-5.2335956242943828E-2</v>
      </c>
      <c r="M31" s="12">
        <f t="shared" si="19"/>
        <v>-5.2383818566763218E-2</v>
      </c>
      <c r="N31" s="12">
        <f t="shared" si="20"/>
        <v>0</v>
      </c>
      <c r="O31" s="12">
        <f t="shared" si="21"/>
        <v>6375585.7452000007</v>
      </c>
      <c r="P31" s="12">
        <f t="shared" si="22"/>
        <v>9.2468067027179749E-6</v>
      </c>
      <c r="Q31" s="12">
        <f t="shared" si="23"/>
        <v>0</v>
      </c>
      <c r="R31" s="12">
        <f t="shared" si="24"/>
        <v>0</v>
      </c>
      <c r="S31" s="12">
        <f t="shared" si="25"/>
        <v>0</v>
      </c>
      <c r="T31" s="12">
        <f t="shared" si="26"/>
        <v>0</v>
      </c>
      <c r="U31" s="12">
        <f t="shared" si="27"/>
        <v>0</v>
      </c>
      <c r="V31" s="12">
        <f t="shared" si="6"/>
        <v>5.0546225567071803E-3</v>
      </c>
      <c r="W31" s="12">
        <f t="shared" si="28"/>
        <v>4.2582015317955055E-5</v>
      </c>
      <c r="X31" s="12">
        <f t="shared" si="29"/>
        <v>1.6740578955036711E-7</v>
      </c>
      <c r="Y31" s="12">
        <f t="shared" si="30"/>
        <v>0</v>
      </c>
      <c r="Z31" s="13" t="str">
        <f t="shared" si="31"/>
        <v>N</v>
      </c>
      <c r="AA31" s="13" t="str">
        <f t="shared" si="32"/>
        <v>N</v>
      </c>
      <c r="AB31" s="13" t="str">
        <f t="shared" si="33"/>
        <v>U</v>
      </c>
      <c r="AC31" s="14">
        <f t="shared" si="34"/>
        <v>166021.44365805644</v>
      </c>
      <c r="AD31" s="14">
        <f t="shared" si="35"/>
        <v>0</v>
      </c>
      <c r="AE31" s="27"/>
      <c r="AF31" s="27"/>
      <c r="AG31" s="33"/>
      <c r="AH31" s="34"/>
      <c r="AI31" s="35"/>
      <c r="AJ31" s="33"/>
      <c r="AK31" s="34"/>
      <c r="AL31" s="35"/>
      <c r="AM31" s="28"/>
      <c r="AN31" s="28"/>
      <c r="AO31" s="28"/>
    </row>
    <row r="32" spans="2:41" x14ac:dyDescent="0.25">
      <c r="E32" s="11">
        <f>route!A31</f>
        <v>0</v>
      </c>
      <c r="F32" s="11">
        <f>route!B31</f>
        <v>0</v>
      </c>
      <c r="G32" s="12">
        <f t="shared" si="13"/>
        <v>0</v>
      </c>
      <c r="H32" s="12">
        <f t="shared" si="14"/>
        <v>0</v>
      </c>
      <c r="I32" s="12">
        <f t="shared" si="15"/>
        <v>31</v>
      </c>
      <c r="J32" s="12">
        <f t="shared" si="16"/>
        <v>3</v>
      </c>
      <c r="K32" s="12">
        <f t="shared" si="17"/>
        <v>-5.2359877559829883E-2</v>
      </c>
      <c r="L32" s="12">
        <f t="shared" si="18"/>
        <v>-5.2335956242943828E-2</v>
      </c>
      <c r="M32" s="12">
        <f t="shared" si="19"/>
        <v>-5.2383818566763218E-2</v>
      </c>
      <c r="N32" s="12">
        <f t="shared" si="20"/>
        <v>0</v>
      </c>
      <c r="O32" s="12">
        <f t="shared" si="21"/>
        <v>6375585.7452000007</v>
      </c>
      <c r="P32" s="12">
        <f t="shared" si="22"/>
        <v>9.2468067027179749E-6</v>
      </c>
      <c r="Q32" s="12">
        <f t="shared" si="23"/>
        <v>0</v>
      </c>
      <c r="R32" s="12">
        <f t="shared" si="24"/>
        <v>0</v>
      </c>
      <c r="S32" s="12">
        <f t="shared" si="25"/>
        <v>0</v>
      </c>
      <c r="T32" s="12">
        <f t="shared" si="26"/>
        <v>0</v>
      </c>
      <c r="U32" s="12">
        <f t="shared" si="27"/>
        <v>0</v>
      </c>
      <c r="V32" s="12">
        <f t="shared" si="6"/>
        <v>5.0546225567071803E-3</v>
      </c>
      <c r="W32" s="12">
        <f t="shared" si="28"/>
        <v>4.2582015317955055E-5</v>
      </c>
      <c r="X32" s="12">
        <f t="shared" si="29"/>
        <v>1.6740578955036711E-7</v>
      </c>
      <c r="Y32" s="12">
        <f t="shared" si="30"/>
        <v>0</v>
      </c>
      <c r="Z32" s="13" t="str">
        <f t="shared" si="31"/>
        <v>N</v>
      </c>
      <c r="AA32" s="13" t="str">
        <f t="shared" si="32"/>
        <v>N</v>
      </c>
      <c r="AB32" s="13" t="str">
        <f t="shared" si="33"/>
        <v>U</v>
      </c>
      <c r="AC32" s="14">
        <f t="shared" si="34"/>
        <v>166021.44365805644</v>
      </c>
      <c r="AD32" s="14">
        <f t="shared" si="35"/>
        <v>0</v>
      </c>
      <c r="AE32" s="27"/>
      <c r="AF32" s="27"/>
      <c r="AG32" s="33"/>
      <c r="AH32" s="34"/>
      <c r="AI32" s="35"/>
      <c r="AJ32" s="33"/>
      <c r="AK32" s="34"/>
      <c r="AL32" s="35"/>
      <c r="AM32" s="28"/>
      <c r="AN32" s="28"/>
      <c r="AO32" s="28"/>
    </row>
    <row r="33" spans="5:41" x14ac:dyDescent="0.25">
      <c r="E33" s="11">
        <f>route!A32</f>
        <v>0</v>
      </c>
      <c r="F33" s="11">
        <f>route!B32</f>
        <v>0</v>
      </c>
      <c r="G33" s="12">
        <f t="shared" si="13"/>
        <v>0</v>
      </c>
      <c r="H33" s="12">
        <f t="shared" si="14"/>
        <v>0</v>
      </c>
      <c r="I33" s="12">
        <f t="shared" si="15"/>
        <v>31</v>
      </c>
      <c r="J33" s="12">
        <f t="shared" si="16"/>
        <v>3</v>
      </c>
      <c r="K33" s="12">
        <f t="shared" si="17"/>
        <v>-5.2359877559829883E-2</v>
      </c>
      <c r="L33" s="12">
        <f t="shared" si="18"/>
        <v>-5.2335956242943828E-2</v>
      </c>
      <c r="M33" s="12">
        <f t="shared" si="19"/>
        <v>-5.2383818566763218E-2</v>
      </c>
      <c r="N33" s="12">
        <f t="shared" si="20"/>
        <v>0</v>
      </c>
      <c r="O33" s="12">
        <f t="shared" si="21"/>
        <v>6375585.7452000007</v>
      </c>
      <c r="P33" s="12">
        <f t="shared" si="22"/>
        <v>9.2468067027179749E-6</v>
      </c>
      <c r="Q33" s="12">
        <f t="shared" si="23"/>
        <v>0</v>
      </c>
      <c r="R33" s="12">
        <f t="shared" si="24"/>
        <v>0</v>
      </c>
      <c r="S33" s="12">
        <f t="shared" si="25"/>
        <v>0</v>
      </c>
      <c r="T33" s="12">
        <f t="shared" si="26"/>
        <v>0</v>
      </c>
      <c r="U33" s="12">
        <f t="shared" si="27"/>
        <v>0</v>
      </c>
      <c r="V33" s="12">
        <f t="shared" si="6"/>
        <v>5.0546225567071803E-3</v>
      </c>
      <c r="W33" s="12">
        <f t="shared" si="28"/>
        <v>4.2582015317955055E-5</v>
      </c>
      <c r="X33" s="12">
        <f t="shared" si="29"/>
        <v>1.6740578955036711E-7</v>
      </c>
      <c r="Y33" s="12">
        <f t="shared" si="30"/>
        <v>0</v>
      </c>
      <c r="Z33" s="13" t="str">
        <f t="shared" si="31"/>
        <v>N</v>
      </c>
      <c r="AA33" s="13" t="str">
        <f t="shared" si="32"/>
        <v>N</v>
      </c>
      <c r="AB33" s="13" t="str">
        <f t="shared" si="33"/>
        <v>U</v>
      </c>
      <c r="AC33" s="14">
        <f t="shared" si="34"/>
        <v>166021.44365805644</v>
      </c>
      <c r="AD33" s="14">
        <f t="shared" si="35"/>
        <v>0</v>
      </c>
      <c r="AE33" s="27"/>
      <c r="AF33" s="27"/>
      <c r="AG33" s="33"/>
      <c r="AH33" s="34"/>
      <c r="AI33" s="35"/>
      <c r="AJ33" s="33"/>
      <c r="AK33" s="34"/>
      <c r="AL33" s="35"/>
      <c r="AM33" s="28"/>
      <c r="AN33" s="28"/>
      <c r="AO33" s="28"/>
    </row>
    <row r="34" spans="5:41" x14ac:dyDescent="0.25">
      <c r="E34" s="11">
        <f>route!A33</f>
        <v>0</v>
      </c>
      <c r="F34" s="11">
        <f>route!B33</f>
        <v>0</v>
      </c>
      <c r="G34" s="12">
        <f t="shared" si="13"/>
        <v>0</v>
      </c>
      <c r="H34" s="12">
        <f t="shared" si="14"/>
        <v>0</v>
      </c>
      <c r="I34" s="12">
        <f t="shared" si="15"/>
        <v>31</v>
      </c>
      <c r="J34" s="12">
        <f t="shared" si="16"/>
        <v>3</v>
      </c>
      <c r="K34" s="12">
        <f t="shared" si="17"/>
        <v>-5.2359877559829883E-2</v>
      </c>
      <c r="L34" s="12">
        <f t="shared" si="18"/>
        <v>-5.2335956242943828E-2</v>
      </c>
      <c r="M34" s="12">
        <f t="shared" si="19"/>
        <v>-5.2383818566763218E-2</v>
      </c>
      <c r="N34" s="12">
        <f t="shared" si="20"/>
        <v>0</v>
      </c>
      <c r="O34" s="12">
        <f t="shared" si="21"/>
        <v>6375585.7452000007</v>
      </c>
      <c r="P34" s="12">
        <f t="shared" si="22"/>
        <v>9.2468067027179749E-6</v>
      </c>
      <c r="Q34" s="12">
        <f t="shared" si="23"/>
        <v>0</v>
      </c>
      <c r="R34" s="12">
        <f t="shared" si="24"/>
        <v>0</v>
      </c>
      <c r="S34" s="12">
        <f t="shared" si="25"/>
        <v>0</v>
      </c>
      <c r="T34" s="12">
        <f t="shared" si="26"/>
        <v>0</v>
      </c>
      <c r="U34" s="12">
        <f t="shared" si="27"/>
        <v>0</v>
      </c>
      <c r="V34" s="12">
        <f t="shared" si="6"/>
        <v>5.0546225567071803E-3</v>
      </c>
      <c r="W34" s="12">
        <f t="shared" si="28"/>
        <v>4.2582015317955055E-5</v>
      </c>
      <c r="X34" s="12">
        <f t="shared" si="29"/>
        <v>1.6740578955036711E-7</v>
      </c>
      <c r="Y34" s="12">
        <f t="shared" si="30"/>
        <v>0</v>
      </c>
      <c r="Z34" s="13" t="str">
        <f t="shared" si="31"/>
        <v>N</v>
      </c>
      <c r="AA34" s="13" t="str">
        <f t="shared" si="32"/>
        <v>N</v>
      </c>
      <c r="AB34" s="13" t="str">
        <f t="shared" si="33"/>
        <v>U</v>
      </c>
      <c r="AC34" s="14">
        <f t="shared" si="34"/>
        <v>166021.44365805644</v>
      </c>
      <c r="AD34" s="14">
        <f t="shared" si="35"/>
        <v>0</v>
      </c>
      <c r="AE34" s="27"/>
      <c r="AF34" s="27"/>
      <c r="AG34" s="33"/>
      <c r="AH34" s="34"/>
      <c r="AI34" s="35"/>
      <c r="AJ34" s="33"/>
      <c r="AK34" s="34"/>
      <c r="AL34" s="35"/>
      <c r="AM34" s="28"/>
      <c r="AN34" s="28"/>
      <c r="AO34" s="28"/>
    </row>
    <row r="35" spans="5:41" x14ac:dyDescent="0.25">
      <c r="E35" s="11">
        <f>route!A34</f>
        <v>0</v>
      </c>
      <c r="F35" s="11">
        <f>route!B34</f>
        <v>0</v>
      </c>
      <c r="G35" s="12">
        <f t="shared" si="13"/>
        <v>0</v>
      </c>
      <c r="H35" s="12">
        <f t="shared" si="14"/>
        <v>0</v>
      </c>
      <c r="I35" s="12">
        <f t="shared" si="15"/>
        <v>31</v>
      </c>
      <c r="J35" s="12">
        <f t="shared" si="16"/>
        <v>3</v>
      </c>
      <c r="K35" s="12">
        <f t="shared" si="17"/>
        <v>-5.2359877559829883E-2</v>
      </c>
      <c r="L35" s="12">
        <f t="shared" si="18"/>
        <v>-5.2335956242943828E-2</v>
      </c>
      <c r="M35" s="12">
        <f t="shared" si="19"/>
        <v>-5.2383818566763218E-2</v>
      </c>
      <c r="N35" s="12">
        <f t="shared" si="20"/>
        <v>0</v>
      </c>
      <c r="O35" s="12">
        <f t="shared" si="21"/>
        <v>6375585.7452000007</v>
      </c>
      <c r="P35" s="12">
        <f t="shared" si="22"/>
        <v>9.2468067027179749E-6</v>
      </c>
      <c r="Q35" s="12">
        <f t="shared" si="23"/>
        <v>0</v>
      </c>
      <c r="R35" s="12">
        <f t="shared" si="24"/>
        <v>0</v>
      </c>
      <c r="S35" s="12">
        <f t="shared" si="25"/>
        <v>0</v>
      </c>
      <c r="T35" s="12">
        <f t="shared" si="26"/>
        <v>0</v>
      </c>
      <c r="U35" s="12">
        <f t="shared" si="27"/>
        <v>0</v>
      </c>
      <c r="V35" s="12">
        <f t="shared" si="6"/>
        <v>5.0546225567071803E-3</v>
      </c>
      <c r="W35" s="12">
        <f t="shared" si="28"/>
        <v>4.2582015317955055E-5</v>
      </c>
      <c r="X35" s="12">
        <f t="shared" si="29"/>
        <v>1.6740578955036711E-7</v>
      </c>
      <c r="Y35" s="12">
        <f t="shared" si="30"/>
        <v>0</v>
      </c>
      <c r="Z35" s="13" t="str">
        <f t="shared" si="31"/>
        <v>N</v>
      </c>
      <c r="AA35" s="13" t="str">
        <f t="shared" si="32"/>
        <v>N</v>
      </c>
      <c r="AB35" s="13" t="str">
        <f t="shared" si="33"/>
        <v>U</v>
      </c>
      <c r="AC35" s="14">
        <f t="shared" si="34"/>
        <v>166021.44365805644</v>
      </c>
      <c r="AD35" s="14">
        <f t="shared" si="35"/>
        <v>0</v>
      </c>
      <c r="AE35" s="27"/>
      <c r="AF35" s="27"/>
      <c r="AG35" s="33"/>
      <c r="AH35" s="34"/>
      <c r="AI35" s="35"/>
      <c r="AJ35" s="33"/>
      <c r="AK35" s="34"/>
      <c r="AL35" s="35"/>
      <c r="AM35" s="28"/>
      <c r="AN35" s="28"/>
      <c r="AO35" s="28"/>
    </row>
    <row r="36" spans="5:41" x14ac:dyDescent="0.25">
      <c r="E36" s="11">
        <f>route!A35</f>
        <v>0</v>
      </c>
      <c r="F36" s="11">
        <f>route!B35</f>
        <v>0</v>
      </c>
      <c r="G36" s="12">
        <f t="shared" ref="G36:G99" si="36">F36*PI()/180</f>
        <v>0</v>
      </c>
      <c r="H36" s="12">
        <f t="shared" ref="H36:H99" si="37">E36*PI()/180</f>
        <v>0</v>
      </c>
      <c r="I36" s="12">
        <f t="shared" ref="I36:I99" si="38">TRUNC((F36/6)+31)</f>
        <v>31</v>
      </c>
      <c r="J36" s="12">
        <f t="shared" ref="J36:J99" si="39">6*I36-183</f>
        <v>3</v>
      </c>
      <c r="K36" s="12">
        <f t="shared" ref="K36:K99" si="40">+G36-((J36*PI())/180)</f>
        <v>-5.2359877559829883E-2</v>
      </c>
      <c r="L36" s="12">
        <f t="shared" ref="L36:L99" si="41">COS(H36)*SIN(K36)</f>
        <v>-5.2335956242943828E-2</v>
      </c>
      <c r="M36" s="12">
        <f t="shared" ref="M36:M99" si="42">(1/2)*LN((1+L36)/(1-L36))</f>
        <v>-5.2383818566763218E-2</v>
      </c>
      <c r="N36" s="12">
        <f t="shared" ref="N36:N99" si="43">ATAN((TAN(H36))/COS(K36))-H36</f>
        <v>0</v>
      </c>
      <c r="O36" s="12">
        <f t="shared" ref="O36:O99" si="44">($C$18/(1+$C$17*(COS(H36))^2)^(1/2))*0.9996</f>
        <v>6375585.7452000007</v>
      </c>
      <c r="P36" s="12">
        <f t="shared" ref="P36:P99" si="45">($C$17/2)*M36^2*(COS(H36))^2</f>
        <v>9.2468067027179749E-6</v>
      </c>
      <c r="Q36" s="12">
        <f t="shared" ref="Q36:Q99" si="46">SIN(2*H36)</f>
        <v>0</v>
      </c>
      <c r="R36" s="12">
        <f t="shared" ref="R36:R99" si="47">+Q36*(COS(H36))^2</f>
        <v>0</v>
      </c>
      <c r="S36" s="12">
        <f t="shared" ref="S36:S99" si="48">H36+(Q36/2)</f>
        <v>0</v>
      </c>
      <c r="T36" s="12">
        <f t="shared" ref="T36:T99" si="49">((3*S36)+R36)/4</f>
        <v>0</v>
      </c>
      <c r="U36" s="12">
        <f t="shared" ref="U36:U99" si="50">(5*T36+R36*(COS(H36))^2)/3</f>
        <v>0</v>
      </c>
      <c r="V36" s="12">
        <f t="shared" si="6"/>
        <v>5.0546225567071803E-3</v>
      </c>
      <c r="W36" s="12">
        <f t="shared" ref="W36:W99" si="51">(5/3)*V36^2</f>
        <v>4.2582015317955055E-5</v>
      </c>
      <c r="X36" s="12">
        <f t="shared" ref="X36:X99" si="52">(35/27)*V36^3</f>
        <v>1.6740578955036711E-7</v>
      </c>
      <c r="Y36" s="12">
        <f t="shared" ref="Y36:Y99" si="53">0.9996*$C$18*(H36-(V36*S36)+(W36*T36)-(X36*U36))</f>
        <v>0</v>
      </c>
      <c r="Z36" s="13" t="str">
        <f t="shared" ref="Z36:Z99" si="54">IF(E36&lt;-72,"C",IF(E36&lt;-64,"D",IF(E36&lt;-56,"E",IF(E36&lt;-48,"F",IF(E36&lt;-40,"G",IF(E36&lt;-32,"H",IF(E36&lt;-24,"J",IF(E36&lt;-16,"K",AA36))))))))</f>
        <v>N</v>
      </c>
      <c r="AA36" s="13" t="str">
        <f t="shared" ref="AA36:AA99" si="55">IF(E36&lt;-8,"L",IF(E36&lt;0,"M",IF(E36&lt;8,"N",IF(E36&lt;16,"P",IF(E36&lt;24,"Q",IF(E36&lt;32,"R",IF(E36&lt;40,"S",IF(E36&lt;48,"T","no"))))))))</f>
        <v>N</v>
      </c>
      <c r="AB36" s="13" t="str">
        <f t="shared" ref="AB36:AB99" si="56">IF(E36&lt;56,"U",IF(E36&lt;64,"V",IF(E36&lt;72,"W",IF(E36&lt;84,"X","no"))))</f>
        <v>U</v>
      </c>
      <c r="AC36" s="14">
        <f t="shared" ref="AC36:AC99" si="57">M36*O36*(1+P36/3)+500000</f>
        <v>166021.44365805644</v>
      </c>
      <c r="AD36" s="14">
        <f t="shared" ref="AD36:AD99" si="58">IF($C$21="S",N36*O36*(1+P36)+Y36+10000000,N36*O36*(1+P36)+Y36)</f>
        <v>0</v>
      </c>
      <c r="AE36" s="27"/>
      <c r="AF36" s="27"/>
      <c r="AG36" s="33"/>
      <c r="AH36" s="34"/>
      <c r="AI36" s="35"/>
      <c r="AJ36" s="33"/>
      <c r="AK36" s="34"/>
      <c r="AL36" s="35"/>
      <c r="AM36" s="28"/>
      <c r="AN36" s="28"/>
      <c r="AO36" s="28"/>
    </row>
    <row r="37" spans="5:41" x14ac:dyDescent="0.25">
      <c r="E37" s="11">
        <f>route!A36</f>
        <v>0</v>
      </c>
      <c r="F37" s="11">
        <f>route!B36</f>
        <v>0</v>
      </c>
      <c r="G37" s="12">
        <f t="shared" si="36"/>
        <v>0</v>
      </c>
      <c r="H37" s="12">
        <f t="shared" si="37"/>
        <v>0</v>
      </c>
      <c r="I37" s="12">
        <f t="shared" si="38"/>
        <v>31</v>
      </c>
      <c r="J37" s="12">
        <f t="shared" si="39"/>
        <v>3</v>
      </c>
      <c r="K37" s="12">
        <f t="shared" si="40"/>
        <v>-5.2359877559829883E-2</v>
      </c>
      <c r="L37" s="12">
        <f t="shared" si="41"/>
        <v>-5.2335956242943828E-2</v>
      </c>
      <c r="M37" s="12">
        <f t="shared" si="42"/>
        <v>-5.2383818566763218E-2</v>
      </c>
      <c r="N37" s="12">
        <f t="shared" si="43"/>
        <v>0</v>
      </c>
      <c r="O37" s="12">
        <f t="shared" si="44"/>
        <v>6375585.7452000007</v>
      </c>
      <c r="P37" s="12">
        <f t="shared" si="45"/>
        <v>9.2468067027179749E-6</v>
      </c>
      <c r="Q37" s="12">
        <f t="shared" si="46"/>
        <v>0</v>
      </c>
      <c r="R37" s="12">
        <f t="shared" si="47"/>
        <v>0</v>
      </c>
      <c r="S37" s="12">
        <f t="shared" si="48"/>
        <v>0</v>
      </c>
      <c r="T37" s="12">
        <f t="shared" si="49"/>
        <v>0</v>
      </c>
      <c r="U37" s="12">
        <f t="shared" si="50"/>
        <v>0</v>
      </c>
      <c r="V37" s="12">
        <f t="shared" si="6"/>
        <v>5.0546225567071803E-3</v>
      </c>
      <c r="W37" s="12">
        <f t="shared" si="51"/>
        <v>4.2582015317955055E-5</v>
      </c>
      <c r="X37" s="12">
        <f t="shared" si="52"/>
        <v>1.6740578955036711E-7</v>
      </c>
      <c r="Y37" s="12">
        <f t="shared" si="53"/>
        <v>0</v>
      </c>
      <c r="Z37" s="13" t="str">
        <f t="shared" si="54"/>
        <v>N</v>
      </c>
      <c r="AA37" s="13" t="str">
        <f t="shared" si="55"/>
        <v>N</v>
      </c>
      <c r="AB37" s="13" t="str">
        <f t="shared" si="56"/>
        <v>U</v>
      </c>
      <c r="AC37" s="14">
        <f t="shared" si="57"/>
        <v>166021.44365805644</v>
      </c>
      <c r="AD37" s="14">
        <f t="shared" si="58"/>
        <v>0</v>
      </c>
      <c r="AE37" s="27"/>
      <c r="AF37" s="27"/>
      <c r="AG37" s="33"/>
      <c r="AH37" s="34"/>
      <c r="AI37" s="35"/>
      <c r="AJ37" s="33"/>
      <c r="AK37" s="34"/>
      <c r="AL37" s="35"/>
      <c r="AM37" s="28"/>
      <c r="AN37" s="28"/>
      <c r="AO37" s="28"/>
    </row>
    <row r="38" spans="5:41" x14ac:dyDescent="0.25">
      <c r="E38" s="11">
        <f>route!A37</f>
        <v>0</v>
      </c>
      <c r="F38" s="11">
        <f>route!B37</f>
        <v>0</v>
      </c>
      <c r="G38" s="12">
        <f t="shared" si="36"/>
        <v>0</v>
      </c>
      <c r="H38" s="12">
        <f t="shared" si="37"/>
        <v>0</v>
      </c>
      <c r="I38" s="12">
        <f t="shared" si="38"/>
        <v>31</v>
      </c>
      <c r="J38" s="12">
        <f t="shared" si="39"/>
        <v>3</v>
      </c>
      <c r="K38" s="12">
        <f t="shared" si="40"/>
        <v>-5.2359877559829883E-2</v>
      </c>
      <c r="L38" s="12">
        <f t="shared" si="41"/>
        <v>-5.2335956242943828E-2</v>
      </c>
      <c r="M38" s="12">
        <f t="shared" si="42"/>
        <v>-5.2383818566763218E-2</v>
      </c>
      <c r="N38" s="12">
        <f t="shared" si="43"/>
        <v>0</v>
      </c>
      <c r="O38" s="12">
        <f t="shared" si="44"/>
        <v>6375585.7452000007</v>
      </c>
      <c r="P38" s="12">
        <f t="shared" si="45"/>
        <v>9.2468067027179749E-6</v>
      </c>
      <c r="Q38" s="12">
        <f t="shared" si="46"/>
        <v>0</v>
      </c>
      <c r="R38" s="12">
        <f t="shared" si="47"/>
        <v>0</v>
      </c>
      <c r="S38" s="12">
        <f t="shared" si="48"/>
        <v>0</v>
      </c>
      <c r="T38" s="12">
        <f t="shared" si="49"/>
        <v>0</v>
      </c>
      <c r="U38" s="12">
        <f t="shared" si="50"/>
        <v>0</v>
      </c>
      <c r="V38" s="12">
        <f t="shared" si="6"/>
        <v>5.0546225567071803E-3</v>
      </c>
      <c r="W38" s="12">
        <f t="shared" si="51"/>
        <v>4.2582015317955055E-5</v>
      </c>
      <c r="X38" s="12">
        <f t="shared" si="52"/>
        <v>1.6740578955036711E-7</v>
      </c>
      <c r="Y38" s="12">
        <f t="shared" si="53"/>
        <v>0</v>
      </c>
      <c r="Z38" s="13" t="str">
        <f t="shared" si="54"/>
        <v>N</v>
      </c>
      <c r="AA38" s="13" t="str">
        <f t="shared" si="55"/>
        <v>N</v>
      </c>
      <c r="AB38" s="13" t="str">
        <f t="shared" si="56"/>
        <v>U</v>
      </c>
      <c r="AC38" s="14">
        <f t="shared" si="57"/>
        <v>166021.44365805644</v>
      </c>
      <c r="AD38" s="14">
        <f t="shared" si="58"/>
        <v>0</v>
      </c>
      <c r="AE38" s="27"/>
      <c r="AF38" s="27"/>
      <c r="AG38" s="33"/>
      <c r="AH38" s="34"/>
      <c r="AI38" s="35"/>
      <c r="AJ38" s="33"/>
      <c r="AK38" s="34"/>
      <c r="AL38" s="35"/>
      <c r="AM38" s="28"/>
      <c r="AN38" s="28"/>
      <c r="AO38" s="28"/>
    </row>
    <row r="39" spans="5:41" x14ac:dyDescent="0.25">
      <c r="E39" s="11">
        <f>route!A38</f>
        <v>0</v>
      </c>
      <c r="F39" s="11">
        <f>route!B38</f>
        <v>0</v>
      </c>
      <c r="G39" s="12">
        <f t="shared" si="36"/>
        <v>0</v>
      </c>
      <c r="H39" s="12">
        <f t="shared" si="37"/>
        <v>0</v>
      </c>
      <c r="I39" s="12">
        <f t="shared" si="38"/>
        <v>31</v>
      </c>
      <c r="J39" s="12">
        <f t="shared" si="39"/>
        <v>3</v>
      </c>
      <c r="K39" s="12">
        <f t="shared" si="40"/>
        <v>-5.2359877559829883E-2</v>
      </c>
      <c r="L39" s="12">
        <f t="shared" si="41"/>
        <v>-5.2335956242943828E-2</v>
      </c>
      <c r="M39" s="12">
        <f t="shared" si="42"/>
        <v>-5.2383818566763218E-2</v>
      </c>
      <c r="N39" s="12">
        <f t="shared" si="43"/>
        <v>0</v>
      </c>
      <c r="O39" s="12">
        <f t="shared" si="44"/>
        <v>6375585.7452000007</v>
      </c>
      <c r="P39" s="12">
        <f t="shared" si="45"/>
        <v>9.2468067027179749E-6</v>
      </c>
      <c r="Q39" s="12">
        <f t="shared" si="46"/>
        <v>0</v>
      </c>
      <c r="R39" s="12">
        <f t="shared" si="47"/>
        <v>0</v>
      </c>
      <c r="S39" s="12">
        <f t="shared" si="48"/>
        <v>0</v>
      </c>
      <c r="T39" s="12">
        <f t="shared" si="49"/>
        <v>0</v>
      </c>
      <c r="U39" s="12">
        <f t="shared" si="50"/>
        <v>0</v>
      </c>
      <c r="V39" s="12">
        <f t="shared" si="6"/>
        <v>5.0546225567071803E-3</v>
      </c>
      <c r="W39" s="12">
        <f t="shared" si="51"/>
        <v>4.2582015317955055E-5</v>
      </c>
      <c r="X39" s="12">
        <f t="shared" si="52"/>
        <v>1.6740578955036711E-7</v>
      </c>
      <c r="Y39" s="12">
        <f t="shared" si="53"/>
        <v>0</v>
      </c>
      <c r="Z39" s="13" t="str">
        <f t="shared" si="54"/>
        <v>N</v>
      </c>
      <c r="AA39" s="13" t="str">
        <f t="shared" si="55"/>
        <v>N</v>
      </c>
      <c r="AB39" s="13" t="str">
        <f t="shared" si="56"/>
        <v>U</v>
      </c>
      <c r="AC39" s="14">
        <f t="shared" si="57"/>
        <v>166021.44365805644</v>
      </c>
      <c r="AD39" s="14">
        <f t="shared" si="58"/>
        <v>0</v>
      </c>
      <c r="AE39" s="27"/>
      <c r="AF39" s="27"/>
      <c r="AG39" s="33"/>
      <c r="AH39" s="34"/>
      <c r="AI39" s="35"/>
      <c r="AJ39" s="33"/>
      <c r="AK39" s="34"/>
      <c r="AL39" s="35"/>
      <c r="AM39" s="28"/>
      <c r="AN39" s="28"/>
      <c r="AO39" s="28"/>
    </row>
    <row r="40" spans="5:41" x14ac:dyDescent="0.25">
      <c r="E40" s="11">
        <f>route!A39</f>
        <v>0</v>
      </c>
      <c r="F40" s="11">
        <f>route!B39</f>
        <v>0</v>
      </c>
      <c r="G40" s="12">
        <f t="shared" si="36"/>
        <v>0</v>
      </c>
      <c r="H40" s="12">
        <f t="shared" si="37"/>
        <v>0</v>
      </c>
      <c r="I40" s="12">
        <f t="shared" si="38"/>
        <v>31</v>
      </c>
      <c r="J40" s="12">
        <f t="shared" si="39"/>
        <v>3</v>
      </c>
      <c r="K40" s="12">
        <f t="shared" si="40"/>
        <v>-5.2359877559829883E-2</v>
      </c>
      <c r="L40" s="12">
        <f t="shared" si="41"/>
        <v>-5.2335956242943828E-2</v>
      </c>
      <c r="M40" s="12">
        <f t="shared" si="42"/>
        <v>-5.2383818566763218E-2</v>
      </c>
      <c r="N40" s="12">
        <f t="shared" si="43"/>
        <v>0</v>
      </c>
      <c r="O40" s="12">
        <f t="shared" si="44"/>
        <v>6375585.7452000007</v>
      </c>
      <c r="P40" s="12">
        <f t="shared" si="45"/>
        <v>9.2468067027179749E-6</v>
      </c>
      <c r="Q40" s="12">
        <f t="shared" si="46"/>
        <v>0</v>
      </c>
      <c r="R40" s="12">
        <f t="shared" si="47"/>
        <v>0</v>
      </c>
      <c r="S40" s="12">
        <f t="shared" si="48"/>
        <v>0</v>
      </c>
      <c r="T40" s="12">
        <f t="shared" si="49"/>
        <v>0</v>
      </c>
      <c r="U40" s="12">
        <f t="shared" si="50"/>
        <v>0</v>
      </c>
      <c r="V40" s="12">
        <f t="shared" si="6"/>
        <v>5.0546225567071803E-3</v>
      </c>
      <c r="W40" s="12">
        <f t="shared" si="51"/>
        <v>4.2582015317955055E-5</v>
      </c>
      <c r="X40" s="12">
        <f t="shared" si="52"/>
        <v>1.6740578955036711E-7</v>
      </c>
      <c r="Y40" s="12">
        <f t="shared" si="53"/>
        <v>0</v>
      </c>
      <c r="Z40" s="13" t="str">
        <f t="shared" si="54"/>
        <v>N</v>
      </c>
      <c r="AA40" s="13" t="str">
        <f t="shared" si="55"/>
        <v>N</v>
      </c>
      <c r="AB40" s="13" t="str">
        <f t="shared" si="56"/>
        <v>U</v>
      </c>
      <c r="AC40" s="14">
        <f t="shared" si="57"/>
        <v>166021.44365805644</v>
      </c>
      <c r="AD40" s="14">
        <f t="shared" si="58"/>
        <v>0</v>
      </c>
      <c r="AE40" s="27"/>
      <c r="AF40" s="27"/>
      <c r="AG40" s="33"/>
      <c r="AH40" s="34"/>
      <c r="AI40" s="35"/>
      <c r="AJ40" s="33"/>
      <c r="AK40" s="34"/>
      <c r="AL40" s="35"/>
      <c r="AM40" s="28"/>
      <c r="AN40" s="28"/>
      <c r="AO40" s="28"/>
    </row>
    <row r="41" spans="5:41" x14ac:dyDescent="0.25">
      <c r="E41" s="11">
        <f>route!A40</f>
        <v>0</v>
      </c>
      <c r="F41" s="11">
        <f>route!B40</f>
        <v>0</v>
      </c>
      <c r="G41" s="12">
        <f t="shared" si="36"/>
        <v>0</v>
      </c>
      <c r="H41" s="12">
        <f t="shared" si="37"/>
        <v>0</v>
      </c>
      <c r="I41" s="12">
        <f t="shared" si="38"/>
        <v>31</v>
      </c>
      <c r="J41" s="12">
        <f t="shared" si="39"/>
        <v>3</v>
      </c>
      <c r="K41" s="12">
        <f t="shared" si="40"/>
        <v>-5.2359877559829883E-2</v>
      </c>
      <c r="L41" s="12">
        <f t="shared" si="41"/>
        <v>-5.2335956242943828E-2</v>
      </c>
      <c r="M41" s="12">
        <f t="shared" si="42"/>
        <v>-5.2383818566763218E-2</v>
      </c>
      <c r="N41" s="12">
        <f t="shared" si="43"/>
        <v>0</v>
      </c>
      <c r="O41" s="12">
        <f t="shared" si="44"/>
        <v>6375585.7452000007</v>
      </c>
      <c r="P41" s="12">
        <f t="shared" si="45"/>
        <v>9.2468067027179749E-6</v>
      </c>
      <c r="Q41" s="12">
        <f t="shared" si="46"/>
        <v>0</v>
      </c>
      <c r="R41" s="12">
        <f t="shared" si="47"/>
        <v>0</v>
      </c>
      <c r="S41" s="12">
        <f t="shared" si="48"/>
        <v>0</v>
      </c>
      <c r="T41" s="12">
        <f t="shared" si="49"/>
        <v>0</v>
      </c>
      <c r="U41" s="12">
        <f t="shared" si="50"/>
        <v>0</v>
      </c>
      <c r="V41" s="12">
        <f t="shared" si="6"/>
        <v>5.0546225567071803E-3</v>
      </c>
      <c r="W41" s="12">
        <f t="shared" si="51"/>
        <v>4.2582015317955055E-5</v>
      </c>
      <c r="X41" s="12">
        <f t="shared" si="52"/>
        <v>1.6740578955036711E-7</v>
      </c>
      <c r="Y41" s="12">
        <f t="shared" si="53"/>
        <v>0</v>
      </c>
      <c r="Z41" s="13" t="str">
        <f t="shared" si="54"/>
        <v>N</v>
      </c>
      <c r="AA41" s="13" t="str">
        <f t="shared" si="55"/>
        <v>N</v>
      </c>
      <c r="AB41" s="13" t="str">
        <f t="shared" si="56"/>
        <v>U</v>
      </c>
      <c r="AC41" s="14">
        <f t="shared" si="57"/>
        <v>166021.44365805644</v>
      </c>
      <c r="AD41" s="14">
        <f t="shared" si="58"/>
        <v>0</v>
      </c>
      <c r="AE41" s="27"/>
      <c r="AF41" s="27"/>
      <c r="AG41" s="33"/>
      <c r="AH41" s="34"/>
      <c r="AI41" s="35"/>
      <c r="AJ41" s="33"/>
      <c r="AK41" s="34"/>
      <c r="AL41" s="35"/>
      <c r="AM41" s="28"/>
      <c r="AN41" s="28"/>
      <c r="AO41" s="28"/>
    </row>
    <row r="42" spans="5:41" x14ac:dyDescent="0.25">
      <c r="E42" s="11">
        <f>route!A41</f>
        <v>0</v>
      </c>
      <c r="F42" s="11">
        <f>route!B41</f>
        <v>0</v>
      </c>
      <c r="G42" s="12">
        <f t="shared" si="36"/>
        <v>0</v>
      </c>
      <c r="H42" s="12">
        <f t="shared" si="37"/>
        <v>0</v>
      </c>
      <c r="I42" s="12">
        <f t="shared" si="38"/>
        <v>31</v>
      </c>
      <c r="J42" s="12">
        <f t="shared" si="39"/>
        <v>3</v>
      </c>
      <c r="K42" s="12">
        <f t="shared" si="40"/>
        <v>-5.2359877559829883E-2</v>
      </c>
      <c r="L42" s="12">
        <f t="shared" si="41"/>
        <v>-5.2335956242943828E-2</v>
      </c>
      <c r="M42" s="12">
        <f t="shared" si="42"/>
        <v>-5.2383818566763218E-2</v>
      </c>
      <c r="N42" s="12">
        <f t="shared" si="43"/>
        <v>0</v>
      </c>
      <c r="O42" s="12">
        <f t="shared" si="44"/>
        <v>6375585.7452000007</v>
      </c>
      <c r="P42" s="12">
        <f t="shared" si="45"/>
        <v>9.2468067027179749E-6</v>
      </c>
      <c r="Q42" s="12">
        <f t="shared" si="46"/>
        <v>0</v>
      </c>
      <c r="R42" s="12">
        <f t="shared" si="47"/>
        <v>0</v>
      </c>
      <c r="S42" s="12">
        <f t="shared" si="48"/>
        <v>0</v>
      </c>
      <c r="T42" s="12">
        <f t="shared" si="49"/>
        <v>0</v>
      </c>
      <c r="U42" s="12">
        <f t="shared" si="50"/>
        <v>0</v>
      </c>
      <c r="V42" s="12">
        <f t="shared" si="6"/>
        <v>5.0546225567071803E-3</v>
      </c>
      <c r="W42" s="12">
        <f t="shared" si="51"/>
        <v>4.2582015317955055E-5</v>
      </c>
      <c r="X42" s="12">
        <f t="shared" si="52"/>
        <v>1.6740578955036711E-7</v>
      </c>
      <c r="Y42" s="12">
        <f t="shared" si="53"/>
        <v>0</v>
      </c>
      <c r="Z42" s="13" t="str">
        <f t="shared" si="54"/>
        <v>N</v>
      </c>
      <c r="AA42" s="13" t="str">
        <f t="shared" si="55"/>
        <v>N</v>
      </c>
      <c r="AB42" s="13" t="str">
        <f t="shared" si="56"/>
        <v>U</v>
      </c>
      <c r="AC42" s="14">
        <f t="shared" si="57"/>
        <v>166021.44365805644</v>
      </c>
      <c r="AD42" s="14">
        <f t="shared" si="58"/>
        <v>0</v>
      </c>
      <c r="AE42" s="27"/>
      <c r="AF42" s="27"/>
      <c r="AG42" s="33"/>
      <c r="AH42" s="34"/>
      <c r="AI42" s="35"/>
      <c r="AJ42" s="33"/>
      <c r="AK42" s="34"/>
      <c r="AL42" s="35"/>
      <c r="AM42" s="28"/>
      <c r="AN42" s="28"/>
      <c r="AO42" s="28"/>
    </row>
    <row r="43" spans="5:41" x14ac:dyDescent="0.25">
      <c r="E43" s="11">
        <f>route!A42</f>
        <v>0</v>
      </c>
      <c r="F43" s="11">
        <f>route!B42</f>
        <v>0</v>
      </c>
      <c r="G43" s="12">
        <f t="shared" si="36"/>
        <v>0</v>
      </c>
      <c r="H43" s="12">
        <f t="shared" si="37"/>
        <v>0</v>
      </c>
      <c r="I43" s="12">
        <f t="shared" si="38"/>
        <v>31</v>
      </c>
      <c r="J43" s="12">
        <f t="shared" si="39"/>
        <v>3</v>
      </c>
      <c r="K43" s="12">
        <f t="shared" si="40"/>
        <v>-5.2359877559829883E-2</v>
      </c>
      <c r="L43" s="12">
        <f t="shared" si="41"/>
        <v>-5.2335956242943828E-2</v>
      </c>
      <c r="M43" s="12">
        <f t="shared" si="42"/>
        <v>-5.2383818566763218E-2</v>
      </c>
      <c r="N43" s="12">
        <f t="shared" si="43"/>
        <v>0</v>
      </c>
      <c r="O43" s="12">
        <f t="shared" si="44"/>
        <v>6375585.7452000007</v>
      </c>
      <c r="P43" s="12">
        <f t="shared" si="45"/>
        <v>9.2468067027179749E-6</v>
      </c>
      <c r="Q43" s="12">
        <f t="shared" si="46"/>
        <v>0</v>
      </c>
      <c r="R43" s="12">
        <f t="shared" si="47"/>
        <v>0</v>
      </c>
      <c r="S43" s="12">
        <f t="shared" si="48"/>
        <v>0</v>
      </c>
      <c r="T43" s="12">
        <f t="shared" si="49"/>
        <v>0</v>
      </c>
      <c r="U43" s="12">
        <f t="shared" si="50"/>
        <v>0</v>
      </c>
      <c r="V43" s="12">
        <f t="shared" si="6"/>
        <v>5.0546225567071803E-3</v>
      </c>
      <c r="W43" s="12">
        <f t="shared" si="51"/>
        <v>4.2582015317955055E-5</v>
      </c>
      <c r="X43" s="12">
        <f t="shared" si="52"/>
        <v>1.6740578955036711E-7</v>
      </c>
      <c r="Y43" s="12">
        <f t="shared" si="53"/>
        <v>0</v>
      </c>
      <c r="Z43" s="13" t="str">
        <f t="shared" si="54"/>
        <v>N</v>
      </c>
      <c r="AA43" s="13" t="str">
        <f t="shared" si="55"/>
        <v>N</v>
      </c>
      <c r="AB43" s="13" t="str">
        <f t="shared" si="56"/>
        <v>U</v>
      </c>
      <c r="AC43" s="14">
        <f t="shared" si="57"/>
        <v>166021.44365805644</v>
      </c>
      <c r="AD43" s="14">
        <f t="shared" si="58"/>
        <v>0</v>
      </c>
      <c r="AE43" s="27"/>
      <c r="AF43" s="27"/>
      <c r="AG43" s="33"/>
      <c r="AH43" s="34"/>
      <c r="AI43" s="35"/>
      <c r="AJ43" s="33"/>
      <c r="AK43" s="34"/>
      <c r="AL43" s="35"/>
      <c r="AM43" s="28"/>
      <c r="AN43" s="28"/>
      <c r="AO43" s="28"/>
    </row>
    <row r="44" spans="5:41" x14ac:dyDescent="0.25">
      <c r="E44" s="11">
        <f>route!A43</f>
        <v>0</v>
      </c>
      <c r="F44" s="11">
        <f>route!B43</f>
        <v>0</v>
      </c>
      <c r="G44" s="12">
        <f t="shared" si="36"/>
        <v>0</v>
      </c>
      <c r="H44" s="12">
        <f t="shared" si="37"/>
        <v>0</v>
      </c>
      <c r="I44" s="12">
        <f t="shared" si="38"/>
        <v>31</v>
      </c>
      <c r="J44" s="12">
        <f t="shared" si="39"/>
        <v>3</v>
      </c>
      <c r="K44" s="12">
        <f t="shared" si="40"/>
        <v>-5.2359877559829883E-2</v>
      </c>
      <c r="L44" s="12">
        <f t="shared" si="41"/>
        <v>-5.2335956242943828E-2</v>
      </c>
      <c r="M44" s="12">
        <f t="shared" si="42"/>
        <v>-5.2383818566763218E-2</v>
      </c>
      <c r="N44" s="12">
        <f t="shared" si="43"/>
        <v>0</v>
      </c>
      <c r="O44" s="12">
        <f t="shared" si="44"/>
        <v>6375585.7452000007</v>
      </c>
      <c r="P44" s="12">
        <f t="shared" si="45"/>
        <v>9.2468067027179749E-6</v>
      </c>
      <c r="Q44" s="12">
        <f t="shared" si="46"/>
        <v>0</v>
      </c>
      <c r="R44" s="12">
        <f t="shared" si="47"/>
        <v>0</v>
      </c>
      <c r="S44" s="12">
        <f t="shared" si="48"/>
        <v>0</v>
      </c>
      <c r="T44" s="12">
        <f t="shared" si="49"/>
        <v>0</v>
      </c>
      <c r="U44" s="12">
        <f t="shared" si="50"/>
        <v>0</v>
      </c>
      <c r="V44" s="12">
        <f t="shared" si="6"/>
        <v>5.0546225567071803E-3</v>
      </c>
      <c r="W44" s="12">
        <f t="shared" si="51"/>
        <v>4.2582015317955055E-5</v>
      </c>
      <c r="X44" s="12">
        <f t="shared" si="52"/>
        <v>1.6740578955036711E-7</v>
      </c>
      <c r="Y44" s="12">
        <f t="shared" si="53"/>
        <v>0</v>
      </c>
      <c r="Z44" s="13" t="str">
        <f t="shared" si="54"/>
        <v>N</v>
      </c>
      <c r="AA44" s="13" t="str">
        <f t="shared" si="55"/>
        <v>N</v>
      </c>
      <c r="AB44" s="13" t="str">
        <f t="shared" si="56"/>
        <v>U</v>
      </c>
      <c r="AC44" s="14">
        <f t="shared" si="57"/>
        <v>166021.44365805644</v>
      </c>
      <c r="AD44" s="14">
        <f t="shared" si="58"/>
        <v>0</v>
      </c>
      <c r="AE44" s="27"/>
      <c r="AF44" s="27"/>
      <c r="AG44" s="33"/>
      <c r="AH44" s="34"/>
      <c r="AI44" s="35"/>
      <c r="AJ44" s="33"/>
      <c r="AK44" s="34"/>
      <c r="AL44" s="35"/>
      <c r="AM44" s="28"/>
      <c r="AN44" s="28"/>
      <c r="AO44" s="28"/>
    </row>
    <row r="45" spans="5:41" x14ac:dyDescent="0.25">
      <c r="E45" s="11">
        <f>route!A44</f>
        <v>0</v>
      </c>
      <c r="F45" s="11">
        <f>route!B44</f>
        <v>0</v>
      </c>
      <c r="G45" s="12">
        <f t="shared" si="36"/>
        <v>0</v>
      </c>
      <c r="H45" s="12">
        <f t="shared" si="37"/>
        <v>0</v>
      </c>
      <c r="I45" s="12">
        <f t="shared" si="38"/>
        <v>31</v>
      </c>
      <c r="J45" s="12">
        <f t="shared" si="39"/>
        <v>3</v>
      </c>
      <c r="K45" s="12">
        <f t="shared" si="40"/>
        <v>-5.2359877559829883E-2</v>
      </c>
      <c r="L45" s="12">
        <f t="shared" si="41"/>
        <v>-5.2335956242943828E-2</v>
      </c>
      <c r="M45" s="12">
        <f t="shared" si="42"/>
        <v>-5.2383818566763218E-2</v>
      </c>
      <c r="N45" s="12">
        <f t="shared" si="43"/>
        <v>0</v>
      </c>
      <c r="O45" s="12">
        <f t="shared" si="44"/>
        <v>6375585.7452000007</v>
      </c>
      <c r="P45" s="12">
        <f t="shared" si="45"/>
        <v>9.2468067027179749E-6</v>
      </c>
      <c r="Q45" s="12">
        <f t="shared" si="46"/>
        <v>0</v>
      </c>
      <c r="R45" s="12">
        <f t="shared" si="47"/>
        <v>0</v>
      </c>
      <c r="S45" s="12">
        <f t="shared" si="48"/>
        <v>0</v>
      </c>
      <c r="T45" s="12">
        <f t="shared" si="49"/>
        <v>0</v>
      </c>
      <c r="U45" s="12">
        <f t="shared" si="50"/>
        <v>0</v>
      </c>
      <c r="V45" s="12">
        <f t="shared" si="6"/>
        <v>5.0546225567071803E-3</v>
      </c>
      <c r="W45" s="12">
        <f t="shared" si="51"/>
        <v>4.2582015317955055E-5</v>
      </c>
      <c r="X45" s="12">
        <f t="shared" si="52"/>
        <v>1.6740578955036711E-7</v>
      </c>
      <c r="Y45" s="12">
        <f t="shared" si="53"/>
        <v>0</v>
      </c>
      <c r="Z45" s="13" t="str">
        <f t="shared" si="54"/>
        <v>N</v>
      </c>
      <c r="AA45" s="13" t="str">
        <f t="shared" si="55"/>
        <v>N</v>
      </c>
      <c r="AB45" s="13" t="str">
        <f t="shared" si="56"/>
        <v>U</v>
      </c>
      <c r="AC45" s="14">
        <f t="shared" si="57"/>
        <v>166021.44365805644</v>
      </c>
      <c r="AD45" s="14">
        <f t="shared" si="58"/>
        <v>0</v>
      </c>
      <c r="AE45" s="27"/>
      <c r="AF45" s="27"/>
      <c r="AG45" s="33"/>
      <c r="AH45" s="34"/>
      <c r="AI45" s="35"/>
      <c r="AJ45" s="33"/>
      <c r="AK45" s="34"/>
      <c r="AL45" s="35"/>
      <c r="AM45" s="28"/>
      <c r="AN45" s="28"/>
      <c r="AO45" s="28"/>
    </row>
    <row r="46" spans="5:41" x14ac:dyDescent="0.25">
      <c r="E46" s="11">
        <f>route!A45</f>
        <v>0</v>
      </c>
      <c r="F46" s="11">
        <f>route!B45</f>
        <v>0</v>
      </c>
      <c r="G46" s="12">
        <f t="shared" si="36"/>
        <v>0</v>
      </c>
      <c r="H46" s="12">
        <f t="shared" si="37"/>
        <v>0</v>
      </c>
      <c r="I46" s="12">
        <f t="shared" si="38"/>
        <v>31</v>
      </c>
      <c r="J46" s="12">
        <f t="shared" si="39"/>
        <v>3</v>
      </c>
      <c r="K46" s="12">
        <f t="shared" si="40"/>
        <v>-5.2359877559829883E-2</v>
      </c>
      <c r="L46" s="12">
        <f t="shared" si="41"/>
        <v>-5.2335956242943828E-2</v>
      </c>
      <c r="M46" s="12">
        <f t="shared" si="42"/>
        <v>-5.2383818566763218E-2</v>
      </c>
      <c r="N46" s="12">
        <f t="shared" si="43"/>
        <v>0</v>
      </c>
      <c r="O46" s="12">
        <f t="shared" si="44"/>
        <v>6375585.7452000007</v>
      </c>
      <c r="P46" s="12">
        <f t="shared" si="45"/>
        <v>9.2468067027179749E-6</v>
      </c>
      <c r="Q46" s="12">
        <f t="shared" si="46"/>
        <v>0</v>
      </c>
      <c r="R46" s="12">
        <f t="shared" si="47"/>
        <v>0</v>
      </c>
      <c r="S46" s="12">
        <f t="shared" si="48"/>
        <v>0</v>
      </c>
      <c r="T46" s="12">
        <f t="shared" si="49"/>
        <v>0</v>
      </c>
      <c r="U46" s="12">
        <f t="shared" si="50"/>
        <v>0</v>
      </c>
      <c r="V46" s="12">
        <f t="shared" si="6"/>
        <v>5.0546225567071803E-3</v>
      </c>
      <c r="W46" s="12">
        <f t="shared" si="51"/>
        <v>4.2582015317955055E-5</v>
      </c>
      <c r="X46" s="12">
        <f t="shared" si="52"/>
        <v>1.6740578955036711E-7</v>
      </c>
      <c r="Y46" s="12">
        <f t="shared" si="53"/>
        <v>0</v>
      </c>
      <c r="Z46" s="13" t="str">
        <f t="shared" si="54"/>
        <v>N</v>
      </c>
      <c r="AA46" s="13" t="str">
        <f t="shared" si="55"/>
        <v>N</v>
      </c>
      <c r="AB46" s="13" t="str">
        <f t="shared" si="56"/>
        <v>U</v>
      </c>
      <c r="AC46" s="14">
        <f t="shared" si="57"/>
        <v>166021.44365805644</v>
      </c>
      <c r="AD46" s="14">
        <f t="shared" si="58"/>
        <v>0</v>
      </c>
      <c r="AE46" s="27"/>
      <c r="AF46" s="27"/>
      <c r="AG46" s="33"/>
      <c r="AH46" s="34"/>
      <c r="AI46" s="35"/>
      <c r="AJ46" s="33"/>
      <c r="AK46" s="34"/>
      <c r="AL46" s="35"/>
      <c r="AM46" s="28"/>
      <c r="AN46" s="28"/>
      <c r="AO46" s="28"/>
    </row>
    <row r="47" spans="5:41" x14ac:dyDescent="0.25">
      <c r="E47" s="11">
        <f>route!A46</f>
        <v>0</v>
      </c>
      <c r="F47" s="11">
        <f>route!B46</f>
        <v>0</v>
      </c>
      <c r="G47" s="12">
        <f t="shared" si="36"/>
        <v>0</v>
      </c>
      <c r="H47" s="12">
        <f t="shared" si="37"/>
        <v>0</v>
      </c>
      <c r="I47" s="12">
        <f t="shared" si="38"/>
        <v>31</v>
      </c>
      <c r="J47" s="12">
        <f t="shared" si="39"/>
        <v>3</v>
      </c>
      <c r="K47" s="12">
        <f t="shared" si="40"/>
        <v>-5.2359877559829883E-2</v>
      </c>
      <c r="L47" s="12">
        <f t="shared" si="41"/>
        <v>-5.2335956242943828E-2</v>
      </c>
      <c r="M47" s="12">
        <f t="shared" si="42"/>
        <v>-5.2383818566763218E-2</v>
      </c>
      <c r="N47" s="12">
        <f t="shared" si="43"/>
        <v>0</v>
      </c>
      <c r="O47" s="12">
        <f t="shared" si="44"/>
        <v>6375585.7452000007</v>
      </c>
      <c r="P47" s="12">
        <f t="shared" si="45"/>
        <v>9.2468067027179749E-6</v>
      </c>
      <c r="Q47" s="12">
        <f t="shared" si="46"/>
        <v>0</v>
      </c>
      <c r="R47" s="12">
        <f t="shared" si="47"/>
        <v>0</v>
      </c>
      <c r="S47" s="12">
        <f t="shared" si="48"/>
        <v>0</v>
      </c>
      <c r="T47" s="12">
        <f t="shared" si="49"/>
        <v>0</v>
      </c>
      <c r="U47" s="12">
        <f t="shared" si="50"/>
        <v>0</v>
      </c>
      <c r="V47" s="12">
        <f t="shared" si="6"/>
        <v>5.0546225567071803E-3</v>
      </c>
      <c r="W47" s="12">
        <f t="shared" si="51"/>
        <v>4.2582015317955055E-5</v>
      </c>
      <c r="X47" s="12">
        <f t="shared" si="52"/>
        <v>1.6740578955036711E-7</v>
      </c>
      <c r="Y47" s="12">
        <f t="shared" si="53"/>
        <v>0</v>
      </c>
      <c r="Z47" s="13" t="str">
        <f t="shared" si="54"/>
        <v>N</v>
      </c>
      <c r="AA47" s="13" t="str">
        <f t="shared" si="55"/>
        <v>N</v>
      </c>
      <c r="AB47" s="13" t="str">
        <f t="shared" si="56"/>
        <v>U</v>
      </c>
      <c r="AC47" s="14">
        <f t="shared" si="57"/>
        <v>166021.44365805644</v>
      </c>
      <c r="AD47" s="14">
        <f t="shared" si="58"/>
        <v>0</v>
      </c>
      <c r="AE47" s="27"/>
      <c r="AF47" s="27"/>
      <c r="AG47" s="33"/>
      <c r="AH47" s="34"/>
      <c r="AI47" s="35"/>
      <c r="AJ47" s="33"/>
      <c r="AK47" s="34"/>
      <c r="AL47" s="35"/>
      <c r="AM47" s="28"/>
      <c r="AN47" s="28"/>
      <c r="AO47" s="28"/>
    </row>
    <row r="48" spans="5:41" x14ac:dyDescent="0.25">
      <c r="E48" s="11">
        <f>route!A47</f>
        <v>0</v>
      </c>
      <c r="F48" s="11">
        <f>route!B47</f>
        <v>0</v>
      </c>
      <c r="G48" s="12">
        <f t="shared" si="36"/>
        <v>0</v>
      </c>
      <c r="H48" s="12">
        <f t="shared" si="37"/>
        <v>0</v>
      </c>
      <c r="I48" s="12">
        <f t="shared" si="38"/>
        <v>31</v>
      </c>
      <c r="J48" s="12">
        <f t="shared" si="39"/>
        <v>3</v>
      </c>
      <c r="K48" s="12">
        <f t="shared" si="40"/>
        <v>-5.2359877559829883E-2</v>
      </c>
      <c r="L48" s="12">
        <f t="shared" si="41"/>
        <v>-5.2335956242943828E-2</v>
      </c>
      <c r="M48" s="12">
        <f t="shared" si="42"/>
        <v>-5.2383818566763218E-2</v>
      </c>
      <c r="N48" s="12">
        <f t="shared" si="43"/>
        <v>0</v>
      </c>
      <c r="O48" s="12">
        <f t="shared" si="44"/>
        <v>6375585.7452000007</v>
      </c>
      <c r="P48" s="12">
        <f t="shared" si="45"/>
        <v>9.2468067027179749E-6</v>
      </c>
      <c r="Q48" s="12">
        <f t="shared" si="46"/>
        <v>0</v>
      </c>
      <c r="R48" s="12">
        <f t="shared" si="47"/>
        <v>0</v>
      </c>
      <c r="S48" s="12">
        <f t="shared" si="48"/>
        <v>0</v>
      </c>
      <c r="T48" s="12">
        <f t="shared" si="49"/>
        <v>0</v>
      </c>
      <c r="U48" s="12">
        <f t="shared" si="50"/>
        <v>0</v>
      </c>
      <c r="V48" s="12">
        <f t="shared" si="6"/>
        <v>5.0546225567071803E-3</v>
      </c>
      <c r="W48" s="12">
        <f t="shared" si="51"/>
        <v>4.2582015317955055E-5</v>
      </c>
      <c r="X48" s="12">
        <f t="shared" si="52"/>
        <v>1.6740578955036711E-7</v>
      </c>
      <c r="Y48" s="12">
        <f t="shared" si="53"/>
        <v>0</v>
      </c>
      <c r="Z48" s="13" t="str">
        <f t="shared" si="54"/>
        <v>N</v>
      </c>
      <c r="AA48" s="13" t="str">
        <f t="shared" si="55"/>
        <v>N</v>
      </c>
      <c r="AB48" s="13" t="str">
        <f t="shared" si="56"/>
        <v>U</v>
      </c>
      <c r="AC48" s="14">
        <f t="shared" si="57"/>
        <v>166021.44365805644</v>
      </c>
      <c r="AD48" s="14">
        <f t="shared" si="58"/>
        <v>0</v>
      </c>
      <c r="AE48" s="27"/>
      <c r="AF48" s="27"/>
      <c r="AG48" s="33"/>
      <c r="AH48" s="34"/>
      <c r="AI48" s="35"/>
      <c r="AJ48" s="33"/>
      <c r="AK48" s="34"/>
      <c r="AL48" s="35"/>
      <c r="AM48" s="28"/>
      <c r="AN48" s="28"/>
      <c r="AO48" s="28"/>
    </row>
    <row r="49" spans="5:41" x14ac:dyDescent="0.25">
      <c r="E49" s="11">
        <f>route!A48</f>
        <v>0</v>
      </c>
      <c r="F49" s="11">
        <f>route!B48</f>
        <v>0</v>
      </c>
      <c r="G49" s="12">
        <f t="shared" si="36"/>
        <v>0</v>
      </c>
      <c r="H49" s="12">
        <f t="shared" si="37"/>
        <v>0</v>
      </c>
      <c r="I49" s="12">
        <f t="shared" si="38"/>
        <v>31</v>
      </c>
      <c r="J49" s="12">
        <f t="shared" si="39"/>
        <v>3</v>
      </c>
      <c r="K49" s="12">
        <f t="shared" si="40"/>
        <v>-5.2359877559829883E-2</v>
      </c>
      <c r="L49" s="12">
        <f t="shared" si="41"/>
        <v>-5.2335956242943828E-2</v>
      </c>
      <c r="M49" s="12">
        <f t="shared" si="42"/>
        <v>-5.2383818566763218E-2</v>
      </c>
      <c r="N49" s="12">
        <f t="shared" si="43"/>
        <v>0</v>
      </c>
      <c r="O49" s="12">
        <f t="shared" si="44"/>
        <v>6375585.7452000007</v>
      </c>
      <c r="P49" s="12">
        <f t="shared" si="45"/>
        <v>9.2468067027179749E-6</v>
      </c>
      <c r="Q49" s="12">
        <f t="shared" si="46"/>
        <v>0</v>
      </c>
      <c r="R49" s="12">
        <f t="shared" si="47"/>
        <v>0</v>
      </c>
      <c r="S49" s="12">
        <f t="shared" si="48"/>
        <v>0</v>
      </c>
      <c r="T49" s="12">
        <f t="shared" si="49"/>
        <v>0</v>
      </c>
      <c r="U49" s="12">
        <f t="shared" si="50"/>
        <v>0</v>
      </c>
      <c r="V49" s="12">
        <f t="shared" si="6"/>
        <v>5.0546225567071803E-3</v>
      </c>
      <c r="W49" s="12">
        <f t="shared" si="51"/>
        <v>4.2582015317955055E-5</v>
      </c>
      <c r="X49" s="12">
        <f t="shared" si="52"/>
        <v>1.6740578955036711E-7</v>
      </c>
      <c r="Y49" s="12">
        <f t="shared" si="53"/>
        <v>0</v>
      </c>
      <c r="Z49" s="13" t="str">
        <f t="shared" si="54"/>
        <v>N</v>
      </c>
      <c r="AA49" s="13" t="str">
        <f t="shared" si="55"/>
        <v>N</v>
      </c>
      <c r="AB49" s="13" t="str">
        <f t="shared" si="56"/>
        <v>U</v>
      </c>
      <c r="AC49" s="14">
        <f t="shared" si="57"/>
        <v>166021.44365805644</v>
      </c>
      <c r="AD49" s="14">
        <f t="shared" si="58"/>
        <v>0</v>
      </c>
      <c r="AE49" s="27"/>
      <c r="AF49" s="27"/>
      <c r="AG49" s="33"/>
      <c r="AH49" s="34"/>
      <c r="AI49" s="35"/>
      <c r="AJ49" s="33"/>
      <c r="AK49" s="34"/>
      <c r="AL49" s="35"/>
      <c r="AM49" s="28"/>
      <c r="AN49" s="28"/>
      <c r="AO49" s="28"/>
    </row>
    <row r="50" spans="5:41" x14ac:dyDescent="0.25">
      <c r="E50" s="11">
        <f>route!A49</f>
        <v>0</v>
      </c>
      <c r="F50" s="11">
        <f>route!B49</f>
        <v>0</v>
      </c>
      <c r="G50" s="12">
        <f t="shared" si="36"/>
        <v>0</v>
      </c>
      <c r="H50" s="12">
        <f t="shared" si="37"/>
        <v>0</v>
      </c>
      <c r="I50" s="12">
        <f t="shared" si="38"/>
        <v>31</v>
      </c>
      <c r="J50" s="12">
        <f t="shared" si="39"/>
        <v>3</v>
      </c>
      <c r="K50" s="12">
        <f t="shared" si="40"/>
        <v>-5.2359877559829883E-2</v>
      </c>
      <c r="L50" s="12">
        <f t="shared" si="41"/>
        <v>-5.2335956242943828E-2</v>
      </c>
      <c r="M50" s="12">
        <f t="shared" si="42"/>
        <v>-5.2383818566763218E-2</v>
      </c>
      <c r="N50" s="12">
        <f t="shared" si="43"/>
        <v>0</v>
      </c>
      <c r="O50" s="12">
        <f t="shared" si="44"/>
        <v>6375585.7452000007</v>
      </c>
      <c r="P50" s="12">
        <f t="shared" si="45"/>
        <v>9.2468067027179749E-6</v>
      </c>
      <c r="Q50" s="12">
        <f t="shared" si="46"/>
        <v>0</v>
      </c>
      <c r="R50" s="12">
        <f t="shared" si="47"/>
        <v>0</v>
      </c>
      <c r="S50" s="12">
        <f t="shared" si="48"/>
        <v>0</v>
      </c>
      <c r="T50" s="12">
        <f t="shared" si="49"/>
        <v>0</v>
      </c>
      <c r="U50" s="12">
        <f t="shared" si="50"/>
        <v>0</v>
      </c>
      <c r="V50" s="12">
        <f t="shared" si="6"/>
        <v>5.0546225567071803E-3</v>
      </c>
      <c r="W50" s="12">
        <f t="shared" si="51"/>
        <v>4.2582015317955055E-5</v>
      </c>
      <c r="X50" s="12">
        <f t="shared" si="52"/>
        <v>1.6740578955036711E-7</v>
      </c>
      <c r="Y50" s="12">
        <f t="shared" si="53"/>
        <v>0</v>
      </c>
      <c r="Z50" s="13" t="str">
        <f t="shared" si="54"/>
        <v>N</v>
      </c>
      <c r="AA50" s="13" t="str">
        <f t="shared" si="55"/>
        <v>N</v>
      </c>
      <c r="AB50" s="13" t="str">
        <f t="shared" si="56"/>
        <v>U</v>
      </c>
      <c r="AC50" s="14">
        <f t="shared" si="57"/>
        <v>166021.44365805644</v>
      </c>
      <c r="AD50" s="14">
        <f t="shared" si="58"/>
        <v>0</v>
      </c>
      <c r="AE50" s="27"/>
      <c r="AF50" s="27"/>
      <c r="AG50" s="33"/>
      <c r="AH50" s="34"/>
      <c r="AI50" s="35"/>
      <c r="AJ50" s="33"/>
      <c r="AK50" s="34"/>
      <c r="AL50" s="35"/>
      <c r="AM50" s="28"/>
      <c r="AN50" s="28"/>
      <c r="AO50" s="28"/>
    </row>
    <row r="51" spans="5:41" x14ac:dyDescent="0.25">
      <c r="E51" s="11">
        <f>route!A50</f>
        <v>0</v>
      </c>
      <c r="F51" s="11">
        <f>route!B50</f>
        <v>0</v>
      </c>
      <c r="G51" s="12">
        <f t="shared" si="36"/>
        <v>0</v>
      </c>
      <c r="H51" s="12">
        <f t="shared" si="37"/>
        <v>0</v>
      </c>
      <c r="I51" s="12">
        <f t="shared" si="38"/>
        <v>31</v>
      </c>
      <c r="J51" s="12">
        <f t="shared" si="39"/>
        <v>3</v>
      </c>
      <c r="K51" s="12">
        <f t="shared" si="40"/>
        <v>-5.2359877559829883E-2</v>
      </c>
      <c r="L51" s="12">
        <f t="shared" si="41"/>
        <v>-5.2335956242943828E-2</v>
      </c>
      <c r="M51" s="12">
        <f t="shared" si="42"/>
        <v>-5.2383818566763218E-2</v>
      </c>
      <c r="N51" s="12">
        <f t="shared" si="43"/>
        <v>0</v>
      </c>
      <c r="O51" s="12">
        <f t="shared" si="44"/>
        <v>6375585.7452000007</v>
      </c>
      <c r="P51" s="12">
        <f t="shared" si="45"/>
        <v>9.2468067027179749E-6</v>
      </c>
      <c r="Q51" s="12">
        <f t="shared" si="46"/>
        <v>0</v>
      </c>
      <c r="R51" s="12">
        <f t="shared" si="47"/>
        <v>0</v>
      </c>
      <c r="S51" s="12">
        <f t="shared" si="48"/>
        <v>0</v>
      </c>
      <c r="T51" s="12">
        <f t="shared" si="49"/>
        <v>0</v>
      </c>
      <c r="U51" s="12">
        <f t="shared" si="50"/>
        <v>0</v>
      </c>
      <c r="V51" s="12">
        <f t="shared" si="6"/>
        <v>5.0546225567071803E-3</v>
      </c>
      <c r="W51" s="12">
        <f t="shared" si="51"/>
        <v>4.2582015317955055E-5</v>
      </c>
      <c r="X51" s="12">
        <f t="shared" si="52"/>
        <v>1.6740578955036711E-7</v>
      </c>
      <c r="Y51" s="12">
        <f t="shared" si="53"/>
        <v>0</v>
      </c>
      <c r="Z51" s="13" t="str">
        <f t="shared" si="54"/>
        <v>N</v>
      </c>
      <c r="AA51" s="13" t="str">
        <f t="shared" si="55"/>
        <v>N</v>
      </c>
      <c r="AB51" s="13" t="str">
        <f t="shared" si="56"/>
        <v>U</v>
      </c>
      <c r="AC51" s="14">
        <f t="shared" si="57"/>
        <v>166021.44365805644</v>
      </c>
      <c r="AD51" s="14">
        <f t="shared" si="58"/>
        <v>0</v>
      </c>
      <c r="AE51" s="27"/>
      <c r="AF51" s="27"/>
      <c r="AG51" s="33"/>
      <c r="AH51" s="34"/>
      <c r="AI51" s="35"/>
      <c r="AJ51" s="33"/>
      <c r="AK51" s="34"/>
      <c r="AL51" s="35"/>
      <c r="AM51" s="28"/>
      <c r="AN51" s="28"/>
      <c r="AO51" s="28"/>
    </row>
    <row r="52" spans="5:41" x14ac:dyDescent="0.25">
      <c r="E52" s="11">
        <f>route!A51</f>
        <v>0</v>
      </c>
      <c r="F52" s="11">
        <f>route!B51</f>
        <v>0</v>
      </c>
      <c r="G52" s="12">
        <f t="shared" si="36"/>
        <v>0</v>
      </c>
      <c r="H52" s="12">
        <f t="shared" si="37"/>
        <v>0</v>
      </c>
      <c r="I52" s="12">
        <f t="shared" si="38"/>
        <v>31</v>
      </c>
      <c r="J52" s="12">
        <f t="shared" si="39"/>
        <v>3</v>
      </c>
      <c r="K52" s="12">
        <f t="shared" si="40"/>
        <v>-5.2359877559829883E-2</v>
      </c>
      <c r="L52" s="12">
        <f t="shared" si="41"/>
        <v>-5.2335956242943828E-2</v>
      </c>
      <c r="M52" s="12">
        <f t="shared" si="42"/>
        <v>-5.2383818566763218E-2</v>
      </c>
      <c r="N52" s="12">
        <f t="shared" si="43"/>
        <v>0</v>
      </c>
      <c r="O52" s="12">
        <f t="shared" si="44"/>
        <v>6375585.7452000007</v>
      </c>
      <c r="P52" s="12">
        <f t="shared" si="45"/>
        <v>9.2468067027179749E-6</v>
      </c>
      <c r="Q52" s="12">
        <f t="shared" si="46"/>
        <v>0</v>
      </c>
      <c r="R52" s="12">
        <f t="shared" si="47"/>
        <v>0</v>
      </c>
      <c r="S52" s="12">
        <f t="shared" si="48"/>
        <v>0</v>
      </c>
      <c r="T52" s="12">
        <f t="shared" si="49"/>
        <v>0</v>
      </c>
      <c r="U52" s="12">
        <f t="shared" si="50"/>
        <v>0</v>
      </c>
      <c r="V52" s="12">
        <f t="shared" si="6"/>
        <v>5.0546225567071803E-3</v>
      </c>
      <c r="W52" s="12">
        <f t="shared" si="51"/>
        <v>4.2582015317955055E-5</v>
      </c>
      <c r="X52" s="12">
        <f t="shared" si="52"/>
        <v>1.6740578955036711E-7</v>
      </c>
      <c r="Y52" s="12">
        <f t="shared" si="53"/>
        <v>0</v>
      </c>
      <c r="Z52" s="13" t="str">
        <f t="shared" si="54"/>
        <v>N</v>
      </c>
      <c r="AA52" s="13" t="str">
        <f t="shared" si="55"/>
        <v>N</v>
      </c>
      <c r="AB52" s="13" t="str">
        <f t="shared" si="56"/>
        <v>U</v>
      </c>
      <c r="AC52" s="14">
        <f t="shared" si="57"/>
        <v>166021.44365805644</v>
      </c>
      <c r="AD52" s="14">
        <f t="shared" si="58"/>
        <v>0</v>
      </c>
      <c r="AE52" s="27"/>
      <c r="AF52" s="27"/>
      <c r="AG52" s="33"/>
      <c r="AH52" s="34"/>
      <c r="AI52" s="35"/>
      <c r="AJ52" s="33"/>
      <c r="AK52" s="34"/>
      <c r="AL52" s="35"/>
      <c r="AM52" s="28"/>
      <c r="AN52" s="28"/>
      <c r="AO52" s="28"/>
    </row>
    <row r="53" spans="5:41" x14ac:dyDescent="0.25">
      <c r="E53" s="11">
        <f>route!A52</f>
        <v>0</v>
      </c>
      <c r="F53" s="11">
        <f>route!B52</f>
        <v>0</v>
      </c>
      <c r="G53" s="12">
        <f t="shared" si="36"/>
        <v>0</v>
      </c>
      <c r="H53" s="12">
        <f t="shared" si="37"/>
        <v>0</v>
      </c>
      <c r="I53" s="12">
        <f t="shared" si="38"/>
        <v>31</v>
      </c>
      <c r="J53" s="12">
        <f t="shared" si="39"/>
        <v>3</v>
      </c>
      <c r="K53" s="12">
        <f t="shared" si="40"/>
        <v>-5.2359877559829883E-2</v>
      </c>
      <c r="L53" s="12">
        <f t="shared" si="41"/>
        <v>-5.2335956242943828E-2</v>
      </c>
      <c r="M53" s="12">
        <f t="shared" si="42"/>
        <v>-5.2383818566763218E-2</v>
      </c>
      <c r="N53" s="12">
        <f t="shared" si="43"/>
        <v>0</v>
      </c>
      <c r="O53" s="12">
        <f t="shared" si="44"/>
        <v>6375585.7452000007</v>
      </c>
      <c r="P53" s="12">
        <f t="shared" si="45"/>
        <v>9.2468067027179749E-6</v>
      </c>
      <c r="Q53" s="12">
        <f t="shared" si="46"/>
        <v>0</v>
      </c>
      <c r="R53" s="12">
        <f t="shared" si="47"/>
        <v>0</v>
      </c>
      <c r="S53" s="12">
        <f t="shared" si="48"/>
        <v>0</v>
      </c>
      <c r="T53" s="12">
        <f t="shared" si="49"/>
        <v>0</v>
      </c>
      <c r="U53" s="12">
        <f t="shared" si="50"/>
        <v>0</v>
      </c>
      <c r="V53" s="12">
        <f t="shared" si="6"/>
        <v>5.0546225567071803E-3</v>
      </c>
      <c r="W53" s="12">
        <f t="shared" si="51"/>
        <v>4.2582015317955055E-5</v>
      </c>
      <c r="X53" s="12">
        <f t="shared" si="52"/>
        <v>1.6740578955036711E-7</v>
      </c>
      <c r="Y53" s="12">
        <f t="shared" si="53"/>
        <v>0</v>
      </c>
      <c r="Z53" s="13" t="str">
        <f t="shared" si="54"/>
        <v>N</v>
      </c>
      <c r="AA53" s="13" t="str">
        <f t="shared" si="55"/>
        <v>N</v>
      </c>
      <c r="AB53" s="13" t="str">
        <f t="shared" si="56"/>
        <v>U</v>
      </c>
      <c r="AC53" s="14">
        <f t="shared" si="57"/>
        <v>166021.44365805644</v>
      </c>
      <c r="AD53" s="14">
        <f t="shared" si="58"/>
        <v>0</v>
      </c>
      <c r="AE53" s="27"/>
      <c r="AF53" s="27"/>
      <c r="AG53" s="33"/>
      <c r="AH53" s="34"/>
      <c r="AI53" s="35"/>
      <c r="AJ53" s="33"/>
      <c r="AK53" s="34"/>
      <c r="AL53" s="35"/>
      <c r="AM53" s="28"/>
      <c r="AN53" s="28"/>
      <c r="AO53" s="28"/>
    </row>
    <row r="54" spans="5:41" x14ac:dyDescent="0.25">
      <c r="E54" s="11">
        <f>route!A53</f>
        <v>0</v>
      </c>
      <c r="F54" s="11">
        <f>route!B53</f>
        <v>0</v>
      </c>
      <c r="G54" s="12">
        <f t="shared" si="36"/>
        <v>0</v>
      </c>
      <c r="H54" s="12">
        <f t="shared" si="37"/>
        <v>0</v>
      </c>
      <c r="I54" s="12">
        <f t="shared" si="38"/>
        <v>31</v>
      </c>
      <c r="J54" s="12">
        <f t="shared" si="39"/>
        <v>3</v>
      </c>
      <c r="K54" s="12">
        <f t="shared" si="40"/>
        <v>-5.2359877559829883E-2</v>
      </c>
      <c r="L54" s="12">
        <f t="shared" si="41"/>
        <v>-5.2335956242943828E-2</v>
      </c>
      <c r="M54" s="12">
        <f t="shared" si="42"/>
        <v>-5.2383818566763218E-2</v>
      </c>
      <c r="N54" s="12">
        <f t="shared" si="43"/>
        <v>0</v>
      </c>
      <c r="O54" s="12">
        <f t="shared" si="44"/>
        <v>6375585.7452000007</v>
      </c>
      <c r="P54" s="12">
        <f t="shared" si="45"/>
        <v>9.2468067027179749E-6</v>
      </c>
      <c r="Q54" s="12">
        <f t="shared" si="46"/>
        <v>0</v>
      </c>
      <c r="R54" s="12">
        <f t="shared" si="47"/>
        <v>0</v>
      </c>
      <c r="S54" s="12">
        <f t="shared" si="48"/>
        <v>0</v>
      </c>
      <c r="T54" s="12">
        <f t="shared" si="49"/>
        <v>0</v>
      </c>
      <c r="U54" s="12">
        <f t="shared" si="50"/>
        <v>0</v>
      </c>
      <c r="V54" s="12">
        <f t="shared" si="6"/>
        <v>5.0546225567071803E-3</v>
      </c>
      <c r="W54" s="12">
        <f t="shared" si="51"/>
        <v>4.2582015317955055E-5</v>
      </c>
      <c r="X54" s="12">
        <f t="shared" si="52"/>
        <v>1.6740578955036711E-7</v>
      </c>
      <c r="Y54" s="12">
        <f t="shared" si="53"/>
        <v>0</v>
      </c>
      <c r="Z54" s="13" t="str">
        <f t="shared" si="54"/>
        <v>N</v>
      </c>
      <c r="AA54" s="13" t="str">
        <f t="shared" si="55"/>
        <v>N</v>
      </c>
      <c r="AB54" s="13" t="str">
        <f t="shared" si="56"/>
        <v>U</v>
      </c>
      <c r="AC54" s="14">
        <f t="shared" si="57"/>
        <v>166021.44365805644</v>
      </c>
      <c r="AD54" s="14">
        <f t="shared" si="58"/>
        <v>0</v>
      </c>
      <c r="AE54" s="27"/>
      <c r="AF54" s="27"/>
      <c r="AG54" s="33"/>
      <c r="AH54" s="34"/>
      <c r="AI54" s="35"/>
      <c r="AJ54" s="33"/>
      <c r="AK54" s="34"/>
      <c r="AL54" s="35"/>
      <c r="AM54" s="28"/>
      <c r="AN54" s="28"/>
      <c r="AO54" s="28"/>
    </row>
    <row r="55" spans="5:41" x14ac:dyDescent="0.25">
      <c r="E55" s="11">
        <f>route!A54</f>
        <v>0</v>
      </c>
      <c r="F55" s="11">
        <f>route!B54</f>
        <v>0</v>
      </c>
      <c r="G55" s="12">
        <f t="shared" si="36"/>
        <v>0</v>
      </c>
      <c r="H55" s="12">
        <f t="shared" si="37"/>
        <v>0</v>
      </c>
      <c r="I55" s="12">
        <f t="shared" si="38"/>
        <v>31</v>
      </c>
      <c r="J55" s="12">
        <f t="shared" si="39"/>
        <v>3</v>
      </c>
      <c r="K55" s="12">
        <f t="shared" si="40"/>
        <v>-5.2359877559829883E-2</v>
      </c>
      <c r="L55" s="12">
        <f t="shared" si="41"/>
        <v>-5.2335956242943828E-2</v>
      </c>
      <c r="M55" s="12">
        <f t="shared" si="42"/>
        <v>-5.2383818566763218E-2</v>
      </c>
      <c r="N55" s="12">
        <f t="shared" si="43"/>
        <v>0</v>
      </c>
      <c r="O55" s="12">
        <f t="shared" si="44"/>
        <v>6375585.7452000007</v>
      </c>
      <c r="P55" s="12">
        <f t="shared" si="45"/>
        <v>9.2468067027179749E-6</v>
      </c>
      <c r="Q55" s="12">
        <f t="shared" si="46"/>
        <v>0</v>
      </c>
      <c r="R55" s="12">
        <f t="shared" si="47"/>
        <v>0</v>
      </c>
      <c r="S55" s="12">
        <f t="shared" si="48"/>
        <v>0</v>
      </c>
      <c r="T55" s="12">
        <f t="shared" si="49"/>
        <v>0</v>
      </c>
      <c r="U55" s="12">
        <f t="shared" si="50"/>
        <v>0</v>
      </c>
      <c r="V55" s="12">
        <f t="shared" si="6"/>
        <v>5.0546225567071803E-3</v>
      </c>
      <c r="W55" s="12">
        <f t="shared" si="51"/>
        <v>4.2582015317955055E-5</v>
      </c>
      <c r="X55" s="12">
        <f t="shared" si="52"/>
        <v>1.6740578955036711E-7</v>
      </c>
      <c r="Y55" s="12">
        <f t="shared" si="53"/>
        <v>0</v>
      </c>
      <c r="Z55" s="13" t="str">
        <f t="shared" si="54"/>
        <v>N</v>
      </c>
      <c r="AA55" s="13" t="str">
        <f t="shared" si="55"/>
        <v>N</v>
      </c>
      <c r="AB55" s="13" t="str">
        <f t="shared" si="56"/>
        <v>U</v>
      </c>
      <c r="AC55" s="14">
        <f t="shared" si="57"/>
        <v>166021.44365805644</v>
      </c>
      <c r="AD55" s="14">
        <f t="shared" si="58"/>
        <v>0</v>
      </c>
      <c r="AE55" s="27"/>
      <c r="AF55" s="27"/>
      <c r="AG55" s="33"/>
      <c r="AH55" s="34"/>
      <c r="AI55" s="35"/>
      <c r="AJ55" s="33"/>
      <c r="AK55" s="34"/>
      <c r="AL55" s="35"/>
      <c r="AM55" s="28"/>
      <c r="AN55" s="28"/>
      <c r="AO55" s="28"/>
    </row>
    <row r="56" spans="5:41" x14ac:dyDescent="0.25">
      <c r="E56" s="11">
        <f>route!A55</f>
        <v>0</v>
      </c>
      <c r="F56" s="11">
        <f>route!B55</f>
        <v>0</v>
      </c>
      <c r="G56" s="12">
        <f t="shared" si="36"/>
        <v>0</v>
      </c>
      <c r="H56" s="12">
        <f t="shared" si="37"/>
        <v>0</v>
      </c>
      <c r="I56" s="12">
        <f t="shared" si="38"/>
        <v>31</v>
      </c>
      <c r="J56" s="12">
        <f t="shared" si="39"/>
        <v>3</v>
      </c>
      <c r="K56" s="12">
        <f t="shared" si="40"/>
        <v>-5.2359877559829883E-2</v>
      </c>
      <c r="L56" s="12">
        <f t="shared" si="41"/>
        <v>-5.2335956242943828E-2</v>
      </c>
      <c r="M56" s="12">
        <f t="shared" si="42"/>
        <v>-5.2383818566763218E-2</v>
      </c>
      <c r="N56" s="12">
        <f t="shared" si="43"/>
        <v>0</v>
      </c>
      <c r="O56" s="12">
        <f t="shared" si="44"/>
        <v>6375585.7452000007</v>
      </c>
      <c r="P56" s="12">
        <f t="shared" si="45"/>
        <v>9.2468067027179749E-6</v>
      </c>
      <c r="Q56" s="12">
        <f t="shared" si="46"/>
        <v>0</v>
      </c>
      <c r="R56" s="12">
        <f t="shared" si="47"/>
        <v>0</v>
      </c>
      <c r="S56" s="12">
        <f t="shared" si="48"/>
        <v>0</v>
      </c>
      <c r="T56" s="12">
        <f t="shared" si="49"/>
        <v>0</v>
      </c>
      <c r="U56" s="12">
        <f t="shared" si="50"/>
        <v>0</v>
      </c>
      <c r="V56" s="12">
        <f t="shared" si="6"/>
        <v>5.0546225567071803E-3</v>
      </c>
      <c r="W56" s="12">
        <f t="shared" si="51"/>
        <v>4.2582015317955055E-5</v>
      </c>
      <c r="X56" s="12">
        <f t="shared" si="52"/>
        <v>1.6740578955036711E-7</v>
      </c>
      <c r="Y56" s="12">
        <f t="shared" si="53"/>
        <v>0</v>
      </c>
      <c r="Z56" s="13" t="str">
        <f t="shared" si="54"/>
        <v>N</v>
      </c>
      <c r="AA56" s="13" t="str">
        <f t="shared" si="55"/>
        <v>N</v>
      </c>
      <c r="AB56" s="13" t="str">
        <f t="shared" si="56"/>
        <v>U</v>
      </c>
      <c r="AC56" s="14">
        <f t="shared" si="57"/>
        <v>166021.44365805644</v>
      </c>
      <c r="AD56" s="14">
        <f t="shared" si="58"/>
        <v>0</v>
      </c>
      <c r="AE56" s="27"/>
      <c r="AF56" s="27"/>
      <c r="AG56" s="33"/>
      <c r="AH56" s="34"/>
      <c r="AI56" s="35"/>
      <c r="AJ56" s="33"/>
      <c r="AK56" s="34"/>
      <c r="AL56" s="35"/>
      <c r="AM56" s="28"/>
      <c r="AN56" s="28"/>
      <c r="AO56" s="28"/>
    </row>
    <row r="57" spans="5:41" x14ac:dyDescent="0.25">
      <c r="E57" s="11">
        <f>route!A56</f>
        <v>0</v>
      </c>
      <c r="F57" s="11">
        <f>route!B56</f>
        <v>0</v>
      </c>
      <c r="G57" s="12">
        <f t="shared" si="36"/>
        <v>0</v>
      </c>
      <c r="H57" s="12">
        <f t="shared" si="37"/>
        <v>0</v>
      </c>
      <c r="I57" s="12">
        <f t="shared" si="38"/>
        <v>31</v>
      </c>
      <c r="J57" s="12">
        <f t="shared" si="39"/>
        <v>3</v>
      </c>
      <c r="K57" s="12">
        <f t="shared" si="40"/>
        <v>-5.2359877559829883E-2</v>
      </c>
      <c r="L57" s="12">
        <f t="shared" si="41"/>
        <v>-5.2335956242943828E-2</v>
      </c>
      <c r="M57" s="12">
        <f t="shared" si="42"/>
        <v>-5.2383818566763218E-2</v>
      </c>
      <c r="N57" s="12">
        <f t="shared" si="43"/>
        <v>0</v>
      </c>
      <c r="O57" s="12">
        <f t="shared" si="44"/>
        <v>6375585.7452000007</v>
      </c>
      <c r="P57" s="12">
        <f t="shared" si="45"/>
        <v>9.2468067027179749E-6</v>
      </c>
      <c r="Q57" s="12">
        <f t="shared" si="46"/>
        <v>0</v>
      </c>
      <c r="R57" s="12">
        <f t="shared" si="47"/>
        <v>0</v>
      </c>
      <c r="S57" s="12">
        <f t="shared" si="48"/>
        <v>0</v>
      </c>
      <c r="T57" s="12">
        <f t="shared" si="49"/>
        <v>0</v>
      </c>
      <c r="U57" s="12">
        <f t="shared" si="50"/>
        <v>0</v>
      </c>
      <c r="V57" s="12">
        <f t="shared" si="6"/>
        <v>5.0546225567071803E-3</v>
      </c>
      <c r="W57" s="12">
        <f t="shared" si="51"/>
        <v>4.2582015317955055E-5</v>
      </c>
      <c r="X57" s="12">
        <f t="shared" si="52"/>
        <v>1.6740578955036711E-7</v>
      </c>
      <c r="Y57" s="12">
        <f t="shared" si="53"/>
        <v>0</v>
      </c>
      <c r="Z57" s="13" t="str">
        <f t="shared" si="54"/>
        <v>N</v>
      </c>
      <c r="AA57" s="13" t="str">
        <f t="shared" si="55"/>
        <v>N</v>
      </c>
      <c r="AB57" s="13" t="str">
        <f t="shared" si="56"/>
        <v>U</v>
      </c>
      <c r="AC57" s="14">
        <f t="shared" si="57"/>
        <v>166021.44365805644</v>
      </c>
      <c r="AD57" s="14">
        <f t="shared" si="58"/>
        <v>0</v>
      </c>
      <c r="AE57" s="27"/>
      <c r="AF57" s="27"/>
      <c r="AG57" s="33"/>
      <c r="AH57" s="34"/>
      <c r="AI57" s="35"/>
      <c r="AJ57" s="33"/>
      <c r="AK57" s="34"/>
      <c r="AL57" s="35"/>
      <c r="AM57" s="28"/>
      <c r="AN57" s="28"/>
      <c r="AO57" s="28"/>
    </row>
    <row r="58" spans="5:41" x14ac:dyDescent="0.25">
      <c r="E58" s="11">
        <f>route!A57</f>
        <v>0</v>
      </c>
      <c r="F58" s="11">
        <f>route!B57</f>
        <v>0</v>
      </c>
      <c r="G58" s="12">
        <f t="shared" si="36"/>
        <v>0</v>
      </c>
      <c r="H58" s="12">
        <f t="shared" si="37"/>
        <v>0</v>
      </c>
      <c r="I58" s="12">
        <f t="shared" si="38"/>
        <v>31</v>
      </c>
      <c r="J58" s="12">
        <f t="shared" si="39"/>
        <v>3</v>
      </c>
      <c r="K58" s="12">
        <f t="shared" si="40"/>
        <v>-5.2359877559829883E-2</v>
      </c>
      <c r="L58" s="12">
        <f t="shared" si="41"/>
        <v>-5.2335956242943828E-2</v>
      </c>
      <c r="M58" s="12">
        <f t="shared" si="42"/>
        <v>-5.2383818566763218E-2</v>
      </c>
      <c r="N58" s="12">
        <f t="shared" si="43"/>
        <v>0</v>
      </c>
      <c r="O58" s="12">
        <f t="shared" si="44"/>
        <v>6375585.7452000007</v>
      </c>
      <c r="P58" s="12">
        <f t="shared" si="45"/>
        <v>9.2468067027179749E-6</v>
      </c>
      <c r="Q58" s="12">
        <f t="shared" si="46"/>
        <v>0</v>
      </c>
      <c r="R58" s="12">
        <f t="shared" si="47"/>
        <v>0</v>
      </c>
      <c r="S58" s="12">
        <f t="shared" si="48"/>
        <v>0</v>
      </c>
      <c r="T58" s="12">
        <f t="shared" si="49"/>
        <v>0</v>
      </c>
      <c r="U58" s="12">
        <f t="shared" si="50"/>
        <v>0</v>
      </c>
      <c r="V58" s="12">
        <f t="shared" si="6"/>
        <v>5.0546225567071803E-3</v>
      </c>
      <c r="W58" s="12">
        <f t="shared" si="51"/>
        <v>4.2582015317955055E-5</v>
      </c>
      <c r="X58" s="12">
        <f t="shared" si="52"/>
        <v>1.6740578955036711E-7</v>
      </c>
      <c r="Y58" s="12">
        <f t="shared" si="53"/>
        <v>0</v>
      </c>
      <c r="Z58" s="13" t="str">
        <f t="shared" si="54"/>
        <v>N</v>
      </c>
      <c r="AA58" s="13" t="str">
        <f t="shared" si="55"/>
        <v>N</v>
      </c>
      <c r="AB58" s="13" t="str">
        <f t="shared" si="56"/>
        <v>U</v>
      </c>
      <c r="AC58" s="14">
        <f t="shared" si="57"/>
        <v>166021.44365805644</v>
      </c>
      <c r="AD58" s="14">
        <f t="shared" si="58"/>
        <v>0</v>
      </c>
      <c r="AE58" s="27"/>
      <c r="AF58" s="27"/>
      <c r="AG58" s="33"/>
      <c r="AH58" s="34"/>
      <c r="AI58" s="35"/>
      <c r="AJ58" s="33"/>
      <c r="AK58" s="34"/>
      <c r="AL58" s="35"/>
      <c r="AM58" s="28"/>
      <c r="AN58" s="28"/>
      <c r="AO58" s="28"/>
    </row>
    <row r="59" spans="5:41" x14ac:dyDescent="0.25">
      <c r="E59" s="11">
        <f>route!A58</f>
        <v>0</v>
      </c>
      <c r="F59" s="11">
        <f>route!B58</f>
        <v>0</v>
      </c>
      <c r="G59" s="12">
        <f t="shared" si="36"/>
        <v>0</v>
      </c>
      <c r="H59" s="12">
        <f t="shared" si="37"/>
        <v>0</v>
      </c>
      <c r="I59" s="12">
        <f t="shared" si="38"/>
        <v>31</v>
      </c>
      <c r="J59" s="12">
        <f t="shared" si="39"/>
        <v>3</v>
      </c>
      <c r="K59" s="12">
        <f t="shared" si="40"/>
        <v>-5.2359877559829883E-2</v>
      </c>
      <c r="L59" s="12">
        <f t="shared" si="41"/>
        <v>-5.2335956242943828E-2</v>
      </c>
      <c r="M59" s="12">
        <f t="shared" si="42"/>
        <v>-5.2383818566763218E-2</v>
      </c>
      <c r="N59" s="12">
        <f t="shared" si="43"/>
        <v>0</v>
      </c>
      <c r="O59" s="12">
        <f t="shared" si="44"/>
        <v>6375585.7452000007</v>
      </c>
      <c r="P59" s="12">
        <f t="shared" si="45"/>
        <v>9.2468067027179749E-6</v>
      </c>
      <c r="Q59" s="12">
        <f t="shared" si="46"/>
        <v>0</v>
      </c>
      <c r="R59" s="12">
        <f t="shared" si="47"/>
        <v>0</v>
      </c>
      <c r="S59" s="12">
        <f t="shared" si="48"/>
        <v>0</v>
      </c>
      <c r="T59" s="12">
        <f t="shared" si="49"/>
        <v>0</v>
      </c>
      <c r="U59" s="12">
        <f t="shared" si="50"/>
        <v>0</v>
      </c>
      <c r="V59" s="12">
        <f t="shared" si="6"/>
        <v>5.0546225567071803E-3</v>
      </c>
      <c r="W59" s="12">
        <f t="shared" si="51"/>
        <v>4.2582015317955055E-5</v>
      </c>
      <c r="X59" s="12">
        <f t="shared" si="52"/>
        <v>1.6740578955036711E-7</v>
      </c>
      <c r="Y59" s="12">
        <f t="shared" si="53"/>
        <v>0</v>
      </c>
      <c r="Z59" s="13" t="str">
        <f t="shared" si="54"/>
        <v>N</v>
      </c>
      <c r="AA59" s="13" t="str">
        <f t="shared" si="55"/>
        <v>N</v>
      </c>
      <c r="AB59" s="13" t="str">
        <f t="shared" si="56"/>
        <v>U</v>
      </c>
      <c r="AC59" s="14">
        <f t="shared" si="57"/>
        <v>166021.44365805644</v>
      </c>
      <c r="AD59" s="14">
        <f t="shared" si="58"/>
        <v>0</v>
      </c>
      <c r="AE59" s="27"/>
      <c r="AF59" s="27"/>
      <c r="AG59" s="33"/>
      <c r="AH59" s="34"/>
      <c r="AI59" s="35"/>
      <c r="AJ59" s="33"/>
      <c r="AK59" s="34"/>
      <c r="AL59" s="35"/>
      <c r="AM59" s="28"/>
      <c r="AN59" s="28"/>
      <c r="AO59" s="28"/>
    </row>
    <row r="60" spans="5:41" x14ac:dyDescent="0.25">
      <c r="E60" s="11">
        <f>route!A59</f>
        <v>0</v>
      </c>
      <c r="F60" s="11">
        <f>route!B59</f>
        <v>0</v>
      </c>
      <c r="G60" s="12">
        <f t="shared" si="36"/>
        <v>0</v>
      </c>
      <c r="H60" s="12">
        <f t="shared" si="37"/>
        <v>0</v>
      </c>
      <c r="I60" s="12">
        <f t="shared" si="38"/>
        <v>31</v>
      </c>
      <c r="J60" s="12">
        <f t="shared" si="39"/>
        <v>3</v>
      </c>
      <c r="K60" s="12">
        <f t="shared" si="40"/>
        <v>-5.2359877559829883E-2</v>
      </c>
      <c r="L60" s="12">
        <f t="shared" si="41"/>
        <v>-5.2335956242943828E-2</v>
      </c>
      <c r="M60" s="12">
        <f t="shared" si="42"/>
        <v>-5.2383818566763218E-2</v>
      </c>
      <c r="N60" s="12">
        <f t="shared" si="43"/>
        <v>0</v>
      </c>
      <c r="O60" s="12">
        <f t="shared" si="44"/>
        <v>6375585.7452000007</v>
      </c>
      <c r="P60" s="12">
        <f t="shared" si="45"/>
        <v>9.2468067027179749E-6</v>
      </c>
      <c r="Q60" s="12">
        <f t="shared" si="46"/>
        <v>0</v>
      </c>
      <c r="R60" s="12">
        <f t="shared" si="47"/>
        <v>0</v>
      </c>
      <c r="S60" s="12">
        <f t="shared" si="48"/>
        <v>0</v>
      </c>
      <c r="T60" s="12">
        <f t="shared" si="49"/>
        <v>0</v>
      </c>
      <c r="U60" s="12">
        <f t="shared" si="50"/>
        <v>0</v>
      </c>
      <c r="V60" s="12">
        <f t="shared" si="6"/>
        <v>5.0546225567071803E-3</v>
      </c>
      <c r="W60" s="12">
        <f t="shared" si="51"/>
        <v>4.2582015317955055E-5</v>
      </c>
      <c r="X60" s="12">
        <f t="shared" si="52"/>
        <v>1.6740578955036711E-7</v>
      </c>
      <c r="Y60" s="12">
        <f t="shared" si="53"/>
        <v>0</v>
      </c>
      <c r="Z60" s="13" t="str">
        <f t="shared" si="54"/>
        <v>N</v>
      </c>
      <c r="AA60" s="13" t="str">
        <f t="shared" si="55"/>
        <v>N</v>
      </c>
      <c r="AB60" s="13" t="str">
        <f t="shared" si="56"/>
        <v>U</v>
      </c>
      <c r="AC60" s="14">
        <f t="shared" si="57"/>
        <v>166021.44365805644</v>
      </c>
      <c r="AD60" s="14">
        <f t="shared" si="58"/>
        <v>0</v>
      </c>
      <c r="AE60" s="27"/>
      <c r="AF60" s="27"/>
      <c r="AG60" s="33"/>
      <c r="AH60" s="34"/>
      <c r="AI60" s="35"/>
      <c r="AJ60" s="33"/>
      <c r="AK60" s="34"/>
      <c r="AL60" s="35"/>
      <c r="AM60" s="28"/>
      <c r="AN60" s="28"/>
      <c r="AO60" s="28"/>
    </row>
    <row r="61" spans="5:41" x14ac:dyDescent="0.25">
      <c r="E61" s="11">
        <f>route!A60</f>
        <v>0</v>
      </c>
      <c r="F61" s="11">
        <f>route!B60</f>
        <v>0</v>
      </c>
      <c r="G61" s="12">
        <f t="shared" si="36"/>
        <v>0</v>
      </c>
      <c r="H61" s="12">
        <f t="shared" si="37"/>
        <v>0</v>
      </c>
      <c r="I61" s="12">
        <f t="shared" si="38"/>
        <v>31</v>
      </c>
      <c r="J61" s="12">
        <f t="shared" si="39"/>
        <v>3</v>
      </c>
      <c r="K61" s="12">
        <f t="shared" si="40"/>
        <v>-5.2359877559829883E-2</v>
      </c>
      <c r="L61" s="12">
        <f t="shared" si="41"/>
        <v>-5.2335956242943828E-2</v>
      </c>
      <c r="M61" s="12">
        <f t="shared" si="42"/>
        <v>-5.2383818566763218E-2</v>
      </c>
      <c r="N61" s="12">
        <f t="shared" si="43"/>
        <v>0</v>
      </c>
      <c r="O61" s="12">
        <f t="shared" si="44"/>
        <v>6375585.7452000007</v>
      </c>
      <c r="P61" s="12">
        <f t="shared" si="45"/>
        <v>9.2468067027179749E-6</v>
      </c>
      <c r="Q61" s="12">
        <f t="shared" si="46"/>
        <v>0</v>
      </c>
      <c r="R61" s="12">
        <f t="shared" si="47"/>
        <v>0</v>
      </c>
      <c r="S61" s="12">
        <f t="shared" si="48"/>
        <v>0</v>
      </c>
      <c r="T61" s="12">
        <f t="shared" si="49"/>
        <v>0</v>
      </c>
      <c r="U61" s="12">
        <f t="shared" si="50"/>
        <v>0</v>
      </c>
      <c r="V61" s="12">
        <f t="shared" si="6"/>
        <v>5.0546225567071803E-3</v>
      </c>
      <c r="W61" s="12">
        <f t="shared" si="51"/>
        <v>4.2582015317955055E-5</v>
      </c>
      <c r="X61" s="12">
        <f t="shared" si="52"/>
        <v>1.6740578955036711E-7</v>
      </c>
      <c r="Y61" s="12">
        <f t="shared" si="53"/>
        <v>0</v>
      </c>
      <c r="Z61" s="13" t="str">
        <f t="shared" si="54"/>
        <v>N</v>
      </c>
      <c r="AA61" s="13" t="str">
        <f t="shared" si="55"/>
        <v>N</v>
      </c>
      <c r="AB61" s="13" t="str">
        <f t="shared" si="56"/>
        <v>U</v>
      </c>
      <c r="AC61" s="14">
        <f t="shared" si="57"/>
        <v>166021.44365805644</v>
      </c>
      <c r="AD61" s="14">
        <f t="shared" si="58"/>
        <v>0</v>
      </c>
      <c r="AE61" s="27"/>
      <c r="AF61" s="27"/>
      <c r="AG61" s="33"/>
      <c r="AH61" s="34"/>
      <c r="AI61" s="35"/>
      <c r="AJ61" s="33"/>
      <c r="AK61" s="34"/>
      <c r="AL61" s="35"/>
      <c r="AM61" s="28"/>
      <c r="AN61" s="28"/>
      <c r="AO61" s="28"/>
    </row>
    <row r="62" spans="5:41" x14ac:dyDescent="0.25">
      <c r="E62" s="11">
        <f>route!A61</f>
        <v>0</v>
      </c>
      <c r="F62" s="11">
        <f>route!B61</f>
        <v>0</v>
      </c>
      <c r="G62" s="12">
        <f t="shared" si="36"/>
        <v>0</v>
      </c>
      <c r="H62" s="12">
        <f t="shared" si="37"/>
        <v>0</v>
      </c>
      <c r="I62" s="12">
        <f t="shared" si="38"/>
        <v>31</v>
      </c>
      <c r="J62" s="12">
        <f t="shared" si="39"/>
        <v>3</v>
      </c>
      <c r="K62" s="12">
        <f t="shared" si="40"/>
        <v>-5.2359877559829883E-2</v>
      </c>
      <c r="L62" s="12">
        <f t="shared" si="41"/>
        <v>-5.2335956242943828E-2</v>
      </c>
      <c r="M62" s="12">
        <f t="shared" si="42"/>
        <v>-5.2383818566763218E-2</v>
      </c>
      <c r="N62" s="12">
        <f t="shared" si="43"/>
        <v>0</v>
      </c>
      <c r="O62" s="12">
        <f t="shared" si="44"/>
        <v>6375585.7452000007</v>
      </c>
      <c r="P62" s="12">
        <f t="shared" si="45"/>
        <v>9.2468067027179749E-6</v>
      </c>
      <c r="Q62" s="12">
        <f t="shared" si="46"/>
        <v>0</v>
      </c>
      <c r="R62" s="12">
        <f t="shared" si="47"/>
        <v>0</v>
      </c>
      <c r="S62" s="12">
        <f t="shared" si="48"/>
        <v>0</v>
      </c>
      <c r="T62" s="12">
        <f t="shared" si="49"/>
        <v>0</v>
      </c>
      <c r="U62" s="12">
        <f t="shared" si="50"/>
        <v>0</v>
      </c>
      <c r="V62" s="12">
        <f t="shared" si="6"/>
        <v>5.0546225567071803E-3</v>
      </c>
      <c r="W62" s="12">
        <f t="shared" si="51"/>
        <v>4.2582015317955055E-5</v>
      </c>
      <c r="X62" s="12">
        <f t="shared" si="52"/>
        <v>1.6740578955036711E-7</v>
      </c>
      <c r="Y62" s="12">
        <f t="shared" si="53"/>
        <v>0</v>
      </c>
      <c r="Z62" s="13" t="str">
        <f t="shared" si="54"/>
        <v>N</v>
      </c>
      <c r="AA62" s="13" t="str">
        <f t="shared" si="55"/>
        <v>N</v>
      </c>
      <c r="AB62" s="13" t="str">
        <f t="shared" si="56"/>
        <v>U</v>
      </c>
      <c r="AC62" s="14">
        <f t="shared" si="57"/>
        <v>166021.44365805644</v>
      </c>
      <c r="AD62" s="14">
        <f t="shared" si="58"/>
        <v>0</v>
      </c>
      <c r="AE62" s="27"/>
      <c r="AF62" s="27"/>
      <c r="AG62" s="33"/>
      <c r="AH62" s="34"/>
      <c r="AI62" s="35"/>
      <c r="AJ62" s="33"/>
      <c r="AK62" s="34"/>
      <c r="AL62" s="35"/>
      <c r="AM62" s="28"/>
      <c r="AN62" s="28"/>
      <c r="AO62" s="28"/>
    </row>
    <row r="63" spans="5:41" x14ac:dyDescent="0.25">
      <c r="E63" s="11">
        <f>route!A62</f>
        <v>0</v>
      </c>
      <c r="F63" s="11">
        <f>route!B62</f>
        <v>0</v>
      </c>
      <c r="G63" s="12">
        <f t="shared" si="36"/>
        <v>0</v>
      </c>
      <c r="H63" s="12">
        <f t="shared" si="37"/>
        <v>0</v>
      </c>
      <c r="I63" s="12">
        <f t="shared" si="38"/>
        <v>31</v>
      </c>
      <c r="J63" s="12">
        <f t="shared" si="39"/>
        <v>3</v>
      </c>
      <c r="K63" s="12">
        <f t="shared" si="40"/>
        <v>-5.2359877559829883E-2</v>
      </c>
      <c r="L63" s="12">
        <f t="shared" si="41"/>
        <v>-5.2335956242943828E-2</v>
      </c>
      <c r="M63" s="12">
        <f t="shared" si="42"/>
        <v>-5.2383818566763218E-2</v>
      </c>
      <c r="N63" s="12">
        <f t="shared" si="43"/>
        <v>0</v>
      </c>
      <c r="O63" s="12">
        <f t="shared" si="44"/>
        <v>6375585.7452000007</v>
      </c>
      <c r="P63" s="12">
        <f t="shared" si="45"/>
        <v>9.2468067027179749E-6</v>
      </c>
      <c r="Q63" s="12">
        <f t="shared" si="46"/>
        <v>0</v>
      </c>
      <c r="R63" s="12">
        <f t="shared" si="47"/>
        <v>0</v>
      </c>
      <c r="S63" s="12">
        <f t="shared" si="48"/>
        <v>0</v>
      </c>
      <c r="T63" s="12">
        <f t="shared" si="49"/>
        <v>0</v>
      </c>
      <c r="U63" s="12">
        <f t="shared" si="50"/>
        <v>0</v>
      </c>
      <c r="V63" s="12">
        <f t="shared" si="6"/>
        <v>5.0546225567071803E-3</v>
      </c>
      <c r="W63" s="12">
        <f t="shared" si="51"/>
        <v>4.2582015317955055E-5</v>
      </c>
      <c r="X63" s="12">
        <f t="shared" si="52"/>
        <v>1.6740578955036711E-7</v>
      </c>
      <c r="Y63" s="12">
        <f t="shared" si="53"/>
        <v>0</v>
      </c>
      <c r="Z63" s="13" t="str">
        <f t="shared" si="54"/>
        <v>N</v>
      </c>
      <c r="AA63" s="13" t="str">
        <f t="shared" si="55"/>
        <v>N</v>
      </c>
      <c r="AB63" s="13" t="str">
        <f t="shared" si="56"/>
        <v>U</v>
      </c>
      <c r="AC63" s="14">
        <f t="shared" si="57"/>
        <v>166021.44365805644</v>
      </c>
      <c r="AD63" s="14">
        <f t="shared" si="58"/>
        <v>0</v>
      </c>
      <c r="AE63" s="27"/>
      <c r="AF63" s="27"/>
      <c r="AG63" s="33"/>
      <c r="AH63" s="34"/>
      <c r="AI63" s="35"/>
      <c r="AJ63" s="33"/>
      <c r="AK63" s="34"/>
      <c r="AL63" s="35"/>
      <c r="AM63" s="28"/>
      <c r="AN63" s="28"/>
      <c r="AO63" s="28"/>
    </row>
    <row r="64" spans="5:41" x14ac:dyDescent="0.25">
      <c r="E64" s="11">
        <f>route!A63</f>
        <v>0</v>
      </c>
      <c r="F64" s="11">
        <f>route!B63</f>
        <v>0</v>
      </c>
      <c r="G64" s="12">
        <f t="shared" si="36"/>
        <v>0</v>
      </c>
      <c r="H64" s="12">
        <f t="shared" si="37"/>
        <v>0</v>
      </c>
      <c r="I64" s="12">
        <f t="shared" si="38"/>
        <v>31</v>
      </c>
      <c r="J64" s="12">
        <f t="shared" si="39"/>
        <v>3</v>
      </c>
      <c r="K64" s="12">
        <f t="shared" si="40"/>
        <v>-5.2359877559829883E-2</v>
      </c>
      <c r="L64" s="12">
        <f t="shared" si="41"/>
        <v>-5.2335956242943828E-2</v>
      </c>
      <c r="M64" s="12">
        <f t="shared" si="42"/>
        <v>-5.2383818566763218E-2</v>
      </c>
      <c r="N64" s="12">
        <f t="shared" si="43"/>
        <v>0</v>
      </c>
      <c r="O64" s="12">
        <f t="shared" si="44"/>
        <v>6375585.7452000007</v>
      </c>
      <c r="P64" s="12">
        <f t="shared" si="45"/>
        <v>9.2468067027179749E-6</v>
      </c>
      <c r="Q64" s="12">
        <f t="shared" si="46"/>
        <v>0</v>
      </c>
      <c r="R64" s="12">
        <f t="shared" si="47"/>
        <v>0</v>
      </c>
      <c r="S64" s="12">
        <f t="shared" si="48"/>
        <v>0</v>
      </c>
      <c r="T64" s="12">
        <f t="shared" si="49"/>
        <v>0</v>
      </c>
      <c r="U64" s="12">
        <f t="shared" si="50"/>
        <v>0</v>
      </c>
      <c r="V64" s="12">
        <f t="shared" si="6"/>
        <v>5.0546225567071803E-3</v>
      </c>
      <c r="W64" s="12">
        <f t="shared" si="51"/>
        <v>4.2582015317955055E-5</v>
      </c>
      <c r="X64" s="12">
        <f t="shared" si="52"/>
        <v>1.6740578955036711E-7</v>
      </c>
      <c r="Y64" s="12">
        <f t="shared" si="53"/>
        <v>0</v>
      </c>
      <c r="Z64" s="13" t="str">
        <f t="shared" si="54"/>
        <v>N</v>
      </c>
      <c r="AA64" s="13" t="str">
        <f t="shared" si="55"/>
        <v>N</v>
      </c>
      <c r="AB64" s="13" t="str">
        <f t="shared" si="56"/>
        <v>U</v>
      </c>
      <c r="AC64" s="14">
        <f t="shared" si="57"/>
        <v>166021.44365805644</v>
      </c>
      <c r="AD64" s="14">
        <f t="shared" si="58"/>
        <v>0</v>
      </c>
      <c r="AE64" s="27"/>
      <c r="AF64" s="27"/>
      <c r="AG64" s="33"/>
      <c r="AH64" s="34"/>
      <c r="AI64" s="35"/>
      <c r="AJ64" s="33"/>
      <c r="AK64" s="34"/>
      <c r="AL64" s="35"/>
      <c r="AM64" s="28"/>
      <c r="AN64" s="28"/>
      <c r="AO64" s="28"/>
    </row>
    <row r="65" spans="5:41" x14ac:dyDescent="0.25">
      <c r="E65" s="11">
        <f>route!A64</f>
        <v>0</v>
      </c>
      <c r="F65" s="11">
        <f>route!B64</f>
        <v>0</v>
      </c>
      <c r="G65" s="12">
        <f t="shared" si="36"/>
        <v>0</v>
      </c>
      <c r="H65" s="12">
        <f t="shared" si="37"/>
        <v>0</v>
      </c>
      <c r="I65" s="12">
        <f t="shared" si="38"/>
        <v>31</v>
      </c>
      <c r="J65" s="12">
        <f t="shared" si="39"/>
        <v>3</v>
      </c>
      <c r="K65" s="12">
        <f t="shared" si="40"/>
        <v>-5.2359877559829883E-2</v>
      </c>
      <c r="L65" s="12">
        <f t="shared" si="41"/>
        <v>-5.2335956242943828E-2</v>
      </c>
      <c r="M65" s="12">
        <f t="shared" si="42"/>
        <v>-5.2383818566763218E-2</v>
      </c>
      <c r="N65" s="12">
        <f t="shared" si="43"/>
        <v>0</v>
      </c>
      <c r="O65" s="12">
        <f t="shared" si="44"/>
        <v>6375585.7452000007</v>
      </c>
      <c r="P65" s="12">
        <f t="shared" si="45"/>
        <v>9.2468067027179749E-6</v>
      </c>
      <c r="Q65" s="12">
        <f t="shared" si="46"/>
        <v>0</v>
      </c>
      <c r="R65" s="12">
        <f t="shared" si="47"/>
        <v>0</v>
      </c>
      <c r="S65" s="12">
        <f t="shared" si="48"/>
        <v>0</v>
      </c>
      <c r="T65" s="12">
        <f t="shared" si="49"/>
        <v>0</v>
      </c>
      <c r="U65" s="12">
        <f t="shared" si="50"/>
        <v>0</v>
      </c>
      <c r="V65" s="12">
        <f t="shared" si="6"/>
        <v>5.0546225567071803E-3</v>
      </c>
      <c r="W65" s="12">
        <f t="shared" si="51"/>
        <v>4.2582015317955055E-5</v>
      </c>
      <c r="X65" s="12">
        <f t="shared" si="52"/>
        <v>1.6740578955036711E-7</v>
      </c>
      <c r="Y65" s="12">
        <f t="shared" si="53"/>
        <v>0</v>
      </c>
      <c r="Z65" s="13" t="str">
        <f t="shared" si="54"/>
        <v>N</v>
      </c>
      <c r="AA65" s="13" t="str">
        <f t="shared" si="55"/>
        <v>N</v>
      </c>
      <c r="AB65" s="13" t="str">
        <f t="shared" si="56"/>
        <v>U</v>
      </c>
      <c r="AC65" s="14">
        <f t="shared" si="57"/>
        <v>166021.44365805644</v>
      </c>
      <c r="AD65" s="14">
        <f t="shared" si="58"/>
        <v>0</v>
      </c>
      <c r="AE65" s="27"/>
      <c r="AF65" s="27"/>
      <c r="AG65" s="33"/>
      <c r="AH65" s="34"/>
      <c r="AI65" s="35"/>
      <c r="AJ65" s="33"/>
      <c r="AK65" s="34"/>
      <c r="AL65" s="35"/>
      <c r="AM65" s="28"/>
      <c r="AN65" s="28"/>
      <c r="AO65" s="28"/>
    </row>
    <row r="66" spans="5:41" x14ac:dyDescent="0.25">
      <c r="E66" s="11">
        <f>route!A65</f>
        <v>0</v>
      </c>
      <c r="F66" s="11">
        <f>route!B65</f>
        <v>0</v>
      </c>
      <c r="G66" s="12">
        <f t="shared" si="36"/>
        <v>0</v>
      </c>
      <c r="H66" s="12">
        <f t="shared" si="37"/>
        <v>0</v>
      </c>
      <c r="I66" s="12">
        <f t="shared" si="38"/>
        <v>31</v>
      </c>
      <c r="J66" s="12">
        <f t="shared" si="39"/>
        <v>3</v>
      </c>
      <c r="K66" s="12">
        <f t="shared" si="40"/>
        <v>-5.2359877559829883E-2</v>
      </c>
      <c r="L66" s="12">
        <f t="shared" si="41"/>
        <v>-5.2335956242943828E-2</v>
      </c>
      <c r="M66" s="12">
        <f t="shared" si="42"/>
        <v>-5.2383818566763218E-2</v>
      </c>
      <c r="N66" s="12">
        <f t="shared" si="43"/>
        <v>0</v>
      </c>
      <c r="O66" s="12">
        <f t="shared" si="44"/>
        <v>6375585.7452000007</v>
      </c>
      <c r="P66" s="12">
        <f t="shared" si="45"/>
        <v>9.2468067027179749E-6</v>
      </c>
      <c r="Q66" s="12">
        <f t="shared" si="46"/>
        <v>0</v>
      </c>
      <c r="R66" s="12">
        <f t="shared" si="47"/>
        <v>0</v>
      </c>
      <c r="S66" s="12">
        <f t="shared" si="48"/>
        <v>0</v>
      </c>
      <c r="T66" s="12">
        <f t="shared" si="49"/>
        <v>0</v>
      </c>
      <c r="U66" s="12">
        <f t="shared" si="50"/>
        <v>0</v>
      </c>
      <c r="V66" s="12">
        <f t="shared" si="6"/>
        <v>5.0546225567071803E-3</v>
      </c>
      <c r="W66" s="12">
        <f t="shared" si="51"/>
        <v>4.2582015317955055E-5</v>
      </c>
      <c r="X66" s="12">
        <f t="shared" si="52"/>
        <v>1.6740578955036711E-7</v>
      </c>
      <c r="Y66" s="12">
        <f t="shared" si="53"/>
        <v>0</v>
      </c>
      <c r="Z66" s="13" t="str">
        <f t="shared" si="54"/>
        <v>N</v>
      </c>
      <c r="AA66" s="13" t="str">
        <f t="shared" si="55"/>
        <v>N</v>
      </c>
      <c r="AB66" s="13" t="str">
        <f t="shared" si="56"/>
        <v>U</v>
      </c>
      <c r="AC66" s="14">
        <f t="shared" si="57"/>
        <v>166021.44365805644</v>
      </c>
      <c r="AD66" s="14">
        <f t="shared" si="58"/>
        <v>0</v>
      </c>
      <c r="AE66" s="27"/>
      <c r="AF66" s="27"/>
      <c r="AG66" s="33"/>
      <c r="AH66" s="34"/>
      <c r="AI66" s="35"/>
      <c r="AJ66" s="33"/>
      <c r="AK66" s="34"/>
      <c r="AL66" s="35"/>
      <c r="AM66" s="28"/>
      <c r="AN66" s="28"/>
      <c r="AO66" s="28"/>
    </row>
    <row r="67" spans="5:41" x14ac:dyDescent="0.25">
      <c r="E67" s="11">
        <f>route!A66</f>
        <v>0</v>
      </c>
      <c r="F67" s="11">
        <f>route!B66</f>
        <v>0</v>
      </c>
      <c r="G67" s="12">
        <f t="shared" si="36"/>
        <v>0</v>
      </c>
      <c r="H67" s="12">
        <f t="shared" si="37"/>
        <v>0</v>
      </c>
      <c r="I67" s="12">
        <f t="shared" si="38"/>
        <v>31</v>
      </c>
      <c r="J67" s="12">
        <f t="shared" si="39"/>
        <v>3</v>
      </c>
      <c r="K67" s="12">
        <f t="shared" si="40"/>
        <v>-5.2359877559829883E-2</v>
      </c>
      <c r="L67" s="12">
        <f t="shared" si="41"/>
        <v>-5.2335956242943828E-2</v>
      </c>
      <c r="M67" s="12">
        <f t="shared" si="42"/>
        <v>-5.2383818566763218E-2</v>
      </c>
      <c r="N67" s="12">
        <f t="shared" si="43"/>
        <v>0</v>
      </c>
      <c r="O67" s="12">
        <f t="shared" si="44"/>
        <v>6375585.7452000007</v>
      </c>
      <c r="P67" s="12">
        <f t="shared" si="45"/>
        <v>9.2468067027179749E-6</v>
      </c>
      <c r="Q67" s="12">
        <f t="shared" si="46"/>
        <v>0</v>
      </c>
      <c r="R67" s="12">
        <f t="shared" si="47"/>
        <v>0</v>
      </c>
      <c r="S67" s="12">
        <f t="shared" si="48"/>
        <v>0</v>
      </c>
      <c r="T67" s="12">
        <f t="shared" si="49"/>
        <v>0</v>
      </c>
      <c r="U67" s="12">
        <f t="shared" si="50"/>
        <v>0</v>
      </c>
      <c r="V67" s="12">
        <f t="shared" si="6"/>
        <v>5.0546225567071803E-3</v>
      </c>
      <c r="W67" s="12">
        <f t="shared" si="51"/>
        <v>4.2582015317955055E-5</v>
      </c>
      <c r="X67" s="12">
        <f t="shared" si="52"/>
        <v>1.6740578955036711E-7</v>
      </c>
      <c r="Y67" s="12">
        <f t="shared" si="53"/>
        <v>0</v>
      </c>
      <c r="Z67" s="13" t="str">
        <f t="shared" si="54"/>
        <v>N</v>
      </c>
      <c r="AA67" s="13" t="str">
        <f t="shared" si="55"/>
        <v>N</v>
      </c>
      <c r="AB67" s="13" t="str">
        <f t="shared" si="56"/>
        <v>U</v>
      </c>
      <c r="AC67" s="14">
        <f t="shared" si="57"/>
        <v>166021.44365805644</v>
      </c>
      <c r="AD67" s="14">
        <f t="shared" si="58"/>
        <v>0</v>
      </c>
      <c r="AE67" s="27"/>
      <c r="AF67" s="27"/>
      <c r="AG67" s="33"/>
      <c r="AH67" s="34"/>
      <c r="AI67" s="35"/>
      <c r="AJ67" s="33"/>
      <c r="AK67" s="34"/>
      <c r="AL67" s="35"/>
      <c r="AM67" s="28"/>
      <c r="AN67" s="28"/>
      <c r="AO67" s="28"/>
    </row>
    <row r="68" spans="5:41" x14ac:dyDescent="0.25">
      <c r="E68" s="11">
        <f>route!A67</f>
        <v>0</v>
      </c>
      <c r="F68" s="11">
        <f>route!B67</f>
        <v>0</v>
      </c>
      <c r="G68" s="12">
        <f t="shared" si="36"/>
        <v>0</v>
      </c>
      <c r="H68" s="12">
        <f t="shared" si="37"/>
        <v>0</v>
      </c>
      <c r="I68" s="12">
        <f t="shared" si="38"/>
        <v>31</v>
      </c>
      <c r="J68" s="12">
        <f t="shared" si="39"/>
        <v>3</v>
      </c>
      <c r="K68" s="12">
        <f t="shared" si="40"/>
        <v>-5.2359877559829883E-2</v>
      </c>
      <c r="L68" s="12">
        <f t="shared" si="41"/>
        <v>-5.2335956242943828E-2</v>
      </c>
      <c r="M68" s="12">
        <f t="shared" si="42"/>
        <v>-5.2383818566763218E-2</v>
      </c>
      <c r="N68" s="12">
        <f t="shared" si="43"/>
        <v>0</v>
      </c>
      <c r="O68" s="12">
        <f t="shared" si="44"/>
        <v>6375585.7452000007</v>
      </c>
      <c r="P68" s="12">
        <f t="shared" si="45"/>
        <v>9.2468067027179749E-6</v>
      </c>
      <c r="Q68" s="12">
        <f t="shared" si="46"/>
        <v>0</v>
      </c>
      <c r="R68" s="12">
        <f t="shared" si="47"/>
        <v>0</v>
      </c>
      <c r="S68" s="12">
        <f t="shared" si="48"/>
        <v>0</v>
      </c>
      <c r="T68" s="12">
        <f t="shared" si="49"/>
        <v>0</v>
      </c>
      <c r="U68" s="12">
        <f t="shared" si="50"/>
        <v>0</v>
      </c>
      <c r="V68" s="12">
        <f t="shared" si="6"/>
        <v>5.0546225567071803E-3</v>
      </c>
      <c r="W68" s="12">
        <f t="shared" si="51"/>
        <v>4.2582015317955055E-5</v>
      </c>
      <c r="X68" s="12">
        <f t="shared" si="52"/>
        <v>1.6740578955036711E-7</v>
      </c>
      <c r="Y68" s="12">
        <f t="shared" si="53"/>
        <v>0</v>
      </c>
      <c r="Z68" s="13" t="str">
        <f t="shared" si="54"/>
        <v>N</v>
      </c>
      <c r="AA68" s="13" t="str">
        <f t="shared" si="55"/>
        <v>N</v>
      </c>
      <c r="AB68" s="13" t="str">
        <f t="shared" si="56"/>
        <v>U</v>
      </c>
      <c r="AC68" s="14">
        <f t="shared" si="57"/>
        <v>166021.44365805644</v>
      </c>
      <c r="AD68" s="14">
        <f t="shared" si="58"/>
        <v>0</v>
      </c>
      <c r="AE68" s="27"/>
      <c r="AF68" s="27"/>
      <c r="AG68" s="33"/>
      <c r="AH68" s="34"/>
      <c r="AI68" s="35"/>
      <c r="AJ68" s="33"/>
      <c r="AK68" s="34"/>
      <c r="AL68" s="35"/>
      <c r="AM68" s="28"/>
      <c r="AN68" s="28"/>
      <c r="AO68" s="28"/>
    </row>
    <row r="69" spans="5:41" x14ac:dyDescent="0.25">
      <c r="E69" s="11">
        <f>route!A68</f>
        <v>0</v>
      </c>
      <c r="F69" s="11">
        <f>route!B68</f>
        <v>0</v>
      </c>
      <c r="G69" s="12">
        <f t="shared" si="36"/>
        <v>0</v>
      </c>
      <c r="H69" s="12">
        <f t="shared" si="37"/>
        <v>0</v>
      </c>
      <c r="I69" s="12">
        <f t="shared" si="38"/>
        <v>31</v>
      </c>
      <c r="J69" s="12">
        <f t="shared" si="39"/>
        <v>3</v>
      </c>
      <c r="K69" s="12">
        <f t="shared" si="40"/>
        <v>-5.2359877559829883E-2</v>
      </c>
      <c r="L69" s="12">
        <f t="shared" si="41"/>
        <v>-5.2335956242943828E-2</v>
      </c>
      <c r="M69" s="12">
        <f t="shared" si="42"/>
        <v>-5.2383818566763218E-2</v>
      </c>
      <c r="N69" s="12">
        <f t="shared" si="43"/>
        <v>0</v>
      </c>
      <c r="O69" s="12">
        <f t="shared" si="44"/>
        <v>6375585.7452000007</v>
      </c>
      <c r="P69" s="12">
        <f t="shared" si="45"/>
        <v>9.2468067027179749E-6</v>
      </c>
      <c r="Q69" s="12">
        <f t="shared" si="46"/>
        <v>0</v>
      </c>
      <c r="R69" s="12">
        <f t="shared" si="47"/>
        <v>0</v>
      </c>
      <c r="S69" s="12">
        <f t="shared" si="48"/>
        <v>0</v>
      </c>
      <c r="T69" s="12">
        <f t="shared" si="49"/>
        <v>0</v>
      </c>
      <c r="U69" s="12">
        <f t="shared" si="50"/>
        <v>0</v>
      </c>
      <c r="V69" s="12">
        <f t="shared" ref="V69:V132" si="59">(3/4)*$C$17</f>
        <v>5.0546225567071803E-3</v>
      </c>
      <c r="W69" s="12">
        <f t="shared" si="51"/>
        <v>4.2582015317955055E-5</v>
      </c>
      <c r="X69" s="12">
        <f t="shared" si="52"/>
        <v>1.6740578955036711E-7</v>
      </c>
      <c r="Y69" s="12">
        <f t="shared" si="53"/>
        <v>0</v>
      </c>
      <c r="Z69" s="13" t="str">
        <f t="shared" si="54"/>
        <v>N</v>
      </c>
      <c r="AA69" s="13" t="str">
        <f t="shared" si="55"/>
        <v>N</v>
      </c>
      <c r="AB69" s="13" t="str">
        <f t="shared" si="56"/>
        <v>U</v>
      </c>
      <c r="AC69" s="14">
        <f t="shared" si="57"/>
        <v>166021.44365805644</v>
      </c>
      <c r="AD69" s="14">
        <f t="shared" si="58"/>
        <v>0</v>
      </c>
      <c r="AE69" s="27"/>
      <c r="AF69" s="27"/>
      <c r="AG69" s="33"/>
      <c r="AH69" s="34"/>
      <c r="AI69" s="35"/>
      <c r="AJ69" s="33"/>
      <c r="AK69" s="34"/>
      <c r="AL69" s="35"/>
      <c r="AM69" s="28"/>
      <c r="AN69" s="28"/>
      <c r="AO69" s="28"/>
    </row>
    <row r="70" spans="5:41" x14ac:dyDescent="0.25">
      <c r="E70" s="11">
        <f>route!A69</f>
        <v>0</v>
      </c>
      <c r="F70" s="11">
        <f>route!B69</f>
        <v>0</v>
      </c>
      <c r="G70" s="12">
        <f t="shared" si="36"/>
        <v>0</v>
      </c>
      <c r="H70" s="12">
        <f t="shared" si="37"/>
        <v>0</v>
      </c>
      <c r="I70" s="12">
        <f t="shared" si="38"/>
        <v>31</v>
      </c>
      <c r="J70" s="12">
        <f t="shared" si="39"/>
        <v>3</v>
      </c>
      <c r="K70" s="12">
        <f t="shared" si="40"/>
        <v>-5.2359877559829883E-2</v>
      </c>
      <c r="L70" s="12">
        <f t="shared" si="41"/>
        <v>-5.2335956242943828E-2</v>
      </c>
      <c r="M70" s="12">
        <f t="shared" si="42"/>
        <v>-5.2383818566763218E-2</v>
      </c>
      <c r="N70" s="12">
        <f t="shared" si="43"/>
        <v>0</v>
      </c>
      <c r="O70" s="12">
        <f t="shared" si="44"/>
        <v>6375585.7452000007</v>
      </c>
      <c r="P70" s="12">
        <f t="shared" si="45"/>
        <v>9.2468067027179749E-6</v>
      </c>
      <c r="Q70" s="12">
        <f t="shared" si="46"/>
        <v>0</v>
      </c>
      <c r="R70" s="12">
        <f t="shared" si="47"/>
        <v>0</v>
      </c>
      <c r="S70" s="12">
        <f t="shared" si="48"/>
        <v>0</v>
      </c>
      <c r="T70" s="12">
        <f t="shared" si="49"/>
        <v>0</v>
      </c>
      <c r="U70" s="12">
        <f t="shared" si="50"/>
        <v>0</v>
      </c>
      <c r="V70" s="12">
        <f t="shared" si="59"/>
        <v>5.0546225567071803E-3</v>
      </c>
      <c r="W70" s="12">
        <f t="shared" si="51"/>
        <v>4.2582015317955055E-5</v>
      </c>
      <c r="X70" s="12">
        <f t="shared" si="52"/>
        <v>1.6740578955036711E-7</v>
      </c>
      <c r="Y70" s="12">
        <f t="shared" si="53"/>
        <v>0</v>
      </c>
      <c r="Z70" s="13" t="str">
        <f t="shared" si="54"/>
        <v>N</v>
      </c>
      <c r="AA70" s="13" t="str">
        <f t="shared" si="55"/>
        <v>N</v>
      </c>
      <c r="AB70" s="13" t="str">
        <f t="shared" si="56"/>
        <v>U</v>
      </c>
      <c r="AC70" s="14">
        <f t="shared" si="57"/>
        <v>166021.44365805644</v>
      </c>
      <c r="AD70" s="14">
        <f t="shared" si="58"/>
        <v>0</v>
      </c>
      <c r="AE70" s="27"/>
      <c r="AF70" s="27"/>
      <c r="AG70" s="33"/>
      <c r="AH70" s="34"/>
      <c r="AI70" s="35"/>
      <c r="AJ70" s="33"/>
      <c r="AK70" s="34"/>
      <c r="AL70" s="35"/>
      <c r="AM70" s="28"/>
      <c r="AN70" s="28"/>
      <c r="AO70" s="28"/>
    </row>
    <row r="71" spans="5:41" x14ac:dyDescent="0.25">
      <c r="E71" s="11">
        <f>route!A70</f>
        <v>0</v>
      </c>
      <c r="F71" s="11">
        <f>route!B70</f>
        <v>0</v>
      </c>
      <c r="G71" s="12">
        <f t="shared" si="36"/>
        <v>0</v>
      </c>
      <c r="H71" s="12">
        <f t="shared" si="37"/>
        <v>0</v>
      </c>
      <c r="I71" s="12">
        <f t="shared" si="38"/>
        <v>31</v>
      </c>
      <c r="J71" s="12">
        <f t="shared" si="39"/>
        <v>3</v>
      </c>
      <c r="K71" s="12">
        <f t="shared" si="40"/>
        <v>-5.2359877559829883E-2</v>
      </c>
      <c r="L71" s="12">
        <f t="shared" si="41"/>
        <v>-5.2335956242943828E-2</v>
      </c>
      <c r="M71" s="12">
        <f t="shared" si="42"/>
        <v>-5.2383818566763218E-2</v>
      </c>
      <c r="N71" s="12">
        <f t="shared" si="43"/>
        <v>0</v>
      </c>
      <c r="O71" s="12">
        <f t="shared" si="44"/>
        <v>6375585.7452000007</v>
      </c>
      <c r="P71" s="12">
        <f t="shared" si="45"/>
        <v>9.2468067027179749E-6</v>
      </c>
      <c r="Q71" s="12">
        <f t="shared" si="46"/>
        <v>0</v>
      </c>
      <c r="R71" s="12">
        <f t="shared" si="47"/>
        <v>0</v>
      </c>
      <c r="S71" s="12">
        <f t="shared" si="48"/>
        <v>0</v>
      </c>
      <c r="T71" s="12">
        <f t="shared" si="49"/>
        <v>0</v>
      </c>
      <c r="U71" s="12">
        <f t="shared" si="50"/>
        <v>0</v>
      </c>
      <c r="V71" s="12">
        <f t="shared" si="59"/>
        <v>5.0546225567071803E-3</v>
      </c>
      <c r="W71" s="12">
        <f t="shared" si="51"/>
        <v>4.2582015317955055E-5</v>
      </c>
      <c r="X71" s="12">
        <f t="shared" si="52"/>
        <v>1.6740578955036711E-7</v>
      </c>
      <c r="Y71" s="12">
        <f t="shared" si="53"/>
        <v>0</v>
      </c>
      <c r="Z71" s="13" t="str">
        <f t="shared" si="54"/>
        <v>N</v>
      </c>
      <c r="AA71" s="13" t="str">
        <f t="shared" si="55"/>
        <v>N</v>
      </c>
      <c r="AB71" s="13" t="str">
        <f t="shared" si="56"/>
        <v>U</v>
      </c>
      <c r="AC71" s="14">
        <f t="shared" si="57"/>
        <v>166021.44365805644</v>
      </c>
      <c r="AD71" s="14">
        <f t="shared" si="58"/>
        <v>0</v>
      </c>
      <c r="AE71" s="27"/>
      <c r="AF71" s="27"/>
      <c r="AG71" s="33"/>
      <c r="AH71" s="34"/>
      <c r="AI71" s="35"/>
      <c r="AJ71" s="33"/>
      <c r="AK71" s="34"/>
      <c r="AL71" s="35"/>
      <c r="AM71" s="28"/>
      <c r="AN71" s="28"/>
      <c r="AO71" s="28"/>
    </row>
    <row r="72" spans="5:41" x14ac:dyDescent="0.25">
      <c r="E72" s="11">
        <f>route!A71</f>
        <v>0</v>
      </c>
      <c r="F72" s="11">
        <f>route!B71</f>
        <v>0</v>
      </c>
      <c r="G72" s="12">
        <f t="shared" si="36"/>
        <v>0</v>
      </c>
      <c r="H72" s="12">
        <f t="shared" si="37"/>
        <v>0</v>
      </c>
      <c r="I72" s="12">
        <f t="shared" si="38"/>
        <v>31</v>
      </c>
      <c r="J72" s="12">
        <f t="shared" si="39"/>
        <v>3</v>
      </c>
      <c r="K72" s="12">
        <f t="shared" si="40"/>
        <v>-5.2359877559829883E-2</v>
      </c>
      <c r="L72" s="12">
        <f t="shared" si="41"/>
        <v>-5.2335956242943828E-2</v>
      </c>
      <c r="M72" s="12">
        <f t="shared" si="42"/>
        <v>-5.2383818566763218E-2</v>
      </c>
      <c r="N72" s="12">
        <f t="shared" si="43"/>
        <v>0</v>
      </c>
      <c r="O72" s="12">
        <f t="shared" si="44"/>
        <v>6375585.7452000007</v>
      </c>
      <c r="P72" s="12">
        <f t="shared" si="45"/>
        <v>9.2468067027179749E-6</v>
      </c>
      <c r="Q72" s="12">
        <f t="shared" si="46"/>
        <v>0</v>
      </c>
      <c r="R72" s="12">
        <f t="shared" si="47"/>
        <v>0</v>
      </c>
      <c r="S72" s="12">
        <f t="shared" si="48"/>
        <v>0</v>
      </c>
      <c r="T72" s="12">
        <f t="shared" si="49"/>
        <v>0</v>
      </c>
      <c r="U72" s="12">
        <f t="shared" si="50"/>
        <v>0</v>
      </c>
      <c r="V72" s="12">
        <f t="shared" si="59"/>
        <v>5.0546225567071803E-3</v>
      </c>
      <c r="W72" s="12">
        <f t="shared" si="51"/>
        <v>4.2582015317955055E-5</v>
      </c>
      <c r="X72" s="12">
        <f t="shared" si="52"/>
        <v>1.6740578955036711E-7</v>
      </c>
      <c r="Y72" s="12">
        <f t="shared" si="53"/>
        <v>0</v>
      </c>
      <c r="Z72" s="13" t="str">
        <f t="shared" si="54"/>
        <v>N</v>
      </c>
      <c r="AA72" s="13" t="str">
        <f t="shared" si="55"/>
        <v>N</v>
      </c>
      <c r="AB72" s="13" t="str">
        <f t="shared" si="56"/>
        <v>U</v>
      </c>
      <c r="AC72" s="14">
        <f t="shared" si="57"/>
        <v>166021.44365805644</v>
      </c>
      <c r="AD72" s="14">
        <f t="shared" si="58"/>
        <v>0</v>
      </c>
      <c r="AE72" s="27"/>
      <c r="AF72" s="27"/>
      <c r="AG72" s="33"/>
      <c r="AH72" s="34"/>
      <c r="AI72" s="35"/>
      <c r="AJ72" s="33"/>
      <c r="AK72" s="34"/>
      <c r="AL72" s="35"/>
      <c r="AM72" s="28"/>
      <c r="AN72" s="28"/>
      <c r="AO72" s="28"/>
    </row>
    <row r="73" spans="5:41" x14ac:dyDescent="0.25">
      <c r="E73" s="11">
        <f>route!A72</f>
        <v>0</v>
      </c>
      <c r="F73" s="11">
        <f>route!B72</f>
        <v>0</v>
      </c>
      <c r="G73" s="12">
        <f t="shared" si="36"/>
        <v>0</v>
      </c>
      <c r="H73" s="12">
        <f t="shared" si="37"/>
        <v>0</v>
      </c>
      <c r="I73" s="12">
        <f t="shared" si="38"/>
        <v>31</v>
      </c>
      <c r="J73" s="12">
        <f t="shared" si="39"/>
        <v>3</v>
      </c>
      <c r="K73" s="12">
        <f t="shared" si="40"/>
        <v>-5.2359877559829883E-2</v>
      </c>
      <c r="L73" s="12">
        <f t="shared" si="41"/>
        <v>-5.2335956242943828E-2</v>
      </c>
      <c r="M73" s="12">
        <f t="shared" si="42"/>
        <v>-5.2383818566763218E-2</v>
      </c>
      <c r="N73" s="12">
        <f t="shared" si="43"/>
        <v>0</v>
      </c>
      <c r="O73" s="12">
        <f t="shared" si="44"/>
        <v>6375585.7452000007</v>
      </c>
      <c r="P73" s="12">
        <f t="shared" si="45"/>
        <v>9.2468067027179749E-6</v>
      </c>
      <c r="Q73" s="12">
        <f t="shared" si="46"/>
        <v>0</v>
      </c>
      <c r="R73" s="12">
        <f t="shared" si="47"/>
        <v>0</v>
      </c>
      <c r="S73" s="12">
        <f t="shared" si="48"/>
        <v>0</v>
      </c>
      <c r="T73" s="12">
        <f t="shared" si="49"/>
        <v>0</v>
      </c>
      <c r="U73" s="12">
        <f t="shared" si="50"/>
        <v>0</v>
      </c>
      <c r="V73" s="12">
        <f t="shared" si="59"/>
        <v>5.0546225567071803E-3</v>
      </c>
      <c r="W73" s="12">
        <f t="shared" si="51"/>
        <v>4.2582015317955055E-5</v>
      </c>
      <c r="X73" s="12">
        <f t="shared" si="52"/>
        <v>1.6740578955036711E-7</v>
      </c>
      <c r="Y73" s="12">
        <f t="shared" si="53"/>
        <v>0</v>
      </c>
      <c r="Z73" s="13" t="str">
        <f t="shared" si="54"/>
        <v>N</v>
      </c>
      <c r="AA73" s="13" t="str">
        <f t="shared" si="55"/>
        <v>N</v>
      </c>
      <c r="AB73" s="13" t="str">
        <f t="shared" si="56"/>
        <v>U</v>
      </c>
      <c r="AC73" s="14">
        <f t="shared" si="57"/>
        <v>166021.44365805644</v>
      </c>
      <c r="AD73" s="14">
        <f t="shared" si="58"/>
        <v>0</v>
      </c>
      <c r="AE73" s="27"/>
      <c r="AF73" s="27"/>
      <c r="AG73" s="33"/>
      <c r="AH73" s="34"/>
      <c r="AI73" s="35"/>
      <c r="AJ73" s="33"/>
      <c r="AK73" s="34"/>
      <c r="AL73" s="35"/>
      <c r="AM73" s="28"/>
      <c r="AN73" s="28"/>
      <c r="AO73" s="28"/>
    </row>
    <row r="74" spans="5:41" x14ac:dyDescent="0.25">
      <c r="E74" s="11">
        <f>route!A73</f>
        <v>0</v>
      </c>
      <c r="F74" s="11">
        <f>route!B73</f>
        <v>0</v>
      </c>
      <c r="G74" s="12">
        <f t="shared" si="36"/>
        <v>0</v>
      </c>
      <c r="H74" s="12">
        <f t="shared" si="37"/>
        <v>0</v>
      </c>
      <c r="I74" s="12">
        <f t="shared" si="38"/>
        <v>31</v>
      </c>
      <c r="J74" s="12">
        <f t="shared" si="39"/>
        <v>3</v>
      </c>
      <c r="K74" s="12">
        <f t="shared" si="40"/>
        <v>-5.2359877559829883E-2</v>
      </c>
      <c r="L74" s="12">
        <f t="shared" si="41"/>
        <v>-5.2335956242943828E-2</v>
      </c>
      <c r="M74" s="12">
        <f t="shared" si="42"/>
        <v>-5.2383818566763218E-2</v>
      </c>
      <c r="N74" s="12">
        <f t="shared" si="43"/>
        <v>0</v>
      </c>
      <c r="O74" s="12">
        <f t="shared" si="44"/>
        <v>6375585.7452000007</v>
      </c>
      <c r="P74" s="12">
        <f t="shared" si="45"/>
        <v>9.2468067027179749E-6</v>
      </c>
      <c r="Q74" s="12">
        <f t="shared" si="46"/>
        <v>0</v>
      </c>
      <c r="R74" s="12">
        <f t="shared" si="47"/>
        <v>0</v>
      </c>
      <c r="S74" s="12">
        <f t="shared" si="48"/>
        <v>0</v>
      </c>
      <c r="T74" s="12">
        <f t="shared" si="49"/>
        <v>0</v>
      </c>
      <c r="U74" s="12">
        <f t="shared" si="50"/>
        <v>0</v>
      </c>
      <c r="V74" s="12">
        <f t="shared" si="59"/>
        <v>5.0546225567071803E-3</v>
      </c>
      <c r="W74" s="12">
        <f t="shared" si="51"/>
        <v>4.2582015317955055E-5</v>
      </c>
      <c r="X74" s="12">
        <f t="shared" si="52"/>
        <v>1.6740578955036711E-7</v>
      </c>
      <c r="Y74" s="12">
        <f t="shared" si="53"/>
        <v>0</v>
      </c>
      <c r="Z74" s="13" t="str">
        <f t="shared" si="54"/>
        <v>N</v>
      </c>
      <c r="AA74" s="13" t="str">
        <f t="shared" si="55"/>
        <v>N</v>
      </c>
      <c r="AB74" s="13" t="str">
        <f t="shared" si="56"/>
        <v>U</v>
      </c>
      <c r="AC74" s="14">
        <f t="shared" si="57"/>
        <v>166021.44365805644</v>
      </c>
      <c r="AD74" s="14">
        <f t="shared" si="58"/>
        <v>0</v>
      </c>
      <c r="AE74" s="27"/>
      <c r="AF74" s="27"/>
      <c r="AG74" s="33"/>
      <c r="AH74" s="34"/>
      <c r="AI74" s="35"/>
      <c r="AJ74" s="33"/>
      <c r="AK74" s="34"/>
      <c r="AL74" s="35"/>
      <c r="AM74" s="28"/>
      <c r="AN74" s="28"/>
      <c r="AO74" s="28"/>
    </row>
    <row r="75" spans="5:41" x14ac:dyDescent="0.25">
      <c r="E75" s="11">
        <f>route!A74</f>
        <v>0</v>
      </c>
      <c r="F75" s="11">
        <f>route!B74</f>
        <v>0</v>
      </c>
      <c r="G75" s="12">
        <f t="shared" si="36"/>
        <v>0</v>
      </c>
      <c r="H75" s="12">
        <f t="shared" si="37"/>
        <v>0</v>
      </c>
      <c r="I75" s="12">
        <f t="shared" si="38"/>
        <v>31</v>
      </c>
      <c r="J75" s="12">
        <f t="shared" si="39"/>
        <v>3</v>
      </c>
      <c r="K75" s="12">
        <f t="shared" si="40"/>
        <v>-5.2359877559829883E-2</v>
      </c>
      <c r="L75" s="12">
        <f t="shared" si="41"/>
        <v>-5.2335956242943828E-2</v>
      </c>
      <c r="M75" s="12">
        <f t="shared" si="42"/>
        <v>-5.2383818566763218E-2</v>
      </c>
      <c r="N75" s="12">
        <f t="shared" si="43"/>
        <v>0</v>
      </c>
      <c r="O75" s="12">
        <f t="shared" si="44"/>
        <v>6375585.7452000007</v>
      </c>
      <c r="P75" s="12">
        <f t="shared" si="45"/>
        <v>9.2468067027179749E-6</v>
      </c>
      <c r="Q75" s="12">
        <f t="shared" si="46"/>
        <v>0</v>
      </c>
      <c r="R75" s="12">
        <f t="shared" si="47"/>
        <v>0</v>
      </c>
      <c r="S75" s="12">
        <f t="shared" si="48"/>
        <v>0</v>
      </c>
      <c r="T75" s="12">
        <f t="shared" si="49"/>
        <v>0</v>
      </c>
      <c r="U75" s="12">
        <f t="shared" si="50"/>
        <v>0</v>
      </c>
      <c r="V75" s="12">
        <f t="shared" si="59"/>
        <v>5.0546225567071803E-3</v>
      </c>
      <c r="W75" s="12">
        <f t="shared" si="51"/>
        <v>4.2582015317955055E-5</v>
      </c>
      <c r="X75" s="12">
        <f t="shared" si="52"/>
        <v>1.6740578955036711E-7</v>
      </c>
      <c r="Y75" s="12">
        <f t="shared" si="53"/>
        <v>0</v>
      </c>
      <c r="Z75" s="13" t="str">
        <f t="shared" si="54"/>
        <v>N</v>
      </c>
      <c r="AA75" s="13" t="str">
        <f t="shared" si="55"/>
        <v>N</v>
      </c>
      <c r="AB75" s="13" t="str">
        <f t="shared" si="56"/>
        <v>U</v>
      </c>
      <c r="AC75" s="14">
        <f t="shared" si="57"/>
        <v>166021.44365805644</v>
      </c>
      <c r="AD75" s="14">
        <f t="shared" si="58"/>
        <v>0</v>
      </c>
      <c r="AE75" s="27"/>
      <c r="AF75" s="27"/>
      <c r="AG75" s="33"/>
      <c r="AH75" s="34"/>
      <c r="AI75" s="35"/>
      <c r="AJ75" s="33"/>
      <c r="AK75" s="34"/>
      <c r="AL75" s="35"/>
      <c r="AM75" s="28"/>
      <c r="AN75" s="28"/>
      <c r="AO75" s="28"/>
    </row>
    <row r="76" spans="5:41" x14ac:dyDescent="0.25">
      <c r="E76" s="11">
        <f>route!A75</f>
        <v>0</v>
      </c>
      <c r="F76" s="11">
        <f>route!B75</f>
        <v>0</v>
      </c>
      <c r="G76" s="12">
        <f t="shared" si="36"/>
        <v>0</v>
      </c>
      <c r="H76" s="12">
        <f t="shared" si="37"/>
        <v>0</v>
      </c>
      <c r="I76" s="12">
        <f t="shared" si="38"/>
        <v>31</v>
      </c>
      <c r="J76" s="12">
        <f t="shared" si="39"/>
        <v>3</v>
      </c>
      <c r="K76" s="12">
        <f t="shared" si="40"/>
        <v>-5.2359877559829883E-2</v>
      </c>
      <c r="L76" s="12">
        <f t="shared" si="41"/>
        <v>-5.2335956242943828E-2</v>
      </c>
      <c r="M76" s="12">
        <f t="shared" si="42"/>
        <v>-5.2383818566763218E-2</v>
      </c>
      <c r="N76" s="12">
        <f t="shared" si="43"/>
        <v>0</v>
      </c>
      <c r="O76" s="12">
        <f t="shared" si="44"/>
        <v>6375585.7452000007</v>
      </c>
      <c r="P76" s="12">
        <f t="shared" si="45"/>
        <v>9.2468067027179749E-6</v>
      </c>
      <c r="Q76" s="12">
        <f t="shared" si="46"/>
        <v>0</v>
      </c>
      <c r="R76" s="12">
        <f t="shared" si="47"/>
        <v>0</v>
      </c>
      <c r="S76" s="12">
        <f t="shared" si="48"/>
        <v>0</v>
      </c>
      <c r="T76" s="12">
        <f t="shared" si="49"/>
        <v>0</v>
      </c>
      <c r="U76" s="12">
        <f t="shared" si="50"/>
        <v>0</v>
      </c>
      <c r="V76" s="12">
        <f t="shared" si="59"/>
        <v>5.0546225567071803E-3</v>
      </c>
      <c r="W76" s="12">
        <f t="shared" si="51"/>
        <v>4.2582015317955055E-5</v>
      </c>
      <c r="X76" s="12">
        <f t="shared" si="52"/>
        <v>1.6740578955036711E-7</v>
      </c>
      <c r="Y76" s="12">
        <f t="shared" si="53"/>
        <v>0</v>
      </c>
      <c r="Z76" s="13" t="str">
        <f t="shared" si="54"/>
        <v>N</v>
      </c>
      <c r="AA76" s="13" t="str">
        <f t="shared" si="55"/>
        <v>N</v>
      </c>
      <c r="AB76" s="13" t="str">
        <f t="shared" si="56"/>
        <v>U</v>
      </c>
      <c r="AC76" s="14">
        <f t="shared" si="57"/>
        <v>166021.44365805644</v>
      </c>
      <c r="AD76" s="14">
        <f t="shared" si="58"/>
        <v>0</v>
      </c>
      <c r="AE76" s="27"/>
      <c r="AF76" s="27"/>
      <c r="AG76" s="33"/>
      <c r="AH76" s="34"/>
      <c r="AI76" s="35"/>
      <c r="AJ76" s="33"/>
      <c r="AK76" s="34"/>
      <c r="AL76" s="35"/>
      <c r="AM76" s="28"/>
      <c r="AN76" s="28"/>
      <c r="AO76" s="28"/>
    </row>
    <row r="77" spans="5:41" x14ac:dyDescent="0.25">
      <c r="E77" s="11">
        <f>route!A76</f>
        <v>0</v>
      </c>
      <c r="F77" s="11">
        <f>route!B76</f>
        <v>0</v>
      </c>
      <c r="G77" s="12">
        <f t="shared" si="36"/>
        <v>0</v>
      </c>
      <c r="H77" s="12">
        <f t="shared" si="37"/>
        <v>0</v>
      </c>
      <c r="I77" s="12">
        <f t="shared" si="38"/>
        <v>31</v>
      </c>
      <c r="J77" s="12">
        <f t="shared" si="39"/>
        <v>3</v>
      </c>
      <c r="K77" s="12">
        <f t="shared" si="40"/>
        <v>-5.2359877559829883E-2</v>
      </c>
      <c r="L77" s="12">
        <f t="shared" si="41"/>
        <v>-5.2335956242943828E-2</v>
      </c>
      <c r="M77" s="12">
        <f t="shared" si="42"/>
        <v>-5.2383818566763218E-2</v>
      </c>
      <c r="N77" s="12">
        <f t="shared" si="43"/>
        <v>0</v>
      </c>
      <c r="O77" s="12">
        <f t="shared" si="44"/>
        <v>6375585.7452000007</v>
      </c>
      <c r="P77" s="12">
        <f t="shared" si="45"/>
        <v>9.2468067027179749E-6</v>
      </c>
      <c r="Q77" s="12">
        <f t="shared" si="46"/>
        <v>0</v>
      </c>
      <c r="R77" s="12">
        <f t="shared" si="47"/>
        <v>0</v>
      </c>
      <c r="S77" s="12">
        <f t="shared" si="48"/>
        <v>0</v>
      </c>
      <c r="T77" s="12">
        <f t="shared" si="49"/>
        <v>0</v>
      </c>
      <c r="U77" s="12">
        <f t="shared" si="50"/>
        <v>0</v>
      </c>
      <c r="V77" s="12">
        <f t="shared" si="59"/>
        <v>5.0546225567071803E-3</v>
      </c>
      <c r="W77" s="12">
        <f t="shared" si="51"/>
        <v>4.2582015317955055E-5</v>
      </c>
      <c r="X77" s="12">
        <f t="shared" si="52"/>
        <v>1.6740578955036711E-7</v>
      </c>
      <c r="Y77" s="12">
        <f t="shared" si="53"/>
        <v>0</v>
      </c>
      <c r="Z77" s="13" t="str">
        <f t="shared" si="54"/>
        <v>N</v>
      </c>
      <c r="AA77" s="13" t="str">
        <f t="shared" si="55"/>
        <v>N</v>
      </c>
      <c r="AB77" s="13" t="str">
        <f t="shared" si="56"/>
        <v>U</v>
      </c>
      <c r="AC77" s="14">
        <f t="shared" si="57"/>
        <v>166021.44365805644</v>
      </c>
      <c r="AD77" s="14">
        <f t="shared" si="58"/>
        <v>0</v>
      </c>
      <c r="AE77" s="27"/>
      <c r="AF77" s="27"/>
      <c r="AG77" s="33"/>
      <c r="AH77" s="34"/>
      <c r="AI77" s="35"/>
      <c r="AJ77" s="33"/>
      <c r="AK77" s="34"/>
      <c r="AL77" s="35"/>
      <c r="AM77" s="28"/>
      <c r="AN77" s="28"/>
      <c r="AO77" s="28"/>
    </row>
    <row r="78" spans="5:41" x14ac:dyDescent="0.25">
      <c r="E78" s="11">
        <f>route!A77</f>
        <v>0</v>
      </c>
      <c r="F78" s="11">
        <f>route!B77</f>
        <v>0</v>
      </c>
      <c r="G78" s="12">
        <f t="shared" si="36"/>
        <v>0</v>
      </c>
      <c r="H78" s="12">
        <f t="shared" si="37"/>
        <v>0</v>
      </c>
      <c r="I78" s="12">
        <f t="shared" si="38"/>
        <v>31</v>
      </c>
      <c r="J78" s="12">
        <f t="shared" si="39"/>
        <v>3</v>
      </c>
      <c r="K78" s="12">
        <f t="shared" si="40"/>
        <v>-5.2359877559829883E-2</v>
      </c>
      <c r="L78" s="12">
        <f t="shared" si="41"/>
        <v>-5.2335956242943828E-2</v>
      </c>
      <c r="M78" s="12">
        <f t="shared" si="42"/>
        <v>-5.2383818566763218E-2</v>
      </c>
      <c r="N78" s="12">
        <f t="shared" si="43"/>
        <v>0</v>
      </c>
      <c r="O78" s="12">
        <f t="shared" si="44"/>
        <v>6375585.7452000007</v>
      </c>
      <c r="P78" s="12">
        <f t="shared" si="45"/>
        <v>9.2468067027179749E-6</v>
      </c>
      <c r="Q78" s="12">
        <f t="shared" si="46"/>
        <v>0</v>
      </c>
      <c r="R78" s="12">
        <f t="shared" si="47"/>
        <v>0</v>
      </c>
      <c r="S78" s="12">
        <f t="shared" si="48"/>
        <v>0</v>
      </c>
      <c r="T78" s="12">
        <f t="shared" si="49"/>
        <v>0</v>
      </c>
      <c r="U78" s="12">
        <f t="shared" si="50"/>
        <v>0</v>
      </c>
      <c r="V78" s="12">
        <f t="shared" si="59"/>
        <v>5.0546225567071803E-3</v>
      </c>
      <c r="W78" s="12">
        <f t="shared" si="51"/>
        <v>4.2582015317955055E-5</v>
      </c>
      <c r="X78" s="12">
        <f t="shared" si="52"/>
        <v>1.6740578955036711E-7</v>
      </c>
      <c r="Y78" s="12">
        <f t="shared" si="53"/>
        <v>0</v>
      </c>
      <c r="Z78" s="13" t="str">
        <f t="shared" si="54"/>
        <v>N</v>
      </c>
      <c r="AA78" s="13" t="str">
        <f t="shared" si="55"/>
        <v>N</v>
      </c>
      <c r="AB78" s="13" t="str">
        <f t="shared" si="56"/>
        <v>U</v>
      </c>
      <c r="AC78" s="14">
        <f t="shared" si="57"/>
        <v>166021.44365805644</v>
      </c>
      <c r="AD78" s="14">
        <f t="shared" si="58"/>
        <v>0</v>
      </c>
      <c r="AE78" s="27"/>
      <c r="AF78" s="27"/>
      <c r="AG78" s="33"/>
      <c r="AH78" s="34"/>
      <c r="AI78" s="35"/>
      <c r="AJ78" s="33"/>
      <c r="AK78" s="34"/>
      <c r="AL78" s="35"/>
      <c r="AM78" s="28"/>
      <c r="AN78" s="28"/>
      <c r="AO78" s="28"/>
    </row>
    <row r="79" spans="5:41" x14ac:dyDescent="0.25">
      <c r="E79" s="11">
        <f>route!A78</f>
        <v>0</v>
      </c>
      <c r="F79" s="11">
        <f>route!B78</f>
        <v>0</v>
      </c>
      <c r="G79" s="12">
        <f t="shared" si="36"/>
        <v>0</v>
      </c>
      <c r="H79" s="12">
        <f t="shared" si="37"/>
        <v>0</v>
      </c>
      <c r="I79" s="12">
        <f t="shared" si="38"/>
        <v>31</v>
      </c>
      <c r="J79" s="12">
        <f t="shared" si="39"/>
        <v>3</v>
      </c>
      <c r="K79" s="12">
        <f t="shared" si="40"/>
        <v>-5.2359877559829883E-2</v>
      </c>
      <c r="L79" s="12">
        <f t="shared" si="41"/>
        <v>-5.2335956242943828E-2</v>
      </c>
      <c r="M79" s="12">
        <f t="shared" si="42"/>
        <v>-5.2383818566763218E-2</v>
      </c>
      <c r="N79" s="12">
        <f t="shared" si="43"/>
        <v>0</v>
      </c>
      <c r="O79" s="12">
        <f t="shared" si="44"/>
        <v>6375585.7452000007</v>
      </c>
      <c r="P79" s="12">
        <f t="shared" si="45"/>
        <v>9.2468067027179749E-6</v>
      </c>
      <c r="Q79" s="12">
        <f t="shared" si="46"/>
        <v>0</v>
      </c>
      <c r="R79" s="12">
        <f t="shared" si="47"/>
        <v>0</v>
      </c>
      <c r="S79" s="12">
        <f t="shared" si="48"/>
        <v>0</v>
      </c>
      <c r="T79" s="12">
        <f t="shared" si="49"/>
        <v>0</v>
      </c>
      <c r="U79" s="12">
        <f t="shared" si="50"/>
        <v>0</v>
      </c>
      <c r="V79" s="12">
        <f t="shared" si="59"/>
        <v>5.0546225567071803E-3</v>
      </c>
      <c r="W79" s="12">
        <f t="shared" si="51"/>
        <v>4.2582015317955055E-5</v>
      </c>
      <c r="X79" s="12">
        <f t="shared" si="52"/>
        <v>1.6740578955036711E-7</v>
      </c>
      <c r="Y79" s="12">
        <f t="shared" si="53"/>
        <v>0</v>
      </c>
      <c r="Z79" s="13" t="str">
        <f t="shared" si="54"/>
        <v>N</v>
      </c>
      <c r="AA79" s="13" t="str">
        <f t="shared" si="55"/>
        <v>N</v>
      </c>
      <c r="AB79" s="13" t="str">
        <f t="shared" si="56"/>
        <v>U</v>
      </c>
      <c r="AC79" s="14">
        <f t="shared" si="57"/>
        <v>166021.44365805644</v>
      </c>
      <c r="AD79" s="14">
        <f t="shared" si="58"/>
        <v>0</v>
      </c>
      <c r="AE79" s="27"/>
      <c r="AF79" s="27"/>
      <c r="AG79" s="33"/>
      <c r="AH79" s="34"/>
      <c r="AI79" s="35"/>
      <c r="AJ79" s="33"/>
      <c r="AK79" s="34"/>
      <c r="AL79" s="35"/>
      <c r="AM79" s="28"/>
      <c r="AN79" s="28"/>
      <c r="AO79" s="28"/>
    </row>
    <row r="80" spans="5:41" x14ac:dyDescent="0.25">
      <c r="E80" s="11">
        <f>route!A79</f>
        <v>0</v>
      </c>
      <c r="F80" s="11">
        <f>route!B79</f>
        <v>0</v>
      </c>
      <c r="G80" s="12">
        <f t="shared" si="36"/>
        <v>0</v>
      </c>
      <c r="H80" s="12">
        <f t="shared" si="37"/>
        <v>0</v>
      </c>
      <c r="I80" s="12">
        <f t="shared" si="38"/>
        <v>31</v>
      </c>
      <c r="J80" s="12">
        <f t="shared" si="39"/>
        <v>3</v>
      </c>
      <c r="K80" s="12">
        <f t="shared" si="40"/>
        <v>-5.2359877559829883E-2</v>
      </c>
      <c r="L80" s="12">
        <f t="shared" si="41"/>
        <v>-5.2335956242943828E-2</v>
      </c>
      <c r="M80" s="12">
        <f t="shared" si="42"/>
        <v>-5.2383818566763218E-2</v>
      </c>
      <c r="N80" s="12">
        <f t="shared" si="43"/>
        <v>0</v>
      </c>
      <c r="O80" s="12">
        <f t="shared" si="44"/>
        <v>6375585.7452000007</v>
      </c>
      <c r="P80" s="12">
        <f t="shared" si="45"/>
        <v>9.2468067027179749E-6</v>
      </c>
      <c r="Q80" s="12">
        <f t="shared" si="46"/>
        <v>0</v>
      </c>
      <c r="R80" s="12">
        <f t="shared" si="47"/>
        <v>0</v>
      </c>
      <c r="S80" s="12">
        <f t="shared" si="48"/>
        <v>0</v>
      </c>
      <c r="T80" s="12">
        <f t="shared" si="49"/>
        <v>0</v>
      </c>
      <c r="U80" s="12">
        <f t="shared" si="50"/>
        <v>0</v>
      </c>
      <c r="V80" s="12">
        <f t="shared" si="59"/>
        <v>5.0546225567071803E-3</v>
      </c>
      <c r="W80" s="12">
        <f t="shared" si="51"/>
        <v>4.2582015317955055E-5</v>
      </c>
      <c r="X80" s="12">
        <f t="shared" si="52"/>
        <v>1.6740578955036711E-7</v>
      </c>
      <c r="Y80" s="12">
        <f t="shared" si="53"/>
        <v>0</v>
      </c>
      <c r="Z80" s="13" t="str">
        <f t="shared" si="54"/>
        <v>N</v>
      </c>
      <c r="AA80" s="13" t="str">
        <f t="shared" si="55"/>
        <v>N</v>
      </c>
      <c r="AB80" s="13" t="str">
        <f t="shared" si="56"/>
        <v>U</v>
      </c>
      <c r="AC80" s="14">
        <f t="shared" si="57"/>
        <v>166021.44365805644</v>
      </c>
      <c r="AD80" s="14">
        <f t="shared" si="58"/>
        <v>0</v>
      </c>
      <c r="AE80" s="27"/>
      <c r="AF80" s="27"/>
      <c r="AG80" s="33"/>
      <c r="AH80" s="34"/>
      <c r="AI80" s="35"/>
      <c r="AJ80" s="33"/>
      <c r="AK80" s="34"/>
      <c r="AL80" s="35"/>
      <c r="AM80" s="28"/>
      <c r="AN80" s="28"/>
      <c r="AO80" s="28"/>
    </row>
    <row r="81" spans="5:41" x14ac:dyDescent="0.25">
      <c r="E81" s="11">
        <f>route!A80</f>
        <v>0</v>
      </c>
      <c r="F81" s="11">
        <f>route!B80</f>
        <v>0</v>
      </c>
      <c r="G81" s="12">
        <f t="shared" si="36"/>
        <v>0</v>
      </c>
      <c r="H81" s="12">
        <f t="shared" si="37"/>
        <v>0</v>
      </c>
      <c r="I81" s="12">
        <f t="shared" si="38"/>
        <v>31</v>
      </c>
      <c r="J81" s="12">
        <f t="shared" si="39"/>
        <v>3</v>
      </c>
      <c r="K81" s="12">
        <f t="shared" si="40"/>
        <v>-5.2359877559829883E-2</v>
      </c>
      <c r="L81" s="12">
        <f t="shared" si="41"/>
        <v>-5.2335956242943828E-2</v>
      </c>
      <c r="M81" s="12">
        <f t="shared" si="42"/>
        <v>-5.2383818566763218E-2</v>
      </c>
      <c r="N81" s="12">
        <f t="shared" si="43"/>
        <v>0</v>
      </c>
      <c r="O81" s="12">
        <f t="shared" si="44"/>
        <v>6375585.7452000007</v>
      </c>
      <c r="P81" s="12">
        <f t="shared" si="45"/>
        <v>9.2468067027179749E-6</v>
      </c>
      <c r="Q81" s="12">
        <f t="shared" si="46"/>
        <v>0</v>
      </c>
      <c r="R81" s="12">
        <f t="shared" si="47"/>
        <v>0</v>
      </c>
      <c r="S81" s="12">
        <f t="shared" si="48"/>
        <v>0</v>
      </c>
      <c r="T81" s="12">
        <f t="shared" si="49"/>
        <v>0</v>
      </c>
      <c r="U81" s="12">
        <f t="shared" si="50"/>
        <v>0</v>
      </c>
      <c r="V81" s="12">
        <f t="shared" si="59"/>
        <v>5.0546225567071803E-3</v>
      </c>
      <c r="W81" s="12">
        <f t="shared" si="51"/>
        <v>4.2582015317955055E-5</v>
      </c>
      <c r="X81" s="12">
        <f t="shared" si="52"/>
        <v>1.6740578955036711E-7</v>
      </c>
      <c r="Y81" s="12">
        <f t="shared" si="53"/>
        <v>0</v>
      </c>
      <c r="Z81" s="13" t="str">
        <f t="shared" si="54"/>
        <v>N</v>
      </c>
      <c r="AA81" s="13" t="str">
        <f t="shared" si="55"/>
        <v>N</v>
      </c>
      <c r="AB81" s="13" t="str">
        <f t="shared" si="56"/>
        <v>U</v>
      </c>
      <c r="AC81" s="14">
        <f t="shared" si="57"/>
        <v>166021.44365805644</v>
      </c>
      <c r="AD81" s="14">
        <f t="shared" si="58"/>
        <v>0</v>
      </c>
      <c r="AE81" s="27"/>
      <c r="AF81" s="27"/>
      <c r="AG81" s="33"/>
      <c r="AH81" s="34"/>
      <c r="AI81" s="35"/>
      <c r="AJ81" s="33"/>
      <c r="AK81" s="34"/>
      <c r="AL81" s="35"/>
      <c r="AM81" s="28"/>
      <c r="AN81" s="28"/>
      <c r="AO81" s="28"/>
    </row>
    <row r="82" spans="5:41" x14ac:dyDescent="0.25">
      <c r="E82" s="11">
        <f>route!A81</f>
        <v>0</v>
      </c>
      <c r="F82" s="11">
        <f>route!B81</f>
        <v>0</v>
      </c>
      <c r="G82" s="12">
        <f t="shared" si="36"/>
        <v>0</v>
      </c>
      <c r="H82" s="12">
        <f t="shared" si="37"/>
        <v>0</v>
      </c>
      <c r="I82" s="12">
        <f t="shared" si="38"/>
        <v>31</v>
      </c>
      <c r="J82" s="12">
        <f t="shared" si="39"/>
        <v>3</v>
      </c>
      <c r="K82" s="12">
        <f t="shared" si="40"/>
        <v>-5.2359877559829883E-2</v>
      </c>
      <c r="L82" s="12">
        <f t="shared" si="41"/>
        <v>-5.2335956242943828E-2</v>
      </c>
      <c r="M82" s="12">
        <f t="shared" si="42"/>
        <v>-5.2383818566763218E-2</v>
      </c>
      <c r="N82" s="12">
        <f t="shared" si="43"/>
        <v>0</v>
      </c>
      <c r="O82" s="12">
        <f t="shared" si="44"/>
        <v>6375585.7452000007</v>
      </c>
      <c r="P82" s="12">
        <f t="shared" si="45"/>
        <v>9.2468067027179749E-6</v>
      </c>
      <c r="Q82" s="12">
        <f t="shared" si="46"/>
        <v>0</v>
      </c>
      <c r="R82" s="12">
        <f t="shared" si="47"/>
        <v>0</v>
      </c>
      <c r="S82" s="12">
        <f t="shared" si="48"/>
        <v>0</v>
      </c>
      <c r="T82" s="12">
        <f t="shared" si="49"/>
        <v>0</v>
      </c>
      <c r="U82" s="12">
        <f t="shared" si="50"/>
        <v>0</v>
      </c>
      <c r="V82" s="12">
        <f t="shared" si="59"/>
        <v>5.0546225567071803E-3</v>
      </c>
      <c r="W82" s="12">
        <f t="shared" si="51"/>
        <v>4.2582015317955055E-5</v>
      </c>
      <c r="X82" s="12">
        <f t="shared" si="52"/>
        <v>1.6740578955036711E-7</v>
      </c>
      <c r="Y82" s="12">
        <f t="shared" si="53"/>
        <v>0</v>
      </c>
      <c r="Z82" s="13" t="str">
        <f t="shared" si="54"/>
        <v>N</v>
      </c>
      <c r="AA82" s="13" t="str">
        <f t="shared" si="55"/>
        <v>N</v>
      </c>
      <c r="AB82" s="13" t="str">
        <f t="shared" si="56"/>
        <v>U</v>
      </c>
      <c r="AC82" s="14">
        <f t="shared" si="57"/>
        <v>166021.44365805644</v>
      </c>
      <c r="AD82" s="14">
        <f t="shared" si="58"/>
        <v>0</v>
      </c>
      <c r="AE82" s="27"/>
      <c r="AF82" s="27"/>
      <c r="AG82" s="33"/>
      <c r="AH82" s="34"/>
      <c r="AI82" s="35"/>
      <c r="AJ82" s="33"/>
      <c r="AK82" s="34"/>
      <c r="AL82" s="35"/>
      <c r="AM82" s="28"/>
      <c r="AN82" s="28"/>
      <c r="AO82" s="28"/>
    </row>
    <row r="83" spans="5:41" x14ac:dyDescent="0.25">
      <c r="E83" s="11">
        <f>route!A82</f>
        <v>0</v>
      </c>
      <c r="F83" s="11">
        <f>route!B82</f>
        <v>0</v>
      </c>
      <c r="G83" s="12">
        <f t="shared" si="36"/>
        <v>0</v>
      </c>
      <c r="H83" s="12">
        <f t="shared" si="37"/>
        <v>0</v>
      </c>
      <c r="I83" s="12">
        <f t="shared" si="38"/>
        <v>31</v>
      </c>
      <c r="J83" s="12">
        <f t="shared" si="39"/>
        <v>3</v>
      </c>
      <c r="K83" s="12">
        <f t="shared" si="40"/>
        <v>-5.2359877559829883E-2</v>
      </c>
      <c r="L83" s="12">
        <f t="shared" si="41"/>
        <v>-5.2335956242943828E-2</v>
      </c>
      <c r="M83" s="12">
        <f t="shared" si="42"/>
        <v>-5.2383818566763218E-2</v>
      </c>
      <c r="N83" s="12">
        <f t="shared" si="43"/>
        <v>0</v>
      </c>
      <c r="O83" s="12">
        <f t="shared" si="44"/>
        <v>6375585.7452000007</v>
      </c>
      <c r="P83" s="12">
        <f t="shared" si="45"/>
        <v>9.2468067027179749E-6</v>
      </c>
      <c r="Q83" s="12">
        <f t="shared" si="46"/>
        <v>0</v>
      </c>
      <c r="R83" s="12">
        <f t="shared" si="47"/>
        <v>0</v>
      </c>
      <c r="S83" s="12">
        <f t="shared" si="48"/>
        <v>0</v>
      </c>
      <c r="T83" s="12">
        <f t="shared" si="49"/>
        <v>0</v>
      </c>
      <c r="U83" s="12">
        <f t="shared" si="50"/>
        <v>0</v>
      </c>
      <c r="V83" s="12">
        <f t="shared" si="59"/>
        <v>5.0546225567071803E-3</v>
      </c>
      <c r="W83" s="12">
        <f t="shared" si="51"/>
        <v>4.2582015317955055E-5</v>
      </c>
      <c r="X83" s="12">
        <f t="shared" si="52"/>
        <v>1.6740578955036711E-7</v>
      </c>
      <c r="Y83" s="12">
        <f t="shared" si="53"/>
        <v>0</v>
      </c>
      <c r="Z83" s="13" t="str">
        <f t="shared" si="54"/>
        <v>N</v>
      </c>
      <c r="AA83" s="13" t="str">
        <f t="shared" si="55"/>
        <v>N</v>
      </c>
      <c r="AB83" s="13" t="str">
        <f t="shared" si="56"/>
        <v>U</v>
      </c>
      <c r="AC83" s="14">
        <f t="shared" si="57"/>
        <v>166021.44365805644</v>
      </c>
      <c r="AD83" s="14">
        <f t="shared" si="58"/>
        <v>0</v>
      </c>
      <c r="AE83" s="27"/>
      <c r="AF83" s="27"/>
      <c r="AG83" s="33"/>
      <c r="AH83" s="34"/>
      <c r="AI83" s="35"/>
      <c r="AJ83" s="33"/>
      <c r="AK83" s="34"/>
      <c r="AL83" s="35"/>
      <c r="AM83" s="28"/>
      <c r="AN83" s="28"/>
      <c r="AO83" s="28"/>
    </row>
    <row r="84" spans="5:41" x14ac:dyDescent="0.25">
      <c r="E84" s="11">
        <f>route!A83</f>
        <v>0</v>
      </c>
      <c r="F84" s="11">
        <f>route!B83</f>
        <v>0</v>
      </c>
      <c r="G84" s="12">
        <f t="shared" si="36"/>
        <v>0</v>
      </c>
      <c r="H84" s="12">
        <f t="shared" si="37"/>
        <v>0</v>
      </c>
      <c r="I84" s="12">
        <f t="shared" si="38"/>
        <v>31</v>
      </c>
      <c r="J84" s="12">
        <f t="shared" si="39"/>
        <v>3</v>
      </c>
      <c r="K84" s="12">
        <f t="shared" si="40"/>
        <v>-5.2359877559829883E-2</v>
      </c>
      <c r="L84" s="12">
        <f t="shared" si="41"/>
        <v>-5.2335956242943828E-2</v>
      </c>
      <c r="M84" s="12">
        <f t="shared" si="42"/>
        <v>-5.2383818566763218E-2</v>
      </c>
      <c r="N84" s="12">
        <f t="shared" si="43"/>
        <v>0</v>
      </c>
      <c r="O84" s="12">
        <f t="shared" si="44"/>
        <v>6375585.7452000007</v>
      </c>
      <c r="P84" s="12">
        <f t="shared" si="45"/>
        <v>9.2468067027179749E-6</v>
      </c>
      <c r="Q84" s="12">
        <f t="shared" si="46"/>
        <v>0</v>
      </c>
      <c r="R84" s="12">
        <f t="shared" si="47"/>
        <v>0</v>
      </c>
      <c r="S84" s="12">
        <f t="shared" si="48"/>
        <v>0</v>
      </c>
      <c r="T84" s="12">
        <f t="shared" si="49"/>
        <v>0</v>
      </c>
      <c r="U84" s="12">
        <f t="shared" si="50"/>
        <v>0</v>
      </c>
      <c r="V84" s="12">
        <f t="shared" si="59"/>
        <v>5.0546225567071803E-3</v>
      </c>
      <c r="W84" s="12">
        <f t="shared" si="51"/>
        <v>4.2582015317955055E-5</v>
      </c>
      <c r="X84" s="12">
        <f t="shared" si="52"/>
        <v>1.6740578955036711E-7</v>
      </c>
      <c r="Y84" s="12">
        <f t="shared" si="53"/>
        <v>0</v>
      </c>
      <c r="Z84" s="13" t="str">
        <f t="shared" si="54"/>
        <v>N</v>
      </c>
      <c r="AA84" s="13" t="str">
        <f t="shared" si="55"/>
        <v>N</v>
      </c>
      <c r="AB84" s="13" t="str">
        <f t="shared" si="56"/>
        <v>U</v>
      </c>
      <c r="AC84" s="14">
        <f t="shared" si="57"/>
        <v>166021.44365805644</v>
      </c>
      <c r="AD84" s="14">
        <f t="shared" si="58"/>
        <v>0</v>
      </c>
      <c r="AE84" s="27"/>
      <c r="AF84" s="27"/>
      <c r="AG84" s="33"/>
      <c r="AH84" s="34"/>
      <c r="AI84" s="35"/>
      <c r="AJ84" s="33"/>
      <c r="AK84" s="34"/>
      <c r="AL84" s="35"/>
      <c r="AM84" s="28"/>
      <c r="AN84" s="28"/>
      <c r="AO84" s="28"/>
    </row>
    <row r="85" spans="5:41" x14ac:dyDescent="0.25">
      <c r="E85" s="11">
        <f>route!A84</f>
        <v>0</v>
      </c>
      <c r="F85" s="11">
        <f>route!B84</f>
        <v>0</v>
      </c>
      <c r="G85" s="12">
        <f t="shared" si="36"/>
        <v>0</v>
      </c>
      <c r="H85" s="12">
        <f t="shared" si="37"/>
        <v>0</v>
      </c>
      <c r="I85" s="12">
        <f t="shared" si="38"/>
        <v>31</v>
      </c>
      <c r="J85" s="12">
        <f t="shared" si="39"/>
        <v>3</v>
      </c>
      <c r="K85" s="12">
        <f t="shared" si="40"/>
        <v>-5.2359877559829883E-2</v>
      </c>
      <c r="L85" s="12">
        <f t="shared" si="41"/>
        <v>-5.2335956242943828E-2</v>
      </c>
      <c r="M85" s="12">
        <f t="shared" si="42"/>
        <v>-5.2383818566763218E-2</v>
      </c>
      <c r="N85" s="12">
        <f t="shared" si="43"/>
        <v>0</v>
      </c>
      <c r="O85" s="12">
        <f t="shared" si="44"/>
        <v>6375585.7452000007</v>
      </c>
      <c r="P85" s="12">
        <f t="shared" si="45"/>
        <v>9.2468067027179749E-6</v>
      </c>
      <c r="Q85" s="12">
        <f t="shared" si="46"/>
        <v>0</v>
      </c>
      <c r="R85" s="12">
        <f t="shared" si="47"/>
        <v>0</v>
      </c>
      <c r="S85" s="12">
        <f t="shared" si="48"/>
        <v>0</v>
      </c>
      <c r="T85" s="12">
        <f t="shared" si="49"/>
        <v>0</v>
      </c>
      <c r="U85" s="12">
        <f t="shared" si="50"/>
        <v>0</v>
      </c>
      <c r="V85" s="12">
        <f t="shared" si="59"/>
        <v>5.0546225567071803E-3</v>
      </c>
      <c r="W85" s="12">
        <f t="shared" si="51"/>
        <v>4.2582015317955055E-5</v>
      </c>
      <c r="X85" s="12">
        <f t="shared" si="52"/>
        <v>1.6740578955036711E-7</v>
      </c>
      <c r="Y85" s="12">
        <f t="shared" si="53"/>
        <v>0</v>
      </c>
      <c r="Z85" s="13" t="str">
        <f t="shared" si="54"/>
        <v>N</v>
      </c>
      <c r="AA85" s="13" t="str">
        <f t="shared" si="55"/>
        <v>N</v>
      </c>
      <c r="AB85" s="13" t="str">
        <f t="shared" si="56"/>
        <v>U</v>
      </c>
      <c r="AC85" s="14">
        <f t="shared" si="57"/>
        <v>166021.44365805644</v>
      </c>
      <c r="AD85" s="14">
        <f t="shared" si="58"/>
        <v>0</v>
      </c>
      <c r="AE85" s="27"/>
      <c r="AF85" s="27"/>
      <c r="AG85" s="33"/>
      <c r="AH85" s="34"/>
      <c r="AI85" s="35"/>
      <c r="AJ85" s="33"/>
      <c r="AK85" s="34"/>
      <c r="AL85" s="35"/>
      <c r="AM85" s="28"/>
      <c r="AN85" s="28"/>
      <c r="AO85" s="28"/>
    </row>
    <row r="86" spans="5:41" x14ac:dyDescent="0.25">
      <c r="E86" s="11">
        <f>route!A85</f>
        <v>0</v>
      </c>
      <c r="F86" s="11">
        <f>route!B85</f>
        <v>0</v>
      </c>
      <c r="G86" s="12">
        <f t="shared" si="36"/>
        <v>0</v>
      </c>
      <c r="H86" s="12">
        <f t="shared" si="37"/>
        <v>0</v>
      </c>
      <c r="I86" s="12">
        <f t="shared" si="38"/>
        <v>31</v>
      </c>
      <c r="J86" s="12">
        <f t="shared" si="39"/>
        <v>3</v>
      </c>
      <c r="K86" s="12">
        <f t="shared" si="40"/>
        <v>-5.2359877559829883E-2</v>
      </c>
      <c r="L86" s="12">
        <f t="shared" si="41"/>
        <v>-5.2335956242943828E-2</v>
      </c>
      <c r="M86" s="12">
        <f t="shared" si="42"/>
        <v>-5.2383818566763218E-2</v>
      </c>
      <c r="N86" s="12">
        <f t="shared" si="43"/>
        <v>0</v>
      </c>
      <c r="O86" s="12">
        <f t="shared" si="44"/>
        <v>6375585.7452000007</v>
      </c>
      <c r="P86" s="12">
        <f t="shared" si="45"/>
        <v>9.2468067027179749E-6</v>
      </c>
      <c r="Q86" s="12">
        <f t="shared" si="46"/>
        <v>0</v>
      </c>
      <c r="R86" s="12">
        <f t="shared" si="47"/>
        <v>0</v>
      </c>
      <c r="S86" s="12">
        <f t="shared" si="48"/>
        <v>0</v>
      </c>
      <c r="T86" s="12">
        <f t="shared" si="49"/>
        <v>0</v>
      </c>
      <c r="U86" s="12">
        <f t="shared" si="50"/>
        <v>0</v>
      </c>
      <c r="V86" s="12">
        <f t="shared" si="59"/>
        <v>5.0546225567071803E-3</v>
      </c>
      <c r="W86" s="12">
        <f t="shared" si="51"/>
        <v>4.2582015317955055E-5</v>
      </c>
      <c r="X86" s="12">
        <f t="shared" si="52"/>
        <v>1.6740578955036711E-7</v>
      </c>
      <c r="Y86" s="12">
        <f t="shared" si="53"/>
        <v>0</v>
      </c>
      <c r="Z86" s="13" t="str">
        <f t="shared" si="54"/>
        <v>N</v>
      </c>
      <c r="AA86" s="13" t="str">
        <f t="shared" si="55"/>
        <v>N</v>
      </c>
      <c r="AB86" s="13" t="str">
        <f t="shared" si="56"/>
        <v>U</v>
      </c>
      <c r="AC86" s="14">
        <f t="shared" si="57"/>
        <v>166021.44365805644</v>
      </c>
      <c r="AD86" s="14">
        <f t="shared" si="58"/>
        <v>0</v>
      </c>
      <c r="AE86" s="27"/>
      <c r="AF86" s="27"/>
      <c r="AG86" s="33"/>
      <c r="AH86" s="34"/>
      <c r="AI86" s="35"/>
      <c r="AJ86" s="33"/>
      <c r="AK86" s="34"/>
      <c r="AL86" s="35"/>
      <c r="AM86" s="28"/>
      <c r="AN86" s="28"/>
      <c r="AO86" s="28"/>
    </row>
    <row r="87" spans="5:41" x14ac:dyDescent="0.25">
      <c r="E87" s="11">
        <f>route!A86</f>
        <v>0</v>
      </c>
      <c r="F87" s="11">
        <f>route!B86</f>
        <v>0</v>
      </c>
      <c r="G87" s="12">
        <f t="shared" si="36"/>
        <v>0</v>
      </c>
      <c r="H87" s="12">
        <f t="shared" si="37"/>
        <v>0</v>
      </c>
      <c r="I87" s="12">
        <f t="shared" si="38"/>
        <v>31</v>
      </c>
      <c r="J87" s="12">
        <f t="shared" si="39"/>
        <v>3</v>
      </c>
      <c r="K87" s="12">
        <f t="shared" si="40"/>
        <v>-5.2359877559829883E-2</v>
      </c>
      <c r="L87" s="12">
        <f t="shared" si="41"/>
        <v>-5.2335956242943828E-2</v>
      </c>
      <c r="M87" s="12">
        <f t="shared" si="42"/>
        <v>-5.2383818566763218E-2</v>
      </c>
      <c r="N87" s="12">
        <f t="shared" si="43"/>
        <v>0</v>
      </c>
      <c r="O87" s="12">
        <f t="shared" si="44"/>
        <v>6375585.7452000007</v>
      </c>
      <c r="P87" s="12">
        <f t="shared" si="45"/>
        <v>9.2468067027179749E-6</v>
      </c>
      <c r="Q87" s="12">
        <f t="shared" si="46"/>
        <v>0</v>
      </c>
      <c r="R87" s="12">
        <f t="shared" si="47"/>
        <v>0</v>
      </c>
      <c r="S87" s="12">
        <f t="shared" si="48"/>
        <v>0</v>
      </c>
      <c r="T87" s="12">
        <f t="shared" si="49"/>
        <v>0</v>
      </c>
      <c r="U87" s="12">
        <f t="shared" si="50"/>
        <v>0</v>
      </c>
      <c r="V87" s="12">
        <f t="shared" si="59"/>
        <v>5.0546225567071803E-3</v>
      </c>
      <c r="W87" s="12">
        <f t="shared" si="51"/>
        <v>4.2582015317955055E-5</v>
      </c>
      <c r="X87" s="12">
        <f t="shared" si="52"/>
        <v>1.6740578955036711E-7</v>
      </c>
      <c r="Y87" s="12">
        <f t="shared" si="53"/>
        <v>0</v>
      </c>
      <c r="Z87" s="13" t="str">
        <f t="shared" si="54"/>
        <v>N</v>
      </c>
      <c r="AA87" s="13" t="str">
        <f t="shared" si="55"/>
        <v>N</v>
      </c>
      <c r="AB87" s="13" t="str">
        <f t="shared" si="56"/>
        <v>U</v>
      </c>
      <c r="AC87" s="14">
        <f t="shared" si="57"/>
        <v>166021.44365805644</v>
      </c>
      <c r="AD87" s="14">
        <f t="shared" si="58"/>
        <v>0</v>
      </c>
      <c r="AE87" s="27"/>
      <c r="AF87" s="27"/>
      <c r="AG87" s="33"/>
      <c r="AH87" s="34"/>
      <c r="AI87" s="35"/>
      <c r="AJ87" s="33"/>
      <c r="AK87" s="34"/>
      <c r="AL87" s="35"/>
      <c r="AM87" s="28"/>
      <c r="AN87" s="28"/>
      <c r="AO87" s="28"/>
    </row>
    <row r="88" spans="5:41" x14ac:dyDescent="0.25">
      <c r="E88" s="11">
        <f>route!A87</f>
        <v>0</v>
      </c>
      <c r="F88" s="11">
        <f>route!B87</f>
        <v>0</v>
      </c>
      <c r="G88" s="12">
        <f t="shared" si="36"/>
        <v>0</v>
      </c>
      <c r="H88" s="12">
        <f t="shared" si="37"/>
        <v>0</v>
      </c>
      <c r="I88" s="12">
        <f t="shared" si="38"/>
        <v>31</v>
      </c>
      <c r="J88" s="12">
        <f t="shared" si="39"/>
        <v>3</v>
      </c>
      <c r="K88" s="12">
        <f t="shared" si="40"/>
        <v>-5.2359877559829883E-2</v>
      </c>
      <c r="L88" s="12">
        <f t="shared" si="41"/>
        <v>-5.2335956242943828E-2</v>
      </c>
      <c r="M88" s="12">
        <f t="shared" si="42"/>
        <v>-5.2383818566763218E-2</v>
      </c>
      <c r="N88" s="12">
        <f t="shared" si="43"/>
        <v>0</v>
      </c>
      <c r="O88" s="12">
        <f t="shared" si="44"/>
        <v>6375585.7452000007</v>
      </c>
      <c r="P88" s="12">
        <f t="shared" si="45"/>
        <v>9.2468067027179749E-6</v>
      </c>
      <c r="Q88" s="12">
        <f t="shared" si="46"/>
        <v>0</v>
      </c>
      <c r="R88" s="12">
        <f t="shared" si="47"/>
        <v>0</v>
      </c>
      <c r="S88" s="12">
        <f t="shared" si="48"/>
        <v>0</v>
      </c>
      <c r="T88" s="12">
        <f t="shared" si="49"/>
        <v>0</v>
      </c>
      <c r="U88" s="12">
        <f t="shared" si="50"/>
        <v>0</v>
      </c>
      <c r="V88" s="12">
        <f t="shared" si="59"/>
        <v>5.0546225567071803E-3</v>
      </c>
      <c r="W88" s="12">
        <f t="shared" si="51"/>
        <v>4.2582015317955055E-5</v>
      </c>
      <c r="X88" s="12">
        <f t="shared" si="52"/>
        <v>1.6740578955036711E-7</v>
      </c>
      <c r="Y88" s="12">
        <f t="shared" si="53"/>
        <v>0</v>
      </c>
      <c r="Z88" s="13" t="str">
        <f t="shared" si="54"/>
        <v>N</v>
      </c>
      <c r="AA88" s="13" t="str">
        <f t="shared" si="55"/>
        <v>N</v>
      </c>
      <c r="AB88" s="13" t="str">
        <f t="shared" si="56"/>
        <v>U</v>
      </c>
      <c r="AC88" s="14">
        <f t="shared" si="57"/>
        <v>166021.44365805644</v>
      </c>
      <c r="AD88" s="14">
        <f t="shared" si="58"/>
        <v>0</v>
      </c>
      <c r="AE88" s="27"/>
      <c r="AF88" s="27"/>
      <c r="AG88" s="33"/>
      <c r="AH88" s="34"/>
      <c r="AI88" s="35"/>
      <c r="AJ88" s="33"/>
      <c r="AK88" s="34"/>
      <c r="AL88" s="35"/>
      <c r="AM88" s="28"/>
      <c r="AN88" s="28"/>
      <c r="AO88" s="28"/>
    </row>
    <row r="89" spans="5:41" x14ac:dyDescent="0.25">
      <c r="E89" s="11">
        <f>route!A88</f>
        <v>0</v>
      </c>
      <c r="F89" s="11">
        <f>route!B88</f>
        <v>0</v>
      </c>
      <c r="G89" s="12">
        <f t="shared" si="36"/>
        <v>0</v>
      </c>
      <c r="H89" s="12">
        <f t="shared" si="37"/>
        <v>0</v>
      </c>
      <c r="I89" s="12">
        <f t="shared" si="38"/>
        <v>31</v>
      </c>
      <c r="J89" s="12">
        <f t="shared" si="39"/>
        <v>3</v>
      </c>
      <c r="K89" s="12">
        <f t="shared" si="40"/>
        <v>-5.2359877559829883E-2</v>
      </c>
      <c r="L89" s="12">
        <f t="shared" si="41"/>
        <v>-5.2335956242943828E-2</v>
      </c>
      <c r="M89" s="12">
        <f t="shared" si="42"/>
        <v>-5.2383818566763218E-2</v>
      </c>
      <c r="N89" s="12">
        <f t="shared" si="43"/>
        <v>0</v>
      </c>
      <c r="O89" s="12">
        <f t="shared" si="44"/>
        <v>6375585.7452000007</v>
      </c>
      <c r="P89" s="12">
        <f t="shared" si="45"/>
        <v>9.2468067027179749E-6</v>
      </c>
      <c r="Q89" s="12">
        <f t="shared" si="46"/>
        <v>0</v>
      </c>
      <c r="R89" s="12">
        <f t="shared" si="47"/>
        <v>0</v>
      </c>
      <c r="S89" s="12">
        <f t="shared" si="48"/>
        <v>0</v>
      </c>
      <c r="T89" s="12">
        <f t="shared" si="49"/>
        <v>0</v>
      </c>
      <c r="U89" s="12">
        <f t="shared" si="50"/>
        <v>0</v>
      </c>
      <c r="V89" s="12">
        <f t="shared" si="59"/>
        <v>5.0546225567071803E-3</v>
      </c>
      <c r="W89" s="12">
        <f t="shared" si="51"/>
        <v>4.2582015317955055E-5</v>
      </c>
      <c r="X89" s="12">
        <f t="shared" si="52"/>
        <v>1.6740578955036711E-7</v>
      </c>
      <c r="Y89" s="12">
        <f t="shared" si="53"/>
        <v>0</v>
      </c>
      <c r="Z89" s="13" t="str">
        <f t="shared" si="54"/>
        <v>N</v>
      </c>
      <c r="AA89" s="13" t="str">
        <f t="shared" si="55"/>
        <v>N</v>
      </c>
      <c r="AB89" s="13" t="str">
        <f t="shared" si="56"/>
        <v>U</v>
      </c>
      <c r="AC89" s="14">
        <f t="shared" si="57"/>
        <v>166021.44365805644</v>
      </c>
      <c r="AD89" s="14">
        <f t="shared" si="58"/>
        <v>0</v>
      </c>
      <c r="AE89" s="27"/>
      <c r="AF89" s="27"/>
      <c r="AG89" s="33"/>
      <c r="AH89" s="34"/>
      <c r="AI89" s="35"/>
      <c r="AJ89" s="33"/>
      <c r="AK89" s="34"/>
      <c r="AL89" s="35"/>
      <c r="AM89" s="28"/>
      <c r="AN89" s="28"/>
      <c r="AO89" s="28"/>
    </row>
    <row r="90" spans="5:41" x14ac:dyDescent="0.25">
      <c r="E90" s="11">
        <f>route!A89</f>
        <v>0</v>
      </c>
      <c r="F90" s="11">
        <f>route!B89</f>
        <v>0</v>
      </c>
      <c r="G90" s="12">
        <f t="shared" si="36"/>
        <v>0</v>
      </c>
      <c r="H90" s="12">
        <f t="shared" si="37"/>
        <v>0</v>
      </c>
      <c r="I90" s="12">
        <f t="shared" si="38"/>
        <v>31</v>
      </c>
      <c r="J90" s="12">
        <f t="shared" si="39"/>
        <v>3</v>
      </c>
      <c r="K90" s="12">
        <f t="shared" si="40"/>
        <v>-5.2359877559829883E-2</v>
      </c>
      <c r="L90" s="12">
        <f t="shared" si="41"/>
        <v>-5.2335956242943828E-2</v>
      </c>
      <c r="M90" s="12">
        <f t="shared" si="42"/>
        <v>-5.2383818566763218E-2</v>
      </c>
      <c r="N90" s="12">
        <f t="shared" si="43"/>
        <v>0</v>
      </c>
      <c r="O90" s="12">
        <f t="shared" si="44"/>
        <v>6375585.7452000007</v>
      </c>
      <c r="P90" s="12">
        <f t="shared" si="45"/>
        <v>9.2468067027179749E-6</v>
      </c>
      <c r="Q90" s="12">
        <f t="shared" si="46"/>
        <v>0</v>
      </c>
      <c r="R90" s="12">
        <f t="shared" si="47"/>
        <v>0</v>
      </c>
      <c r="S90" s="12">
        <f t="shared" si="48"/>
        <v>0</v>
      </c>
      <c r="T90" s="12">
        <f t="shared" si="49"/>
        <v>0</v>
      </c>
      <c r="U90" s="12">
        <f t="shared" si="50"/>
        <v>0</v>
      </c>
      <c r="V90" s="12">
        <f t="shared" si="59"/>
        <v>5.0546225567071803E-3</v>
      </c>
      <c r="W90" s="12">
        <f t="shared" si="51"/>
        <v>4.2582015317955055E-5</v>
      </c>
      <c r="X90" s="12">
        <f t="shared" si="52"/>
        <v>1.6740578955036711E-7</v>
      </c>
      <c r="Y90" s="12">
        <f t="shared" si="53"/>
        <v>0</v>
      </c>
      <c r="Z90" s="13" t="str">
        <f t="shared" si="54"/>
        <v>N</v>
      </c>
      <c r="AA90" s="13" t="str">
        <f t="shared" si="55"/>
        <v>N</v>
      </c>
      <c r="AB90" s="13" t="str">
        <f t="shared" si="56"/>
        <v>U</v>
      </c>
      <c r="AC90" s="14">
        <f t="shared" si="57"/>
        <v>166021.44365805644</v>
      </c>
      <c r="AD90" s="14">
        <f t="shared" si="58"/>
        <v>0</v>
      </c>
      <c r="AE90" s="27"/>
      <c r="AF90" s="27"/>
      <c r="AG90" s="33"/>
      <c r="AH90" s="34"/>
      <c r="AI90" s="35"/>
      <c r="AJ90" s="33"/>
      <c r="AK90" s="34"/>
      <c r="AL90" s="35"/>
      <c r="AM90" s="28"/>
      <c r="AN90" s="28"/>
      <c r="AO90" s="28"/>
    </row>
    <row r="91" spans="5:41" x14ac:dyDescent="0.25">
      <c r="E91" s="11">
        <f>route!A90</f>
        <v>0</v>
      </c>
      <c r="F91" s="11">
        <f>route!B90</f>
        <v>0</v>
      </c>
      <c r="G91" s="12">
        <f t="shared" si="36"/>
        <v>0</v>
      </c>
      <c r="H91" s="12">
        <f t="shared" si="37"/>
        <v>0</v>
      </c>
      <c r="I91" s="12">
        <f t="shared" si="38"/>
        <v>31</v>
      </c>
      <c r="J91" s="12">
        <f t="shared" si="39"/>
        <v>3</v>
      </c>
      <c r="K91" s="12">
        <f t="shared" si="40"/>
        <v>-5.2359877559829883E-2</v>
      </c>
      <c r="L91" s="12">
        <f t="shared" si="41"/>
        <v>-5.2335956242943828E-2</v>
      </c>
      <c r="M91" s="12">
        <f t="shared" si="42"/>
        <v>-5.2383818566763218E-2</v>
      </c>
      <c r="N91" s="12">
        <f t="shared" si="43"/>
        <v>0</v>
      </c>
      <c r="O91" s="12">
        <f t="shared" si="44"/>
        <v>6375585.7452000007</v>
      </c>
      <c r="P91" s="12">
        <f t="shared" si="45"/>
        <v>9.2468067027179749E-6</v>
      </c>
      <c r="Q91" s="12">
        <f t="shared" si="46"/>
        <v>0</v>
      </c>
      <c r="R91" s="12">
        <f t="shared" si="47"/>
        <v>0</v>
      </c>
      <c r="S91" s="12">
        <f t="shared" si="48"/>
        <v>0</v>
      </c>
      <c r="T91" s="12">
        <f t="shared" si="49"/>
        <v>0</v>
      </c>
      <c r="U91" s="12">
        <f t="shared" si="50"/>
        <v>0</v>
      </c>
      <c r="V91" s="12">
        <f t="shared" si="59"/>
        <v>5.0546225567071803E-3</v>
      </c>
      <c r="W91" s="12">
        <f t="shared" si="51"/>
        <v>4.2582015317955055E-5</v>
      </c>
      <c r="X91" s="12">
        <f t="shared" si="52"/>
        <v>1.6740578955036711E-7</v>
      </c>
      <c r="Y91" s="12">
        <f t="shared" si="53"/>
        <v>0</v>
      </c>
      <c r="Z91" s="13" t="str">
        <f t="shared" si="54"/>
        <v>N</v>
      </c>
      <c r="AA91" s="13" t="str">
        <f t="shared" si="55"/>
        <v>N</v>
      </c>
      <c r="AB91" s="13" t="str">
        <f t="shared" si="56"/>
        <v>U</v>
      </c>
      <c r="AC91" s="14">
        <f t="shared" si="57"/>
        <v>166021.44365805644</v>
      </c>
      <c r="AD91" s="14">
        <f t="shared" si="58"/>
        <v>0</v>
      </c>
      <c r="AE91" s="27"/>
      <c r="AF91" s="27"/>
      <c r="AG91" s="33"/>
      <c r="AH91" s="34"/>
      <c r="AI91" s="35"/>
      <c r="AJ91" s="33"/>
      <c r="AK91" s="34"/>
      <c r="AL91" s="35"/>
      <c r="AM91" s="28"/>
      <c r="AN91" s="28"/>
      <c r="AO91" s="28"/>
    </row>
    <row r="92" spans="5:41" x14ac:dyDescent="0.25">
      <c r="E92" s="11">
        <f>route!A91</f>
        <v>0</v>
      </c>
      <c r="F92" s="11">
        <f>route!B91</f>
        <v>0</v>
      </c>
      <c r="G92" s="12">
        <f t="shared" si="36"/>
        <v>0</v>
      </c>
      <c r="H92" s="12">
        <f t="shared" si="37"/>
        <v>0</v>
      </c>
      <c r="I92" s="12">
        <f t="shared" si="38"/>
        <v>31</v>
      </c>
      <c r="J92" s="12">
        <f t="shared" si="39"/>
        <v>3</v>
      </c>
      <c r="K92" s="12">
        <f t="shared" si="40"/>
        <v>-5.2359877559829883E-2</v>
      </c>
      <c r="L92" s="12">
        <f t="shared" si="41"/>
        <v>-5.2335956242943828E-2</v>
      </c>
      <c r="M92" s="12">
        <f t="shared" si="42"/>
        <v>-5.2383818566763218E-2</v>
      </c>
      <c r="N92" s="12">
        <f t="shared" si="43"/>
        <v>0</v>
      </c>
      <c r="O92" s="12">
        <f t="shared" si="44"/>
        <v>6375585.7452000007</v>
      </c>
      <c r="P92" s="12">
        <f t="shared" si="45"/>
        <v>9.2468067027179749E-6</v>
      </c>
      <c r="Q92" s="12">
        <f t="shared" si="46"/>
        <v>0</v>
      </c>
      <c r="R92" s="12">
        <f t="shared" si="47"/>
        <v>0</v>
      </c>
      <c r="S92" s="12">
        <f t="shared" si="48"/>
        <v>0</v>
      </c>
      <c r="T92" s="12">
        <f t="shared" si="49"/>
        <v>0</v>
      </c>
      <c r="U92" s="12">
        <f t="shared" si="50"/>
        <v>0</v>
      </c>
      <c r="V92" s="12">
        <f t="shared" si="59"/>
        <v>5.0546225567071803E-3</v>
      </c>
      <c r="W92" s="12">
        <f t="shared" si="51"/>
        <v>4.2582015317955055E-5</v>
      </c>
      <c r="X92" s="12">
        <f t="shared" si="52"/>
        <v>1.6740578955036711E-7</v>
      </c>
      <c r="Y92" s="12">
        <f t="shared" si="53"/>
        <v>0</v>
      </c>
      <c r="Z92" s="13" t="str">
        <f t="shared" si="54"/>
        <v>N</v>
      </c>
      <c r="AA92" s="13" t="str">
        <f t="shared" si="55"/>
        <v>N</v>
      </c>
      <c r="AB92" s="13" t="str">
        <f t="shared" si="56"/>
        <v>U</v>
      </c>
      <c r="AC92" s="14">
        <f t="shared" si="57"/>
        <v>166021.44365805644</v>
      </c>
      <c r="AD92" s="14">
        <f t="shared" si="58"/>
        <v>0</v>
      </c>
      <c r="AE92" s="27"/>
      <c r="AF92" s="27"/>
      <c r="AG92" s="33"/>
      <c r="AH92" s="34"/>
      <c r="AI92" s="35"/>
      <c r="AJ92" s="33"/>
      <c r="AK92" s="34"/>
      <c r="AL92" s="35"/>
      <c r="AM92" s="28"/>
      <c r="AN92" s="28"/>
      <c r="AO92" s="28"/>
    </row>
    <row r="93" spans="5:41" x14ac:dyDescent="0.25">
      <c r="E93" s="11">
        <f>route!A92</f>
        <v>0</v>
      </c>
      <c r="F93" s="11">
        <f>route!B92</f>
        <v>0</v>
      </c>
      <c r="G93" s="12">
        <f t="shared" si="36"/>
        <v>0</v>
      </c>
      <c r="H93" s="12">
        <f t="shared" si="37"/>
        <v>0</v>
      </c>
      <c r="I93" s="12">
        <f t="shared" si="38"/>
        <v>31</v>
      </c>
      <c r="J93" s="12">
        <f t="shared" si="39"/>
        <v>3</v>
      </c>
      <c r="K93" s="12">
        <f t="shared" si="40"/>
        <v>-5.2359877559829883E-2</v>
      </c>
      <c r="L93" s="12">
        <f t="shared" si="41"/>
        <v>-5.2335956242943828E-2</v>
      </c>
      <c r="M93" s="12">
        <f t="shared" si="42"/>
        <v>-5.2383818566763218E-2</v>
      </c>
      <c r="N93" s="12">
        <f t="shared" si="43"/>
        <v>0</v>
      </c>
      <c r="O93" s="12">
        <f t="shared" si="44"/>
        <v>6375585.7452000007</v>
      </c>
      <c r="P93" s="12">
        <f t="shared" si="45"/>
        <v>9.2468067027179749E-6</v>
      </c>
      <c r="Q93" s="12">
        <f t="shared" si="46"/>
        <v>0</v>
      </c>
      <c r="R93" s="12">
        <f t="shared" si="47"/>
        <v>0</v>
      </c>
      <c r="S93" s="12">
        <f t="shared" si="48"/>
        <v>0</v>
      </c>
      <c r="T93" s="12">
        <f t="shared" si="49"/>
        <v>0</v>
      </c>
      <c r="U93" s="12">
        <f t="shared" si="50"/>
        <v>0</v>
      </c>
      <c r="V93" s="12">
        <f t="shared" si="59"/>
        <v>5.0546225567071803E-3</v>
      </c>
      <c r="W93" s="12">
        <f t="shared" si="51"/>
        <v>4.2582015317955055E-5</v>
      </c>
      <c r="X93" s="12">
        <f t="shared" si="52"/>
        <v>1.6740578955036711E-7</v>
      </c>
      <c r="Y93" s="12">
        <f t="shared" si="53"/>
        <v>0</v>
      </c>
      <c r="Z93" s="13" t="str">
        <f t="shared" si="54"/>
        <v>N</v>
      </c>
      <c r="AA93" s="13" t="str">
        <f t="shared" si="55"/>
        <v>N</v>
      </c>
      <c r="AB93" s="13" t="str">
        <f t="shared" si="56"/>
        <v>U</v>
      </c>
      <c r="AC93" s="14">
        <f t="shared" si="57"/>
        <v>166021.44365805644</v>
      </c>
      <c r="AD93" s="14">
        <f t="shared" si="58"/>
        <v>0</v>
      </c>
      <c r="AE93" s="27"/>
      <c r="AF93" s="27"/>
      <c r="AG93" s="33"/>
      <c r="AH93" s="34"/>
      <c r="AI93" s="35"/>
      <c r="AJ93" s="33"/>
      <c r="AK93" s="34"/>
      <c r="AL93" s="35"/>
      <c r="AM93" s="28"/>
      <c r="AN93" s="28"/>
      <c r="AO93" s="28"/>
    </row>
    <row r="94" spans="5:41" x14ac:dyDescent="0.25">
      <c r="E94" s="11">
        <f>route!A93</f>
        <v>0</v>
      </c>
      <c r="F94" s="11">
        <f>route!B93</f>
        <v>0</v>
      </c>
      <c r="G94" s="12">
        <f t="shared" si="36"/>
        <v>0</v>
      </c>
      <c r="H94" s="12">
        <f t="shared" si="37"/>
        <v>0</v>
      </c>
      <c r="I94" s="12">
        <f t="shared" si="38"/>
        <v>31</v>
      </c>
      <c r="J94" s="12">
        <f t="shared" si="39"/>
        <v>3</v>
      </c>
      <c r="K94" s="12">
        <f t="shared" si="40"/>
        <v>-5.2359877559829883E-2</v>
      </c>
      <c r="L94" s="12">
        <f t="shared" si="41"/>
        <v>-5.2335956242943828E-2</v>
      </c>
      <c r="M94" s="12">
        <f t="shared" si="42"/>
        <v>-5.2383818566763218E-2</v>
      </c>
      <c r="N94" s="12">
        <f t="shared" si="43"/>
        <v>0</v>
      </c>
      <c r="O94" s="12">
        <f t="shared" si="44"/>
        <v>6375585.7452000007</v>
      </c>
      <c r="P94" s="12">
        <f t="shared" si="45"/>
        <v>9.2468067027179749E-6</v>
      </c>
      <c r="Q94" s="12">
        <f t="shared" si="46"/>
        <v>0</v>
      </c>
      <c r="R94" s="12">
        <f t="shared" si="47"/>
        <v>0</v>
      </c>
      <c r="S94" s="12">
        <f t="shared" si="48"/>
        <v>0</v>
      </c>
      <c r="T94" s="12">
        <f t="shared" si="49"/>
        <v>0</v>
      </c>
      <c r="U94" s="12">
        <f t="shared" si="50"/>
        <v>0</v>
      </c>
      <c r="V94" s="12">
        <f t="shared" si="59"/>
        <v>5.0546225567071803E-3</v>
      </c>
      <c r="W94" s="12">
        <f t="shared" si="51"/>
        <v>4.2582015317955055E-5</v>
      </c>
      <c r="X94" s="12">
        <f t="shared" si="52"/>
        <v>1.6740578955036711E-7</v>
      </c>
      <c r="Y94" s="12">
        <f t="shared" si="53"/>
        <v>0</v>
      </c>
      <c r="Z94" s="13" t="str">
        <f t="shared" si="54"/>
        <v>N</v>
      </c>
      <c r="AA94" s="13" t="str">
        <f t="shared" si="55"/>
        <v>N</v>
      </c>
      <c r="AB94" s="13" t="str">
        <f t="shared" si="56"/>
        <v>U</v>
      </c>
      <c r="AC94" s="14">
        <f t="shared" si="57"/>
        <v>166021.44365805644</v>
      </c>
      <c r="AD94" s="14">
        <f t="shared" si="58"/>
        <v>0</v>
      </c>
      <c r="AE94" s="27"/>
      <c r="AF94" s="27"/>
      <c r="AG94" s="33"/>
      <c r="AH94" s="34"/>
      <c r="AI94" s="35"/>
      <c r="AJ94" s="33"/>
      <c r="AK94" s="34"/>
      <c r="AL94" s="35"/>
      <c r="AM94" s="28"/>
      <c r="AN94" s="28"/>
      <c r="AO94" s="28"/>
    </row>
    <row r="95" spans="5:41" x14ac:dyDescent="0.25">
      <c r="E95" s="11">
        <f>route!A94</f>
        <v>0</v>
      </c>
      <c r="F95" s="11">
        <f>route!B94</f>
        <v>0</v>
      </c>
      <c r="G95" s="12">
        <f t="shared" si="36"/>
        <v>0</v>
      </c>
      <c r="H95" s="12">
        <f t="shared" si="37"/>
        <v>0</v>
      </c>
      <c r="I95" s="12">
        <f t="shared" si="38"/>
        <v>31</v>
      </c>
      <c r="J95" s="12">
        <f t="shared" si="39"/>
        <v>3</v>
      </c>
      <c r="K95" s="12">
        <f t="shared" si="40"/>
        <v>-5.2359877559829883E-2</v>
      </c>
      <c r="L95" s="12">
        <f t="shared" si="41"/>
        <v>-5.2335956242943828E-2</v>
      </c>
      <c r="M95" s="12">
        <f t="shared" si="42"/>
        <v>-5.2383818566763218E-2</v>
      </c>
      <c r="N95" s="12">
        <f t="shared" si="43"/>
        <v>0</v>
      </c>
      <c r="O95" s="12">
        <f t="shared" si="44"/>
        <v>6375585.7452000007</v>
      </c>
      <c r="P95" s="12">
        <f t="shared" si="45"/>
        <v>9.2468067027179749E-6</v>
      </c>
      <c r="Q95" s="12">
        <f t="shared" si="46"/>
        <v>0</v>
      </c>
      <c r="R95" s="12">
        <f t="shared" si="47"/>
        <v>0</v>
      </c>
      <c r="S95" s="12">
        <f t="shared" si="48"/>
        <v>0</v>
      </c>
      <c r="T95" s="12">
        <f t="shared" si="49"/>
        <v>0</v>
      </c>
      <c r="U95" s="12">
        <f t="shared" si="50"/>
        <v>0</v>
      </c>
      <c r="V95" s="12">
        <f t="shared" si="59"/>
        <v>5.0546225567071803E-3</v>
      </c>
      <c r="W95" s="12">
        <f t="shared" si="51"/>
        <v>4.2582015317955055E-5</v>
      </c>
      <c r="X95" s="12">
        <f t="shared" si="52"/>
        <v>1.6740578955036711E-7</v>
      </c>
      <c r="Y95" s="12">
        <f t="shared" si="53"/>
        <v>0</v>
      </c>
      <c r="Z95" s="13" t="str">
        <f t="shared" si="54"/>
        <v>N</v>
      </c>
      <c r="AA95" s="13" t="str">
        <f t="shared" si="55"/>
        <v>N</v>
      </c>
      <c r="AB95" s="13" t="str">
        <f t="shared" si="56"/>
        <v>U</v>
      </c>
      <c r="AC95" s="14">
        <f t="shared" si="57"/>
        <v>166021.44365805644</v>
      </c>
      <c r="AD95" s="14">
        <f t="shared" si="58"/>
        <v>0</v>
      </c>
      <c r="AE95" s="27"/>
      <c r="AF95" s="27"/>
      <c r="AG95" s="33"/>
      <c r="AH95" s="34"/>
      <c r="AI95" s="35"/>
      <c r="AJ95" s="33"/>
      <c r="AK95" s="34"/>
      <c r="AL95" s="35"/>
      <c r="AM95" s="28"/>
      <c r="AN95" s="28"/>
      <c r="AO95" s="28"/>
    </row>
    <row r="96" spans="5:41" x14ac:dyDescent="0.25">
      <c r="E96" s="11">
        <f>route!A95</f>
        <v>0</v>
      </c>
      <c r="F96" s="11">
        <f>route!B95</f>
        <v>0</v>
      </c>
      <c r="G96" s="12">
        <f t="shared" si="36"/>
        <v>0</v>
      </c>
      <c r="H96" s="12">
        <f t="shared" si="37"/>
        <v>0</v>
      </c>
      <c r="I96" s="12">
        <f t="shared" si="38"/>
        <v>31</v>
      </c>
      <c r="J96" s="12">
        <f t="shared" si="39"/>
        <v>3</v>
      </c>
      <c r="K96" s="12">
        <f t="shared" si="40"/>
        <v>-5.2359877559829883E-2</v>
      </c>
      <c r="L96" s="12">
        <f t="shared" si="41"/>
        <v>-5.2335956242943828E-2</v>
      </c>
      <c r="M96" s="12">
        <f t="shared" si="42"/>
        <v>-5.2383818566763218E-2</v>
      </c>
      <c r="N96" s="12">
        <f t="shared" si="43"/>
        <v>0</v>
      </c>
      <c r="O96" s="12">
        <f t="shared" si="44"/>
        <v>6375585.7452000007</v>
      </c>
      <c r="P96" s="12">
        <f t="shared" si="45"/>
        <v>9.2468067027179749E-6</v>
      </c>
      <c r="Q96" s="12">
        <f t="shared" si="46"/>
        <v>0</v>
      </c>
      <c r="R96" s="12">
        <f t="shared" si="47"/>
        <v>0</v>
      </c>
      <c r="S96" s="12">
        <f t="shared" si="48"/>
        <v>0</v>
      </c>
      <c r="T96" s="12">
        <f t="shared" si="49"/>
        <v>0</v>
      </c>
      <c r="U96" s="12">
        <f t="shared" si="50"/>
        <v>0</v>
      </c>
      <c r="V96" s="12">
        <f t="shared" si="59"/>
        <v>5.0546225567071803E-3</v>
      </c>
      <c r="W96" s="12">
        <f t="shared" si="51"/>
        <v>4.2582015317955055E-5</v>
      </c>
      <c r="X96" s="12">
        <f t="shared" si="52"/>
        <v>1.6740578955036711E-7</v>
      </c>
      <c r="Y96" s="12">
        <f t="shared" si="53"/>
        <v>0</v>
      </c>
      <c r="Z96" s="13" t="str">
        <f t="shared" si="54"/>
        <v>N</v>
      </c>
      <c r="AA96" s="13" t="str">
        <f t="shared" si="55"/>
        <v>N</v>
      </c>
      <c r="AB96" s="13" t="str">
        <f t="shared" si="56"/>
        <v>U</v>
      </c>
      <c r="AC96" s="14">
        <f t="shared" si="57"/>
        <v>166021.44365805644</v>
      </c>
      <c r="AD96" s="14">
        <f t="shared" si="58"/>
        <v>0</v>
      </c>
      <c r="AE96" s="27"/>
      <c r="AF96" s="27"/>
      <c r="AG96" s="33"/>
      <c r="AH96" s="34"/>
      <c r="AI96" s="35"/>
      <c r="AJ96" s="33"/>
      <c r="AK96" s="34"/>
      <c r="AL96" s="35"/>
      <c r="AM96" s="28"/>
      <c r="AN96" s="28"/>
      <c r="AO96" s="28"/>
    </row>
    <row r="97" spans="5:41" x14ac:dyDescent="0.25">
      <c r="E97" s="11">
        <f>route!A96</f>
        <v>0</v>
      </c>
      <c r="F97" s="11">
        <f>route!B96</f>
        <v>0</v>
      </c>
      <c r="G97" s="12">
        <f t="shared" si="36"/>
        <v>0</v>
      </c>
      <c r="H97" s="12">
        <f t="shared" si="37"/>
        <v>0</v>
      </c>
      <c r="I97" s="12">
        <f t="shared" si="38"/>
        <v>31</v>
      </c>
      <c r="J97" s="12">
        <f t="shared" si="39"/>
        <v>3</v>
      </c>
      <c r="K97" s="12">
        <f t="shared" si="40"/>
        <v>-5.2359877559829883E-2</v>
      </c>
      <c r="L97" s="12">
        <f t="shared" si="41"/>
        <v>-5.2335956242943828E-2</v>
      </c>
      <c r="M97" s="12">
        <f t="shared" si="42"/>
        <v>-5.2383818566763218E-2</v>
      </c>
      <c r="N97" s="12">
        <f t="shared" si="43"/>
        <v>0</v>
      </c>
      <c r="O97" s="12">
        <f t="shared" si="44"/>
        <v>6375585.7452000007</v>
      </c>
      <c r="P97" s="12">
        <f t="shared" si="45"/>
        <v>9.2468067027179749E-6</v>
      </c>
      <c r="Q97" s="12">
        <f t="shared" si="46"/>
        <v>0</v>
      </c>
      <c r="R97" s="12">
        <f t="shared" si="47"/>
        <v>0</v>
      </c>
      <c r="S97" s="12">
        <f t="shared" si="48"/>
        <v>0</v>
      </c>
      <c r="T97" s="12">
        <f t="shared" si="49"/>
        <v>0</v>
      </c>
      <c r="U97" s="12">
        <f t="shared" si="50"/>
        <v>0</v>
      </c>
      <c r="V97" s="12">
        <f t="shared" si="59"/>
        <v>5.0546225567071803E-3</v>
      </c>
      <c r="W97" s="12">
        <f t="shared" si="51"/>
        <v>4.2582015317955055E-5</v>
      </c>
      <c r="X97" s="12">
        <f t="shared" si="52"/>
        <v>1.6740578955036711E-7</v>
      </c>
      <c r="Y97" s="12">
        <f t="shared" si="53"/>
        <v>0</v>
      </c>
      <c r="Z97" s="13" t="str">
        <f t="shared" si="54"/>
        <v>N</v>
      </c>
      <c r="AA97" s="13" t="str">
        <f t="shared" si="55"/>
        <v>N</v>
      </c>
      <c r="AB97" s="13" t="str">
        <f t="shared" si="56"/>
        <v>U</v>
      </c>
      <c r="AC97" s="14">
        <f t="shared" si="57"/>
        <v>166021.44365805644</v>
      </c>
      <c r="AD97" s="14">
        <f t="shared" si="58"/>
        <v>0</v>
      </c>
      <c r="AE97" s="27"/>
      <c r="AF97" s="27"/>
      <c r="AG97" s="33"/>
      <c r="AH97" s="34"/>
      <c r="AI97" s="35"/>
      <c r="AJ97" s="33"/>
      <c r="AK97" s="34"/>
      <c r="AL97" s="35"/>
      <c r="AM97" s="28"/>
      <c r="AN97" s="28"/>
      <c r="AO97" s="28"/>
    </row>
    <row r="98" spans="5:41" x14ac:dyDescent="0.25">
      <c r="E98" s="11">
        <f>route!A97</f>
        <v>0</v>
      </c>
      <c r="F98" s="11">
        <f>route!B97</f>
        <v>0</v>
      </c>
      <c r="G98" s="12">
        <f t="shared" si="36"/>
        <v>0</v>
      </c>
      <c r="H98" s="12">
        <f t="shared" si="37"/>
        <v>0</v>
      </c>
      <c r="I98" s="12">
        <f t="shared" si="38"/>
        <v>31</v>
      </c>
      <c r="J98" s="12">
        <f t="shared" si="39"/>
        <v>3</v>
      </c>
      <c r="K98" s="12">
        <f t="shared" si="40"/>
        <v>-5.2359877559829883E-2</v>
      </c>
      <c r="L98" s="12">
        <f t="shared" si="41"/>
        <v>-5.2335956242943828E-2</v>
      </c>
      <c r="M98" s="12">
        <f t="shared" si="42"/>
        <v>-5.2383818566763218E-2</v>
      </c>
      <c r="N98" s="12">
        <f t="shared" si="43"/>
        <v>0</v>
      </c>
      <c r="O98" s="12">
        <f t="shared" si="44"/>
        <v>6375585.7452000007</v>
      </c>
      <c r="P98" s="12">
        <f t="shared" si="45"/>
        <v>9.2468067027179749E-6</v>
      </c>
      <c r="Q98" s="12">
        <f t="shared" si="46"/>
        <v>0</v>
      </c>
      <c r="R98" s="12">
        <f t="shared" si="47"/>
        <v>0</v>
      </c>
      <c r="S98" s="12">
        <f t="shared" si="48"/>
        <v>0</v>
      </c>
      <c r="T98" s="12">
        <f t="shared" si="49"/>
        <v>0</v>
      </c>
      <c r="U98" s="12">
        <f t="shared" si="50"/>
        <v>0</v>
      </c>
      <c r="V98" s="12">
        <f t="shared" si="59"/>
        <v>5.0546225567071803E-3</v>
      </c>
      <c r="W98" s="12">
        <f t="shared" si="51"/>
        <v>4.2582015317955055E-5</v>
      </c>
      <c r="X98" s="12">
        <f t="shared" si="52"/>
        <v>1.6740578955036711E-7</v>
      </c>
      <c r="Y98" s="12">
        <f t="shared" si="53"/>
        <v>0</v>
      </c>
      <c r="Z98" s="13" t="str">
        <f t="shared" si="54"/>
        <v>N</v>
      </c>
      <c r="AA98" s="13" t="str">
        <f t="shared" si="55"/>
        <v>N</v>
      </c>
      <c r="AB98" s="13" t="str">
        <f t="shared" si="56"/>
        <v>U</v>
      </c>
      <c r="AC98" s="14">
        <f t="shared" si="57"/>
        <v>166021.44365805644</v>
      </c>
      <c r="AD98" s="14">
        <f t="shared" si="58"/>
        <v>0</v>
      </c>
      <c r="AE98" s="27"/>
      <c r="AF98" s="27"/>
      <c r="AG98" s="33"/>
      <c r="AH98" s="34"/>
      <c r="AI98" s="35"/>
      <c r="AJ98" s="33"/>
      <c r="AK98" s="34"/>
      <c r="AL98" s="35"/>
      <c r="AM98" s="28"/>
      <c r="AN98" s="28"/>
      <c r="AO98" s="28"/>
    </row>
    <row r="99" spans="5:41" x14ac:dyDescent="0.25">
      <c r="E99" s="11">
        <f>route!A98</f>
        <v>0</v>
      </c>
      <c r="F99" s="11">
        <f>route!B98</f>
        <v>0</v>
      </c>
      <c r="G99" s="12">
        <f t="shared" si="36"/>
        <v>0</v>
      </c>
      <c r="H99" s="12">
        <f t="shared" si="37"/>
        <v>0</v>
      </c>
      <c r="I99" s="12">
        <f t="shared" si="38"/>
        <v>31</v>
      </c>
      <c r="J99" s="12">
        <f t="shared" si="39"/>
        <v>3</v>
      </c>
      <c r="K99" s="12">
        <f t="shared" si="40"/>
        <v>-5.2359877559829883E-2</v>
      </c>
      <c r="L99" s="12">
        <f t="shared" si="41"/>
        <v>-5.2335956242943828E-2</v>
      </c>
      <c r="M99" s="12">
        <f t="shared" si="42"/>
        <v>-5.2383818566763218E-2</v>
      </c>
      <c r="N99" s="12">
        <f t="shared" si="43"/>
        <v>0</v>
      </c>
      <c r="O99" s="12">
        <f t="shared" si="44"/>
        <v>6375585.7452000007</v>
      </c>
      <c r="P99" s="12">
        <f t="shared" si="45"/>
        <v>9.2468067027179749E-6</v>
      </c>
      <c r="Q99" s="12">
        <f t="shared" si="46"/>
        <v>0</v>
      </c>
      <c r="R99" s="12">
        <f t="shared" si="47"/>
        <v>0</v>
      </c>
      <c r="S99" s="12">
        <f t="shared" si="48"/>
        <v>0</v>
      </c>
      <c r="T99" s="12">
        <f t="shared" si="49"/>
        <v>0</v>
      </c>
      <c r="U99" s="12">
        <f t="shared" si="50"/>
        <v>0</v>
      </c>
      <c r="V99" s="12">
        <f t="shared" si="59"/>
        <v>5.0546225567071803E-3</v>
      </c>
      <c r="W99" s="12">
        <f t="shared" si="51"/>
        <v>4.2582015317955055E-5</v>
      </c>
      <c r="X99" s="12">
        <f t="shared" si="52"/>
        <v>1.6740578955036711E-7</v>
      </c>
      <c r="Y99" s="12">
        <f t="shared" si="53"/>
        <v>0</v>
      </c>
      <c r="Z99" s="13" t="str">
        <f t="shared" si="54"/>
        <v>N</v>
      </c>
      <c r="AA99" s="13" t="str">
        <f t="shared" si="55"/>
        <v>N</v>
      </c>
      <c r="AB99" s="13" t="str">
        <f t="shared" si="56"/>
        <v>U</v>
      </c>
      <c r="AC99" s="14">
        <f t="shared" si="57"/>
        <v>166021.44365805644</v>
      </c>
      <c r="AD99" s="14">
        <f t="shared" si="58"/>
        <v>0</v>
      </c>
      <c r="AE99" s="27"/>
      <c r="AF99" s="27"/>
      <c r="AG99" s="33"/>
      <c r="AH99" s="34"/>
      <c r="AI99" s="35"/>
      <c r="AJ99" s="33"/>
      <c r="AK99" s="34"/>
      <c r="AL99" s="35"/>
      <c r="AM99" s="28"/>
      <c r="AN99" s="28"/>
      <c r="AO99" s="28"/>
    </row>
    <row r="100" spans="5:41" x14ac:dyDescent="0.25">
      <c r="E100" s="11">
        <f>route!A99</f>
        <v>0</v>
      </c>
      <c r="F100" s="11">
        <f>route!B99</f>
        <v>0</v>
      </c>
      <c r="G100" s="12">
        <f t="shared" ref="G100:G163" si="60">F100*PI()/180</f>
        <v>0</v>
      </c>
      <c r="H100" s="12">
        <f t="shared" ref="H100:H163" si="61">E100*PI()/180</f>
        <v>0</v>
      </c>
      <c r="I100" s="12">
        <f t="shared" ref="I100:I163" si="62">TRUNC((F100/6)+31)</f>
        <v>31</v>
      </c>
      <c r="J100" s="12">
        <f t="shared" ref="J100:J163" si="63">6*I100-183</f>
        <v>3</v>
      </c>
      <c r="K100" s="12">
        <f t="shared" ref="K100:K163" si="64">+G100-((J100*PI())/180)</f>
        <v>-5.2359877559829883E-2</v>
      </c>
      <c r="L100" s="12">
        <f t="shared" ref="L100:L163" si="65">COS(H100)*SIN(K100)</f>
        <v>-5.2335956242943828E-2</v>
      </c>
      <c r="M100" s="12">
        <f t="shared" ref="M100:M163" si="66">(1/2)*LN((1+L100)/(1-L100))</f>
        <v>-5.2383818566763218E-2</v>
      </c>
      <c r="N100" s="12">
        <f t="shared" ref="N100:N163" si="67">ATAN((TAN(H100))/COS(K100))-H100</f>
        <v>0</v>
      </c>
      <c r="O100" s="12">
        <f t="shared" ref="O100:O163" si="68">($C$18/(1+$C$17*(COS(H100))^2)^(1/2))*0.9996</f>
        <v>6375585.7452000007</v>
      </c>
      <c r="P100" s="12">
        <f t="shared" ref="P100:P163" si="69">($C$17/2)*M100^2*(COS(H100))^2</f>
        <v>9.2468067027179749E-6</v>
      </c>
      <c r="Q100" s="12">
        <f t="shared" ref="Q100:Q163" si="70">SIN(2*H100)</f>
        <v>0</v>
      </c>
      <c r="R100" s="12">
        <f t="shared" ref="R100:R163" si="71">+Q100*(COS(H100))^2</f>
        <v>0</v>
      </c>
      <c r="S100" s="12">
        <f t="shared" ref="S100:S163" si="72">H100+(Q100/2)</f>
        <v>0</v>
      </c>
      <c r="T100" s="12">
        <f t="shared" ref="T100:T163" si="73">((3*S100)+R100)/4</f>
        <v>0</v>
      </c>
      <c r="U100" s="12">
        <f t="shared" ref="U100:U163" si="74">(5*T100+R100*(COS(H100))^2)/3</f>
        <v>0</v>
      </c>
      <c r="V100" s="12">
        <f t="shared" si="59"/>
        <v>5.0546225567071803E-3</v>
      </c>
      <c r="W100" s="12">
        <f t="shared" ref="W100:W163" si="75">(5/3)*V100^2</f>
        <v>4.2582015317955055E-5</v>
      </c>
      <c r="X100" s="12">
        <f t="shared" ref="X100:X163" si="76">(35/27)*V100^3</f>
        <v>1.6740578955036711E-7</v>
      </c>
      <c r="Y100" s="12">
        <f t="shared" ref="Y100:Y163" si="77">0.9996*$C$18*(H100-(V100*S100)+(W100*T100)-(X100*U100))</f>
        <v>0</v>
      </c>
      <c r="Z100" s="13" t="str">
        <f t="shared" ref="Z100:Z163" si="78">IF(E100&lt;-72,"C",IF(E100&lt;-64,"D",IF(E100&lt;-56,"E",IF(E100&lt;-48,"F",IF(E100&lt;-40,"G",IF(E100&lt;-32,"H",IF(E100&lt;-24,"J",IF(E100&lt;-16,"K",AA100))))))))</f>
        <v>N</v>
      </c>
      <c r="AA100" s="13" t="str">
        <f t="shared" ref="AA100:AA163" si="79">IF(E100&lt;-8,"L",IF(E100&lt;0,"M",IF(E100&lt;8,"N",IF(E100&lt;16,"P",IF(E100&lt;24,"Q",IF(E100&lt;32,"R",IF(E100&lt;40,"S",IF(E100&lt;48,"T","no"))))))))</f>
        <v>N</v>
      </c>
      <c r="AB100" s="13" t="str">
        <f t="shared" ref="AB100:AB163" si="80">IF(E100&lt;56,"U",IF(E100&lt;64,"V",IF(E100&lt;72,"W",IF(E100&lt;84,"X","no"))))</f>
        <v>U</v>
      </c>
      <c r="AC100" s="14">
        <f t="shared" ref="AC100:AC163" si="81">M100*O100*(1+P100/3)+500000</f>
        <v>166021.44365805644</v>
      </c>
      <c r="AD100" s="14">
        <f t="shared" ref="AD100:AD163" si="82">IF($C$21="S",N100*O100*(1+P100)+Y100+10000000,N100*O100*(1+P100)+Y100)</f>
        <v>0</v>
      </c>
      <c r="AE100" s="27"/>
      <c r="AF100" s="27"/>
      <c r="AG100" s="33"/>
      <c r="AH100" s="34"/>
      <c r="AI100" s="35"/>
      <c r="AJ100" s="33"/>
      <c r="AK100" s="34"/>
      <c r="AL100" s="35"/>
      <c r="AM100" s="28"/>
      <c r="AN100" s="28"/>
      <c r="AO100" s="28"/>
    </row>
    <row r="101" spans="5:41" x14ac:dyDescent="0.25">
      <c r="E101" s="11">
        <f>route!A100</f>
        <v>0</v>
      </c>
      <c r="F101" s="11">
        <f>route!B100</f>
        <v>0</v>
      </c>
      <c r="G101" s="12">
        <f t="shared" si="60"/>
        <v>0</v>
      </c>
      <c r="H101" s="12">
        <f t="shared" si="61"/>
        <v>0</v>
      </c>
      <c r="I101" s="12">
        <f t="shared" si="62"/>
        <v>31</v>
      </c>
      <c r="J101" s="12">
        <f t="shared" si="63"/>
        <v>3</v>
      </c>
      <c r="K101" s="12">
        <f t="shared" si="64"/>
        <v>-5.2359877559829883E-2</v>
      </c>
      <c r="L101" s="12">
        <f t="shared" si="65"/>
        <v>-5.2335956242943828E-2</v>
      </c>
      <c r="M101" s="12">
        <f t="shared" si="66"/>
        <v>-5.2383818566763218E-2</v>
      </c>
      <c r="N101" s="12">
        <f t="shared" si="67"/>
        <v>0</v>
      </c>
      <c r="O101" s="12">
        <f t="shared" si="68"/>
        <v>6375585.7452000007</v>
      </c>
      <c r="P101" s="12">
        <f t="shared" si="69"/>
        <v>9.2468067027179749E-6</v>
      </c>
      <c r="Q101" s="12">
        <f t="shared" si="70"/>
        <v>0</v>
      </c>
      <c r="R101" s="12">
        <f t="shared" si="71"/>
        <v>0</v>
      </c>
      <c r="S101" s="12">
        <f t="shared" si="72"/>
        <v>0</v>
      </c>
      <c r="T101" s="12">
        <f t="shared" si="73"/>
        <v>0</v>
      </c>
      <c r="U101" s="12">
        <f t="shared" si="74"/>
        <v>0</v>
      </c>
      <c r="V101" s="12">
        <f t="shared" si="59"/>
        <v>5.0546225567071803E-3</v>
      </c>
      <c r="W101" s="12">
        <f t="shared" si="75"/>
        <v>4.2582015317955055E-5</v>
      </c>
      <c r="X101" s="12">
        <f t="shared" si="76"/>
        <v>1.6740578955036711E-7</v>
      </c>
      <c r="Y101" s="12">
        <f t="shared" si="77"/>
        <v>0</v>
      </c>
      <c r="Z101" s="13" t="str">
        <f t="shared" si="78"/>
        <v>N</v>
      </c>
      <c r="AA101" s="13" t="str">
        <f t="shared" si="79"/>
        <v>N</v>
      </c>
      <c r="AB101" s="13" t="str">
        <f t="shared" si="80"/>
        <v>U</v>
      </c>
      <c r="AC101" s="14">
        <f t="shared" si="81"/>
        <v>166021.44365805644</v>
      </c>
      <c r="AD101" s="14">
        <f t="shared" si="82"/>
        <v>0</v>
      </c>
      <c r="AE101" s="27"/>
      <c r="AF101" s="27"/>
      <c r="AG101" s="33"/>
      <c r="AH101" s="34"/>
      <c r="AI101" s="35"/>
      <c r="AJ101" s="33"/>
      <c r="AK101" s="34"/>
      <c r="AL101" s="35"/>
      <c r="AM101" s="28"/>
      <c r="AN101" s="28"/>
      <c r="AO101" s="28"/>
    </row>
    <row r="102" spans="5:41" x14ac:dyDescent="0.25">
      <c r="E102" s="11">
        <f>route!A101</f>
        <v>0</v>
      </c>
      <c r="F102" s="11">
        <f>route!B101</f>
        <v>0</v>
      </c>
      <c r="G102" s="12">
        <f t="shared" si="60"/>
        <v>0</v>
      </c>
      <c r="H102" s="12">
        <f t="shared" si="61"/>
        <v>0</v>
      </c>
      <c r="I102" s="12">
        <f t="shared" si="62"/>
        <v>31</v>
      </c>
      <c r="J102" s="12">
        <f t="shared" si="63"/>
        <v>3</v>
      </c>
      <c r="K102" s="12">
        <f t="shared" si="64"/>
        <v>-5.2359877559829883E-2</v>
      </c>
      <c r="L102" s="12">
        <f t="shared" si="65"/>
        <v>-5.2335956242943828E-2</v>
      </c>
      <c r="M102" s="12">
        <f t="shared" si="66"/>
        <v>-5.2383818566763218E-2</v>
      </c>
      <c r="N102" s="12">
        <f t="shared" si="67"/>
        <v>0</v>
      </c>
      <c r="O102" s="12">
        <f t="shared" si="68"/>
        <v>6375585.7452000007</v>
      </c>
      <c r="P102" s="12">
        <f t="shared" si="69"/>
        <v>9.2468067027179749E-6</v>
      </c>
      <c r="Q102" s="12">
        <f t="shared" si="70"/>
        <v>0</v>
      </c>
      <c r="R102" s="12">
        <f t="shared" si="71"/>
        <v>0</v>
      </c>
      <c r="S102" s="12">
        <f t="shared" si="72"/>
        <v>0</v>
      </c>
      <c r="T102" s="12">
        <f t="shared" si="73"/>
        <v>0</v>
      </c>
      <c r="U102" s="12">
        <f t="shared" si="74"/>
        <v>0</v>
      </c>
      <c r="V102" s="12">
        <f t="shared" si="59"/>
        <v>5.0546225567071803E-3</v>
      </c>
      <c r="W102" s="12">
        <f t="shared" si="75"/>
        <v>4.2582015317955055E-5</v>
      </c>
      <c r="X102" s="12">
        <f t="shared" si="76"/>
        <v>1.6740578955036711E-7</v>
      </c>
      <c r="Y102" s="12">
        <f t="shared" si="77"/>
        <v>0</v>
      </c>
      <c r="Z102" s="13" t="str">
        <f t="shared" si="78"/>
        <v>N</v>
      </c>
      <c r="AA102" s="13" t="str">
        <f t="shared" si="79"/>
        <v>N</v>
      </c>
      <c r="AB102" s="13" t="str">
        <f t="shared" si="80"/>
        <v>U</v>
      </c>
      <c r="AC102" s="14">
        <f t="shared" si="81"/>
        <v>166021.44365805644</v>
      </c>
      <c r="AD102" s="14">
        <f t="shared" si="82"/>
        <v>0</v>
      </c>
      <c r="AE102" s="27"/>
      <c r="AF102" s="27"/>
      <c r="AG102" s="33"/>
      <c r="AH102" s="34"/>
      <c r="AI102" s="35"/>
      <c r="AJ102" s="33"/>
      <c r="AK102" s="34"/>
      <c r="AL102" s="35"/>
      <c r="AM102" s="28"/>
      <c r="AN102" s="28"/>
      <c r="AO102" s="28"/>
    </row>
    <row r="103" spans="5:41" x14ac:dyDescent="0.25">
      <c r="E103" s="11">
        <f>route!A102</f>
        <v>0</v>
      </c>
      <c r="F103" s="11">
        <f>route!B102</f>
        <v>0</v>
      </c>
      <c r="G103" s="12">
        <f t="shared" si="60"/>
        <v>0</v>
      </c>
      <c r="H103" s="12">
        <f t="shared" si="61"/>
        <v>0</v>
      </c>
      <c r="I103" s="12">
        <f t="shared" si="62"/>
        <v>31</v>
      </c>
      <c r="J103" s="12">
        <f t="shared" si="63"/>
        <v>3</v>
      </c>
      <c r="K103" s="12">
        <f t="shared" si="64"/>
        <v>-5.2359877559829883E-2</v>
      </c>
      <c r="L103" s="12">
        <f t="shared" si="65"/>
        <v>-5.2335956242943828E-2</v>
      </c>
      <c r="M103" s="12">
        <f t="shared" si="66"/>
        <v>-5.2383818566763218E-2</v>
      </c>
      <c r="N103" s="12">
        <f t="shared" si="67"/>
        <v>0</v>
      </c>
      <c r="O103" s="12">
        <f t="shared" si="68"/>
        <v>6375585.7452000007</v>
      </c>
      <c r="P103" s="12">
        <f t="shared" si="69"/>
        <v>9.2468067027179749E-6</v>
      </c>
      <c r="Q103" s="12">
        <f t="shared" si="70"/>
        <v>0</v>
      </c>
      <c r="R103" s="12">
        <f t="shared" si="71"/>
        <v>0</v>
      </c>
      <c r="S103" s="12">
        <f t="shared" si="72"/>
        <v>0</v>
      </c>
      <c r="T103" s="12">
        <f t="shared" si="73"/>
        <v>0</v>
      </c>
      <c r="U103" s="12">
        <f t="shared" si="74"/>
        <v>0</v>
      </c>
      <c r="V103" s="12">
        <f t="shared" si="59"/>
        <v>5.0546225567071803E-3</v>
      </c>
      <c r="W103" s="12">
        <f t="shared" si="75"/>
        <v>4.2582015317955055E-5</v>
      </c>
      <c r="X103" s="12">
        <f t="shared" si="76"/>
        <v>1.6740578955036711E-7</v>
      </c>
      <c r="Y103" s="12">
        <f t="shared" si="77"/>
        <v>0</v>
      </c>
      <c r="Z103" s="13" t="str">
        <f t="shared" si="78"/>
        <v>N</v>
      </c>
      <c r="AA103" s="13" t="str">
        <f t="shared" si="79"/>
        <v>N</v>
      </c>
      <c r="AB103" s="13" t="str">
        <f t="shared" si="80"/>
        <v>U</v>
      </c>
      <c r="AC103" s="14">
        <f t="shared" si="81"/>
        <v>166021.44365805644</v>
      </c>
      <c r="AD103" s="14">
        <f t="shared" si="82"/>
        <v>0</v>
      </c>
      <c r="AE103" s="27"/>
      <c r="AF103" s="27"/>
      <c r="AG103" s="33"/>
      <c r="AH103" s="34"/>
      <c r="AI103" s="35"/>
      <c r="AJ103" s="33"/>
      <c r="AK103" s="34"/>
      <c r="AL103" s="35"/>
      <c r="AM103" s="28"/>
      <c r="AN103" s="28"/>
      <c r="AO103" s="28"/>
    </row>
    <row r="104" spans="5:41" x14ac:dyDescent="0.25">
      <c r="E104" s="11">
        <f>route!A103</f>
        <v>0</v>
      </c>
      <c r="F104" s="11">
        <f>route!B103</f>
        <v>0</v>
      </c>
      <c r="G104" s="12">
        <f t="shared" si="60"/>
        <v>0</v>
      </c>
      <c r="H104" s="12">
        <f t="shared" si="61"/>
        <v>0</v>
      </c>
      <c r="I104" s="12">
        <f t="shared" si="62"/>
        <v>31</v>
      </c>
      <c r="J104" s="12">
        <f t="shared" si="63"/>
        <v>3</v>
      </c>
      <c r="K104" s="12">
        <f t="shared" si="64"/>
        <v>-5.2359877559829883E-2</v>
      </c>
      <c r="L104" s="12">
        <f t="shared" si="65"/>
        <v>-5.2335956242943828E-2</v>
      </c>
      <c r="M104" s="12">
        <f t="shared" si="66"/>
        <v>-5.2383818566763218E-2</v>
      </c>
      <c r="N104" s="12">
        <f t="shared" si="67"/>
        <v>0</v>
      </c>
      <c r="O104" s="12">
        <f t="shared" si="68"/>
        <v>6375585.7452000007</v>
      </c>
      <c r="P104" s="12">
        <f t="shared" si="69"/>
        <v>9.2468067027179749E-6</v>
      </c>
      <c r="Q104" s="12">
        <f t="shared" si="70"/>
        <v>0</v>
      </c>
      <c r="R104" s="12">
        <f t="shared" si="71"/>
        <v>0</v>
      </c>
      <c r="S104" s="12">
        <f t="shared" si="72"/>
        <v>0</v>
      </c>
      <c r="T104" s="12">
        <f t="shared" si="73"/>
        <v>0</v>
      </c>
      <c r="U104" s="12">
        <f t="shared" si="74"/>
        <v>0</v>
      </c>
      <c r="V104" s="12">
        <f t="shared" si="59"/>
        <v>5.0546225567071803E-3</v>
      </c>
      <c r="W104" s="12">
        <f t="shared" si="75"/>
        <v>4.2582015317955055E-5</v>
      </c>
      <c r="X104" s="12">
        <f t="shared" si="76"/>
        <v>1.6740578955036711E-7</v>
      </c>
      <c r="Y104" s="12">
        <f t="shared" si="77"/>
        <v>0</v>
      </c>
      <c r="Z104" s="13" t="str">
        <f t="shared" si="78"/>
        <v>N</v>
      </c>
      <c r="AA104" s="13" t="str">
        <f t="shared" si="79"/>
        <v>N</v>
      </c>
      <c r="AB104" s="13" t="str">
        <f t="shared" si="80"/>
        <v>U</v>
      </c>
      <c r="AC104" s="14">
        <f t="shared" si="81"/>
        <v>166021.44365805644</v>
      </c>
      <c r="AD104" s="14">
        <f t="shared" si="82"/>
        <v>0</v>
      </c>
      <c r="AE104" s="27"/>
      <c r="AF104" s="27"/>
      <c r="AG104" s="33"/>
      <c r="AH104" s="34"/>
      <c r="AI104" s="35"/>
      <c r="AJ104" s="33"/>
      <c r="AK104" s="34"/>
      <c r="AL104" s="35"/>
      <c r="AM104" s="28"/>
      <c r="AN104" s="28"/>
      <c r="AO104" s="28"/>
    </row>
    <row r="105" spans="5:41" x14ac:dyDescent="0.25">
      <c r="E105" s="11">
        <f>route!A104</f>
        <v>0</v>
      </c>
      <c r="F105" s="11">
        <f>route!B104</f>
        <v>0</v>
      </c>
      <c r="G105" s="12">
        <f t="shared" si="60"/>
        <v>0</v>
      </c>
      <c r="H105" s="12">
        <f t="shared" si="61"/>
        <v>0</v>
      </c>
      <c r="I105" s="12">
        <f t="shared" si="62"/>
        <v>31</v>
      </c>
      <c r="J105" s="12">
        <f t="shared" si="63"/>
        <v>3</v>
      </c>
      <c r="K105" s="12">
        <f t="shared" si="64"/>
        <v>-5.2359877559829883E-2</v>
      </c>
      <c r="L105" s="12">
        <f t="shared" si="65"/>
        <v>-5.2335956242943828E-2</v>
      </c>
      <c r="M105" s="12">
        <f t="shared" si="66"/>
        <v>-5.2383818566763218E-2</v>
      </c>
      <c r="N105" s="12">
        <f t="shared" si="67"/>
        <v>0</v>
      </c>
      <c r="O105" s="12">
        <f t="shared" si="68"/>
        <v>6375585.7452000007</v>
      </c>
      <c r="P105" s="12">
        <f t="shared" si="69"/>
        <v>9.2468067027179749E-6</v>
      </c>
      <c r="Q105" s="12">
        <f t="shared" si="70"/>
        <v>0</v>
      </c>
      <c r="R105" s="12">
        <f t="shared" si="71"/>
        <v>0</v>
      </c>
      <c r="S105" s="12">
        <f t="shared" si="72"/>
        <v>0</v>
      </c>
      <c r="T105" s="12">
        <f t="shared" si="73"/>
        <v>0</v>
      </c>
      <c r="U105" s="12">
        <f t="shared" si="74"/>
        <v>0</v>
      </c>
      <c r="V105" s="12">
        <f t="shared" si="59"/>
        <v>5.0546225567071803E-3</v>
      </c>
      <c r="W105" s="12">
        <f t="shared" si="75"/>
        <v>4.2582015317955055E-5</v>
      </c>
      <c r="X105" s="12">
        <f t="shared" si="76"/>
        <v>1.6740578955036711E-7</v>
      </c>
      <c r="Y105" s="12">
        <f t="shared" si="77"/>
        <v>0</v>
      </c>
      <c r="Z105" s="13" t="str">
        <f t="shared" si="78"/>
        <v>N</v>
      </c>
      <c r="AA105" s="13" t="str">
        <f t="shared" si="79"/>
        <v>N</v>
      </c>
      <c r="AB105" s="13" t="str">
        <f t="shared" si="80"/>
        <v>U</v>
      </c>
      <c r="AC105" s="14">
        <f t="shared" si="81"/>
        <v>166021.44365805644</v>
      </c>
      <c r="AD105" s="14">
        <f t="shared" si="82"/>
        <v>0</v>
      </c>
      <c r="AE105" s="27"/>
      <c r="AF105" s="27"/>
      <c r="AG105" s="33"/>
      <c r="AH105" s="34"/>
      <c r="AI105" s="35"/>
      <c r="AJ105" s="33"/>
      <c r="AK105" s="34"/>
      <c r="AL105" s="35"/>
      <c r="AM105" s="28"/>
      <c r="AN105" s="28"/>
      <c r="AO105" s="28"/>
    </row>
    <row r="106" spans="5:41" x14ac:dyDescent="0.25">
      <c r="E106" s="11">
        <f>route!A105</f>
        <v>0</v>
      </c>
      <c r="F106" s="11">
        <f>route!B105</f>
        <v>0</v>
      </c>
      <c r="G106" s="12">
        <f t="shared" si="60"/>
        <v>0</v>
      </c>
      <c r="H106" s="12">
        <f t="shared" si="61"/>
        <v>0</v>
      </c>
      <c r="I106" s="12">
        <f t="shared" si="62"/>
        <v>31</v>
      </c>
      <c r="J106" s="12">
        <f t="shared" si="63"/>
        <v>3</v>
      </c>
      <c r="K106" s="12">
        <f t="shared" si="64"/>
        <v>-5.2359877559829883E-2</v>
      </c>
      <c r="L106" s="12">
        <f t="shared" si="65"/>
        <v>-5.2335956242943828E-2</v>
      </c>
      <c r="M106" s="12">
        <f t="shared" si="66"/>
        <v>-5.2383818566763218E-2</v>
      </c>
      <c r="N106" s="12">
        <f t="shared" si="67"/>
        <v>0</v>
      </c>
      <c r="O106" s="12">
        <f t="shared" si="68"/>
        <v>6375585.7452000007</v>
      </c>
      <c r="P106" s="12">
        <f t="shared" si="69"/>
        <v>9.2468067027179749E-6</v>
      </c>
      <c r="Q106" s="12">
        <f t="shared" si="70"/>
        <v>0</v>
      </c>
      <c r="R106" s="12">
        <f t="shared" si="71"/>
        <v>0</v>
      </c>
      <c r="S106" s="12">
        <f t="shared" si="72"/>
        <v>0</v>
      </c>
      <c r="T106" s="12">
        <f t="shared" si="73"/>
        <v>0</v>
      </c>
      <c r="U106" s="12">
        <f t="shared" si="74"/>
        <v>0</v>
      </c>
      <c r="V106" s="12">
        <f t="shared" si="59"/>
        <v>5.0546225567071803E-3</v>
      </c>
      <c r="W106" s="12">
        <f t="shared" si="75"/>
        <v>4.2582015317955055E-5</v>
      </c>
      <c r="X106" s="12">
        <f t="shared" si="76"/>
        <v>1.6740578955036711E-7</v>
      </c>
      <c r="Y106" s="12">
        <f t="shared" si="77"/>
        <v>0</v>
      </c>
      <c r="Z106" s="13" t="str">
        <f t="shared" si="78"/>
        <v>N</v>
      </c>
      <c r="AA106" s="13" t="str">
        <f t="shared" si="79"/>
        <v>N</v>
      </c>
      <c r="AB106" s="13" t="str">
        <f t="shared" si="80"/>
        <v>U</v>
      </c>
      <c r="AC106" s="14">
        <f t="shared" si="81"/>
        <v>166021.44365805644</v>
      </c>
      <c r="AD106" s="14">
        <f t="shared" si="82"/>
        <v>0</v>
      </c>
      <c r="AE106" s="27"/>
      <c r="AF106" s="27"/>
      <c r="AG106" s="33"/>
      <c r="AH106" s="34"/>
      <c r="AI106" s="35"/>
      <c r="AJ106" s="33"/>
      <c r="AK106" s="34"/>
      <c r="AL106" s="35"/>
      <c r="AM106" s="28"/>
      <c r="AN106" s="28"/>
      <c r="AO106" s="28"/>
    </row>
    <row r="107" spans="5:41" x14ac:dyDescent="0.25">
      <c r="E107" s="11">
        <f>route!A106</f>
        <v>0</v>
      </c>
      <c r="F107" s="11">
        <f>route!B106</f>
        <v>0</v>
      </c>
      <c r="G107" s="12">
        <f t="shared" si="60"/>
        <v>0</v>
      </c>
      <c r="H107" s="12">
        <f t="shared" si="61"/>
        <v>0</v>
      </c>
      <c r="I107" s="12">
        <f t="shared" si="62"/>
        <v>31</v>
      </c>
      <c r="J107" s="12">
        <f t="shared" si="63"/>
        <v>3</v>
      </c>
      <c r="K107" s="12">
        <f t="shared" si="64"/>
        <v>-5.2359877559829883E-2</v>
      </c>
      <c r="L107" s="12">
        <f t="shared" si="65"/>
        <v>-5.2335956242943828E-2</v>
      </c>
      <c r="M107" s="12">
        <f t="shared" si="66"/>
        <v>-5.2383818566763218E-2</v>
      </c>
      <c r="N107" s="12">
        <f t="shared" si="67"/>
        <v>0</v>
      </c>
      <c r="O107" s="12">
        <f t="shared" si="68"/>
        <v>6375585.7452000007</v>
      </c>
      <c r="P107" s="12">
        <f t="shared" si="69"/>
        <v>9.2468067027179749E-6</v>
      </c>
      <c r="Q107" s="12">
        <f t="shared" si="70"/>
        <v>0</v>
      </c>
      <c r="R107" s="12">
        <f t="shared" si="71"/>
        <v>0</v>
      </c>
      <c r="S107" s="12">
        <f t="shared" si="72"/>
        <v>0</v>
      </c>
      <c r="T107" s="12">
        <f t="shared" si="73"/>
        <v>0</v>
      </c>
      <c r="U107" s="12">
        <f t="shared" si="74"/>
        <v>0</v>
      </c>
      <c r="V107" s="12">
        <f t="shared" si="59"/>
        <v>5.0546225567071803E-3</v>
      </c>
      <c r="W107" s="12">
        <f t="shared" si="75"/>
        <v>4.2582015317955055E-5</v>
      </c>
      <c r="X107" s="12">
        <f t="shared" si="76"/>
        <v>1.6740578955036711E-7</v>
      </c>
      <c r="Y107" s="12">
        <f t="shared" si="77"/>
        <v>0</v>
      </c>
      <c r="Z107" s="13" t="str">
        <f t="shared" si="78"/>
        <v>N</v>
      </c>
      <c r="AA107" s="13" t="str">
        <f t="shared" si="79"/>
        <v>N</v>
      </c>
      <c r="AB107" s="13" t="str">
        <f t="shared" si="80"/>
        <v>U</v>
      </c>
      <c r="AC107" s="14">
        <f t="shared" si="81"/>
        <v>166021.44365805644</v>
      </c>
      <c r="AD107" s="14">
        <f t="shared" si="82"/>
        <v>0</v>
      </c>
      <c r="AE107" s="27"/>
      <c r="AF107" s="27"/>
      <c r="AG107" s="33"/>
      <c r="AH107" s="34"/>
      <c r="AI107" s="35"/>
      <c r="AJ107" s="33"/>
      <c r="AK107" s="34"/>
      <c r="AL107" s="35"/>
      <c r="AM107" s="28"/>
      <c r="AN107" s="28"/>
      <c r="AO107" s="28"/>
    </row>
    <row r="108" spans="5:41" x14ac:dyDescent="0.25">
      <c r="E108" s="11">
        <f>route!A107</f>
        <v>0</v>
      </c>
      <c r="F108" s="11">
        <f>route!B107</f>
        <v>0</v>
      </c>
      <c r="G108" s="12">
        <f t="shared" si="60"/>
        <v>0</v>
      </c>
      <c r="H108" s="12">
        <f t="shared" si="61"/>
        <v>0</v>
      </c>
      <c r="I108" s="12">
        <f t="shared" si="62"/>
        <v>31</v>
      </c>
      <c r="J108" s="12">
        <f t="shared" si="63"/>
        <v>3</v>
      </c>
      <c r="K108" s="12">
        <f t="shared" si="64"/>
        <v>-5.2359877559829883E-2</v>
      </c>
      <c r="L108" s="12">
        <f t="shared" si="65"/>
        <v>-5.2335956242943828E-2</v>
      </c>
      <c r="M108" s="12">
        <f t="shared" si="66"/>
        <v>-5.2383818566763218E-2</v>
      </c>
      <c r="N108" s="12">
        <f t="shared" si="67"/>
        <v>0</v>
      </c>
      <c r="O108" s="12">
        <f t="shared" si="68"/>
        <v>6375585.7452000007</v>
      </c>
      <c r="P108" s="12">
        <f t="shared" si="69"/>
        <v>9.2468067027179749E-6</v>
      </c>
      <c r="Q108" s="12">
        <f t="shared" si="70"/>
        <v>0</v>
      </c>
      <c r="R108" s="12">
        <f t="shared" si="71"/>
        <v>0</v>
      </c>
      <c r="S108" s="12">
        <f t="shared" si="72"/>
        <v>0</v>
      </c>
      <c r="T108" s="12">
        <f t="shared" si="73"/>
        <v>0</v>
      </c>
      <c r="U108" s="12">
        <f t="shared" si="74"/>
        <v>0</v>
      </c>
      <c r="V108" s="12">
        <f t="shared" si="59"/>
        <v>5.0546225567071803E-3</v>
      </c>
      <c r="W108" s="12">
        <f t="shared" si="75"/>
        <v>4.2582015317955055E-5</v>
      </c>
      <c r="X108" s="12">
        <f t="shared" si="76"/>
        <v>1.6740578955036711E-7</v>
      </c>
      <c r="Y108" s="12">
        <f t="shared" si="77"/>
        <v>0</v>
      </c>
      <c r="Z108" s="13" t="str">
        <f t="shared" si="78"/>
        <v>N</v>
      </c>
      <c r="AA108" s="13" t="str">
        <f t="shared" si="79"/>
        <v>N</v>
      </c>
      <c r="AB108" s="13" t="str">
        <f t="shared" si="80"/>
        <v>U</v>
      </c>
      <c r="AC108" s="14">
        <f t="shared" si="81"/>
        <v>166021.44365805644</v>
      </c>
      <c r="AD108" s="14">
        <f t="shared" si="82"/>
        <v>0</v>
      </c>
      <c r="AE108" s="27"/>
      <c r="AF108" s="27"/>
      <c r="AG108" s="33"/>
      <c r="AH108" s="34"/>
      <c r="AI108" s="35"/>
      <c r="AJ108" s="33"/>
      <c r="AK108" s="34"/>
      <c r="AL108" s="35"/>
      <c r="AM108" s="28"/>
      <c r="AN108" s="28"/>
      <c r="AO108" s="28"/>
    </row>
    <row r="109" spans="5:41" x14ac:dyDescent="0.25">
      <c r="E109" s="11">
        <f>route!A108</f>
        <v>0</v>
      </c>
      <c r="F109" s="11">
        <f>route!B108</f>
        <v>0</v>
      </c>
      <c r="G109" s="12">
        <f t="shared" si="60"/>
        <v>0</v>
      </c>
      <c r="H109" s="12">
        <f t="shared" si="61"/>
        <v>0</v>
      </c>
      <c r="I109" s="12">
        <f t="shared" si="62"/>
        <v>31</v>
      </c>
      <c r="J109" s="12">
        <f t="shared" si="63"/>
        <v>3</v>
      </c>
      <c r="K109" s="12">
        <f t="shared" si="64"/>
        <v>-5.2359877559829883E-2</v>
      </c>
      <c r="L109" s="12">
        <f t="shared" si="65"/>
        <v>-5.2335956242943828E-2</v>
      </c>
      <c r="M109" s="12">
        <f t="shared" si="66"/>
        <v>-5.2383818566763218E-2</v>
      </c>
      <c r="N109" s="12">
        <f t="shared" si="67"/>
        <v>0</v>
      </c>
      <c r="O109" s="12">
        <f t="shared" si="68"/>
        <v>6375585.7452000007</v>
      </c>
      <c r="P109" s="12">
        <f t="shared" si="69"/>
        <v>9.2468067027179749E-6</v>
      </c>
      <c r="Q109" s="12">
        <f t="shared" si="70"/>
        <v>0</v>
      </c>
      <c r="R109" s="12">
        <f t="shared" si="71"/>
        <v>0</v>
      </c>
      <c r="S109" s="12">
        <f t="shared" si="72"/>
        <v>0</v>
      </c>
      <c r="T109" s="12">
        <f t="shared" si="73"/>
        <v>0</v>
      </c>
      <c r="U109" s="12">
        <f t="shared" si="74"/>
        <v>0</v>
      </c>
      <c r="V109" s="12">
        <f t="shared" si="59"/>
        <v>5.0546225567071803E-3</v>
      </c>
      <c r="W109" s="12">
        <f t="shared" si="75"/>
        <v>4.2582015317955055E-5</v>
      </c>
      <c r="X109" s="12">
        <f t="shared" si="76"/>
        <v>1.6740578955036711E-7</v>
      </c>
      <c r="Y109" s="12">
        <f t="shared" si="77"/>
        <v>0</v>
      </c>
      <c r="Z109" s="13" t="str">
        <f t="shared" si="78"/>
        <v>N</v>
      </c>
      <c r="AA109" s="13" t="str">
        <f t="shared" si="79"/>
        <v>N</v>
      </c>
      <c r="AB109" s="13" t="str">
        <f t="shared" si="80"/>
        <v>U</v>
      </c>
      <c r="AC109" s="14">
        <f t="shared" si="81"/>
        <v>166021.44365805644</v>
      </c>
      <c r="AD109" s="14">
        <f t="shared" si="82"/>
        <v>0</v>
      </c>
      <c r="AE109" s="27"/>
      <c r="AF109" s="27"/>
      <c r="AG109" s="33"/>
      <c r="AH109" s="34"/>
      <c r="AI109" s="35"/>
      <c r="AJ109" s="33"/>
      <c r="AK109" s="34"/>
      <c r="AL109" s="35"/>
      <c r="AM109" s="28"/>
      <c r="AN109" s="28"/>
      <c r="AO109" s="28"/>
    </row>
    <row r="110" spans="5:41" x14ac:dyDescent="0.25">
      <c r="E110" s="11">
        <f>route!A109</f>
        <v>0</v>
      </c>
      <c r="F110" s="11">
        <f>route!B109</f>
        <v>0</v>
      </c>
      <c r="G110" s="12">
        <f t="shared" si="60"/>
        <v>0</v>
      </c>
      <c r="H110" s="12">
        <f t="shared" si="61"/>
        <v>0</v>
      </c>
      <c r="I110" s="12">
        <f t="shared" si="62"/>
        <v>31</v>
      </c>
      <c r="J110" s="12">
        <f t="shared" si="63"/>
        <v>3</v>
      </c>
      <c r="K110" s="12">
        <f t="shared" si="64"/>
        <v>-5.2359877559829883E-2</v>
      </c>
      <c r="L110" s="12">
        <f t="shared" si="65"/>
        <v>-5.2335956242943828E-2</v>
      </c>
      <c r="M110" s="12">
        <f t="shared" si="66"/>
        <v>-5.2383818566763218E-2</v>
      </c>
      <c r="N110" s="12">
        <f t="shared" si="67"/>
        <v>0</v>
      </c>
      <c r="O110" s="12">
        <f t="shared" si="68"/>
        <v>6375585.7452000007</v>
      </c>
      <c r="P110" s="12">
        <f t="shared" si="69"/>
        <v>9.2468067027179749E-6</v>
      </c>
      <c r="Q110" s="12">
        <f t="shared" si="70"/>
        <v>0</v>
      </c>
      <c r="R110" s="12">
        <f t="shared" si="71"/>
        <v>0</v>
      </c>
      <c r="S110" s="12">
        <f t="shared" si="72"/>
        <v>0</v>
      </c>
      <c r="T110" s="12">
        <f t="shared" si="73"/>
        <v>0</v>
      </c>
      <c r="U110" s="12">
        <f t="shared" si="74"/>
        <v>0</v>
      </c>
      <c r="V110" s="12">
        <f t="shared" si="59"/>
        <v>5.0546225567071803E-3</v>
      </c>
      <c r="W110" s="12">
        <f t="shared" si="75"/>
        <v>4.2582015317955055E-5</v>
      </c>
      <c r="X110" s="12">
        <f t="shared" si="76"/>
        <v>1.6740578955036711E-7</v>
      </c>
      <c r="Y110" s="12">
        <f t="shared" si="77"/>
        <v>0</v>
      </c>
      <c r="Z110" s="13" t="str">
        <f t="shared" si="78"/>
        <v>N</v>
      </c>
      <c r="AA110" s="13" t="str">
        <f t="shared" si="79"/>
        <v>N</v>
      </c>
      <c r="AB110" s="13" t="str">
        <f t="shared" si="80"/>
        <v>U</v>
      </c>
      <c r="AC110" s="14">
        <f t="shared" si="81"/>
        <v>166021.44365805644</v>
      </c>
      <c r="AD110" s="14">
        <f t="shared" si="82"/>
        <v>0</v>
      </c>
      <c r="AE110" s="27"/>
      <c r="AF110" s="27"/>
      <c r="AG110" s="33"/>
      <c r="AH110" s="34"/>
      <c r="AI110" s="35"/>
      <c r="AJ110" s="33"/>
      <c r="AK110" s="34"/>
      <c r="AL110" s="35"/>
      <c r="AM110" s="28"/>
      <c r="AN110" s="28"/>
      <c r="AO110" s="28"/>
    </row>
    <row r="111" spans="5:41" x14ac:dyDescent="0.25">
      <c r="E111" s="11">
        <f>route!A110</f>
        <v>0</v>
      </c>
      <c r="F111" s="11">
        <f>route!B110</f>
        <v>0</v>
      </c>
      <c r="G111" s="12">
        <f t="shared" si="60"/>
        <v>0</v>
      </c>
      <c r="H111" s="12">
        <f t="shared" si="61"/>
        <v>0</v>
      </c>
      <c r="I111" s="12">
        <f t="shared" si="62"/>
        <v>31</v>
      </c>
      <c r="J111" s="12">
        <f t="shared" si="63"/>
        <v>3</v>
      </c>
      <c r="K111" s="12">
        <f t="shared" si="64"/>
        <v>-5.2359877559829883E-2</v>
      </c>
      <c r="L111" s="12">
        <f t="shared" si="65"/>
        <v>-5.2335956242943828E-2</v>
      </c>
      <c r="M111" s="12">
        <f t="shared" si="66"/>
        <v>-5.2383818566763218E-2</v>
      </c>
      <c r="N111" s="12">
        <f t="shared" si="67"/>
        <v>0</v>
      </c>
      <c r="O111" s="12">
        <f t="shared" si="68"/>
        <v>6375585.7452000007</v>
      </c>
      <c r="P111" s="12">
        <f t="shared" si="69"/>
        <v>9.2468067027179749E-6</v>
      </c>
      <c r="Q111" s="12">
        <f t="shared" si="70"/>
        <v>0</v>
      </c>
      <c r="R111" s="12">
        <f t="shared" si="71"/>
        <v>0</v>
      </c>
      <c r="S111" s="12">
        <f t="shared" si="72"/>
        <v>0</v>
      </c>
      <c r="T111" s="12">
        <f t="shared" si="73"/>
        <v>0</v>
      </c>
      <c r="U111" s="12">
        <f t="shared" si="74"/>
        <v>0</v>
      </c>
      <c r="V111" s="12">
        <f t="shared" si="59"/>
        <v>5.0546225567071803E-3</v>
      </c>
      <c r="W111" s="12">
        <f t="shared" si="75"/>
        <v>4.2582015317955055E-5</v>
      </c>
      <c r="X111" s="12">
        <f t="shared" si="76"/>
        <v>1.6740578955036711E-7</v>
      </c>
      <c r="Y111" s="12">
        <f t="shared" si="77"/>
        <v>0</v>
      </c>
      <c r="Z111" s="13" t="str">
        <f t="shared" si="78"/>
        <v>N</v>
      </c>
      <c r="AA111" s="13" t="str">
        <f t="shared" si="79"/>
        <v>N</v>
      </c>
      <c r="AB111" s="13" t="str">
        <f t="shared" si="80"/>
        <v>U</v>
      </c>
      <c r="AC111" s="14">
        <f t="shared" si="81"/>
        <v>166021.44365805644</v>
      </c>
      <c r="AD111" s="14">
        <f t="shared" si="82"/>
        <v>0</v>
      </c>
      <c r="AE111" s="27"/>
      <c r="AF111" s="27"/>
      <c r="AG111" s="33"/>
      <c r="AH111" s="34"/>
      <c r="AI111" s="35"/>
      <c r="AJ111" s="33"/>
      <c r="AK111" s="34"/>
      <c r="AL111" s="35"/>
      <c r="AM111" s="28"/>
      <c r="AN111" s="28"/>
      <c r="AO111" s="28"/>
    </row>
    <row r="112" spans="5:41" x14ac:dyDescent="0.25">
      <c r="E112" s="11">
        <f>route!A111</f>
        <v>0</v>
      </c>
      <c r="F112" s="11">
        <f>route!B111</f>
        <v>0</v>
      </c>
      <c r="G112" s="12">
        <f t="shared" si="60"/>
        <v>0</v>
      </c>
      <c r="H112" s="12">
        <f t="shared" si="61"/>
        <v>0</v>
      </c>
      <c r="I112" s="12">
        <f t="shared" si="62"/>
        <v>31</v>
      </c>
      <c r="J112" s="12">
        <f t="shared" si="63"/>
        <v>3</v>
      </c>
      <c r="K112" s="12">
        <f t="shared" si="64"/>
        <v>-5.2359877559829883E-2</v>
      </c>
      <c r="L112" s="12">
        <f t="shared" si="65"/>
        <v>-5.2335956242943828E-2</v>
      </c>
      <c r="M112" s="12">
        <f t="shared" si="66"/>
        <v>-5.2383818566763218E-2</v>
      </c>
      <c r="N112" s="12">
        <f t="shared" si="67"/>
        <v>0</v>
      </c>
      <c r="O112" s="12">
        <f t="shared" si="68"/>
        <v>6375585.7452000007</v>
      </c>
      <c r="P112" s="12">
        <f t="shared" si="69"/>
        <v>9.2468067027179749E-6</v>
      </c>
      <c r="Q112" s="12">
        <f t="shared" si="70"/>
        <v>0</v>
      </c>
      <c r="R112" s="12">
        <f t="shared" si="71"/>
        <v>0</v>
      </c>
      <c r="S112" s="12">
        <f t="shared" si="72"/>
        <v>0</v>
      </c>
      <c r="T112" s="12">
        <f t="shared" si="73"/>
        <v>0</v>
      </c>
      <c r="U112" s="12">
        <f t="shared" si="74"/>
        <v>0</v>
      </c>
      <c r="V112" s="12">
        <f t="shared" si="59"/>
        <v>5.0546225567071803E-3</v>
      </c>
      <c r="W112" s="12">
        <f t="shared" si="75"/>
        <v>4.2582015317955055E-5</v>
      </c>
      <c r="X112" s="12">
        <f t="shared" si="76"/>
        <v>1.6740578955036711E-7</v>
      </c>
      <c r="Y112" s="12">
        <f t="shared" si="77"/>
        <v>0</v>
      </c>
      <c r="Z112" s="13" t="str">
        <f t="shared" si="78"/>
        <v>N</v>
      </c>
      <c r="AA112" s="13" t="str">
        <f t="shared" si="79"/>
        <v>N</v>
      </c>
      <c r="AB112" s="13" t="str">
        <f t="shared" si="80"/>
        <v>U</v>
      </c>
      <c r="AC112" s="14">
        <f t="shared" si="81"/>
        <v>166021.44365805644</v>
      </c>
      <c r="AD112" s="14">
        <f t="shared" si="82"/>
        <v>0</v>
      </c>
      <c r="AE112" s="27"/>
      <c r="AF112" s="27"/>
      <c r="AG112" s="33"/>
      <c r="AH112" s="34"/>
      <c r="AI112" s="35"/>
      <c r="AJ112" s="33"/>
      <c r="AK112" s="34"/>
      <c r="AL112" s="35"/>
      <c r="AM112" s="28"/>
      <c r="AN112" s="28"/>
      <c r="AO112" s="28"/>
    </row>
    <row r="113" spans="5:41" x14ac:dyDescent="0.25">
      <c r="E113" s="11">
        <f>route!A112</f>
        <v>0</v>
      </c>
      <c r="F113" s="11">
        <f>route!B112</f>
        <v>0</v>
      </c>
      <c r="G113" s="12">
        <f t="shared" si="60"/>
        <v>0</v>
      </c>
      <c r="H113" s="12">
        <f t="shared" si="61"/>
        <v>0</v>
      </c>
      <c r="I113" s="12">
        <f t="shared" si="62"/>
        <v>31</v>
      </c>
      <c r="J113" s="12">
        <f t="shared" si="63"/>
        <v>3</v>
      </c>
      <c r="K113" s="12">
        <f t="shared" si="64"/>
        <v>-5.2359877559829883E-2</v>
      </c>
      <c r="L113" s="12">
        <f t="shared" si="65"/>
        <v>-5.2335956242943828E-2</v>
      </c>
      <c r="M113" s="12">
        <f t="shared" si="66"/>
        <v>-5.2383818566763218E-2</v>
      </c>
      <c r="N113" s="12">
        <f t="shared" si="67"/>
        <v>0</v>
      </c>
      <c r="O113" s="12">
        <f t="shared" si="68"/>
        <v>6375585.7452000007</v>
      </c>
      <c r="P113" s="12">
        <f t="shared" si="69"/>
        <v>9.2468067027179749E-6</v>
      </c>
      <c r="Q113" s="12">
        <f t="shared" si="70"/>
        <v>0</v>
      </c>
      <c r="R113" s="12">
        <f t="shared" si="71"/>
        <v>0</v>
      </c>
      <c r="S113" s="12">
        <f t="shared" si="72"/>
        <v>0</v>
      </c>
      <c r="T113" s="12">
        <f t="shared" si="73"/>
        <v>0</v>
      </c>
      <c r="U113" s="12">
        <f t="shared" si="74"/>
        <v>0</v>
      </c>
      <c r="V113" s="12">
        <f t="shared" si="59"/>
        <v>5.0546225567071803E-3</v>
      </c>
      <c r="W113" s="12">
        <f t="shared" si="75"/>
        <v>4.2582015317955055E-5</v>
      </c>
      <c r="X113" s="12">
        <f t="shared" si="76"/>
        <v>1.6740578955036711E-7</v>
      </c>
      <c r="Y113" s="12">
        <f t="shared" si="77"/>
        <v>0</v>
      </c>
      <c r="Z113" s="13" t="str">
        <f t="shared" si="78"/>
        <v>N</v>
      </c>
      <c r="AA113" s="13" t="str">
        <f t="shared" si="79"/>
        <v>N</v>
      </c>
      <c r="AB113" s="13" t="str">
        <f t="shared" si="80"/>
        <v>U</v>
      </c>
      <c r="AC113" s="14">
        <f t="shared" si="81"/>
        <v>166021.44365805644</v>
      </c>
      <c r="AD113" s="14">
        <f t="shared" si="82"/>
        <v>0</v>
      </c>
      <c r="AE113" s="27"/>
      <c r="AF113" s="27"/>
      <c r="AG113" s="33"/>
      <c r="AH113" s="34"/>
      <c r="AI113" s="35"/>
      <c r="AJ113" s="33"/>
      <c r="AK113" s="34"/>
      <c r="AL113" s="35"/>
      <c r="AM113" s="28"/>
      <c r="AN113" s="28"/>
      <c r="AO113" s="28"/>
    </row>
    <row r="114" spans="5:41" x14ac:dyDescent="0.25">
      <c r="E114" s="11">
        <f>route!A113</f>
        <v>0</v>
      </c>
      <c r="F114" s="11">
        <f>route!B113</f>
        <v>0</v>
      </c>
      <c r="G114" s="12">
        <f t="shared" si="60"/>
        <v>0</v>
      </c>
      <c r="H114" s="12">
        <f t="shared" si="61"/>
        <v>0</v>
      </c>
      <c r="I114" s="12">
        <f t="shared" si="62"/>
        <v>31</v>
      </c>
      <c r="J114" s="12">
        <f t="shared" si="63"/>
        <v>3</v>
      </c>
      <c r="K114" s="12">
        <f t="shared" si="64"/>
        <v>-5.2359877559829883E-2</v>
      </c>
      <c r="L114" s="12">
        <f t="shared" si="65"/>
        <v>-5.2335956242943828E-2</v>
      </c>
      <c r="M114" s="12">
        <f t="shared" si="66"/>
        <v>-5.2383818566763218E-2</v>
      </c>
      <c r="N114" s="12">
        <f t="shared" si="67"/>
        <v>0</v>
      </c>
      <c r="O114" s="12">
        <f t="shared" si="68"/>
        <v>6375585.7452000007</v>
      </c>
      <c r="P114" s="12">
        <f t="shared" si="69"/>
        <v>9.2468067027179749E-6</v>
      </c>
      <c r="Q114" s="12">
        <f t="shared" si="70"/>
        <v>0</v>
      </c>
      <c r="R114" s="12">
        <f t="shared" si="71"/>
        <v>0</v>
      </c>
      <c r="S114" s="12">
        <f t="shared" si="72"/>
        <v>0</v>
      </c>
      <c r="T114" s="12">
        <f t="shared" si="73"/>
        <v>0</v>
      </c>
      <c r="U114" s="12">
        <f t="shared" si="74"/>
        <v>0</v>
      </c>
      <c r="V114" s="12">
        <f t="shared" si="59"/>
        <v>5.0546225567071803E-3</v>
      </c>
      <c r="W114" s="12">
        <f t="shared" si="75"/>
        <v>4.2582015317955055E-5</v>
      </c>
      <c r="X114" s="12">
        <f t="shared" si="76"/>
        <v>1.6740578955036711E-7</v>
      </c>
      <c r="Y114" s="12">
        <f t="shared" si="77"/>
        <v>0</v>
      </c>
      <c r="Z114" s="13" t="str">
        <f t="shared" si="78"/>
        <v>N</v>
      </c>
      <c r="AA114" s="13" t="str">
        <f t="shared" si="79"/>
        <v>N</v>
      </c>
      <c r="AB114" s="13" t="str">
        <f t="shared" si="80"/>
        <v>U</v>
      </c>
      <c r="AC114" s="14">
        <f t="shared" si="81"/>
        <v>166021.44365805644</v>
      </c>
      <c r="AD114" s="14">
        <f t="shared" si="82"/>
        <v>0</v>
      </c>
      <c r="AE114" s="27"/>
      <c r="AF114" s="27"/>
      <c r="AG114" s="33"/>
      <c r="AH114" s="34"/>
      <c r="AI114" s="35"/>
      <c r="AJ114" s="33"/>
      <c r="AK114" s="34"/>
      <c r="AL114" s="35"/>
      <c r="AM114" s="28"/>
      <c r="AN114" s="28"/>
      <c r="AO114" s="28"/>
    </row>
    <row r="115" spans="5:41" x14ac:dyDescent="0.25">
      <c r="E115" s="11">
        <f>route!A114</f>
        <v>0</v>
      </c>
      <c r="F115" s="11">
        <f>route!B114</f>
        <v>0</v>
      </c>
      <c r="G115" s="12">
        <f t="shared" si="60"/>
        <v>0</v>
      </c>
      <c r="H115" s="12">
        <f t="shared" si="61"/>
        <v>0</v>
      </c>
      <c r="I115" s="12">
        <f t="shared" si="62"/>
        <v>31</v>
      </c>
      <c r="J115" s="12">
        <f t="shared" si="63"/>
        <v>3</v>
      </c>
      <c r="K115" s="12">
        <f t="shared" si="64"/>
        <v>-5.2359877559829883E-2</v>
      </c>
      <c r="L115" s="12">
        <f t="shared" si="65"/>
        <v>-5.2335956242943828E-2</v>
      </c>
      <c r="M115" s="12">
        <f t="shared" si="66"/>
        <v>-5.2383818566763218E-2</v>
      </c>
      <c r="N115" s="12">
        <f t="shared" si="67"/>
        <v>0</v>
      </c>
      <c r="O115" s="12">
        <f t="shared" si="68"/>
        <v>6375585.7452000007</v>
      </c>
      <c r="P115" s="12">
        <f t="shared" si="69"/>
        <v>9.2468067027179749E-6</v>
      </c>
      <c r="Q115" s="12">
        <f t="shared" si="70"/>
        <v>0</v>
      </c>
      <c r="R115" s="12">
        <f t="shared" si="71"/>
        <v>0</v>
      </c>
      <c r="S115" s="12">
        <f t="shared" si="72"/>
        <v>0</v>
      </c>
      <c r="T115" s="12">
        <f t="shared" si="73"/>
        <v>0</v>
      </c>
      <c r="U115" s="12">
        <f t="shared" si="74"/>
        <v>0</v>
      </c>
      <c r="V115" s="12">
        <f t="shared" si="59"/>
        <v>5.0546225567071803E-3</v>
      </c>
      <c r="W115" s="12">
        <f t="shared" si="75"/>
        <v>4.2582015317955055E-5</v>
      </c>
      <c r="X115" s="12">
        <f t="shared" si="76"/>
        <v>1.6740578955036711E-7</v>
      </c>
      <c r="Y115" s="12">
        <f t="shared" si="77"/>
        <v>0</v>
      </c>
      <c r="Z115" s="13" t="str">
        <f t="shared" si="78"/>
        <v>N</v>
      </c>
      <c r="AA115" s="13" t="str">
        <f t="shared" si="79"/>
        <v>N</v>
      </c>
      <c r="AB115" s="13" t="str">
        <f t="shared" si="80"/>
        <v>U</v>
      </c>
      <c r="AC115" s="14">
        <f t="shared" si="81"/>
        <v>166021.44365805644</v>
      </c>
      <c r="AD115" s="14">
        <f t="shared" si="82"/>
        <v>0</v>
      </c>
      <c r="AE115" s="27"/>
      <c r="AF115" s="27"/>
      <c r="AG115" s="33"/>
      <c r="AH115" s="34"/>
      <c r="AI115" s="35"/>
      <c r="AJ115" s="33"/>
      <c r="AK115" s="34"/>
      <c r="AL115" s="35"/>
      <c r="AM115" s="28"/>
      <c r="AN115" s="28"/>
      <c r="AO115" s="28"/>
    </row>
    <row r="116" spans="5:41" x14ac:dyDescent="0.25">
      <c r="E116" s="11">
        <f>route!A115</f>
        <v>0</v>
      </c>
      <c r="F116" s="11">
        <f>route!B115</f>
        <v>0</v>
      </c>
      <c r="G116" s="12">
        <f t="shared" si="60"/>
        <v>0</v>
      </c>
      <c r="H116" s="12">
        <f t="shared" si="61"/>
        <v>0</v>
      </c>
      <c r="I116" s="12">
        <f t="shared" si="62"/>
        <v>31</v>
      </c>
      <c r="J116" s="12">
        <f t="shared" si="63"/>
        <v>3</v>
      </c>
      <c r="K116" s="12">
        <f t="shared" si="64"/>
        <v>-5.2359877559829883E-2</v>
      </c>
      <c r="L116" s="12">
        <f t="shared" si="65"/>
        <v>-5.2335956242943828E-2</v>
      </c>
      <c r="M116" s="12">
        <f t="shared" si="66"/>
        <v>-5.2383818566763218E-2</v>
      </c>
      <c r="N116" s="12">
        <f t="shared" si="67"/>
        <v>0</v>
      </c>
      <c r="O116" s="12">
        <f t="shared" si="68"/>
        <v>6375585.7452000007</v>
      </c>
      <c r="P116" s="12">
        <f t="shared" si="69"/>
        <v>9.2468067027179749E-6</v>
      </c>
      <c r="Q116" s="12">
        <f t="shared" si="70"/>
        <v>0</v>
      </c>
      <c r="R116" s="12">
        <f t="shared" si="71"/>
        <v>0</v>
      </c>
      <c r="S116" s="12">
        <f t="shared" si="72"/>
        <v>0</v>
      </c>
      <c r="T116" s="12">
        <f t="shared" si="73"/>
        <v>0</v>
      </c>
      <c r="U116" s="12">
        <f t="shared" si="74"/>
        <v>0</v>
      </c>
      <c r="V116" s="12">
        <f t="shared" si="59"/>
        <v>5.0546225567071803E-3</v>
      </c>
      <c r="W116" s="12">
        <f t="shared" si="75"/>
        <v>4.2582015317955055E-5</v>
      </c>
      <c r="X116" s="12">
        <f t="shared" si="76"/>
        <v>1.6740578955036711E-7</v>
      </c>
      <c r="Y116" s="12">
        <f t="shared" si="77"/>
        <v>0</v>
      </c>
      <c r="Z116" s="13" t="str">
        <f t="shared" si="78"/>
        <v>N</v>
      </c>
      <c r="AA116" s="13" t="str">
        <f t="shared" si="79"/>
        <v>N</v>
      </c>
      <c r="AB116" s="13" t="str">
        <f t="shared" si="80"/>
        <v>U</v>
      </c>
      <c r="AC116" s="14">
        <f t="shared" si="81"/>
        <v>166021.44365805644</v>
      </c>
      <c r="AD116" s="14">
        <f t="shared" si="82"/>
        <v>0</v>
      </c>
      <c r="AE116" s="27"/>
      <c r="AF116" s="27"/>
      <c r="AG116" s="33"/>
      <c r="AH116" s="34"/>
      <c r="AI116" s="35"/>
      <c r="AJ116" s="33"/>
      <c r="AK116" s="34"/>
      <c r="AL116" s="35"/>
      <c r="AM116" s="28"/>
      <c r="AN116" s="28"/>
      <c r="AO116" s="28"/>
    </row>
    <row r="117" spans="5:41" x14ac:dyDescent="0.25">
      <c r="E117" s="11">
        <f>route!A116</f>
        <v>0</v>
      </c>
      <c r="F117" s="11">
        <f>route!B116</f>
        <v>0</v>
      </c>
      <c r="G117" s="12">
        <f t="shared" si="60"/>
        <v>0</v>
      </c>
      <c r="H117" s="12">
        <f t="shared" si="61"/>
        <v>0</v>
      </c>
      <c r="I117" s="12">
        <f t="shared" si="62"/>
        <v>31</v>
      </c>
      <c r="J117" s="12">
        <f t="shared" si="63"/>
        <v>3</v>
      </c>
      <c r="K117" s="12">
        <f t="shared" si="64"/>
        <v>-5.2359877559829883E-2</v>
      </c>
      <c r="L117" s="12">
        <f t="shared" si="65"/>
        <v>-5.2335956242943828E-2</v>
      </c>
      <c r="M117" s="12">
        <f t="shared" si="66"/>
        <v>-5.2383818566763218E-2</v>
      </c>
      <c r="N117" s="12">
        <f t="shared" si="67"/>
        <v>0</v>
      </c>
      <c r="O117" s="12">
        <f t="shared" si="68"/>
        <v>6375585.7452000007</v>
      </c>
      <c r="P117" s="12">
        <f t="shared" si="69"/>
        <v>9.2468067027179749E-6</v>
      </c>
      <c r="Q117" s="12">
        <f t="shared" si="70"/>
        <v>0</v>
      </c>
      <c r="R117" s="12">
        <f t="shared" si="71"/>
        <v>0</v>
      </c>
      <c r="S117" s="12">
        <f t="shared" si="72"/>
        <v>0</v>
      </c>
      <c r="T117" s="12">
        <f t="shared" si="73"/>
        <v>0</v>
      </c>
      <c r="U117" s="12">
        <f t="shared" si="74"/>
        <v>0</v>
      </c>
      <c r="V117" s="12">
        <f t="shared" si="59"/>
        <v>5.0546225567071803E-3</v>
      </c>
      <c r="W117" s="12">
        <f t="shared" si="75"/>
        <v>4.2582015317955055E-5</v>
      </c>
      <c r="X117" s="12">
        <f t="shared" si="76"/>
        <v>1.6740578955036711E-7</v>
      </c>
      <c r="Y117" s="12">
        <f t="shared" si="77"/>
        <v>0</v>
      </c>
      <c r="Z117" s="13" t="str">
        <f t="shared" si="78"/>
        <v>N</v>
      </c>
      <c r="AA117" s="13" t="str">
        <f t="shared" si="79"/>
        <v>N</v>
      </c>
      <c r="AB117" s="13" t="str">
        <f t="shared" si="80"/>
        <v>U</v>
      </c>
      <c r="AC117" s="14">
        <f t="shared" si="81"/>
        <v>166021.44365805644</v>
      </c>
      <c r="AD117" s="14">
        <f t="shared" si="82"/>
        <v>0</v>
      </c>
      <c r="AE117" s="27"/>
      <c r="AF117" s="27"/>
      <c r="AG117" s="33"/>
      <c r="AH117" s="34"/>
      <c r="AI117" s="35"/>
      <c r="AJ117" s="33"/>
      <c r="AK117" s="34"/>
      <c r="AL117" s="35"/>
      <c r="AM117" s="28"/>
      <c r="AN117" s="28"/>
      <c r="AO117" s="28"/>
    </row>
    <row r="118" spans="5:41" x14ac:dyDescent="0.25">
      <c r="E118" s="11">
        <f>route!A117</f>
        <v>0</v>
      </c>
      <c r="F118" s="11">
        <f>route!B117</f>
        <v>0</v>
      </c>
      <c r="G118" s="12">
        <f t="shared" si="60"/>
        <v>0</v>
      </c>
      <c r="H118" s="12">
        <f t="shared" si="61"/>
        <v>0</v>
      </c>
      <c r="I118" s="12">
        <f t="shared" si="62"/>
        <v>31</v>
      </c>
      <c r="J118" s="12">
        <f t="shared" si="63"/>
        <v>3</v>
      </c>
      <c r="K118" s="12">
        <f t="shared" si="64"/>
        <v>-5.2359877559829883E-2</v>
      </c>
      <c r="L118" s="12">
        <f t="shared" si="65"/>
        <v>-5.2335956242943828E-2</v>
      </c>
      <c r="M118" s="12">
        <f t="shared" si="66"/>
        <v>-5.2383818566763218E-2</v>
      </c>
      <c r="N118" s="12">
        <f t="shared" si="67"/>
        <v>0</v>
      </c>
      <c r="O118" s="12">
        <f t="shared" si="68"/>
        <v>6375585.7452000007</v>
      </c>
      <c r="P118" s="12">
        <f t="shared" si="69"/>
        <v>9.2468067027179749E-6</v>
      </c>
      <c r="Q118" s="12">
        <f t="shared" si="70"/>
        <v>0</v>
      </c>
      <c r="R118" s="12">
        <f t="shared" si="71"/>
        <v>0</v>
      </c>
      <c r="S118" s="12">
        <f t="shared" si="72"/>
        <v>0</v>
      </c>
      <c r="T118" s="12">
        <f t="shared" si="73"/>
        <v>0</v>
      </c>
      <c r="U118" s="12">
        <f t="shared" si="74"/>
        <v>0</v>
      </c>
      <c r="V118" s="12">
        <f t="shared" si="59"/>
        <v>5.0546225567071803E-3</v>
      </c>
      <c r="W118" s="12">
        <f t="shared" si="75"/>
        <v>4.2582015317955055E-5</v>
      </c>
      <c r="X118" s="12">
        <f t="shared" si="76"/>
        <v>1.6740578955036711E-7</v>
      </c>
      <c r="Y118" s="12">
        <f t="shared" si="77"/>
        <v>0</v>
      </c>
      <c r="Z118" s="13" t="str">
        <f t="shared" si="78"/>
        <v>N</v>
      </c>
      <c r="AA118" s="13" t="str">
        <f t="shared" si="79"/>
        <v>N</v>
      </c>
      <c r="AB118" s="13" t="str">
        <f t="shared" si="80"/>
        <v>U</v>
      </c>
      <c r="AC118" s="14">
        <f t="shared" si="81"/>
        <v>166021.44365805644</v>
      </c>
      <c r="AD118" s="14">
        <f t="shared" si="82"/>
        <v>0</v>
      </c>
      <c r="AE118" s="27"/>
      <c r="AF118" s="27"/>
      <c r="AG118" s="33"/>
      <c r="AH118" s="34"/>
      <c r="AI118" s="35"/>
      <c r="AJ118" s="33"/>
      <c r="AK118" s="34"/>
      <c r="AL118" s="35"/>
      <c r="AM118" s="28"/>
      <c r="AN118" s="28"/>
      <c r="AO118" s="28"/>
    </row>
    <row r="119" spans="5:41" x14ac:dyDescent="0.25">
      <c r="E119" s="11">
        <f>route!A118</f>
        <v>0</v>
      </c>
      <c r="F119" s="11">
        <f>route!B118</f>
        <v>0</v>
      </c>
      <c r="G119" s="12">
        <f t="shared" si="60"/>
        <v>0</v>
      </c>
      <c r="H119" s="12">
        <f t="shared" si="61"/>
        <v>0</v>
      </c>
      <c r="I119" s="12">
        <f t="shared" si="62"/>
        <v>31</v>
      </c>
      <c r="J119" s="12">
        <f t="shared" si="63"/>
        <v>3</v>
      </c>
      <c r="K119" s="12">
        <f t="shared" si="64"/>
        <v>-5.2359877559829883E-2</v>
      </c>
      <c r="L119" s="12">
        <f t="shared" si="65"/>
        <v>-5.2335956242943828E-2</v>
      </c>
      <c r="M119" s="12">
        <f t="shared" si="66"/>
        <v>-5.2383818566763218E-2</v>
      </c>
      <c r="N119" s="12">
        <f t="shared" si="67"/>
        <v>0</v>
      </c>
      <c r="O119" s="12">
        <f t="shared" si="68"/>
        <v>6375585.7452000007</v>
      </c>
      <c r="P119" s="12">
        <f t="shared" si="69"/>
        <v>9.2468067027179749E-6</v>
      </c>
      <c r="Q119" s="12">
        <f t="shared" si="70"/>
        <v>0</v>
      </c>
      <c r="R119" s="12">
        <f t="shared" si="71"/>
        <v>0</v>
      </c>
      <c r="S119" s="12">
        <f t="shared" si="72"/>
        <v>0</v>
      </c>
      <c r="T119" s="12">
        <f t="shared" si="73"/>
        <v>0</v>
      </c>
      <c r="U119" s="12">
        <f t="shared" si="74"/>
        <v>0</v>
      </c>
      <c r="V119" s="12">
        <f t="shared" si="59"/>
        <v>5.0546225567071803E-3</v>
      </c>
      <c r="W119" s="12">
        <f t="shared" si="75"/>
        <v>4.2582015317955055E-5</v>
      </c>
      <c r="X119" s="12">
        <f t="shared" si="76"/>
        <v>1.6740578955036711E-7</v>
      </c>
      <c r="Y119" s="12">
        <f t="shared" si="77"/>
        <v>0</v>
      </c>
      <c r="Z119" s="13" t="str">
        <f t="shared" si="78"/>
        <v>N</v>
      </c>
      <c r="AA119" s="13" t="str">
        <f t="shared" si="79"/>
        <v>N</v>
      </c>
      <c r="AB119" s="13" t="str">
        <f t="shared" si="80"/>
        <v>U</v>
      </c>
      <c r="AC119" s="14">
        <f t="shared" si="81"/>
        <v>166021.44365805644</v>
      </c>
      <c r="AD119" s="14">
        <f t="shared" si="82"/>
        <v>0</v>
      </c>
      <c r="AE119" s="27"/>
      <c r="AF119" s="27"/>
      <c r="AG119" s="33"/>
      <c r="AH119" s="34"/>
      <c r="AI119" s="35"/>
      <c r="AJ119" s="33"/>
      <c r="AK119" s="34"/>
      <c r="AL119" s="35"/>
      <c r="AM119" s="28"/>
      <c r="AN119" s="28"/>
      <c r="AO119" s="28"/>
    </row>
    <row r="120" spans="5:41" x14ac:dyDescent="0.25">
      <c r="E120" s="11">
        <f>route!A119</f>
        <v>0</v>
      </c>
      <c r="F120" s="11">
        <f>route!B119</f>
        <v>0</v>
      </c>
      <c r="G120" s="12">
        <f t="shared" si="60"/>
        <v>0</v>
      </c>
      <c r="H120" s="12">
        <f t="shared" si="61"/>
        <v>0</v>
      </c>
      <c r="I120" s="12">
        <f t="shared" si="62"/>
        <v>31</v>
      </c>
      <c r="J120" s="12">
        <f t="shared" si="63"/>
        <v>3</v>
      </c>
      <c r="K120" s="12">
        <f t="shared" si="64"/>
        <v>-5.2359877559829883E-2</v>
      </c>
      <c r="L120" s="12">
        <f t="shared" si="65"/>
        <v>-5.2335956242943828E-2</v>
      </c>
      <c r="M120" s="12">
        <f t="shared" si="66"/>
        <v>-5.2383818566763218E-2</v>
      </c>
      <c r="N120" s="12">
        <f t="shared" si="67"/>
        <v>0</v>
      </c>
      <c r="O120" s="12">
        <f t="shared" si="68"/>
        <v>6375585.7452000007</v>
      </c>
      <c r="P120" s="12">
        <f t="shared" si="69"/>
        <v>9.2468067027179749E-6</v>
      </c>
      <c r="Q120" s="12">
        <f t="shared" si="70"/>
        <v>0</v>
      </c>
      <c r="R120" s="12">
        <f t="shared" si="71"/>
        <v>0</v>
      </c>
      <c r="S120" s="12">
        <f t="shared" si="72"/>
        <v>0</v>
      </c>
      <c r="T120" s="12">
        <f t="shared" si="73"/>
        <v>0</v>
      </c>
      <c r="U120" s="12">
        <f t="shared" si="74"/>
        <v>0</v>
      </c>
      <c r="V120" s="12">
        <f t="shared" si="59"/>
        <v>5.0546225567071803E-3</v>
      </c>
      <c r="W120" s="12">
        <f t="shared" si="75"/>
        <v>4.2582015317955055E-5</v>
      </c>
      <c r="X120" s="12">
        <f t="shared" si="76"/>
        <v>1.6740578955036711E-7</v>
      </c>
      <c r="Y120" s="12">
        <f t="shared" si="77"/>
        <v>0</v>
      </c>
      <c r="Z120" s="13" t="str">
        <f t="shared" si="78"/>
        <v>N</v>
      </c>
      <c r="AA120" s="13" t="str">
        <f t="shared" si="79"/>
        <v>N</v>
      </c>
      <c r="AB120" s="13" t="str">
        <f t="shared" si="80"/>
        <v>U</v>
      </c>
      <c r="AC120" s="14">
        <f t="shared" si="81"/>
        <v>166021.44365805644</v>
      </c>
      <c r="AD120" s="14">
        <f t="shared" si="82"/>
        <v>0</v>
      </c>
      <c r="AE120" s="27"/>
      <c r="AF120" s="27"/>
      <c r="AG120" s="33"/>
      <c r="AH120" s="34"/>
      <c r="AI120" s="35"/>
      <c r="AJ120" s="33"/>
      <c r="AK120" s="34"/>
      <c r="AL120" s="35"/>
      <c r="AM120" s="28"/>
      <c r="AN120" s="28"/>
      <c r="AO120" s="28"/>
    </row>
    <row r="121" spans="5:41" x14ac:dyDescent="0.25">
      <c r="E121" s="11">
        <f>route!A120</f>
        <v>0</v>
      </c>
      <c r="F121" s="11">
        <f>route!B120</f>
        <v>0</v>
      </c>
      <c r="G121" s="12">
        <f t="shared" si="60"/>
        <v>0</v>
      </c>
      <c r="H121" s="12">
        <f t="shared" si="61"/>
        <v>0</v>
      </c>
      <c r="I121" s="12">
        <f t="shared" si="62"/>
        <v>31</v>
      </c>
      <c r="J121" s="12">
        <f t="shared" si="63"/>
        <v>3</v>
      </c>
      <c r="K121" s="12">
        <f t="shared" si="64"/>
        <v>-5.2359877559829883E-2</v>
      </c>
      <c r="L121" s="12">
        <f t="shared" si="65"/>
        <v>-5.2335956242943828E-2</v>
      </c>
      <c r="M121" s="12">
        <f t="shared" si="66"/>
        <v>-5.2383818566763218E-2</v>
      </c>
      <c r="N121" s="12">
        <f t="shared" si="67"/>
        <v>0</v>
      </c>
      <c r="O121" s="12">
        <f t="shared" si="68"/>
        <v>6375585.7452000007</v>
      </c>
      <c r="P121" s="12">
        <f t="shared" si="69"/>
        <v>9.2468067027179749E-6</v>
      </c>
      <c r="Q121" s="12">
        <f t="shared" si="70"/>
        <v>0</v>
      </c>
      <c r="R121" s="12">
        <f t="shared" si="71"/>
        <v>0</v>
      </c>
      <c r="S121" s="12">
        <f t="shared" si="72"/>
        <v>0</v>
      </c>
      <c r="T121" s="12">
        <f t="shared" si="73"/>
        <v>0</v>
      </c>
      <c r="U121" s="12">
        <f t="shared" si="74"/>
        <v>0</v>
      </c>
      <c r="V121" s="12">
        <f t="shared" si="59"/>
        <v>5.0546225567071803E-3</v>
      </c>
      <c r="W121" s="12">
        <f t="shared" si="75"/>
        <v>4.2582015317955055E-5</v>
      </c>
      <c r="X121" s="12">
        <f t="shared" si="76"/>
        <v>1.6740578955036711E-7</v>
      </c>
      <c r="Y121" s="12">
        <f t="shared" si="77"/>
        <v>0</v>
      </c>
      <c r="Z121" s="13" t="str">
        <f t="shared" si="78"/>
        <v>N</v>
      </c>
      <c r="AA121" s="13" t="str">
        <f t="shared" si="79"/>
        <v>N</v>
      </c>
      <c r="AB121" s="13" t="str">
        <f t="shared" si="80"/>
        <v>U</v>
      </c>
      <c r="AC121" s="14">
        <f t="shared" si="81"/>
        <v>166021.44365805644</v>
      </c>
      <c r="AD121" s="14">
        <f t="shared" si="82"/>
        <v>0</v>
      </c>
      <c r="AE121" s="27"/>
      <c r="AF121" s="27"/>
      <c r="AG121" s="33"/>
      <c r="AH121" s="34"/>
      <c r="AI121" s="35"/>
      <c r="AJ121" s="33"/>
      <c r="AK121" s="34"/>
      <c r="AL121" s="35"/>
      <c r="AM121" s="28"/>
      <c r="AN121" s="28"/>
      <c r="AO121" s="28"/>
    </row>
    <row r="122" spans="5:41" x14ac:dyDescent="0.25">
      <c r="E122" s="11">
        <f>route!A121</f>
        <v>0</v>
      </c>
      <c r="F122" s="11">
        <f>route!B121</f>
        <v>0</v>
      </c>
      <c r="G122" s="12">
        <f t="shared" si="60"/>
        <v>0</v>
      </c>
      <c r="H122" s="12">
        <f t="shared" si="61"/>
        <v>0</v>
      </c>
      <c r="I122" s="12">
        <f t="shared" si="62"/>
        <v>31</v>
      </c>
      <c r="J122" s="12">
        <f t="shared" si="63"/>
        <v>3</v>
      </c>
      <c r="K122" s="12">
        <f t="shared" si="64"/>
        <v>-5.2359877559829883E-2</v>
      </c>
      <c r="L122" s="12">
        <f t="shared" si="65"/>
        <v>-5.2335956242943828E-2</v>
      </c>
      <c r="M122" s="12">
        <f t="shared" si="66"/>
        <v>-5.2383818566763218E-2</v>
      </c>
      <c r="N122" s="12">
        <f t="shared" si="67"/>
        <v>0</v>
      </c>
      <c r="O122" s="12">
        <f t="shared" si="68"/>
        <v>6375585.7452000007</v>
      </c>
      <c r="P122" s="12">
        <f t="shared" si="69"/>
        <v>9.2468067027179749E-6</v>
      </c>
      <c r="Q122" s="12">
        <f t="shared" si="70"/>
        <v>0</v>
      </c>
      <c r="R122" s="12">
        <f t="shared" si="71"/>
        <v>0</v>
      </c>
      <c r="S122" s="12">
        <f t="shared" si="72"/>
        <v>0</v>
      </c>
      <c r="T122" s="12">
        <f t="shared" si="73"/>
        <v>0</v>
      </c>
      <c r="U122" s="12">
        <f t="shared" si="74"/>
        <v>0</v>
      </c>
      <c r="V122" s="12">
        <f t="shared" si="59"/>
        <v>5.0546225567071803E-3</v>
      </c>
      <c r="W122" s="12">
        <f t="shared" si="75"/>
        <v>4.2582015317955055E-5</v>
      </c>
      <c r="X122" s="12">
        <f t="shared" si="76"/>
        <v>1.6740578955036711E-7</v>
      </c>
      <c r="Y122" s="12">
        <f t="shared" si="77"/>
        <v>0</v>
      </c>
      <c r="Z122" s="13" t="str">
        <f t="shared" si="78"/>
        <v>N</v>
      </c>
      <c r="AA122" s="13" t="str">
        <f t="shared" si="79"/>
        <v>N</v>
      </c>
      <c r="AB122" s="13" t="str">
        <f t="shared" si="80"/>
        <v>U</v>
      </c>
      <c r="AC122" s="14">
        <f t="shared" si="81"/>
        <v>166021.44365805644</v>
      </c>
      <c r="AD122" s="14">
        <f t="shared" si="82"/>
        <v>0</v>
      </c>
      <c r="AE122" s="27"/>
      <c r="AF122" s="27"/>
      <c r="AG122" s="33"/>
      <c r="AH122" s="34"/>
      <c r="AI122" s="35"/>
      <c r="AJ122" s="33"/>
      <c r="AK122" s="34"/>
      <c r="AL122" s="35"/>
      <c r="AM122" s="28"/>
      <c r="AN122" s="28"/>
      <c r="AO122" s="28"/>
    </row>
    <row r="123" spans="5:41" x14ac:dyDescent="0.25">
      <c r="E123" s="11">
        <f>route!A122</f>
        <v>0</v>
      </c>
      <c r="F123" s="11">
        <f>route!B122</f>
        <v>0</v>
      </c>
      <c r="G123" s="12">
        <f t="shared" si="60"/>
        <v>0</v>
      </c>
      <c r="H123" s="12">
        <f t="shared" si="61"/>
        <v>0</v>
      </c>
      <c r="I123" s="12">
        <f t="shared" si="62"/>
        <v>31</v>
      </c>
      <c r="J123" s="12">
        <f t="shared" si="63"/>
        <v>3</v>
      </c>
      <c r="K123" s="12">
        <f t="shared" si="64"/>
        <v>-5.2359877559829883E-2</v>
      </c>
      <c r="L123" s="12">
        <f t="shared" si="65"/>
        <v>-5.2335956242943828E-2</v>
      </c>
      <c r="M123" s="12">
        <f t="shared" si="66"/>
        <v>-5.2383818566763218E-2</v>
      </c>
      <c r="N123" s="12">
        <f t="shared" si="67"/>
        <v>0</v>
      </c>
      <c r="O123" s="12">
        <f t="shared" si="68"/>
        <v>6375585.7452000007</v>
      </c>
      <c r="P123" s="12">
        <f t="shared" si="69"/>
        <v>9.2468067027179749E-6</v>
      </c>
      <c r="Q123" s="12">
        <f t="shared" si="70"/>
        <v>0</v>
      </c>
      <c r="R123" s="12">
        <f t="shared" si="71"/>
        <v>0</v>
      </c>
      <c r="S123" s="12">
        <f t="shared" si="72"/>
        <v>0</v>
      </c>
      <c r="T123" s="12">
        <f t="shared" si="73"/>
        <v>0</v>
      </c>
      <c r="U123" s="12">
        <f t="shared" si="74"/>
        <v>0</v>
      </c>
      <c r="V123" s="12">
        <f t="shared" si="59"/>
        <v>5.0546225567071803E-3</v>
      </c>
      <c r="W123" s="12">
        <f t="shared" si="75"/>
        <v>4.2582015317955055E-5</v>
      </c>
      <c r="X123" s="12">
        <f t="shared" si="76"/>
        <v>1.6740578955036711E-7</v>
      </c>
      <c r="Y123" s="12">
        <f t="shared" si="77"/>
        <v>0</v>
      </c>
      <c r="Z123" s="13" t="str">
        <f t="shared" si="78"/>
        <v>N</v>
      </c>
      <c r="AA123" s="13" t="str">
        <f t="shared" si="79"/>
        <v>N</v>
      </c>
      <c r="AB123" s="13" t="str">
        <f t="shared" si="80"/>
        <v>U</v>
      </c>
      <c r="AC123" s="14">
        <f t="shared" si="81"/>
        <v>166021.44365805644</v>
      </c>
      <c r="AD123" s="14">
        <f t="shared" si="82"/>
        <v>0</v>
      </c>
      <c r="AE123" s="27"/>
      <c r="AF123" s="27"/>
      <c r="AG123" s="33"/>
      <c r="AH123" s="34"/>
      <c r="AI123" s="35"/>
      <c r="AJ123" s="33"/>
      <c r="AK123" s="34"/>
      <c r="AL123" s="35"/>
      <c r="AM123" s="28"/>
      <c r="AN123" s="28"/>
      <c r="AO123" s="28"/>
    </row>
    <row r="124" spans="5:41" x14ac:dyDescent="0.25">
      <c r="E124" s="11">
        <f>route!A123</f>
        <v>0</v>
      </c>
      <c r="F124" s="11">
        <f>route!B123</f>
        <v>0</v>
      </c>
      <c r="G124" s="12">
        <f t="shared" si="60"/>
        <v>0</v>
      </c>
      <c r="H124" s="12">
        <f t="shared" si="61"/>
        <v>0</v>
      </c>
      <c r="I124" s="12">
        <f t="shared" si="62"/>
        <v>31</v>
      </c>
      <c r="J124" s="12">
        <f t="shared" si="63"/>
        <v>3</v>
      </c>
      <c r="K124" s="12">
        <f t="shared" si="64"/>
        <v>-5.2359877559829883E-2</v>
      </c>
      <c r="L124" s="12">
        <f t="shared" si="65"/>
        <v>-5.2335956242943828E-2</v>
      </c>
      <c r="M124" s="12">
        <f t="shared" si="66"/>
        <v>-5.2383818566763218E-2</v>
      </c>
      <c r="N124" s="12">
        <f t="shared" si="67"/>
        <v>0</v>
      </c>
      <c r="O124" s="12">
        <f t="shared" si="68"/>
        <v>6375585.7452000007</v>
      </c>
      <c r="P124" s="12">
        <f t="shared" si="69"/>
        <v>9.2468067027179749E-6</v>
      </c>
      <c r="Q124" s="12">
        <f t="shared" si="70"/>
        <v>0</v>
      </c>
      <c r="R124" s="12">
        <f t="shared" si="71"/>
        <v>0</v>
      </c>
      <c r="S124" s="12">
        <f t="shared" si="72"/>
        <v>0</v>
      </c>
      <c r="T124" s="12">
        <f t="shared" si="73"/>
        <v>0</v>
      </c>
      <c r="U124" s="12">
        <f t="shared" si="74"/>
        <v>0</v>
      </c>
      <c r="V124" s="12">
        <f t="shared" si="59"/>
        <v>5.0546225567071803E-3</v>
      </c>
      <c r="W124" s="12">
        <f t="shared" si="75"/>
        <v>4.2582015317955055E-5</v>
      </c>
      <c r="X124" s="12">
        <f t="shared" si="76"/>
        <v>1.6740578955036711E-7</v>
      </c>
      <c r="Y124" s="12">
        <f t="shared" si="77"/>
        <v>0</v>
      </c>
      <c r="Z124" s="13" t="str">
        <f t="shared" si="78"/>
        <v>N</v>
      </c>
      <c r="AA124" s="13" t="str">
        <f t="shared" si="79"/>
        <v>N</v>
      </c>
      <c r="AB124" s="13" t="str">
        <f t="shared" si="80"/>
        <v>U</v>
      </c>
      <c r="AC124" s="14">
        <f t="shared" si="81"/>
        <v>166021.44365805644</v>
      </c>
      <c r="AD124" s="14">
        <f t="shared" si="82"/>
        <v>0</v>
      </c>
      <c r="AE124" s="27"/>
      <c r="AF124" s="27"/>
      <c r="AG124" s="33"/>
      <c r="AH124" s="34"/>
      <c r="AI124" s="35"/>
      <c r="AJ124" s="33"/>
      <c r="AK124" s="34"/>
      <c r="AL124" s="35"/>
      <c r="AM124" s="28"/>
      <c r="AN124" s="28"/>
      <c r="AO124" s="28"/>
    </row>
    <row r="125" spans="5:41" x14ac:dyDescent="0.25">
      <c r="E125" s="11">
        <f>route!A124</f>
        <v>0</v>
      </c>
      <c r="F125" s="11">
        <f>route!B124</f>
        <v>0</v>
      </c>
      <c r="G125" s="12">
        <f t="shared" si="60"/>
        <v>0</v>
      </c>
      <c r="H125" s="12">
        <f t="shared" si="61"/>
        <v>0</v>
      </c>
      <c r="I125" s="12">
        <f t="shared" si="62"/>
        <v>31</v>
      </c>
      <c r="J125" s="12">
        <f t="shared" si="63"/>
        <v>3</v>
      </c>
      <c r="K125" s="12">
        <f t="shared" si="64"/>
        <v>-5.2359877559829883E-2</v>
      </c>
      <c r="L125" s="12">
        <f t="shared" si="65"/>
        <v>-5.2335956242943828E-2</v>
      </c>
      <c r="M125" s="12">
        <f t="shared" si="66"/>
        <v>-5.2383818566763218E-2</v>
      </c>
      <c r="N125" s="12">
        <f t="shared" si="67"/>
        <v>0</v>
      </c>
      <c r="O125" s="12">
        <f t="shared" si="68"/>
        <v>6375585.7452000007</v>
      </c>
      <c r="P125" s="12">
        <f t="shared" si="69"/>
        <v>9.2468067027179749E-6</v>
      </c>
      <c r="Q125" s="12">
        <f t="shared" si="70"/>
        <v>0</v>
      </c>
      <c r="R125" s="12">
        <f t="shared" si="71"/>
        <v>0</v>
      </c>
      <c r="S125" s="12">
        <f t="shared" si="72"/>
        <v>0</v>
      </c>
      <c r="T125" s="12">
        <f t="shared" si="73"/>
        <v>0</v>
      </c>
      <c r="U125" s="12">
        <f t="shared" si="74"/>
        <v>0</v>
      </c>
      <c r="V125" s="12">
        <f t="shared" si="59"/>
        <v>5.0546225567071803E-3</v>
      </c>
      <c r="W125" s="12">
        <f t="shared" si="75"/>
        <v>4.2582015317955055E-5</v>
      </c>
      <c r="X125" s="12">
        <f t="shared" si="76"/>
        <v>1.6740578955036711E-7</v>
      </c>
      <c r="Y125" s="12">
        <f t="shared" si="77"/>
        <v>0</v>
      </c>
      <c r="Z125" s="13" t="str">
        <f t="shared" si="78"/>
        <v>N</v>
      </c>
      <c r="AA125" s="13" t="str">
        <f t="shared" si="79"/>
        <v>N</v>
      </c>
      <c r="AB125" s="13" t="str">
        <f t="shared" si="80"/>
        <v>U</v>
      </c>
      <c r="AC125" s="14">
        <f t="shared" si="81"/>
        <v>166021.44365805644</v>
      </c>
      <c r="AD125" s="14">
        <f t="shared" si="82"/>
        <v>0</v>
      </c>
      <c r="AE125" s="27"/>
      <c r="AF125" s="27"/>
      <c r="AG125" s="33"/>
      <c r="AH125" s="34"/>
      <c r="AI125" s="35"/>
      <c r="AJ125" s="33"/>
      <c r="AK125" s="34"/>
      <c r="AL125" s="35"/>
      <c r="AM125" s="28"/>
      <c r="AN125" s="28"/>
      <c r="AO125" s="28"/>
    </row>
    <row r="126" spans="5:41" x14ac:dyDescent="0.25">
      <c r="E126" s="11">
        <f>route!A125</f>
        <v>0</v>
      </c>
      <c r="F126" s="11">
        <f>route!B125</f>
        <v>0</v>
      </c>
      <c r="G126" s="12">
        <f t="shared" si="60"/>
        <v>0</v>
      </c>
      <c r="H126" s="12">
        <f t="shared" si="61"/>
        <v>0</v>
      </c>
      <c r="I126" s="12">
        <f t="shared" si="62"/>
        <v>31</v>
      </c>
      <c r="J126" s="12">
        <f t="shared" si="63"/>
        <v>3</v>
      </c>
      <c r="K126" s="12">
        <f t="shared" si="64"/>
        <v>-5.2359877559829883E-2</v>
      </c>
      <c r="L126" s="12">
        <f t="shared" si="65"/>
        <v>-5.2335956242943828E-2</v>
      </c>
      <c r="M126" s="12">
        <f t="shared" si="66"/>
        <v>-5.2383818566763218E-2</v>
      </c>
      <c r="N126" s="12">
        <f t="shared" si="67"/>
        <v>0</v>
      </c>
      <c r="O126" s="12">
        <f t="shared" si="68"/>
        <v>6375585.7452000007</v>
      </c>
      <c r="P126" s="12">
        <f t="shared" si="69"/>
        <v>9.2468067027179749E-6</v>
      </c>
      <c r="Q126" s="12">
        <f t="shared" si="70"/>
        <v>0</v>
      </c>
      <c r="R126" s="12">
        <f t="shared" si="71"/>
        <v>0</v>
      </c>
      <c r="S126" s="12">
        <f t="shared" si="72"/>
        <v>0</v>
      </c>
      <c r="T126" s="12">
        <f t="shared" si="73"/>
        <v>0</v>
      </c>
      <c r="U126" s="12">
        <f t="shared" si="74"/>
        <v>0</v>
      </c>
      <c r="V126" s="12">
        <f t="shared" si="59"/>
        <v>5.0546225567071803E-3</v>
      </c>
      <c r="W126" s="12">
        <f t="shared" si="75"/>
        <v>4.2582015317955055E-5</v>
      </c>
      <c r="X126" s="12">
        <f t="shared" si="76"/>
        <v>1.6740578955036711E-7</v>
      </c>
      <c r="Y126" s="12">
        <f t="shared" si="77"/>
        <v>0</v>
      </c>
      <c r="Z126" s="13" t="str">
        <f t="shared" si="78"/>
        <v>N</v>
      </c>
      <c r="AA126" s="13" t="str">
        <f t="shared" si="79"/>
        <v>N</v>
      </c>
      <c r="AB126" s="13" t="str">
        <f t="shared" si="80"/>
        <v>U</v>
      </c>
      <c r="AC126" s="14">
        <f t="shared" si="81"/>
        <v>166021.44365805644</v>
      </c>
      <c r="AD126" s="14">
        <f t="shared" si="82"/>
        <v>0</v>
      </c>
      <c r="AE126" s="27"/>
      <c r="AF126" s="27"/>
      <c r="AG126" s="33"/>
      <c r="AH126" s="34"/>
      <c r="AI126" s="35"/>
      <c r="AJ126" s="33"/>
      <c r="AK126" s="34"/>
      <c r="AL126" s="35"/>
      <c r="AM126" s="28"/>
      <c r="AN126" s="28"/>
      <c r="AO126" s="28"/>
    </row>
    <row r="127" spans="5:41" x14ac:dyDescent="0.25">
      <c r="E127" s="11">
        <f>route!A126</f>
        <v>0</v>
      </c>
      <c r="F127" s="11">
        <f>route!B126</f>
        <v>0</v>
      </c>
      <c r="G127" s="12">
        <f t="shared" si="60"/>
        <v>0</v>
      </c>
      <c r="H127" s="12">
        <f t="shared" si="61"/>
        <v>0</v>
      </c>
      <c r="I127" s="12">
        <f t="shared" si="62"/>
        <v>31</v>
      </c>
      <c r="J127" s="12">
        <f t="shared" si="63"/>
        <v>3</v>
      </c>
      <c r="K127" s="12">
        <f t="shared" si="64"/>
        <v>-5.2359877559829883E-2</v>
      </c>
      <c r="L127" s="12">
        <f t="shared" si="65"/>
        <v>-5.2335956242943828E-2</v>
      </c>
      <c r="M127" s="12">
        <f t="shared" si="66"/>
        <v>-5.2383818566763218E-2</v>
      </c>
      <c r="N127" s="12">
        <f t="shared" si="67"/>
        <v>0</v>
      </c>
      <c r="O127" s="12">
        <f t="shared" si="68"/>
        <v>6375585.7452000007</v>
      </c>
      <c r="P127" s="12">
        <f t="shared" si="69"/>
        <v>9.2468067027179749E-6</v>
      </c>
      <c r="Q127" s="12">
        <f t="shared" si="70"/>
        <v>0</v>
      </c>
      <c r="R127" s="12">
        <f t="shared" si="71"/>
        <v>0</v>
      </c>
      <c r="S127" s="12">
        <f t="shared" si="72"/>
        <v>0</v>
      </c>
      <c r="T127" s="12">
        <f t="shared" si="73"/>
        <v>0</v>
      </c>
      <c r="U127" s="12">
        <f t="shared" si="74"/>
        <v>0</v>
      </c>
      <c r="V127" s="12">
        <f t="shared" si="59"/>
        <v>5.0546225567071803E-3</v>
      </c>
      <c r="W127" s="12">
        <f t="shared" si="75"/>
        <v>4.2582015317955055E-5</v>
      </c>
      <c r="X127" s="12">
        <f t="shared" si="76"/>
        <v>1.6740578955036711E-7</v>
      </c>
      <c r="Y127" s="12">
        <f t="shared" si="77"/>
        <v>0</v>
      </c>
      <c r="Z127" s="13" t="str">
        <f t="shared" si="78"/>
        <v>N</v>
      </c>
      <c r="AA127" s="13" t="str">
        <f t="shared" si="79"/>
        <v>N</v>
      </c>
      <c r="AB127" s="13" t="str">
        <f t="shared" si="80"/>
        <v>U</v>
      </c>
      <c r="AC127" s="14">
        <f t="shared" si="81"/>
        <v>166021.44365805644</v>
      </c>
      <c r="AD127" s="14">
        <f t="shared" si="82"/>
        <v>0</v>
      </c>
      <c r="AE127" s="27"/>
      <c r="AF127" s="27"/>
      <c r="AG127" s="33"/>
      <c r="AH127" s="34"/>
      <c r="AI127" s="35"/>
      <c r="AJ127" s="33"/>
      <c r="AK127" s="34"/>
      <c r="AL127" s="35"/>
      <c r="AM127" s="28"/>
      <c r="AN127" s="28"/>
      <c r="AO127" s="28"/>
    </row>
    <row r="128" spans="5:41" x14ac:dyDescent="0.25">
      <c r="E128" s="11">
        <f>route!A127</f>
        <v>0</v>
      </c>
      <c r="F128" s="11">
        <f>route!B127</f>
        <v>0</v>
      </c>
      <c r="G128" s="12">
        <f t="shared" si="60"/>
        <v>0</v>
      </c>
      <c r="H128" s="12">
        <f t="shared" si="61"/>
        <v>0</v>
      </c>
      <c r="I128" s="12">
        <f t="shared" si="62"/>
        <v>31</v>
      </c>
      <c r="J128" s="12">
        <f t="shared" si="63"/>
        <v>3</v>
      </c>
      <c r="K128" s="12">
        <f t="shared" si="64"/>
        <v>-5.2359877559829883E-2</v>
      </c>
      <c r="L128" s="12">
        <f t="shared" si="65"/>
        <v>-5.2335956242943828E-2</v>
      </c>
      <c r="M128" s="12">
        <f t="shared" si="66"/>
        <v>-5.2383818566763218E-2</v>
      </c>
      <c r="N128" s="12">
        <f t="shared" si="67"/>
        <v>0</v>
      </c>
      <c r="O128" s="12">
        <f t="shared" si="68"/>
        <v>6375585.7452000007</v>
      </c>
      <c r="P128" s="12">
        <f t="shared" si="69"/>
        <v>9.2468067027179749E-6</v>
      </c>
      <c r="Q128" s="12">
        <f t="shared" si="70"/>
        <v>0</v>
      </c>
      <c r="R128" s="12">
        <f t="shared" si="71"/>
        <v>0</v>
      </c>
      <c r="S128" s="12">
        <f t="shared" si="72"/>
        <v>0</v>
      </c>
      <c r="T128" s="12">
        <f t="shared" si="73"/>
        <v>0</v>
      </c>
      <c r="U128" s="12">
        <f t="shared" si="74"/>
        <v>0</v>
      </c>
      <c r="V128" s="12">
        <f t="shared" si="59"/>
        <v>5.0546225567071803E-3</v>
      </c>
      <c r="W128" s="12">
        <f t="shared" si="75"/>
        <v>4.2582015317955055E-5</v>
      </c>
      <c r="X128" s="12">
        <f t="shared" si="76"/>
        <v>1.6740578955036711E-7</v>
      </c>
      <c r="Y128" s="12">
        <f t="shared" si="77"/>
        <v>0</v>
      </c>
      <c r="Z128" s="13" t="str">
        <f t="shared" si="78"/>
        <v>N</v>
      </c>
      <c r="AA128" s="13" t="str">
        <f t="shared" si="79"/>
        <v>N</v>
      </c>
      <c r="AB128" s="13" t="str">
        <f t="shared" si="80"/>
        <v>U</v>
      </c>
      <c r="AC128" s="14">
        <f t="shared" si="81"/>
        <v>166021.44365805644</v>
      </c>
      <c r="AD128" s="14">
        <f t="shared" si="82"/>
        <v>0</v>
      </c>
      <c r="AE128" s="27"/>
      <c r="AF128" s="27"/>
      <c r="AG128" s="33"/>
      <c r="AH128" s="34"/>
      <c r="AI128" s="35"/>
      <c r="AJ128" s="33"/>
      <c r="AK128" s="34"/>
      <c r="AL128" s="35"/>
      <c r="AM128" s="28"/>
      <c r="AN128" s="28"/>
      <c r="AO128" s="28"/>
    </row>
    <row r="129" spans="5:41" x14ac:dyDescent="0.25">
      <c r="E129" s="11">
        <f>route!A128</f>
        <v>0</v>
      </c>
      <c r="F129" s="11">
        <f>route!B128</f>
        <v>0</v>
      </c>
      <c r="G129" s="12">
        <f t="shared" si="60"/>
        <v>0</v>
      </c>
      <c r="H129" s="12">
        <f t="shared" si="61"/>
        <v>0</v>
      </c>
      <c r="I129" s="12">
        <f t="shared" si="62"/>
        <v>31</v>
      </c>
      <c r="J129" s="12">
        <f t="shared" si="63"/>
        <v>3</v>
      </c>
      <c r="K129" s="12">
        <f t="shared" si="64"/>
        <v>-5.2359877559829883E-2</v>
      </c>
      <c r="L129" s="12">
        <f t="shared" si="65"/>
        <v>-5.2335956242943828E-2</v>
      </c>
      <c r="M129" s="12">
        <f t="shared" si="66"/>
        <v>-5.2383818566763218E-2</v>
      </c>
      <c r="N129" s="12">
        <f t="shared" si="67"/>
        <v>0</v>
      </c>
      <c r="O129" s="12">
        <f t="shared" si="68"/>
        <v>6375585.7452000007</v>
      </c>
      <c r="P129" s="12">
        <f t="shared" si="69"/>
        <v>9.2468067027179749E-6</v>
      </c>
      <c r="Q129" s="12">
        <f t="shared" si="70"/>
        <v>0</v>
      </c>
      <c r="R129" s="12">
        <f t="shared" si="71"/>
        <v>0</v>
      </c>
      <c r="S129" s="12">
        <f t="shared" si="72"/>
        <v>0</v>
      </c>
      <c r="T129" s="12">
        <f t="shared" si="73"/>
        <v>0</v>
      </c>
      <c r="U129" s="12">
        <f t="shared" si="74"/>
        <v>0</v>
      </c>
      <c r="V129" s="12">
        <f t="shared" si="59"/>
        <v>5.0546225567071803E-3</v>
      </c>
      <c r="W129" s="12">
        <f t="shared" si="75"/>
        <v>4.2582015317955055E-5</v>
      </c>
      <c r="X129" s="12">
        <f t="shared" si="76"/>
        <v>1.6740578955036711E-7</v>
      </c>
      <c r="Y129" s="12">
        <f t="shared" si="77"/>
        <v>0</v>
      </c>
      <c r="Z129" s="13" t="str">
        <f t="shared" si="78"/>
        <v>N</v>
      </c>
      <c r="AA129" s="13" t="str">
        <f t="shared" si="79"/>
        <v>N</v>
      </c>
      <c r="AB129" s="13" t="str">
        <f t="shared" si="80"/>
        <v>U</v>
      </c>
      <c r="AC129" s="14">
        <f t="shared" si="81"/>
        <v>166021.44365805644</v>
      </c>
      <c r="AD129" s="14">
        <f t="shared" si="82"/>
        <v>0</v>
      </c>
      <c r="AE129" s="27"/>
      <c r="AF129" s="27"/>
      <c r="AG129" s="33"/>
      <c r="AH129" s="34"/>
      <c r="AI129" s="35"/>
      <c r="AJ129" s="33"/>
      <c r="AK129" s="34"/>
      <c r="AL129" s="35"/>
      <c r="AM129" s="28"/>
      <c r="AN129" s="28"/>
      <c r="AO129" s="28"/>
    </row>
    <row r="130" spans="5:41" x14ac:dyDescent="0.25">
      <c r="E130" s="11">
        <f>route!A129</f>
        <v>0</v>
      </c>
      <c r="F130" s="11">
        <f>route!B129</f>
        <v>0</v>
      </c>
      <c r="G130" s="12">
        <f t="shared" si="60"/>
        <v>0</v>
      </c>
      <c r="H130" s="12">
        <f t="shared" si="61"/>
        <v>0</v>
      </c>
      <c r="I130" s="12">
        <f t="shared" si="62"/>
        <v>31</v>
      </c>
      <c r="J130" s="12">
        <f t="shared" si="63"/>
        <v>3</v>
      </c>
      <c r="K130" s="12">
        <f t="shared" si="64"/>
        <v>-5.2359877559829883E-2</v>
      </c>
      <c r="L130" s="12">
        <f t="shared" si="65"/>
        <v>-5.2335956242943828E-2</v>
      </c>
      <c r="M130" s="12">
        <f t="shared" si="66"/>
        <v>-5.2383818566763218E-2</v>
      </c>
      <c r="N130" s="12">
        <f t="shared" si="67"/>
        <v>0</v>
      </c>
      <c r="O130" s="12">
        <f t="shared" si="68"/>
        <v>6375585.7452000007</v>
      </c>
      <c r="P130" s="12">
        <f t="shared" si="69"/>
        <v>9.2468067027179749E-6</v>
      </c>
      <c r="Q130" s="12">
        <f t="shared" si="70"/>
        <v>0</v>
      </c>
      <c r="R130" s="12">
        <f t="shared" si="71"/>
        <v>0</v>
      </c>
      <c r="S130" s="12">
        <f t="shared" si="72"/>
        <v>0</v>
      </c>
      <c r="T130" s="12">
        <f t="shared" si="73"/>
        <v>0</v>
      </c>
      <c r="U130" s="12">
        <f t="shared" si="74"/>
        <v>0</v>
      </c>
      <c r="V130" s="12">
        <f t="shared" si="59"/>
        <v>5.0546225567071803E-3</v>
      </c>
      <c r="W130" s="12">
        <f t="shared" si="75"/>
        <v>4.2582015317955055E-5</v>
      </c>
      <c r="X130" s="12">
        <f t="shared" si="76"/>
        <v>1.6740578955036711E-7</v>
      </c>
      <c r="Y130" s="12">
        <f t="shared" si="77"/>
        <v>0</v>
      </c>
      <c r="Z130" s="13" t="str">
        <f t="shared" si="78"/>
        <v>N</v>
      </c>
      <c r="AA130" s="13" t="str">
        <f t="shared" si="79"/>
        <v>N</v>
      </c>
      <c r="AB130" s="13" t="str">
        <f t="shared" si="80"/>
        <v>U</v>
      </c>
      <c r="AC130" s="14">
        <f t="shared" si="81"/>
        <v>166021.44365805644</v>
      </c>
      <c r="AD130" s="14">
        <f t="shared" si="82"/>
        <v>0</v>
      </c>
      <c r="AE130" s="27"/>
      <c r="AF130" s="27"/>
      <c r="AG130" s="33"/>
      <c r="AH130" s="34"/>
      <c r="AI130" s="35"/>
      <c r="AJ130" s="33"/>
      <c r="AK130" s="34"/>
      <c r="AL130" s="35"/>
      <c r="AM130" s="28"/>
      <c r="AN130" s="28"/>
      <c r="AO130" s="28"/>
    </row>
    <row r="131" spans="5:41" x14ac:dyDescent="0.25">
      <c r="E131" s="11">
        <f>route!A130</f>
        <v>0</v>
      </c>
      <c r="F131" s="11">
        <f>route!B130</f>
        <v>0</v>
      </c>
      <c r="G131" s="12">
        <f t="shared" si="60"/>
        <v>0</v>
      </c>
      <c r="H131" s="12">
        <f t="shared" si="61"/>
        <v>0</v>
      </c>
      <c r="I131" s="12">
        <f t="shared" si="62"/>
        <v>31</v>
      </c>
      <c r="J131" s="12">
        <f t="shared" si="63"/>
        <v>3</v>
      </c>
      <c r="K131" s="12">
        <f t="shared" si="64"/>
        <v>-5.2359877559829883E-2</v>
      </c>
      <c r="L131" s="12">
        <f t="shared" si="65"/>
        <v>-5.2335956242943828E-2</v>
      </c>
      <c r="M131" s="12">
        <f t="shared" si="66"/>
        <v>-5.2383818566763218E-2</v>
      </c>
      <c r="N131" s="12">
        <f t="shared" si="67"/>
        <v>0</v>
      </c>
      <c r="O131" s="12">
        <f t="shared" si="68"/>
        <v>6375585.7452000007</v>
      </c>
      <c r="P131" s="12">
        <f t="shared" si="69"/>
        <v>9.2468067027179749E-6</v>
      </c>
      <c r="Q131" s="12">
        <f t="shared" si="70"/>
        <v>0</v>
      </c>
      <c r="R131" s="12">
        <f t="shared" si="71"/>
        <v>0</v>
      </c>
      <c r="S131" s="12">
        <f t="shared" si="72"/>
        <v>0</v>
      </c>
      <c r="T131" s="12">
        <f t="shared" si="73"/>
        <v>0</v>
      </c>
      <c r="U131" s="12">
        <f t="shared" si="74"/>
        <v>0</v>
      </c>
      <c r="V131" s="12">
        <f t="shared" si="59"/>
        <v>5.0546225567071803E-3</v>
      </c>
      <c r="W131" s="12">
        <f t="shared" si="75"/>
        <v>4.2582015317955055E-5</v>
      </c>
      <c r="X131" s="12">
        <f t="shared" si="76"/>
        <v>1.6740578955036711E-7</v>
      </c>
      <c r="Y131" s="12">
        <f t="shared" si="77"/>
        <v>0</v>
      </c>
      <c r="Z131" s="13" t="str">
        <f t="shared" si="78"/>
        <v>N</v>
      </c>
      <c r="AA131" s="13" t="str">
        <f t="shared" si="79"/>
        <v>N</v>
      </c>
      <c r="AB131" s="13" t="str">
        <f t="shared" si="80"/>
        <v>U</v>
      </c>
      <c r="AC131" s="14">
        <f t="shared" si="81"/>
        <v>166021.44365805644</v>
      </c>
      <c r="AD131" s="14">
        <f t="shared" si="82"/>
        <v>0</v>
      </c>
      <c r="AE131" s="27"/>
      <c r="AF131" s="27"/>
      <c r="AG131" s="33"/>
      <c r="AH131" s="34"/>
      <c r="AI131" s="35"/>
      <c r="AJ131" s="33"/>
      <c r="AK131" s="34"/>
      <c r="AL131" s="35"/>
      <c r="AM131" s="28"/>
      <c r="AN131" s="28"/>
      <c r="AO131" s="28"/>
    </row>
    <row r="132" spans="5:41" x14ac:dyDescent="0.25">
      <c r="E132" s="11">
        <f>route!A131</f>
        <v>0</v>
      </c>
      <c r="F132" s="11">
        <f>route!B131</f>
        <v>0</v>
      </c>
      <c r="G132" s="12">
        <f t="shared" si="60"/>
        <v>0</v>
      </c>
      <c r="H132" s="12">
        <f t="shared" si="61"/>
        <v>0</v>
      </c>
      <c r="I132" s="12">
        <f t="shared" si="62"/>
        <v>31</v>
      </c>
      <c r="J132" s="12">
        <f t="shared" si="63"/>
        <v>3</v>
      </c>
      <c r="K132" s="12">
        <f t="shared" si="64"/>
        <v>-5.2359877559829883E-2</v>
      </c>
      <c r="L132" s="12">
        <f t="shared" si="65"/>
        <v>-5.2335956242943828E-2</v>
      </c>
      <c r="M132" s="12">
        <f t="shared" si="66"/>
        <v>-5.2383818566763218E-2</v>
      </c>
      <c r="N132" s="12">
        <f t="shared" si="67"/>
        <v>0</v>
      </c>
      <c r="O132" s="12">
        <f t="shared" si="68"/>
        <v>6375585.7452000007</v>
      </c>
      <c r="P132" s="12">
        <f t="shared" si="69"/>
        <v>9.2468067027179749E-6</v>
      </c>
      <c r="Q132" s="12">
        <f t="shared" si="70"/>
        <v>0</v>
      </c>
      <c r="R132" s="12">
        <f t="shared" si="71"/>
        <v>0</v>
      </c>
      <c r="S132" s="12">
        <f t="shared" si="72"/>
        <v>0</v>
      </c>
      <c r="T132" s="12">
        <f t="shared" si="73"/>
        <v>0</v>
      </c>
      <c r="U132" s="12">
        <f t="shared" si="74"/>
        <v>0</v>
      </c>
      <c r="V132" s="12">
        <f t="shared" si="59"/>
        <v>5.0546225567071803E-3</v>
      </c>
      <c r="W132" s="12">
        <f t="shared" si="75"/>
        <v>4.2582015317955055E-5</v>
      </c>
      <c r="X132" s="12">
        <f t="shared" si="76"/>
        <v>1.6740578955036711E-7</v>
      </c>
      <c r="Y132" s="12">
        <f t="shared" si="77"/>
        <v>0</v>
      </c>
      <c r="Z132" s="13" t="str">
        <f t="shared" si="78"/>
        <v>N</v>
      </c>
      <c r="AA132" s="13" t="str">
        <f t="shared" si="79"/>
        <v>N</v>
      </c>
      <c r="AB132" s="13" t="str">
        <f t="shared" si="80"/>
        <v>U</v>
      </c>
      <c r="AC132" s="14">
        <f t="shared" si="81"/>
        <v>166021.44365805644</v>
      </c>
      <c r="AD132" s="14">
        <f t="shared" si="82"/>
        <v>0</v>
      </c>
      <c r="AE132" s="27"/>
      <c r="AF132" s="27"/>
      <c r="AG132" s="33"/>
      <c r="AH132" s="34"/>
      <c r="AI132" s="35"/>
      <c r="AJ132" s="33"/>
      <c r="AK132" s="34"/>
      <c r="AL132" s="35"/>
      <c r="AM132" s="28"/>
      <c r="AN132" s="28"/>
      <c r="AO132" s="28"/>
    </row>
    <row r="133" spans="5:41" x14ac:dyDescent="0.25">
      <c r="E133" s="11">
        <f>route!A132</f>
        <v>0</v>
      </c>
      <c r="F133" s="11">
        <f>route!B132</f>
        <v>0</v>
      </c>
      <c r="G133" s="12">
        <f t="shared" si="60"/>
        <v>0</v>
      </c>
      <c r="H133" s="12">
        <f t="shared" si="61"/>
        <v>0</v>
      </c>
      <c r="I133" s="12">
        <f t="shared" si="62"/>
        <v>31</v>
      </c>
      <c r="J133" s="12">
        <f t="shared" si="63"/>
        <v>3</v>
      </c>
      <c r="K133" s="12">
        <f t="shared" si="64"/>
        <v>-5.2359877559829883E-2</v>
      </c>
      <c r="L133" s="12">
        <f t="shared" si="65"/>
        <v>-5.2335956242943828E-2</v>
      </c>
      <c r="M133" s="12">
        <f t="shared" si="66"/>
        <v>-5.2383818566763218E-2</v>
      </c>
      <c r="N133" s="12">
        <f t="shared" si="67"/>
        <v>0</v>
      </c>
      <c r="O133" s="12">
        <f t="shared" si="68"/>
        <v>6375585.7452000007</v>
      </c>
      <c r="P133" s="12">
        <f t="shared" si="69"/>
        <v>9.2468067027179749E-6</v>
      </c>
      <c r="Q133" s="12">
        <f t="shared" si="70"/>
        <v>0</v>
      </c>
      <c r="R133" s="12">
        <f t="shared" si="71"/>
        <v>0</v>
      </c>
      <c r="S133" s="12">
        <f t="shared" si="72"/>
        <v>0</v>
      </c>
      <c r="T133" s="12">
        <f t="shared" si="73"/>
        <v>0</v>
      </c>
      <c r="U133" s="12">
        <f t="shared" si="74"/>
        <v>0</v>
      </c>
      <c r="V133" s="12">
        <f t="shared" ref="V133:V196" si="83">(3/4)*$C$17</f>
        <v>5.0546225567071803E-3</v>
      </c>
      <c r="W133" s="12">
        <f t="shared" si="75"/>
        <v>4.2582015317955055E-5</v>
      </c>
      <c r="X133" s="12">
        <f t="shared" si="76"/>
        <v>1.6740578955036711E-7</v>
      </c>
      <c r="Y133" s="12">
        <f t="shared" si="77"/>
        <v>0</v>
      </c>
      <c r="Z133" s="13" t="str">
        <f t="shared" si="78"/>
        <v>N</v>
      </c>
      <c r="AA133" s="13" t="str">
        <f t="shared" si="79"/>
        <v>N</v>
      </c>
      <c r="AB133" s="13" t="str">
        <f t="shared" si="80"/>
        <v>U</v>
      </c>
      <c r="AC133" s="14">
        <f t="shared" si="81"/>
        <v>166021.44365805644</v>
      </c>
      <c r="AD133" s="14">
        <f t="shared" si="82"/>
        <v>0</v>
      </c>
      <c r="AE133" s="27"/>
      <c r="AF133" s="27"/>
      <c r="AG133" s="33"/>
      <c r="AH133" s="34"/>
      <c r="AI133" s="35"/>
      <c r="AJ133" s="33"/>
      <c r="AK133" s="34"/>
      <c r="AL133" s="35"/>
      <c r="AM133" s="28"/>
      <c r="AN133" s="28"/>
      <c r="AO133" s="28"/>
    </row>
    <row r="134" spans="5:41" x14ac:dyDescent="0.25">
      <c r="E134" s="11">
        <f>route!A133</f>
        <v>0</v>
      </c>
      <c r="F134" s="11">
        <f>route!B133</f>
        <v>0</v>
      </c>
      <c r="G134" s="12">
        <f t="shared" si="60"/>
        <v>0</v>
      </c>
      <c r="H134" s="12">
        <f t="shared" si="61"/>
        <v>0</v>
      </c>
      <c r="I134" s="12">
        <f t="shared" si="62"/>
        <v>31</v>
      </c>
      <c r="J134" s="12">
        <f t="shared" si="63"/>
        <v>3</v>
      </c>
      <c r="K134" s="12">
        <f t="shared" si="64"/>
        <v>-5.2359877559829883E-2</v>
      </c>
      <c r="L134" s="12">
        <f t="shared" si="65"/>
        <v>-5.2335956242943828E-2</v>
      </c>
      <c r="M134" s="12">
        <f t="shared" si="66"/>
        <v>-5.2383818566763218E-2</v>
      </c>
      <c r="N134" s="12">
        <f t="shared" si="67"/>
        <v>0</v>
      </c>
      <c r="O134" s="12">
        <f t="shared" si="68"/>
        <v>6375585.7452000007</v>
      </c>
      <c r="P134" s="12">
        <f t="shared" si="69"/>
        <v>9.2468067027179749E-6</v>
      </c>
      <c r="Q134" s="12">
        <f t="shared" si="70"/>
        <v>0</v>
      </c>
      <c r="R134" s="12">
        <f t="shared" si="71"/>
        <v>0</v>
      </c>
      <c r="S134" s="12">
        <f t="shared" si="72"/>
        <v>0</v>
      </c>
      <c r="T134" s="12">
        <f t="shared" si="73"/>
        <v>0</v>
      </c>
      <c r="U134" s="12">
        <f t="shared" si="74"/>
        <v>0</v>
      </c>
      <c r="V134" s="12">
        <f t="shared" si="83"/>
        <v>5.0546225567071803E-3</v>
      </c>
      <c r="W134" s="12">
        <f t="shared" si="75"/>
        <v>4.2582015317955055E-5</v>
      </c>
      <c r="X134" s="12">
        <f t="shared" si="76"/>
        <v>1.6740578955036711E-7</v>
      </c>
      <c r="Y134" s="12">
        <f t="shared" si="77"/>
        <v>0</v>
      </c>
      <c r="Z134" s="13" t="str">
        <f t="shared" si="78"/>
        <v>N</v>
      </c>
      <c r="AA134" s="13" t="str">
        <f t="shared" si="79"/>
        <v>N</v>
      </c>
      <c r="AB134" s="13" t="str">
        <f t="shared" si="80"/>
        <v>U</v>
      </c>
      <c r="AC134" s="14">
        <f t="shared" si="81"/>
        <v>166021.44365805644</v>
      </c>
      <c r="AD134" s="14">
        <f t="shared" si="82"/>
        <v>0</v>
      </c>
      <c r="AE134" s="27"/>
      <c r="AF134" s="27"/>
      <c r="AG134" s="33"/>
      <c r="AH134" s="34"/>
      <c r="AI134" s="35"/>
      <c r="AJ134" s="33"/>
      <c r="AK134" s="34"/>
      <c r="AL134" s="35"/>
      <c r="AM134" s="28"/>
      <c r="AN134" s="28"/>
      <c r="AO134" s="28"/>
    </row>
    <row r="135" spans="5:41" x14ac:dyDescent="0.25">
      <c r="E135" s="11">
        <f>route!A134</f>
        <v>0</v>
      </c>
      <c r="F135" s="11">
        <f>route!B134</f>
        <v>0</v>
      </c>
      <c r="G135" s="12">
        <f t="shared" si="60"/>
        <v>0</v>
      </c>
      <c r="H135" s="12">
        <f t="shared" si="61"/>
        <v>0</v>
      </c>
      <c r="I135" s="12">
        <f t="shared" si="62"/>
        <v>31</v>
      </c>
      <c r="J135" s="12">
        <f t="shared" si="63"/>
        <v>3</v>
      </c>
      <c r="K135" s="12">
        <f t="shared" si="64"/>
        <v>-5.2359877559829883E-2</v>
      </c>
      <c r="L135" s="12">
        <f t="shared" si="65"/>
        <v>-5.2335956242943828E-2</v>
      </c>
      <c r="M135" s="12">
        <f t="shared" si="66"/>
        <v>-5.2383818566763218E-2</v>
      </c>
      <c r="N135" s="12">
        <f t="shared" si="67"/>
        <v>0</v>
      </c>
      <c r="O135" s="12">
        <f t="shared" si="68"/>
        <v>6375585.7452000007</v>
      </c>
      <c r="P135" s="12">
        <f t="shared" si="69"/>
        <v>9.2468067027179749E-6</v>
      </c>
      <c r="Q135" s="12">
        <f t="shared" si="70"/>
        <v>0</v>
      </c>
      <c r="R135" s="12">
        <f t="shared" si="71"/>
        <v>0</v>
      </c>
      <c r="S135" s="12">
        <f t="shared" si="72"/>
        <v>0</v>
      </c>
      <c r="T135" s="12">
        <f t="shared" si="73"/>
        <v>0</v>
      </c>
      <c r="U135" s="12">
        <f t="shared" si="74"/>
        <v>0</v>
      </c>
      <c r="V135" s="12">
        <f t="shared" si="83"/>
        <v>5.0546225567071803E-3</v>
      </c>
      <c r="W135" s="12">
        <f t="shared" si="75"/>
        <v>4.2582015317955055E-5</v>
      </c>
      <c r="X135" s="12">
        <f t="shared" si="76"/>
        <v>1.6740578955036711E-7</v>
      </c>
      <c r="Y135" s="12">
        <f t="shared" si="77"/>
        <v>0</v>
      </c>
      <c r="Z135" s="13" t="str">
        <f t="shared" si="78"/>
        <v>N</v>
      </c>
      <c r="AA135" s="13" t="str">
        <f t="shared" si="79"/>
        <v>N</v>
      </c>
      <c r="AB135" s="13" t="str">
        <f t="shared" si="80"/>
        <v>U</v>
      </c>
      <c r="AC135" s="14">
        <f t="shared" si="81"/>
        <v>166021.44365805644</v>
      </c>
      <c r="AD135" s="14">
        <f t="shared" si="82"/>
        <v>0</v>
      </c>
      <c r="AE135" s="27"/>
      <c r="AF135" s="27"/>
      <c r="AG135" s="33"/>
      <c r="AH135" s="34"/>
      <c r="AI135" s="35"/>
      <c r="AJ135" s="33"/>
      <c r="AK135" s="34"/>
      <c r="AL135" s="35"/>
      <c r="AM135" s="28"/>
      <c r="AN135" s="28"/>
      <c r="AO135" s="28"/>
    </row>
    <row r="136" spans="5:41" x14ac:dyDescent="0.25">
      <c r="E136" s="11">
        <f>route!A135</f>
        <v>0</v>
      </c>
      <c r="F136" s="11">
        <f>route!B135</f>
        <v>0</v>
      </c>
      <c r="G136" s="12">
        <f t="shared" si="60"/>
        <v>0</v>
      </c>
      <c r="H136" s="12">
        <f t="shared" si="61"/>
        <v>0</v>
      </c>
      <c r="I136" s="12">
        <f t="shared" si="62"/>
        <v>31</v>
      </c>
      <c r="J136" s="12">
        <f t="shared" si="63"/>
        <v>3</v>
      </c>
      <c r="K136" s="12">
        <f t="shared" si="64"/>
        <v>-5.2359877559829883E-2</v>
      </c>
      <c r="L136" s="12">
        <f t="shared" si="65"/>
        <v>-5.2335956242943828E-2</v>
      </c>
      <c r="M136" s="12">
        <f t="shared" si="66"/>
        <v>-5.2383818566763218E-2</v>
      </c>
      <c r="N136" s="12">
        <f t="shared" si="67"/>
        <v>0</v>
      </c>
      <c r="O136" s="12">
        <f t="shared" si="68"/>
        <v>6375585.7452000007</v>
      </c>
      <c r="P136" s="12">
        <f t="shared" si="69"/>
        <v>9.2468067027179749E-6</v>
      </c>
      <c r="Q136" s="12">
        <f t="shared" si="70"/>
        <v>0</v>
      </c>
      <c r="R136" s="12">
        <f t="shared" si="71"/>
        <v>0</v>
      </c>
      <c r="S136" s="12">
        <f t="shared" si="72"/>
        <v>0</v>
      </c>
      <c r="T136" s="12">
        <f t="shared" si="73"/>
        <v>0</v>
      </c>
      <c r="U136" s="12">
        <f t="shared" si="74"/>
        <v>0</v>
      </c>
      <c r="V136" s="12">
        <f t="shared" si="83"/>
        <v>5.0546225567071803E-3</v>
      </c>
      <c r="W136" s="12">
        <f t="shared" si="75"/>
        <v>4.2582015317955055E-5</v>
      </c>
      <c r="X136" s="12">
        <f t="shared" si="76"/>
        <v>1.6740578955036711E-7</v>
      </c>
      <c r="Y136" s="12">
        <f t="shared" si="77"/>
        <v>0</v>
      </c>
      <c r="Z136" s="13" t="str">
        <f t="shared" si="78"/>
        <v>N</v>
      </c>
      <c r="AA136" s="13" t="str">
        <f t="shared" si="79"/>
        <v>N</v>
      </c>
      <c r="AB136" s="13" t="str">
        <f t="shared" si="80"/>
        <v>U</v>
      </c>
      <c r="AC136" s="14">
        <f t="shared" si="81"/>
        <v>166021.44365805644</v>
      </c>
      <c r="AD136" s="14">
        <f t="shared" si="82"/>
        <v>0</v>
      </c>
      <c r="AE136" s="27"/>
      <c r="AF136" s="27"/>
      <c r="AG136" s="33"/>
      <c r="AH136" s="34"/>
      <c r="AI136" s="35"/>
      <c r="AJ136" s="33"/>
      <c r="AK136" s="34"/>
      <c r="AL136" s="35"/>
      <c r="AM136" s="28"/>
      <c r="AN136" s="28"/>
      <c r="AO136" s="28"/>
    </row>
    <row r="137" spans="5:41" x14ac:dyDescent="0.25">
      <c r="E137" s="11">
        <f>route!A136</f>
        <v>0</v>
      </c>
      <c r="F137" s="11">
        <f>route!B136</f>
        <v>0</v>
      </c>
      <c r="G137" s="12">
        <f t="shared" si="60"/>
        <v>0</v>
      </c>
      <c r="H137" s="12">
        <f t="shared" si="61"/>
        <v>0</v>
      </c>
      <c r="I137" s="12">
        <f t="shared" si="62"/>
        <v>31</v>
      </c>
      <c r="J137" s="12">
        <f t="shared" si="63"/>
        <v>3</v>
      </c>
      <c r="K137" s="12">
        <f t="shared" si="64"/>
        <v>-5.2359877559829883E-2</v>
      </c>
      <c r="L137" s="12">
        <f t="shared" si="65"/>
        <v>-5.2335956242943828E-2</v>
      </c>
      <c r="M137" s="12">
        <f t="shared" si="66"/>
        <v>-5.2383818566763218E-2</v>
      </c>
      <c r="N137" s="12">
        <f t="shared" si="67"/>
        <v>0</v>
      </c>
      <c r="O137" s="12">
        <f t="shared" si="68"/>
        <v>6375585.7452000007</v>
      </c>
      <c r="P137" s="12">
        <f t="shared" si="69"/>
        <v>9.2468067027179749E-6</v>
      </c>
      <c r="Q137" s="12">
        <f t="shared" si="70"/>
        <v>0</v>
      </c>
      <c r="R137" s="12">
        <f t="shared" si="71"/>
        <v>0</v>
      </c>
      <c r="S137" s="12">
        <f t="shared" si="72"/>
        <v>0</v>
      </c>
      <c r="T137" s="12">
        <f t="shared" si="73"/>
        <v>0</v>
      </c>
      <c r="U137" s="12">
        <f t="shared" si="74"/>
        <v>0</v>
      </c>
      <c r="V137" s="12">
        <f t="shared" si="83"/>
        <v>5.0546225567071803E-3</v>
      </c>
      <c r="W137" s="12">
        <f t="shared" si="75"/>
        <v>4.2582015317955055E-5</v>
      </c>
      <c r="X137" s="12">
        <f t="shared" si="76"/>
        <v>1.6740578955036711E-7</v>
      </c>
      <c r="Y137" s="12">
        <f t="shared" si="77"/>
        <v>0</v>
      </c>
      <c r="Z137" s="13" t="str">
        <f t="shared" si="78"/>
        <v>N</v>
      </c>
      <c r="AA137" s="13" t="str">
        <f t="shared" si="79"/>
        <v>N</v>
      </c>
      <c r="AB137" s="13" t="str">
        <f t="shared" si="80"/>
        <v>U</v>
      </c>
      <c r="AC137" s="14">
        <f t="shared" si="81"/>
        <v>166021.44365805644</v>
      </c>
      <c r="AD137" s="14">
        <f t="shared" si="82"/>
        <v>0</v>
      </c>
      <c r="AE137" s="27"/>
      <c r="AF137" s="27"/>
      <c r="AG137" s="33"/>
      <c r="AH137" s="34"/>
      <c r="AI137" s="35"/>
      <c r="AJ137" s="33"/>
      <c r="AK137" s="34"/>
      <c r="AL137" s="35"/>
      <c r="AM137" s="28"/>
      <c r="AN137" s="28"/>
      <c r="AO137" s="28"/>
    </row>
    <row r="138" spans="5:41" x14ac:dyDescent="0.25">
      <c r="E138" s="11">
        <f>route!A137</f>
        <v>0</v>
      </c>
      <c r="F138" s="11">
        <f>route!B137</f>
        <v>0</v>
      </c>
      <c r="G138" s="12">
        <f t="shared" si="60"/>
        <v>0</v>
      </c>
      <c r="H138" s="12">
        <f t="shared" si="61"/>
        <v>0</v>
      </c>
      <c r="I138" s="12">
        <f t="shared" si="62"/>
        <v>31</v>
      </c>
      <c r="J138" s="12">
        <f t="shared" si="63"/>
        <v>3</v>
      </c>
      <c r="K138" s="12">
        <f t="shared" si="64"/>
        <v>-5.2359877559829883E-2</v>
      </c>
      <c r="L138" s="12">
        <f t="shared" si="65"/>
        <v>-5.2335956242943828E-2</v>
      </c>
      <c r="M138" s="12">
        <f t="shared" si="66"/>
        <v>-5.2383818566763218E-2</v>
      </c>
      <c r="N138" s="12">
        <f t="shared" si="67"/>
        <v>0</v>
      </c>
      <c r="O138" s="12">
        <f t="shared" si="68"/>
        <v>6375585.7452000007</v>
      </c>
      <c r="P138" s="12">
        <f t="shared" si="69"/>
        <v>9.2468067027179749E-6</v>
      </c>
      <c r="Q138" s="12">
        <f t="shared" si="70"/>
        <v>0</v>
      </c>
      <c r="R138" s="12">
        <f t="shared" si="71"/>
        <v>0</v>
      </c>
      <c r="S138" s="12">
        <f t="shared" si="72"/>
        <v>0</v>
      </c>
      <c r="T138" s="12">
        <f t="shared" si="73"/>
        <v>0</v>
      </c>
      <c r="U138" s="12">
        <f t="shared" si="74"/>
        <v>0</v>
      </c>
      <c r="V138" s="12">
        <f t="shared" si="83"/>
        <v>5.0546225567071803E-3</v>
      </c>
      <c r="W138" s="12">
        <f t="shared" si="75"/>
        <v>4.2582015317955055E-5</v>
      </c>
      <c r="X138" s="12">
        <f t="shared" si="76"/>
        <v>1.6740578955036711E-7</v>
      </c>
      <c r="Y138" s="12">
        <f t="shared" si="77"/>
        <v>0</v>
      </c>
      <c r="Z138" s="13" t="str">
        <f t="shared" si="78"/>
        <v>N</v>
      </c>
      <c r="AA138" s="13" t="str">
        <f t="shared" si="79"/>
        <v>N</v>
      </c>
      <c r="AB138" s="13" t="str">
        <f t="shared" si="80"/>
        <v>U</v>
      </c>
      <c r="AC138" s="14">
        <f t="shared" si="81"/>
        <v>166021.44365805644</v>
      </c>
      <c r="AD138" s="14">
        <f t="shared" si="82"/>
        <v>0</v>
      </c>
      <c r="AE138" s="27"/>
      <c r="AF138" s="27"/>
      <c r="AG138" s="33"/>
      <c r="AH138" s="34"/>
      <c r="AI138" s="35"/>
      <c r="AJ138" s="33"/>
      <c r="AK138" s="34"/>
      <c r="AL138" s="35"/>
      <c r="AM138" s="28"/>
      <c r="AN138" s="28"/>
      <c r="AO138" s="28"/>
    </row>
    <row r="139" spans="5:41" x14ac:dyDescent="0.25">
      <c r="E139" s="11">
        <f>route!A138</f>
        <v>0</v>
      </c>
      <c r="F139" s="11">
        <f>route!B138</f>
        <v>0</v>
      </c>
      <c r="G139" s="12">
        <f t="shared" si="60"/>
        <v>0</v>
      </c>
      <c r="H139" s="12">
        <f t="shared" si="61"/>
        <v>0</v>
      </c>
      <c r="I139" s="12">
        <f t="shared" si="62"/>
        <v>31</v>
      </c>
      <c r="J139" s="12">
        <f t="shared" si="63"/>
        <v>3</v>
      </c>
      <c r="K139" s="12">
        <f t="shared" si="64"/>
        <v>-5.2359877559829883E-2</v>
      </c>
      <c r="L139" s="12">
        <f t="shared" si="65"/>
        <v>-5.2335956242943828E-2</v>
      </c>
      <c r="M139" s="12">
        <f t="shared" si="66"/>
        <v>-5.2383818566763218E-2</v>
      </c>
      <c r="N139" s="12">
        <f t="shared" si="67"/>
        <v>0</v>
      </c>
      <c r="O139" s="12">
        <f t="shared" si="68"/>
        <v>6375585.7452000007</v>
      </c>
      <c r="P139" s="12">
        <f t="shared" si="69"/>
        <v>9.2468067027179749E-6</v>
      </c>
      <c r="Q139" s="12">
        <f t="shared" si="70"/>
        <v>0</v>
      </c>
      <c r="R139" s="12">
        <f t="shared" si="71"/>
        <v>0</v>
      </c>
      <c r="S139" s="12">
        <f t="shared" si="72"/>
        <v>0</v>
      </c>
      <c r="T139" s="12">
        <f t="shared" si="73"/>
        <v>0</v>
      </c>
      <c r="U139" s="12">
        <f t="shared" si="74"/>
        <v>0</v>
      </c>
      <c r="V139" s="12">
        <f t="shared" si="83"/>
        <v>5.0546225567071803E-3</v>
      </c>
      <c r="W139" s="12">
        <f t="shared" si="75"/>
        <v>4.2582015317955055E-5</v>
      </c>
      <c r="X139" s="12">
        <f t="shared" si="76"/>
        <v>1.6740578955036711E-7</v>
      </c>
      <c r="Y139" s="12">
        <f t="shared" si="77"/>
        <v>0</v>
      </c>
      <c r="Z139" s="13" t="str">
        <f t="shared" si="78"/>
        <v>N</v>
      </c>
      <c r="AA139" s="13" t="str">
        <f t="shared" si="79"/>
        <v>N</v>
      </c>
      <c r="AB139" s="13" t="str">
        <f t="shared" si="80"/>
        <v>U</v>
      </c>
      <c r="AC139" s="14">
        <f t="shared" si="81"/>
        <v>166021.44365805644</v>
      </c>
      <c r="AD139" s="14">
        <f t="shared" si="82"/>
        <v>0</v>
      </c>
      <c r="AE139" s="27"/>
      <c r="AF139" s="27"/>
      <c r="AG139" s="33"/>
      <c r="AH139" s="34"/>
      <c r="AI139" s="35"/>
      <c r="AJ139" s="33"/>
      <c r="AK139" s="34"/>
      <c r="AL139" s="35"/>
      <c r="AM139" s="28"/>
      <c r="AN139" s="28"/>
      <c r="AO139" s="28"/>
    </row>
    <row r="140" spans="5:41" x14ac:dyDescent="0.25">
      <c r="E140" s="11">
        <f>route!A139</f>
        <v>0</v>
      </c>
      <c r="F140" s="11">
        <f>route!B139</f>
        <v>0</v>
      </c>
      <c r="G140" s="12">
        <f t="shared" si="60"/>
        <v>0</v>
      </c>
      <c r="H140" s="12">
        <f t="shared" si="61"/>
        <v>0</v>
      </c>
      <c r="I140" s="12">
        <f t="shared" si="62"/>
        <v>31</v>
      </c>
      <c r="J140" s="12">
        <f t="shared" si="63"/>
        <v>3</v>
      </c>
      <c r="K140" s="12">
        <f t="shared" si="64"/>
        <v>-5.2359877559829883E-2</v>
      </c>
      <c r="L140" s="12">
        <f t="shared" si="65"/>
        <v>-5.2335956242943828E-2</v>
      </c>
      <c r="M140" s="12">
        <f t="shared" si="66"/>
        <v>-5.2383818566763218E-2</v>
      </c>
      <c r="N140" s="12">
        <f t="shared" si="67"/>
        <v>0</v>
      </c>
      <c r="O140" s="12">
        <f t="shared" si="68"/>
        <v>6375585.7452000007</v>
      </c>
      <c r="P140" s="12">
        <f t="shared" si="69"/>
        <v>9.2468067027179749E-6</v>
      </c>
      <c r="Q140" s="12">
        <f t="shared" si="70"/>
        <v>0</v>
      </c>
      <c r="R140" s="12">
        <f t="shared" si="71"/>
        <v>0</v>
      </c>
      <c r="S140" s="12">
        <f t="shared" si="72"/>
        <v>0</v>
      </c>
      <c r="T140" s="12">
        <f t="shared" si="73"/>
        <v>0</v>
      </c>
      <c r="U140" s="12">
        <f t="shared" si="74"/>
        <v>0</v>
      </c>
      <c r="V140" s="12">
        <f t="shared" si="83"/>
        <v>5.0546225567071803E-3</v>
      </c>
      <c r="W140" s="12">
        <f t="shared" si="75"/>
        <v>4.2582015317955055E-5</v>
      </c>
      <c r="X140" s="12">
        <f t="shared" si="76"/>
        <v>1.6740578955036711E-7</v>
      </c>
      <c r="Y140" s="12">
        <f t="shared" si="77"/>
        <v>0</v>
      </c>
      <c r="Z140" s="13" t="str">
        <f t="shared" si="78"/>
        <v>N</v>
      </c>
      <c r="AA140" s="13" t="str">
        <f t="shared" si="79"/>
        <v>N</v>
      </c>
      <c r="AB140" s="13" t="str">
        <f t="shared" si="80"/>
        <v>U</v>
      </c>
      <c r="AC140" s="14">
        <f t="shared" si="81"/>
        <v>166021.44365805644</v>
      </c>
      <c r="AD140" s="14">
        <f t="shared" si="82"/>
        <v>0</v>
      </c>
      <c r="AE140" s="27"/>
      <c r="AF140" s="27"/>
      <c r="AG140" s="33"/>
      <c r="AH140" s="34"/>
      <c r="AI140" s="35"/>
      <c r="AJ140" s="33"/>
      <c r="AK140" s="34"/>
      <c r="AL140" s="35"/>
      <c r="AM140" s="28"/>
      <c r="AN140" s="28"/>
      <c r="AO140" s="28"/>
    </row>
    <row r="141" spans="5:41" x14ac:dyDescent="0.25">
      <c r="E141" s="11">
        <f>route!A140</f>
        <v>0</v>
      </c>
      <c r="F141" s="11">
        <f>route!B140</f>
        <v>0</v>
      </c>
      <c r="G141" s="12">
        <f t="shared" si="60"/>
        <v>0</v>
      </c>
      <c r="H141" s="12">
        <f t="shared" si="61"/>
        <v>0</v>
      </c>
      <c r="I141" s="12">
        <f t="shared" si="62"/>
        <v>31</v>
      </c>
      <c r="J141" s="12">
        <f t="shared" si="63"/>
        <v>3</v>
      </c>
      <c r="K141" s="12">
        <f t="shared" si="64"/>
        <v>-5.2359877559829883E-2</v>
      </c>
      <c r="L141" s="12">
        <f t="shared" si="65"/>
        <v>-5.2335956242943828E-2</v>
      </c>
      <c r="M141" s="12">
        <f t="shared" si="66"/>
        <v>-5.2383818566763218E-2</v>
      </c>
      <c r="N141" s="12">
        <f t="shared" si="67"/>
        <v>0</v>
      </c>
      <c r="O141" s="12">
        <f t="shared" si="68"/>
        <v>6375585.7452000007</v>
      </c>
      <c r="P141" s="12">
        <f t="shared" si="69"/>
        <v>9.2468067027179749E-6</v>
      </c>
      <c r="Q141" s="12">
        <f t="shared" si="70"/>
        <v>0</v>
      </c>
      <c r="R141" s="12">
        <f t="shared" si="71"/>
        <v>0</v>
      </c>
      <c r="S141" s="12">
        <f t="shared" si="72"/>
        <v>0</v>
      </c>
      <c r="T141" s="12">
        <f t="shared" si="73"/>
        <v>0</v>
      </c>
      <c r="U141" s="12">
        <f t="shared" si="74"/>
        <v>0</v>
      </c>
      <c r="V141" s="12">
        <f t="shared" si="83"/>
        <v>5.0546225567071803E-3</v>
      </c>
      <c r="W141" s="12">
        <f t="shared" si="75"/>
        <v>4.2582015317955055E-5</v>
      </c>
      <c r="X141" s="12">
        <f t="shared" si="76"/>
        <v>1.6740578955036711E-7</v>
      </c>
      <c r="Y141" s="12">
        <f t="shared" si="77"/>
        <v>0</v>
      </c>
      <c r="Z141" s="13" t="str">
        <f t="shared" si="78"/>
        <v>N</v>
      </c>
      <c r="AA141" s="13" t="str">
        <f t="shared" si="79"/>
        <v>N</v>
      </c>
      <c r="AB141" s="13" t="str">
        <f t="shared" si="80"/>
        <v>U</v>
      </c>
      <c r="AC141" s="14">
        <f t="shared" si="81"/>
        <v>166021.44365805644</v>
      </c>
      <c r="AD141" s="14">
        <f t="shared" si="82"/>
        <v>0</v>
      </c>
      <c r="AE141" s="27"/>
      <c r="AF141" s="27"/>
      <c r="AG141" s="33"/>
      <c r="AH141" s="34"/>
      <c r="AI141" s="35"/>
      <c r="AJ141" s="33"/>
      <c r="AK141" s="34"/>
      <c r="AL141" s="35"/>
      <c r="AM141" s="28"/>
      <c r="AN141" s="28"/>
      <c r="AO141" s="28"/>
    </row>
    <row r="142" spans="5:41" x14ac:dyDescent="0.25">
      <c r="E142" s="11">
        <f>route!A141</f>
        <v>0</v>
      </c>
      <c r="F142" s="11">
        <f>route!B141</f>
        <v>0</v>
      </c>
      <c r="G142" s="12">
        <f t="shared" si="60"/>
        <v>0</v>
      </c>
      <c r="H142" s="12">
        <f t="shared" si="61"/>
        <v>0</v>
      </c>
      <c r="I142" s="12">
        <f t="shared" si="62"/>
        <v>31</v>
      </c>
      <c r="J142" s="12">
        <f t="shared" si="63"/>
        <v>3</v>
      </c>
      <c r="K142" s="12">
        <f t="shared" si="64"/>
        <v>-5.2359877559829883E-2</v>
      </c>
      <c r="L142" s="12">
        <f t="shared" si="65"/>
        <v>-5.2335956242943828E-2</v>
      </c>
      <c r="M142" s="12">
        <f t="shared" si="66"/>
        <v>-5.2383818566763218E-2</v>
      </c>
      <c r="N142" s="12">
        <f t="shared" si="67"/>
        <v>0</v>
      </c>
      <c r="O142" s="12">
        <f t="shared" si="68"/>
        <v>6375585.7452000007</v>
      </c>
      <c r="P142" s="12">
        <f t="shared" si="69"/>
        <v>9.2468067027179749E-6</v>
      </c>
      <c r="Q142" s="12">
        <f t="shared" si="70"/>
        <v>0</v>
      </c>
      <c r="R142" s="12">
        <f t="shared" si="71"/>
        <v>0</v>
      </c>
      <c r="S142" s="12">
        <f t="shared" si="72"/>
        <v>0</v>
      </c>
      <c r="T142" s="12">
        <f t="shared" si="73"/>
        <v>0</v>
      </c>
      <c r="U142" s="12">
        <f t="shared" si="74"/>
        <v>0</v>
      </c>
      <c r="V142" s="12">
        <f t="shared" si="83"/>
        <v>5.0546225567071803E-3</v>
      </c>
      <c r="W142" s="12">
        <f t="shared" si="75"/>
        <v>4.2582015317955055E-5</v>
      </c>
      <c r="X142" s="12">
        <f t="shared" si="76"/>
        <v>1.6740578955036711E-7</v>
      </c>
      <c r="Y142" s="12">
        <f t="shared" si="77"/>
        <v>0</v>
      </c>
      <c r="Z142" s="13" t="str">
        <f t="shared" si="78"/>
        <v>N</v>
      </c>
      <c r="AA142" s="13" t="str">
        <f t="shared" si="79"/>
        <v>N</v>
      </c>
      <c r="AB142" s="13" t="str">
        <f t="shared" si="80"/>
        <v>U</v>
      </c>
      <c r="AC142" s="14">
        <f t="shared" si="81"/>
        <v>166021.44365805644</v>
      </c>
      <c r="AD142" s="14">
        <f t="shared" si="82"/>
        <v>0</v>
      </c>
      <c r="AE142" s="27"/>
      <c r="AF142" s="27"/>
      <c r="AG142" s="33"/>
      <c r="AH142" s="34"/>
      <c r="AI142" s="35"/>
      <c r="AJ142" s="33"/>
      <c r="AK142" s="34"/>
      <c r="AL142" s="35"/>
      <c r="AM142" s="28"/>
      <c r="AN142" s="28"/>
      <c r="AO142" s="28"/>
    </row>
    <row r="143" spans="5:41" x14ac:dyDescent="0.25">
      <c r="E143" s="11">
        <f>route!A142</f>
        <v>0</v>
      </c>
      <c r="F143" s="11">
        <f>route!B142</f>
        <v>0</v>
      </c>
      <c r="G143" s="12">
        <f t="shared" si="60"/>
        <v>0</v>
      </c>
      <c r="H143" s="12">
        <f t="shared" si="61"/>
        <v>0</v>
      </c>
      <c r="I143" s="12">
        <f t="shared" si="62"/>
        <v>31</v>
      </c>
      <c r="J143" s="12">
        <f t="shared" si="63"/>
        <v>3</v>
      </c>
      <c r="K143" s="12">
        <f t="shared" si="64"/>
        <v>-5.2359877559829883E-2</v>
      </c>
      <c r="L143" s="12">
        <f t="shared" si="65"/>
        <v>-5.2335956242943828E-2</v>
      </c>
      <c r="M143" s="12">
        <f t="shared" si="66"/>
        <v>-5.2383818566763218E-2</v>
      </c>
      <c r="N143" s="12">
        <f t="shared" si="67"/>
        <v>0</v>
      </c>
      <c r="O143" s="12">
        <f t="shared" si="68"/>
        <v>6375585.7452000007</v>
      </c>
      <c r="P143" s="12">
        <f t="shared" si="69"/>
        <v>9.2468067027179749E-6</v>
      </c>
      <c r="Q143" s="12">
        <f t="shared" si="70"/>
        <v>0</v>
      </c>
      <c r="R143" s="12">
        <f t="shared" si="71"/>
        <v>0</v>
      </c>
      <c r="S143" s="12">
        <f t="shared" si="72"/>
        <v>0</v>
      </c>
      <c r="T143" s="12">
        <f t="shared" si="73"/>
        <v>0</v>
      </c>
      <c r="U143" s="12">
        <f t="shared" si="74"/>
        <v>0</v>
      </c>
      <c r="V143" s="12">
        <f t="shared" si="83"/>
        <v>5.0546225567071803E-3</v>
      </c>
      <c r="W143" s="12">
        <f t="shared" si="75"/>
        <v>4.2582015317955055E-5</v>
      </c>
      <c r="X143" s="12">
        <f t="shared" si="76"/>
        <v>1.6740578955036711E-7</v>
      </c>
      <c r="Y143" s="12">
        <f t="shared" si="77"/>
        <v>0</v>
      </c>
      <c r="Z143" s="13" t="str">
        <f t="shared" si="78"/>
        <v>N</v>
      </c>
      <c r="AA143" s="13" t="str">
        <f t="shared" si="79"/>
        <v>N</v>
      </c>
      <c r="AB143" s="13" t="str">
        <f t="shared" si="80"/>
        <v>U</v>
      </c>
      <c r="AC143" s="14">
        <f t="shared" si="81"/>
        <v>166021.44365805644</v>
      </c>
      <c r="AD143" s="14">
        <f t="shared" si="82"/>
        <v>0</v>
      </c>
      <c r="AE143" s="27"/>
      <c r="AF143" s="27"/>
      <c r="AG143" s="33"/>
      <c r="AH143" s="34"/>
      <c r="AI143" s="35"/>
      <c r="AJ143" s="33"/>
      <c r="AK143" s="34"/>
      <c r="AL143" s="35"/>
      <c r="AM143" s="28"/>
      <c r="AN143" s="28"/>
      <c r="AO143" s="28"/>
    </row>
    <row r="144" spans="5:41" x14ac:dyDescent="0.25">
      <c r="E144" s="11">
        <f>route!A143</f>
        <v>0</v>
      </c>
      <c r="F144" s="11">
        <f>route!B143</f>
        <v>0</v>
      </c>
      <c r="G144" s="12">
        <f t="shared" si="60"/>
        <v>0</v>
      </c>
      <c r="H144" s="12">
        <f t="shared" si="61"/>
        <v>0</v>
      </c>
      <c r="I144" s="12">
        <f t="shared" si="62"/>
        <v>31</v>
      </c>
      <c r="J144" s="12">
        <f t="shared" si="63"/>
        <v>3</v>
      </c>
      <c r="K144" s="12">
        <f t="shared" si="64"/>
        <v>-5.2359877559829883E-2</v>
      </c>
      <c r="L144" s="12">
        <f t="shared" si="65"/>
        <v>-5.2335956242943828E-2</v>
      </c>
      <c r="M144" s="12">
        <f t="shared" si="66"/>
        <v>-5.2383818566763218E-2</v>
      </c>
      <c r="N144" s="12">
        <f t="shared" si="67"/>
        <v>0</v>
      </c>
      <c r="O144" s="12">
        <f t="shared" si="68"/>
        <v>6375585.7452000007</v>
      </c>
      <c r="P144" s="12">
        <f t="shared" si="69"/>
        <v>9.2468067027179749E-6</v>
      </c>
      <c r="Q144" s="12">
        <f t="shared" si="70"/>
        <v>0</v>
      </c>
      <c r="R144" s="12">
        <f t="shared" si="71"/>
        <v>0</v>
      </c>
      <c r="S144" s="12">
        <f t="shared" si="72"/>
        <v>0</v>
      </c>
      <c r="T144" s="12">
        <f t="shared" si="73"/>
        <v>0</v>
      </c>
      <c r="U144" s="12">
        <f t="shared" si="74"/>
        <v>0</v>
      </c>
      <c r="V144" s="12">
        <f t="shared" si="83"/>
        <v>5.0546225567071803E-3</v>
      </c>
      <c r="W144" s="12">
        <f t="shared" si="75"/>
        <v>4.2582015317955055E-5</v>
      </c>
      <c r="X144" s="12">
        <f t="shared" si="76"/>
        <v>1.6740578955036711E-7</v>
      </c>
      <c r="Y144" s="12">
        <f t="shared" si="77"/>
        <v>0</v>
      </c>
      <c r="Z144" s="13" t="str">
        <f t="shared" si="78"/>
        <v>N</v>
      </c>
      <c r="AA144" s="13" t="str">
        <f t="shared" si="79"/>
        <v>N</v>
      </c>
      <c r="AB144" s="13" t="str">
        <f t="shared" si="80"/>
        <v>U</v>
      </c>
      <c r="AC144" s="14">
        <f t="shared" si="81"/>
        <v>166021.44365805644</v>
      </c>
      <c r="AD144" s="14">
        <f t="shared" si="82"/>
        <v>0</v>
      </c>
      <c r="AE144" s="27"/>
      <c r="AF144" s="27"/>
      <c r="AG144" s="33"/>
      <c r="AH144" s="34"/>
      <c r="AI144" s="35"/>
      <c r="AJ144" s="33"/>
      <c r="AK144" s="34"/>
      <c r="AL144" s="35"/>
      <c r="AM144" s="28"/>
      <c r="AN144" s="28"/>
      <c r="AO144" s="28"/>
    </row>
    <row r="145" spans="5:41" x14ac:dyDescent="0.25">
      <c r="E145" s="11">
        <f>route!A144</f>
        <v>0</v>
      </c>
      <c r="F145" s="11">
        <f>route!B144</f>
        <v>0</v>
      </c>
      <c r="G145" s="12">
        <f t="shared" si="60"/>
        <v>0</v>
      </c>
      <c r="H145" s="12">
        <f t="shared" si="61"/>
        <v>0</v>
      </c>
      <c r="I145" s="12">
        <f t="shared" si="62"/>
        <v>31</v>
      </c>
      <c r="J145" s="12">
        <f t="shared" si="63"/>
        <v>3</v>
      </c>
      <c r="K145" s="12">
        <f t="shared" si="64"/>
        <v>-5.2359877559829883E-2</v>
      </c>
      <c r="L145" s="12">
        <f t="shared" si="65"/>
        <v>-5.2335956242943828E-2</v>
      </c>
      <c r="M145" s="12">
        <f t="shared" si="66"/>
        <v>-5.2383818566763218E-2</v>
      </c>
      <c r="N145" s="12">
        <f t="shared" si="67"/>
        <v>0</v>
      </c>
      <c r="O145" s="12">
        <f t="shared" si="68"/>
        <v>6375585.7452000007</v>
      </c>
      <c r="P145" s="12">
        <f t="shared" si="69"/>
        <v>9.2468067027179749E-6</v>
      </c>
      <c r="Q145" s="12">
        <f t="shared" si="70"/>
        <v>0</v>
      </c>
      <c r="R145" s="12">
        <f t="shared" si="71"/>
        <v>0</v>
      </c>
      <c r="S145" s="12">
        <f t="shared" si="72"/>
        <v>0</v>
      </c>
      <c r="T145" s="12">
        <f t="shared" si="73"/>
        <v>0</v>
      </c>
      <c r="U145" s="12">
        <f t="shared" si="74"/>
        <v>0</v>
      </c>
      <c r="V145" s="12">
        <f t="shared" si="83"/>
        <v>5.0546225567071803E-3</v>
      </c>
      <c r="W145" s="12">
        <f t="shared" si="75"/>
        <v>4.2582015317955055E-5</v>
      </c>
      <c r="X145" s="12">
        <f t="shared" si="76"/>
        <v>1.6740578955036711E-7</v>
      </c>
      <c r="Y145" s="12">
        <f t="shared" si="77"/>
        <v>0</v>
      </c>
      <c r="Z145" s="13" t="str">
        <f t="shared" si="78"/>
        <v>N</v>
      </c>
      <c r="AA145" s="13" t="str">
        <f t="shared" si="79"/>
        <v>N</v>
      </c>
      <c r="AB145" s="13" t="str">
        <f t="shared" si="80"/>
        <v>U</v>
      </c>
      <c r="AC145" s="14">
        <f t="shared" si="81"/>
        <v>166021.44365805644</v>
      </c>
      <c r="AD145" s="14">
        <f t="shared" si="82"/>
        <v>0</v>
      </c>
      <c r="AE145" s="27"/>
      <c r="AF145" s="27"/>
      <c r="AG145" s="33"/>
      <c r="AH145" s="34"/>
      <c r="AI145" s="35"/>
      <c r="AJ145" s="33"/>
      <c r="AK145" s="34"/>
      <c r="AL145" s="35"/>
      <c r="AM145" s="28"/>
      <c r="AN145" s="28"/>
      <c r="AO145" s="28"/>
    </row>
    <row r="146" spans="5:41" x14ac:dyDescent="0.25">
      <c r="E146" s="11">
        <f>route!A145</f>
        <v>0</v>
      </c>
      <c r="F146" s="11">
        <f>route!B145</f>
        <v>0</v>
      </c>
      <c r="G146" s="12">
        <f t="shared" si="60"/>
        <v>0</v>
      </c>
      <c r="H146" s="12">
        <f t="shared" si="61"/>
        <v>0</v>
      </c>
      <c r="I146" s="12">
        <f t="shared" si="62"/>
        <v>31</v>
      </c>
      <c r="J146" s="12">
        <f t="shared" si="63"/>
        <v>3</v>
      </c>
      <c r="K146" s="12">
        <f t="shared" si="64"/>
        <v>-5.2359877559829883E-2</v>
      </c>
      <c r="L146" s="12">
        <f t="shared" si="65"/>
        <v>-5.2335956242943828E-2</v>
      </c>
      <c r="M146" s="12">
        <f t="shared" si="66"/>
        <v>-5.2383818566763218E-2</v>
      </c>
      <c r="N146" s="12">
        <f t="shared" si="67"/>
        <v>0</v>
      </c>
      <c r="O146" s="12">
        <f t="shared" si="68"/>
        <v>6375585.7452000007</v>
      </c>
      <c r="P146" s="12">
        <f t="shared" si="69"/>
        <v>9.2468067027179749E-6</v>
      </c>
      <c r="Q146" s="12">
        <f t="shared" si="70"/>
        <v>0</v>
      </c>
      <c r="R146" s="12">
        <f t="shared" si="71"/>
        <v>0</v>
      </c>
      <c r="S146" s="12">
        <f t="shared" si="72"/>
        <v>0</v>
      </c>
      <c r="T146" s="12">
        <f t="shared" si="73"/>
        <v>0</v>
      </c>
      <c r="U146" s="12">
        <f t="shared" si="74"/>
        <v>0</v>
      </c>
      <c r="V146" s="12">
        <f t="shared" si="83"/>
        <v>5.0546225567071803E-3</v>
      </c>
      <c r="W146" s="12">
        <f t="shared" si="75"/>
        <v>4.2582015317955055E-5</v>
      </c>
      <c r="X146" s="12">
        <f t="shared" si="76"/>
        <v>1.6740578955036711E-7</v>
      </c>
      <c r="Y146" s="12">
        <f t="shared" si="77"/>
        <v>0</v>
      </c>
      <c r="Z146" s="13" t="str">
        <f t="shared" si="78"/>
        <v>N</v>
      </c>
      <c r="AA146" s="13" t="str">
        <f t="shared" si="79"/>
        <v>N</v>
      </c>
      <c r="AB146" s="13" t="str">
        <f t="shared" si="80"/>
        <v>U</v>
      </c>
      <c r="AC146" s="14">
        <f t="shared" si="81"/>
        <v>166021.44365805644</v>
      </c>
      <c r="AD146" s="14">
        <f t="shared" si="82"/>
        <v>0</v>
      </c>
      <c r="AE146" s="27"/>
      <c r="AF146" s="27"/>
      <c r="AG146" s="33"/>
      <c r="AH146" s="34"/>
      <c r="AI146" s="35"/>
      <c r="AJ146" s="33"/>
      <c r="AK146" s="34"/>
      <c r="AL146" s="35"/>
      <c r="AM146" s="28"/>
      <c r="AN146" s="28"/>
      <c r="AO146" s="28"/>
    </row>
    <row r="147" spans="5:41" x14ac:dyDescent="0.25">
      <c r="E147" s="11">
        <f>route!A146</f>
        <v>0</v>
      </c>
      <c r="F147" s="11">
        <f>route!B146</f>
        <v>0</v>
      </c>
      <c r="G147" s="12">
        <f t="shared" si="60"/>
        <v>0</v>
      </c>
      <c r="H147" s="12">
        <f t="shared" si="61"/>
        <v>0</v>
      </c>
      <c r="I147" s="12">
        <f t="shared" si="62"/>
        <v>31</v>
      </c>
      <c r="J147" s="12">
        <f t="shared" si="63"/>
        <v>3</v>
      </c>
      <c r="K147" s="12">
        <f t="shared" si="64"/>
        <v>-5.2359877559829883E-2</v>
      </c>
      <c r="L147" s="12">
        <f t="shared" si="65"/>
        <v>-5.2335956242943828E-2</v>
      </c>
      <c r="M147" s="12">
        <f t="shared" si="66"/>
        <v>-5.2383818566763218E-2</v>
      </c>
      <c r="N147" s="12">
        <f t="shared" si="67"/>
        <v>0</v>
      </c>
      <c r="O147" s="12">
        <f t="shared" si="68"/>
        <v>6375585.7452000007</v>
      </c>
      <c r="P147" s="12">
        <f t="shared" si="69"/>
        <v>9.2468067027179749E-6</v>
      </c>
      <c r="Q147" s="12">
        <f t="shared" si="70"/>
        <v>0</v>
      </c>
      <c r="R147" s="12">
        <f t="shared" si="71"/>
        <v>0</v>
      </c>
      <c r="S147" s="12">
        <f t="shared" si="72"/>
        <v>0</v>
      </c>
      <c r="T147" s="12">
        <f t="shared" si="73"/>
        <v>0</v>
      </c>
      <c r="U147" s="12">
        <f t="shared" si="74"/>
        <v>0</v>
      </c>
      <c r="V147" s="12">
        <f t="shared" si="83"/>
        <v>5.0546225567071803E-3</v>
      </c>
      <c r="W147" s="12">
        <f t="shared" si="75"/>
        <v>4.2582015317955055E-5</v>
      </c>
      <c r="X147" s="12">
        <f t="shared" si="76"/>
        <v>1.6740578955036711E-7</v>
      </c>
      <c r="Y147" s="12">
        <f t="shared" si="77"/>
        <v>0</v>
      </c>
      <c r="Z147" s="13" t="str">
        <f t="shared" si="78"/>
        <v>N</v>
      </c>
      <c r="AA147" s="13" t="str">
        <f t="shared" si="79"/>
        <v>N</v>
      </c>
      <c r="AB147" s="13" t="str">
        <f t="shared" si="80"/>
        <v>U</v>
      </c>
      <c r="AC147" s="14">
        <f t="shared" si="81"/>
        <v>166021.44365805644</v>
      </c>
      <c r="AD147" s="14">
        <f t="shared" si="82"/>
        <v>0</v>
      </c>
      <c r="AE147" s="27"/>
      <c r="AF147" s="27"/>
      <c r="AG147" s="33"/>
      <c r="AH147" s="34"/>
      <c r="AI147" s="35"/>
      <c r="AJ147" s="33"/>
      <c r="AK147" s="34"/>
      <c r="AL147" s="35"/>
      <c r="AM147" s="28"/>
      <c r="AN147" s="28"/>
      <c r="AO147" s="28"/>
    </row>
    <row r="148" spans="5:41" x14ac:dyDescent="0.25">
      <c r="E148" s="11">
        <f>route!A147</f>
        <v>0</v>
      </c>
      <c r="F148" s="11">
        <f>route!B147</f>
        <v>0</v>
      </c>
      <c r="G148" s="12">
        <f t="shared" si="60"/>
        <v>0</v>
      </c>
      <c r="H148" s="12">
        <f t="shared" si="61"/>
        <v>0</v>
      </c>
      <c r="I148" s="12">
        <f t="shared" si="62"/>
        <v>31</v>
      </c>
      <c r="J148" s="12">
        <f t="shared" si="63"/>
        <v>3</v>
      </c>
      <c r="K148" s="12">
        <f t="shared" si="64"/>
        <v>-5.2359877559829883E-2</v>
      </c>
      <c r="L148" s="12">
        <f t="shared" si="65"/>
        <v>-5.2335956242943828E-2</v>
      </c>
      <c r="M148" s="12">
        <f t="shared" si="66"/>
        <v>-5.2383818566763218E-2</v>
      </c>
      <c r="N148" s="12">
        <f t="shared" si="67"/>
        <v>0</v>
      </c>
      <c r="O148" s="12">
        <f t="shared" si="68"/>
        <v>6375585.7452000007</v>
      </c>
      <c r="P148" s="12">
        <f t="shared" si="69"/>
        <v>9.2468067027179749E-6</v>
      </c>
      <c r="Q148" s="12">
        <f t="shared" si="70"/>
        <v>0</v>
      </c>
      <c r="R148" s="12">
        <f t="shared" si="71"/>
        <v>0</v>
      </c>
      <c r="S148" s="12">
        <f t="shared" si="72"/>
        <v>0</v>
      </c>
      <c r="T148" s="12">
        <f t="shared" si="73"/>
        <v>0</v>
      </c>
      <c r="U148" s="12">
        <f t="shared" si="74"/>
        <v>0</v>
      </c>
      <c r="V148" s="12">
        <f t="shared" si="83"/>
        <v>5.0546225567071803E-3</v>
      </c>
      <c r="W148" s="12">
        <f t="shared" si="75"/>
        <v>4.2582015317955055E-5</v>
      </c>
      <c r="X148" s="12">
        <f t="shared" si="76"/>
        <v>1.6740578955036711E-7</v>
      </c>
      <c r="Y148" s="12">
        <f t="shared" si="77"/>
        <v>0</v>
      </c>
      <c r="Z148" s="13" t="str">
        <f t="shared" si="78"/>
        <v>N</v>
      </c>
      <c r="AA148" s="13" t="str">
        <f t="shared" si="79"/>
        <v>N</v>
      </c>
      <c r="AB148" s="13" t="str">
        <f t="shared" si="80"/>
        <v>U</v>
      </c>
      <c r="AC148" s="14">
        <f t="shared" si="81"/>
        <v>166021.44365805644</v>
      </c>
      <c r="AD148" s="14">
        <f t="shared" si="82"/>
        <v>0</v>
      </c>
      <c r="AE148" s="27"/>
      <c r="AF148" s="27"/>
      <c r="AG148" s="33"/>
      <c r="AH148" s="34"/>
      <c r="AI148" s="35"/>
      <c r="AJ148" s="33"/>
      <c r="AK148" s="34"/>
      <c r="AL148" s="35"/>
      <c r="AM148" s="28"/>
      <c r="AN148" s="28"/>
      <c r="AO148" s="28"/>
    </row>
    <row r="149" spans="5:41" x14ac:dyDescent="0.25">
      <c r="E149" s="11">
        <f>route!A148</f>
        <v>0</v>
      </c>
      <c r="F149" s="11">
        <f>route!B148</f>
        <v>0</v>
      </c>
      <c r="G149" s="12">
        <f t="shared" si="60"/>
        <v>0</v>
      </c>
      <c r="H149" s="12">
        <f t="shared" si="61"/>
        <v>0</v>
      </c>
      <c r="I149" s="12">
        <f t="shared" si="62"/>
        <v>31</v>
      </c>
      <c r="J149" s="12">
        <f t="shared" si="63"/>
        <v>3</v>
      </c>
      <c r="K149" s="12">
        <f t="shared" si="64"/>
        <v>-5.2359877559829883E-2</v>
      </c>
      <c r="L149" s="12">
        <f t="shared" si="65"/>
        <v>-5.2335956242943828E-2</v>
      </c>
      <c r="M149" s="12">
        <f t="shared" si="66"/>
        <v>-5.2383818566763218E-2</v>
      </c>
      <c r="N149" s="12">
        <f t="shared" si="67"/>
        <v>0</v>
      </c>
      <c r="O149" s="12">
        <f t="shared" si="68"/>
        <v>6375585.7452000007</v>
      </c>
      <c r="P149" s="12">
        <f t="shared" si="69"/>
        <v>9.2468067027179749E-6</v>
      </c>
      <c r="Q149" s="12">
        <f t="shared" si="70"/>
        <v>0</v>
      </c>
      <c r="R149" s="12">
        <f t="shared" si="71"/>
        <v>0</v>
      </c>
      <c r="S149" s="12">
        <f t="shared" si="72"/>
        <v>0</v>
      </c>
      <c r="T149" s="12">
        <f t="shared" si="73"/>
        <v>0</v>
      </c>
      <c r="U149" s="12">
        <f t="shared" si="74"/>
        <v>0</v>
      </c>
      <c r="V149" s="12">
        <f t="shared" si="83"/>
        <v>5.0546225567071803E-3</v>
      </c>
      <c r="W149" s="12">
        <f t="shared" si="75"/>
        <v>4.2582015317955055E-5</v>
      </c>
      <c r="X149" s="12">
        <f t="shared" si="76"/>
        <v>1.6740578955036711E-7</v>
      </c>
      <c r="Y149" s="12">
        <f t="shared" si="77"/>
        <v>0</v>
      </c>
      <c r="Z149" s="13" t="str">
        <f t="shared" si="78"/>
        <v>N</v>
      </c>
      <c r="AA149" s="13" t="str">
        <f t="shared" si="79"/>
        <v>N</v>
      </c>
      <c r="AB149" s="13" t="str">
        <f t="shared" si="80"/>
        <v>U</v>
      </c>
      <c r="AC149" s="14">
        <f t="shared" si="81"/>
        <v>166021.44365805644</v>
      </c>
      <c r="AD149" s="14">
        <f t="shared" si="82"/>
        <v>0</v>
      </c>
      <c r="AE149" s="27"/>
      <c r="AF149" s="27"/>
      <c r="AG149" s="33"/>
      <c r="AH149" s="34"/>
      <c r="AI149" s="35"/>
      <c r="AJ149" s="33"/>
      <c r="AK149" s="34"/>
      <c r="AL149" s="35"/>
      <c r="AM149" s="28"/>
      <c r="AN149" s="28"/>
      <c r="AO149" s="28"/>
    </row>
    <row r="150" spans="5:41" x14ac:dyDescent="0.25">
      <c r="E150" s="11">
        <f>route!A149</f>
        <v>0</v>
      </c>
      <c r="F150" s="11">
        <f>route!B149</f>
        <v>0</v>
      </c>
      <c r="G150" s="12">
        <f t="shared" si="60"/>
        <v>0</v>
      </c>
      <c r="H150" s="12">
        <f t="shared" si="61"/>
        <v>0</v>
      </c>
      <c r="I150" s="12">
        <f t="shared" si="62"/>
        <v>31</v>
      </c>
      <c r="J150" s="12">
        <f t="shared" si="63"/>
        <v>3</v>
      </c>
      <c r="K150" s="12">
        <f t="shared" si="64"/>
        <v>-5.2359877559829883E-2</v>
      </c>
      <c r="L150" s="12">
        <f t="shared" si="65"/>
        <v>-5.2335956242943828E-2</v>
      </c>
      <c r="M150" s="12">
        <f t="shared" si="66"/>
        <v>-5.2383818566763218E-2</v>
      </c>
      <c r="N150" s="12">
        <f t="shared" si="67"/>
        <v>0</v>
      </c>
      <c r="O150" s="12">
        <f t="shared" si="68"/>
        <v>6375585.7452000007</v>
      </c>
      <c r="P150" s="12">
        <f t="shared" si="69"/>
        <v>9.2468067027179749E-6</v>
      </c>
      <c r="Q150" s="12">
        <f t="shared" si="70"/>
        <v>0</v>
      </c>
      <c r="R150" s="12">
        <f t="shared" si="71"/>
        <v>0</v>
      </c>
      <c r="S150" s="12">
        <f t="shared" si="72"/>
        <v>0</v>
      </c>
      <c r="T150" s="12">
        <f t="shared" si="73"/>
        <v>0</v>
      </c>
      <c r="U150" s="12">
        <f t="shared" si="74"/>
        <v>0</v>
      </c>
      <c r="V150" s="12">
        <f t="shared" si="83"/>
        <v>5.0546225567071803E-3</v>
      </c>
      <c r="W150" s="12">
        <f t="shared" si="75"/>
        <v>4.2582015317955055E-5</v>
      </c>
      <c r="X150" s="12">
        <f t="shared" si="76"/>
        <v>1.6740578955036711E-7</v>
      </c>
      <c r="Y150" s="12">
        <f t="shared" si="77"/>
        <v>0</v>
      </c>
      <c r="Z150" s="13" t="str">
        <f t="shared" si="78"/>
        <v>N</v>
      </c>
      <c r="AA150" s="13" t="str">
        <f t="shared" si="79"/>
        <v>N</v>
      </c>
      <c r="AB150" s="13" t="str">
        <f t="shared" si="80"/>
        <v>U</v>
      </c>
      <c r="AC150" s="14">
        <f t="shared" si="81"/>
        <v>166021.44365805644</v>
      </c>
      <c r="AD150" s="14">
        <f t="shared" si="82"/>
        <v>0</v>
      </c>
      <c r="AE150" s="27"/>
      <c r="AF150" s="27"/>
      <c r="AG150" s="33"/>
      <c r="AH150" s="34"/>
      <c r="AI150" s="35"/>
      <c r="AJ150" s="33"/>
      <c r="AK150" s="34"/>
      <c r="AL150" s="35"/>
      <c r="AM150" s="28"/>
      <c r="AN150" s="28"/>
      <c r="AO150" s="28"/>
    </row>
    <row r="151" spans="5:41" x14ac:dyDescent="0.25">
      <c r="E151" s="11">
        <f>route!A150</f>
        <v>0</v>
      </c>
      <c r="F151" s="11">
        <f>route!B150</f>
        <v>0</v>
      </c>
      <c r="G151" s="12">
        <f t="shared" si="60"/>
        <v>0</v>
      </c>
      <c r="H151" s="12">
        <f t="shared" si="61"/>
        <v>0</v>
      </c>
      <c r="I151" s="12">
        <f t="shared" si="62"/>
        <v>31</v>
      </c>
      <c r="J151" s="12">
        <f t="shared" si="63"/>
        <v>3</v>
      </c>
      <c r="K151" s="12">
        <f t="shared" si="64"/>
        <v>-5.2359877559829883E-2</v>
      </c>
      <c r="L151" s="12">
        <f t="shared" si="65"/>
        <v>-5.2335956242943828E-2</v>
      </c>
      <c r="M151" s="12">
        <f t="shared" si="66"/>
        <v>-5.2383818566763218E-2</v>
      </c>
      <c r="N151" s="12">
        <f t="shared" si="67"/>
        <v>0</v>
      </c>
      <c r="O151" s="12">
        <f t="shared" si="68"/>
        <v>6375585.7452000007</v>
      </c>
      <c r="P151" s="12">
        <f t="shared" si="69"/>
        <v>9.2468067027179749E-6</v>
      </c>
      <c r="Q151" s="12">
        <f t="shared" si="70"/>
        <v>0</v>
      </c>
      <c r="R151" s="12">
        <f t="shared" si="71"/>
        <v>0</v>
      </c>
      <c r="S151" s="12">
        <f t="shared" si="72"/>
        <v>0</v>
      </c>
      <c r="T151" s="12">
        <f t="shared" si="73"/>
        <v>0</v>
      </c>
      <c r="U151" s="12">
        <f t="shared" si="74"/>
        <v>0</v>
      </c>
      <c r="V151" s="12">
        <f t="shared" si="83"/>
        <v>5.0546225567071803E-3</v>
      </c>
      <c r="W151" s="12">
        <f t="shared" si="75"/>
        <v>4.2582015317955055E-5</v>
      </c>
      <c r="X151" s="12">
        <f t="shared" si="76"/>
        <v>1.6740578955036711E-7</v>
      </c>
      <c r="Y151" s="12">
        <f t="shared" si="77"/>
        <v>0</v>
      </c>
      <c r="Z151" s="13" t="str">
        <f t="shared" si="78"/>
        <v>N</v>
      </c>
      <c r="AA151" s="13" t="str">
        <f t="shared" si="79"/>
        <v>N</v>
      </c>
      <c r="AB151" s="13" t="str">
        <f t="shared" si="80"/>
        <v>U</v>
      </c>
      <c r="AC151" s="14">
        <f t="shared" si="81"/>
        <v>166021.44365805644</v>
      </c>
      <c r="AD151" s="14">
        <f t="shared" si="82"/>
        <v>0</v>
      </c>
      <c r="AE151" s="27"/>
      <c r="AF151" s="27"/>
      <c r="AG151" s="33"/>
      <c r="AH151" s="34"/>
      <c r="AI151" s="35"/>
      <c r="AJ151" s="33"/>
      <c r="AK151" s="34"/>
      <c r="AL151" s="35"/>
      <c r="AM151" s="28"/>
      <c r="AN151" s="28"/>
      <c r="AO151" s="28"/>
    </row>
    <row r="152" spans="5:41" x14ac:dyDescent="0.25">
      <c r="E152" s="11">
        <f>route!A151</f>
        <v>0</v>
      </c>
      <c r="F152" s="11">
        <f>route!B151</f>
        <v>0</v>
      </c>
      <c r="G152" s="12">
        <f t="shared" si="60"/>
        <v>0</v>
      </c>
      <c r="H152" s="12">
        <f t="shared" si="61"/>
        <v>0</v>
      </c>
      <c r="I152" s="12">
        <f t="shared" si="62"/>
        <v>31</v>
      </c>
      <c r="J152" s="12">
        <f t="shared" si="63"/>
        <v>3</v>
      </c>
      <c r="K152" s="12">
        <f t="shared" si="64"/>
        <v>-5.2359877559829883E-2</v>
      </c>
      <c r="L152" s="12">
        <f t="shared" si="65"/>
        <v>-5.2335956242943828E-2</v>
      </c>
      <c r="M152" s="12">
        <f t="shared" si="66"/>
        <v>-5.2383818566763218E-2</v>
      </c>
      <c r="N152" s="12">
        <f t="shared" si="67"/>
        <v>0</v>
      </c>
      <c r="O152" s="12">
        <f t="shared" si="68"/>
        <v>6375585.7452000007</v>
      </c>
      <c r="P152" s="12">
        <f t="shared" si="69"/>
        <v>9.2468067027179749E-6</v>
      </c>
      <c r="Q152" s="12">
        <f t="shared" si="70"/>
        <v>0</v>
      </c>
      <c r="R152" s="12">
        <f t="shared" si="71"/>
        <v>0</v>
      </c>
      <c r="S152" s="12">
        <f t="shared" si="72"/>
        <v>0</v>
      </c>
      <c r="T152" s="12">
        <f t="shared" si="73"/>
        <v>0</v>
      </c>
      <c r="U152" s="12">
        <f t="shared" si="74"/>
        <v>0</v>
      </c>
      <c r="V152" s="12">
        <f t="shared" si="83"/>
        <v>5.0546225567071803E-3</v>
      </c>
      <c r="W152" s="12">
        <f t="shared" si="75"/>
        <v>4.2582015317955055E-5</v>
      </c>
      <c r="X152" s="12">
        <f t="shared" si="76"/>
        <v>1.6740578955036711E-7</v>
      </c>
      <c r="Y152" s="12">
        <f t="shared" si="77"/>
        <v>0</v>
      </c>
      <c r="Z152" s="13" t="str">
        <f t="shared" si="78"/>
        <v>N</v>
      </c>
      <c r="AA152" s="13" t="str">
        <f t="shared" si="79"/>
        <v>N</v>
      </c>
      <c r="AB152" s="13" t="str">
        <f t="shared" si="80"/>
        <v>U</v>
      </c>
      <c r="AC152" s="14">
        <f t="shared" si="81"/>
        <v>166021.44365805644</v>
      </c>
      <c r="AD152" s="14">
        <f t="shared" si="82"/>
        <v>0</v>
      </c>
      <c r="AE152" s="27"/>
      <c r="AF152" s="27"/>
      <c r="AG152" s="33"/>
      <c r="AH152" s="34"/>
      <c r="AI152" s="35"/>
      <c r="AJ152" s="33"/>
      <c r="AK152" s="34"/>
      <c r="AL152" s="35"/>
      <c r="AM152" s="28"/>
      <c r="AN152" s="28"/>
      <c r="AO152" s="28"/>
    </row>
    <row r="153" spans="5:41" x14ac:dyDescent="0.25">
      <c r="E153" s="11">
        <f>route!A152</f>
        <v>0</v>
      </c>
      <c r="F153" s="11">
        <f>route!B152</f>
        <v>0</v>
      </c>
      <c r="G153" s="12">
        <f t="shared" si="60"/>
        <v>0</v>
      </c>
      <c r="H153" s="12">
        <f t="shared" si="61"/>
        <v>0</v>
      </c>
      <c r="I153" s="12">
        <f t="shared" si="62"/>
        <v>31</v>
      </c>
      <c r="J153" s="12">
        <f t="shared" si="63"/>
        <v>3</v>
      </c>
      <c r="K153" s="12">
        <f t="shared" si="64"/>
        <v>-5.2359877559829883E-2</v>
      </c>
      <c r="L153" s="12">
        <f t="shared" si="65"/>
        <v>-5.2335956242943828E-2</v>
      </c>
      <c r="M153" s="12">
        <f t="shared" si="66"/>
        <v>-5.2383818566763218E-2</v>
      </c>
      <c r="N153" s="12">
        <f t="shared" si="67"/>
        <v>0</v>
      </c>
      <c r="O153" s="12">
        <f t="shared" si="68"/>
        <v>6375585.7452000007</v>
      </c>
      <c r="P153" s="12">
        <f t="shared" si="69"/>
        <v>9.2468067027179749E-6</v>
      </c>
      <c r="Q153" s="12">
        <f t="shared" si="70"/>
        <v>0</v>
      </c>
      <c r="R153" s="12">
        <f t="shared" si="71"/>
        <v>0</v>
      </c>
      <c r="S153" s="12">
        <f t="shared" si="72"/>
        <v>0</v>
      </c>
      <c r="T153" s="12">
        <f t="shared" si="73"/>
        <v>0</v>
      </c>
      <c r="U153" s="12">
        <f t="shared" si="74"/>
        <v>0</v>
      </c>
      <c r="V153" s="12">
        <f t="shared" si="83"/>
        <v>5.0546225567071803E-3</v>
      </c>
      <c r="W153" s="12">
        <f t="shared" si="75"/>
        <v>4.2582015317955055E-5</v>
      </c>
      <c r="X153" s="12">
        <f t="shared" si="76"/>
        <v>1.6740578955036711E-7</v>
      </c>
      <c r="Y153" s="12">
        <f t="shared" si="77"/>
        <v>0</v>
      </c>
      <c r="Z153" s="13" t="str">
        <f t="shared" si="78"/>
        <v>N</v>
      </c>
      <c r="AA153" s="13" t="str">
        <f t="shared" si="79"/>
        <v>N</v>
      </c>
      <c r="AB153" s="13" t="str">
        <f t="shared" si="80"/>
        <v>U</v>
      </c>
      <c r="AC153" s="14">
        <f t="shared" si="81"/>
        <v>166021.44365805644</v>
      </c>
      <c r="AD153" s="14">
        <f t="shared" si="82"/>
        <v>0</v>
      </c>
      <c r="AE153" s="27"/>
      <c r="AF153" s="27"/>
      <c r="AG153" s="33"/>
      <c r="AH153" s="34"/>
      <c r="AI153" s="35"/>
      <c r="AJ153" s="33"/>
      <c r="AK153" s="34"/>
      <c r="AL153" s="35"/>
      <c r="AM153" s="28"/>
      <c r="AN153" s="28"/>
      <c r="AO153" s="28"/>
    </row>
    <row r="154" spans="5:41" x14ac:dyDescent="0.25">
      <c r="E154" s="11">
        <f>route!A153</f>
        <v>0</v>
      </c>
      <c r="F154" s="11">
        <f>route!B153</f>
        <v>0</v>
      </c>
      <c r="G154" s="12">
        <f t="shared" si="60"/>
        <v>0</v>
      </c>
      <c r="H154" s="12">
        <f t="shared" si="61"/>
        <v>0</v>
      </c>
      <c r="I154" s="12">
        <f t="shared" si="62"/>
        <v>31</v>
      </c>
      <c r="J154" s="12">
        <f t="shared" si="63"/>
        <v>3</v>
      </c>
      <c r="K154" s="12">
        <f t="shared" si="64"/>
        <v>-5.2359877559829883E-2</v>
      </c>
      <c r="L154" s="12">
        <f t="shared" si="65"/>
        <v>-5.2335956242943828E-2</v>
      </c>
      <c r="M154" s="12">
        <f t="shared" si="66"/>
        <v>-5.2383818566763218E-2</v>
      </c>
      <c r="N154" s="12">
        <f t="shared" si="67"/>
        <v>0</v>
      </c>
      <c r="O154" s="12">
        <f t="shared" si="68"/>
        <v>6375585.7452000007</v>
      </c>
      <c r="P154" s="12">
        <f t="shared" si="69"/>
        <v>9.2468067027179749E-6</v>
      </c>
      <c r="Q154" s="12">
        <f t="shared" si="70"/>
        <v>0</v>
      </c>
      <c r="R154" s="12">
        <f t="shared" si="71"/>
        <v>0</v>
      </c>
      <c r="S154" s="12">
        <f t="shared" si="72"/>
        <v>0</v>
      </c>
      <c r="T154" s="12">
        <f t="shared" si="73"/>
        <v>0</v>
      </c>
      <c r="U154" s="12">
        <f t="shared" si="74"/>
        <v>0</v>
      </c>
      <c r="V154" s="12">
        <f t="shared" si="83"/>
        <v>5.0546225567071803E-3</v>
      </c>
      <c r="W154" s="12">
        <f t="shared" si="75"/>
        <v>4.2582015317955055E-5</v>
      </c>
      <c r="X154" s="12">
        <f t="shared" si="76"/>
        <v>1.6740578955036711E-7</v>
      </c>
      <c r="Y154" s="12">
        <f t="shared" si="77"/>
        <v>0</v>
      </c>
      <c r="Z154" s="13" t="str">
        <f t="shared" si="78"/>
        <v>N</v>
      </c>
      <c r="AA154" s="13" t="str">
        <f t="shared" si="79"/>
        <v>N</v>
      </c>
      <c r="AB154" s="13" t="str">
        <f t="shared" si="80"/>
        <v>U</v>
      </c>
      <c r="AC154" s="14">
        <f t="shared" si="81"/>
        <v>166021.44365805644</v>
      </c>
      <c r="AD154" s="14">
        <f t="shared" si="82"/>
        <v>0</v>
      </c>
      <c r="AE154" s="27"/>
      <c r="AF154" s="27"/>
      <c r="AG154" s="33"/>
      <c r="AH154" s="34"/>
      <c r="AI154" s="35"/>
      <c r="AJ154" s="33"/>
      <c r="AK154" s="34"/>
      <c r="AL154" s="35"/>
      <c r="AM154" s="28"/>
      <c r="AN154" s="28"/>
      <c r="AO154" s="28"/>
    </row>
    <row r="155" spans="5:41" x14ac:dyDescent="0.25">
      <c r="E155" s="11">
        <f>route!A154</f>
        <v>0</v>
      </c>
      <c r="F155" s="11">
        <f>route!B154</f>
        <v>0</v>
      </c>
      <c r="G155" s="12">
        <f t="shared" si="60"/>
        <v>0</v>
      </c>
      <c r="H155" s="12">
        <f t="shared" si="61"/>
        <v>0</v>
      </c>
      <c r="I155" s="12">
        <f t="shared" si="62"/>
        <v>31</v>
      </c>
      <c r="J155" s="12">
        <f t="shared" si="63"/>
        <v>3</v>
      </c>
      <c r="K155" s="12">
        <f t="shared" si="64"/>
        <v>-5.2359877559829883E-2</v>
      </c>
      <c r="L155" s="12">
        <f t="shared" si="65"/>
        <v>-5.2335956242943828E-2</v>
      </c>
      <c r="M155" s="12">
        <f t="shared" si="66"/>
        <v>-5.2383818566763218E-2</v>
      </c>
      <c r="N155" s="12">
        <f t="shared" si="67"/>
        <v>0</v>
      </c>
      <c r="O155" s="12">
        <f t="shared" si="68"/>
        <v>6375585.7452000007</v>
      </c>
      <c r="P155" s="12">
        <f t="shared" si="69"/>
        <v>9.2468067027179749E-6</v>
      </c>
      <c r="Q155" s="12">
        <f t="shared" si="70"/>
        <v>0</v>
      </c>
      <c r="R155" s="12">
        <f t="shared" si="71"/>
        <v>0</v>
      </c>
      <c r="S155" s="12">
        <f t="shared" si="72"/>
        <v>0</v>
      </c>
      <c r="T155" s="12">
        <f t="shared" si="73"/>
        <v>0</v>
      </c>
      <c r="U155" s="12">
        <f t="shared" si="74"/>
        <v>0</v>
      </c>
      <c r="V155" s="12">
        <f t="shared" si="83"/>
        <v>5.0546225567071803E-3</v>
      </c>
      <c r="W155" s="12">
        <f t="shared" si="75"/>
        <v>4.2582015317955055E-5</v>
      </c>
      <c r="X155" s="12">
        <f t="shared" si="76"/>
        <v>1.6740578955036711E-7</v>
      </c>
      <c r="Y155" s="12">
        <f t="shared" si="77"/>
        <v>0</v>
      </c>
      <c r="Z155" s="13" t="str">
        <f t="shared" si="78"/>
        <v>N</v>
      </c>
      <c r="AA155" s="13" t="str">
        <f t="shared" si="79"/>
        <v>N</v>
      </c>
      <c r="AB155" s="13" t="str">
        <f t="shared" si="80"/>
        <v>U</v>
      </c>
      <c r="AC155" s="14">
        <f t="shared" si="81"/>
        <v>166021.44365805644</v>
      </c>
      <c r="AD155" s="14">
        <f t="shared" si="82"/>
        <v>0</v>
      </c>
      <c r="AE155" s="27"/>
      <c r="AF155" s="27"/>
      <c r="AG155" s="33"/>
      <c r="AH155" s="34"/>
      <c r="AI155" s="35"/>
      <c r="AJ155" s="33"/>
      <c r="AK155" s="34"/>
      <c r="AL155" s="35"/>
      <c r="AM155" s="28"/>
      <c r="AN155" s="28"/>
      <c r="AO155" s="28"/>
    </row>
    <row r="156" spans="5:41" x14ac:dyDescent="0.25">
      <c r="E156" s="11">
        <f>route!A155</f>
        <v>0</v>
      </c>
      <c r="F156" s="11">
        <f>route!B155</f>
        <v>0</v>
      </c>
      <c r="G156" s="12">
        <f t="shared" si="60"/>
        <v>0</v>
      </c>
      <c r="H156" s="12">
        <f t="shared" si="61"/>
        <v>0</v>
      </c>
      <c r="I156" s="12">
        <f t="shared" si="62"/>
        <v>31</v>
      </c>
      <c r="J156" s="12">
        <f t="shared" si="63"/>
        <v>3</v>
      </c>
      <c r="K156" s="12">
        <f t="shared" si="64"/>
        <v>-5.2359877559829883E-2</v>
      </c>
      <c r="L156" s="12">
        <f t="shared" si="65"/>
        <v>-5.2335956242943828E-2</v>
      </c>
      <c r="M156" s="12">
        <f t="shared" si="66"/>
        <v>-5.2383818566763218E-2</v>
      </c>
      <c r="N156" s="12">
        <f t="shared" si="67"/>
        <v>0</v>
      </c>
      <c r="O156" s="12">
        <f t="shared" si="68"/>
        <v>6375585.7452000007</v>
      </c>
      <c r="P156" s="12">
        <f t="shared" si="69"/>
        <v>9.2468067027179749E-6</v>
      </c>
      <c r="Q156" s="12">
        <f t="shared" si="70"/>
        <v>0</v>
      </c>
      <c r="R156" s="12">
        <f t="shared" si="71"/>
        <v>0</v>
      </c>
      <c r="S156" s="12">
        <f t="shared" si="72"/>
        <v>0</v>
      </c>
      <c r="T156" s="12">
        <f t="shared" si="73"/>
        <v>0</v>
      </c>
      <c r="U156" s="12">
        <f t="shared" si="74"/>
        <v>0</v>
      </c>
      <c r="V156" s="12">
        <f t="shared" si="83"/>
        <v>5.0546225567071803E-3</v>
      </c>
      <c r="W156" s="12">
        <f t="shared" si="75"/>
        <v>4.2582015317955055E-5</v>
      </c>
      <c r="X156" s="12">
        <f t="shared" si="76"/>
        <v>1.6740578955036711E-7</v>
      </c>
      <c r="Y156" s="12">
        <f t="shared" si="77"/>
        <v>0</v>
      </c>
      <c r="Z156" s="13" t="str">
        <f t="shared" si="78"/>
        <v>N</v>
      </c>
      <c r="AA156" s="13" t="str">
        <f t="shared" si="79"/>
        <v>N</v>
      </c>
      <c r="AB156" s="13" t="str">
        <f t="shared" si="80"/>
        <v>U</v>
      </c>
      <c r="AC156" s="14">
        <f t="shared" si="81"/>
        <v>166021.44365805644</v>
      </c>
      <c r="AD156" s="14">
        <f t="shared" si="82"/>
        <v>0</v>
      </c>
      <c r="AE156" s="27"/>
      <c r="AF156" s="27"/>
      <c r="AG156" s="33"/>
      <c r="AH156" s="34"/>
      <c r="AI156" s="35"/>
      <c r="AJ156" s="33"/>
      <c r="AK156" s="34"/>
      <c r="AL156" s="35"/>
      <c r="AM156" s="28"/>
      <c r="AN156" s="28"/>
      <c r="AO156" s="28"/>
    </row>
    <row r="157" spans="5:41" x14ac:dyDescent="0.25">
      <c r="E157" s="11">
        <f>route!A156</f>
        <v>0</v>
      </c>
      <c r="F157" s="11">
        <f>route!B156</f>
        <v>0</v>
      </c>
      <c r="G157" s="12">
        <f t="shared" si="60"/>
        <v>0</v>
      </c>
      <c r="H157" s="12">
        <f t="shared" si="61"/>
        <v>0</v>
      </c>
      <c r="I157" s="12">
        <f t="shared" si="62"/>
        <v>31</v>
      </c>
      <c r="J157" s="12">
        <f t="shared" si="63"/>
        <v>3</v>
      </c>
      <c r="K157" s="12">
        <f t="shared" si="64"/>
        <v>-5.2359877559829883E-2</v>
      </c>
      <c r="L157" s="12">
        <f t="shared" si="65"/>
        <v>-5.2335956242943828E-2</v>
      </c>
      <c r="M157" s="12">
        <f t="shared" si="66"/>
        <v>-5.2383818566763218E-2</v>
      </c>
      <c r="N157" s="12">
        <f t="shared" si="67"/>
        <v>0</v>
      </c>
      <c r="O157" s="12">
        <f t="shared" si="68"/>
        <v>6375585.7452000007</v>
      </c>
      <c r="P157" s="12">
        <f t="shared" si="69"/>
        <v>9.2468067027179749E-6</v>
      </c>
      <c r="Q157" s="12">
        <f t="shared" si="70"/>
        <v>0</v>
      </c>
      <c r="R157" s="12">
        <f t="shared" si="71"/>
        <v>0</v>
      </c>
      <c r="S157" s="12">
        <f t="shared" si="72"/>
        <v>0</v>
      </c>
      <c r="T157" s="12">
        <f t="shared" si="73"/>
        <v>0</v>
      </c>
      <c r="U157" s="12">
        <f t="shared" si="74"/>
        <v>0</v>
      </c>
      <c r="V157" s="12">
        <f t="shared" si="83"/>
        <v>5.0546225567071803E-3</v>
      </c>
      <c r="W157" s="12">
        <f t="shared" si="75"/>
        <v>4.2582015317955055E-5</v>
      </c>
      <c r="X157" s="12">
        <f t="shared" si="76"/>
        <v>1.6740578955036711E-7</v>
      </c>
      <c r="Y157" s="12">
        <f t="shared" si="77"/>
        <v>0</v>
      </c>
      <c r="Z157" s="13" t="str">
        <f t="shared" si="78"/>
        <v>N</v>
      </c>
      <c r="AA157" s="13" t="str">
        <f t="shared" si="79"/>
        <v>N</v>
      </c>
      <c r="AB157" s="13" t="str">
        <f t="shared" si="80"/>
        <v>U</v>
      </c>
      <c r="AC157" s="14">
        <f t="shared" si="81"/>
        <v>166021.44365805644</v>
      </c>
      <c r="AD157" s="14">
        <f t="shared" si="82"/>
        <v>0</v>
      </c>
      <c r="AE157" s="27"/>
      <c r="AF157" s="27"/>
      <c r="AG157" s="33"/>
      <c r="AH157" s="34"/>
      <c r="AI157" s="35"/>
      <c r="AJ157" s="33"/>
      <c r="AK157" s="34"/>
      <c r="AL157" s="35"/>
      <c r="AM157" s="28"/>
      <c r="AN157" s="28"/>
      <c r="AO157" s="28"/>
    </row>
    <row r="158" spans="5:41" x14ac:dyDescent="0.25">
      <c r="E158" s="11">
        <f>route!A157</f>
        <v>0</v>
      </c>
      <c r="F158" s="11">
        <f>route!B157</f>
        <v>0</v>
      </c>
      <c r="G158" s="12">
        <f t="shared" si="60"/>
        <v>0</v>
      </c>
      <c r="H158" s="12">
        <f t="shared" si="61"/>
        <v>0</v>
      </c>
      <c r="I158" s="12">
        <f t="shared" si="62"/>
        <v>31</v>
      </c>
      <c r="J158" s="12">
        <f t="shared" si="63"/>
        <v>3</v>
      </c>
      <c r="K158" s="12">
        <f t="shared" si="64"/>
        <v>-5.2359877559829883E-2</v>
      </c>
      <c r="L158" s="12">
        <f t="shared" si="65"/>
        <v>-5.2335956242943828E-2</v>
      </c>
      <c r="M158" s="12">
        <f t="shared" si="66"/>
        <v>-5.2383818566763218E-2</v>
      </c>
      <c r="N158" s="12">
        <f t="shared" si="67"/>
        <v>0</v>
      </c>
      <c r="O158" s="12">
        <f t="shared" si="68"/>
        <v>6375585.7452000007</v>
      </c>
      <c r="P158" s="12">
        <f t="shared" si="69"/>
        <v>9.2468067027179749E-6</v>
      </c>
      <c r="Q158" s="12">
        <f t="shared" si="70"/>
        <v>0</v>
      </c>
      <c r="R158" s="12">
        <f t="shared" si="71"/>
        <v>0</v>
      </c>
      <c r="S158" s="12">
        <f t="shared" si="72"/>
        <v>0</v>
      </c>
      <c r="T158" s="12">
        <f t="shared" si="73"/>
        <v>0</v>
      </c>
      <c r="U158" s="12">
        <f t="shared" si="74"/>
        <v>0</v>
      </c>
      <c r="V158" s="12">
        <f t="shared" si="83"/>
        <v>5.0546225567071803E-3</v>
      </c>
      <c r="W158" s="12">
        <f t="shared" si="75"/>
        <v>4.2582015317955055E-5</v>
      </c>
      <c r="X158" s="12">
        <f t="shared" si="76"/>
        <v>1.6740578955036711E-7</v>
      </c>
      <c r="Y158" s="12">
        <f t="shared" si="77"/>
        <v>0</v>
      </c>
      <c r="Z158" s="13" t="str">
        <f t="shared" si="78"/>
        <v>N</v>
      </c>
      <c r="AA158" s="13" t="str">
        <f t="shared" si="79"/>
        <v>N</v>
      </c>
      <c r="AB158" s="13" t="str">
        <f t="shared" si="80"/>
        <v>U</v>
      </c>
      <c r="AC158" s="14">
        <f t="shared" si="81"/>
        <v>166021.44365805644</v>
      </c>
      <c r="AD158" s="14">
        <f t="shared" si="82"/>
        <v>0</v>
      </c>
      <c r="AE158" s="27"/>
      <c r="AF158" s="27"/>
      <c r="AG158" s="33"/>
      <c r="AH158" s="34"/>
      <c r="AI158" s="35"/>
      <c r="AJ158" s="33"/>
      <c r="AK158" s="34"/>
      <c r="AL158" s="35"/>
      <c r="AM158" s="28"/>
      <c r="AN158" s="28"/>
      <c r="AO158" s="28"/>
    </row>
    <row r="159" spans="5:41" x14ac:dyDescent="0.25">
      <c r="E159" s="11">
        <f>route!A158</f>
        <v>0</v>
      </c>
      <c r="F159" s="11">
        <f>route!B158</f>
        <v>0</v>
      </c>
      <c r="G159" s="12">
        <f t="shared" si="60"/>
        <v>0</v>
      </c>
      <c r="H159" s="12">
        <f t="shared" si="61"/>
        <v>0</v>
      </c>
      <c r="I159" s="12">
        <f t="shared" si="62"/>
        <v>31</v>
      </c>
      <c r="J159" s="12">
        <f t="shared" si="63"/>
        <v>3</v>
      </c>
      <c r="K159" s="12">
        <f t="shared" si="64"/>
        <v>-5.2359877559829883E-2</v>
      </c>
      <c r="L159" s="12">
        <f t="shared" si="65"/>
        <v>-5.2335956242943828E-2</v>
      </c>
      <c r="M159" s="12">
        <f t="shared" si="66"/>
        <v>-5.2383818566763218E-2</v>
      </c>
      <c r="N159" s="12">
        <f t="shared" si="67"/>
        <v>0</v>
      </c>
      <c r="O159" s="12">
        <f t="shared" si="68"/>
        <v>6375585.7452000007</v>
      </c>
      <c r="P159" s="12">
        <f t="shared" si="69"/>
        <v>9.2468067027179749E-6</v>
      </c>
      <c r="Q159" s="12">
        <f t="shared" si="70"/>
        <v>0</v>
      </c>
      <c r="R159" s="12">
        <f t="shared" si="71"/>
        <v>0</v>
      </c>
      <c r="S159" s="12">
        <f t="shared" si="72"/>
        <v>0</v>
      </c>
      <c r="T159" s="12">
        <f t="shared" si="73"/>
        <v>0</v>
      </c>
      <c r="U159" s="12">
        <f t="shared" si="74"/>
        <v>0</v>
      </c>
      <c r="V159" s="12">
        <f t="shared" si="83"/>
        <v>5.0546225567071803E-3</v>
      </c>
      <c r="W159" s="12">
        <f t="shared" si="75"/>
        <v>4.2582015317955055E-5</v>
      </c>
      <c r="X159" s="12">
        <f t="shared" si="76"/>
        <v>1.6740578955036711E-7</v>
      </c>
      <c r="Y159" s="12">
        <f t="shared" si="77"/>
        <v>0</v>
      </c>
      <c r="Z159" s="13" t="str">
        <f t="shared" si="78"/>
        <v>N</v>
      </c>
      <c r="AA159" s="13" t="str">
        <f t="shared" si="79"/>
        <v>N</v>
      </c>
      <c r="AB159" s="13" t="str">
        <f t="shared" si="80"/>
        <v>U</v>
      </c>
      <c r="AC159" s="14">
        <f t="shared" si="81"/>
        <v>166021.44365805644</v>
      </c>
      <c r="AD159" s="14">
        <f t="shared" si="82"/>
        <v>0</v>
      </c>
      <c r="AE159" s="27"/>
      <c r="AF159" s="27"/>
      <c r="AG159" s="33"/>
      <c r="AH159" s="34"/>
      <c r="AI159" s="35"/>
      <c r="AJ159" s="33"/>
      <c r="AK159" s="34"/>
      <c r="AL159" s="35"/>
      <c r="AM159" s="28"/>
      <c r="AN159" s="28"/>
      <c r="AO159" s="28"/>
    </row>
    <row r="160" spans="5:41" x14ac:dyDescent="0.25">
      <c r="E160" s="11">
        <f>route!A159</f>
        <v>0</v>
      </c>
      <c r="F160" s="11">
        <f>route!B159</f>
        <v>0</v>
      </c>
      <c r="G160" s="12">
        <f t="shared" si="60"/>
        <v>0</v>
      </c>
      <c r="H160" s="12">
        <f t="shared" si="61"/>
        <v>0</v>
      </c>
      <c r="I160" s="12">
        <f t="shared" si="62"/>
        <v>31</v>
      </c>
      <c r="J160" s="12">
        <f t="shared" si="63"/>
        <v>3</v>
      </c>
      <c r="K160" s="12">
        <f t="shared" si="64"/>
        <v>-5.2359877559829883E-2</v>
      </c>
      <c r="L160" s="12">
        <f t="shared" si="65"/>
        <v>-5.2335956242943828E-2</v>
      </c>
      <c r="M160" s="12">
        <f t="shared" si="66"/>
        <v>-5.2383818566763218E-2</v>
      </c>
      <c r="N160" s="12">
        <f t="shared" si="67"/>
        <v>0</v>
      </c>
      <c r="O160" s="12">
        <f t="shared" si="68"/>
        <v>6375585.7452000007</v>
      </c>
      <c r="P160" s="12">
        <f t="shared" si="69"/>
        <v>9.2468067027179749E-6</v>
      </c>
      <c r="Q160" s="12">
        <f t="shared" si="70"/>
        <v>0</v>
      </c>
      <c r="R160" s="12">
        <f t="shared" si="71"/>
        <v>0</v>
      </c>
      <c r="S160" s="12">
        <f t="shared" si="72"/>
        <v>0</v>
      </c>
      <c r="T160" s="12">
        <f t="shared" si="73"/>
        <v>0</v>
      </c>
      <c r="U160" s="12">
        <f t="shared" si="74"/>
        <v>0</v>
      </c>
      <c r="V160" s="12">
        <f t="shared" si="83"/>
        <v>5.0546225567071803E-3</v>
      </c>
      <c r="W160" s="12">
        <f t="shared" si="75"/>
        <v>4.2582015317955055E-5</v>
      </c>
      <c r="X160" s="12">
        <f t="shared" si="76"/>
        <v>1.6740578955036711E-7</v>
      </c>
      <c r="Y160" s="12">
        <f t="shared" si="77"/>
        <v>0</v>
      </c>
      <c r="Z160" s="13" t="str">
        <f t="shared" si="78"/>
        <v>N</v>
      </c>
      <c r="AA160" s="13" t="str">
        <f t="shared" si="79"/>
        <v>N</v>
      </c>
      <c r="AB160" s="13" t="str">
        <f t="shared" si="80"/>
        <v>U</v>
      </c>
      <c r="AC160" s="14">
        <f t="shared" si="81"/>
        <v>166021.44365805644</v>
      </c>
      <c r="AD160" s="14">
        <f t="shared" si="82"/>
        <v>0</v>
      </c>
      <c r="AE160" s="27"/>
      <c r="AF160" s="27"/>
      <c r="AG160" s="33"/>
      <c r="AH160" s="34"/>
      <c r="AI160" s="35"/>
      <c r="AJ160" s="33"/>
      <c r="AK160" s="34"/>
      <c r="AL160" s="35"/>
      <c r="AM160" s="28"/>
      <c r="AN160" s="28"/>
      <c r="AO160" s="28"/>
    </row>
    <row r="161" spans="5:41" x14ac:dyDescent="0.25">
      <c r="E161" s="11">
        <f>route!A160</f>
        <v>0</v>
      </c>
      <c r="F161" s="11">
        <f>route!B160</f>
        <v>0</v>
      </c>
      <c r="G161" s="12">
        <f t="shared" si="60"/>
        <v>0</v>
      </c>
      <c r="H161" s="12">
        <f t="shared" si="61"/>
        <v>0</v>
      </c>
      <c r="I161" s="12">
        <f t="shared" si="62"/>
        <v>31</v>
      </c>
      <c r="J161" s="12">
        <f t="shared" si="63"/>
        <v>3</v>
      </c>
      <c r="K161" s="12">
        <f t="shared" si="64"/>
        <v>-5.2359877559829883E-2</v>
      </c>
      <c r="L161" s="12">
        <f t="shared" si="65"/>
        <v>-5.2335956242943828E-2</v>
      </c>
      <c r="M161" s="12">
        <f t="shared" si="66"/>
        <v>-5.2383818566763218E-2</v>
      </c>
      <c r="N161" s="12">
        <f t="shared" si="67"/>
        <v>0</v>
      </c>
      <c r="O161" s="12">
        <f t="shared" si="68"/>
        <v>6375585.7452000007</v>
      </c>
      <c r="P161" s="12">
        <f t="shared" si="69"/>
        <v>9.2468067027179749E-6</v>
      </c>
      <c r="Q161" s="12">
        <f t="shared" si="70"/>
        <v>0</v>
      </c>
      <c r="R161" s="12">
        <f t="shared" si="71"/>
        <v>0</v>
      </c>
      <c r="S161" s="12">
        <f t="shared" si="72"/>
        <v>0</v>
      </c>
      <c r="T161" s="12">
        <f t="shared" si="73"/>
        <v>0</v>
      </c>
      <c r="U161" s="12">
        <f t="shared" si="74"/>
        <v>0</v>
      </c>
      <c r="V161" s="12">
        <f t="shared" si="83"/>
        <v>5.0546225567071803E-3</v>
      </c>
      <c r="W161" s="12">
        <f t="shared" si="75"/>
        <v>4.2582015317955055E-5</v>
      </c>
      <c r="X161" s="12">
        <f t="shared" si="76"/>
        <v>1.6740578955036711E-7</v>
      </c>
      <c r="Y161" s="12">
        <f t="shared" si="77"/>
        <v>0</v>
      </c>
      <c r="Z161" s="13" t="str">
        <f t="shared" si="78"/>
        <v>N</v>
      </c>
      <c r="AA161" s="13" t="str">
        <f t="shared" si="79"/>
        <v>N</v>
      </c>
      <c r="AB161" s="13" t="str">
        <f t="shared" si="80"/>
        <v>U</v>
      </c>
      <c r="AC161" s="14">
        <f t="shared" si="81"/>
        <v>166021.44365805644</v>
      </c>
      <c r="AD161" s="14">
        <f t="shared" si="82"/>
        <v>0</v>
      </c>
      <c r="AE161" s="27"/>
      <c r="AF161" s="27"/>
      <c r="AG161" s="33"/>
      <c r="AH161" s="34"/>
      <c r="AI161" s="35"/>
      <c r="AJ161" s="33"/>
      <c r="AK161" s="34"/>
      <c r="AL161" s="35"/>
      <c r="AM161" s="28"/>
      <c r="AN161" s="28"/>
      <c r="AO161" s="28"/>
    </row>
    <row r="162" spans="5:41" x14ac:dyDescent="0.25">
      <c r="E162" s="11">
        <f>route!A161</f>
        <v>0</v>
      </c>
      <c r="F162" s="11">
        <f>route!B161</f>
        <v>0</v>
      </c>
      <c r="G162" s="12">
        <f t="shared" si="60"/>
        <v>0</v>
      </c>
      <c r="H162" s="12">
        <f t="shared" si="61"/>
        <v>0</v>
      </c>
      <c r="I162" s="12">
        <f t="shared" si="62"/>
        <v>31</v>
      </c>
      <c r="J162" s="12">
        <f t="shared" si="63"/>
        <v>3</v>
      </c>
      <c r="K162" s="12">
        <f t="shared" si="64"/>
        <v>-5.2359877559829883E-2</v>
      </c>
      <c r="L162" s="12">
        <f t="shared" si="65"/>
        <v>-5.2335956242943828E-2</v>
      </c>
      <c r="M162" s="12">
        <f t="shared" si="66"/>
        <v>-5.2383818566763218E-2</v>
      </c>
      <c r="N162" s="12">
        <f t="shared" si="67"/>
        <v>0</v>
      </c>
      <c r="O162" s="12">
        <f t="shared" si="68"/>
        <v>6375585.7452000007</v>
      </c>
      <c r="P162" s="12">
        <f t="shared" si="69"/>
        <v>9.2468067027179749E-6</v>
      </c>
      <c r="Q162" s="12">
        <f t="shared" si="70"/>
        <v>0</v>
      </c>
      <c r="R162" s="12">
        <f t="shared" si="71"/>
        <v>0</v>
      </c>
      <c r="S162" s="12">
        <f t="shared" si="72"/>
        <v>0</v>
      </c>
      <c r="T162" s="12">
        <f t="shared" si="73"/>
        <v>0</v>
      </c>
      <c r="U162" s="12">
        <f t="shared" si="74"/>
        <v>0</v>
      </c>
      <c r="V162" s="12">
        <f t="shared" si="83"/>
        <v>5.0546225567071803E-3</v>
      </c>
      <c r="W162" s="12">
        <f t="shared" si="75"/>
        <v>4.2582015317955055E-5</v>
      </c>
      <c r="X162" s="12">
        <f t="shared" si="76"/>
        <v>1.6740578955036711E-7</v>
      </c>
      <c r="Y162" s="12">
        <f t="shared" si="77"/>
        <v>0</v>
      </c>
      <c r="Z162" s="13" t="str">
        <f t="shared" si="78"/>
        <v>N</v>
      </c>
      <c r="AA162" s="13" t="str">
        <f t="shared" si="79"/>
        <v>N</v>
      </c>
      <c r="AB162" s="13" t="str">
        <f t="shared" si="80"/>
        <v>U</v>
      </c>
      <c r="AC162" s="14">
        <f t="shared" si="81"/>
        <v>166021.44365805644</v>
      </c>
      <c r="AD162" s="14">
        <f t="shared" si="82"/>
        <v>0</v>
      </c>
      <c r="AE162" s="27"/>
      <c r="AF162" s="27"/>
      <c r="AG162" s="33"/>
      <c r="AH162" s="34"/>
      <c r="AI162" s="35"/>
      <c r="AJ162" s="33"/>
      <c r="AK162" s="34"/>
      <c r="AL162" s="35"/>
      <c r="AM162" s="28"/>
      <c r="AN162" s="28"/>
      <c r="AO162" s="28"/>
    </row>
    <row r="163" spans="5:41" x14ac:dyDescent="0.25">
      <c r="E163" s="11">
        <f>route!A162</f>
        <v>0</v>
      </c>
      <c r="F163" s="11">
        <f>route!B162</f>
        <v>0</v>
      </c>
      <c r="G163" s="12">
        <f t="shared" si="60"/>
        <v>0</v>
      </c>
      <c r="H163" s="12">
        <f t="shared" si="61"/>
        <v>0</v>
      </c>
      <c r="I163" s="12">
        <f t="shared" si="62"/>
        <v>31</v>
      </c>
      <c r="J163" s="12">
        <f t="shared" si="63"/>
        <v>3</v>
      </c>
      <c r="K163" s="12">
        <f t="shared" si="64"/>
        <v>-5.2359877559829883E-2</v>
      </c>
      <c r="L163" s="12">
        <f t="shared" si="65"/>
        <v>-5.2335956242943828E-2</v>
      </c>
      <c r="M163" s="12">
        <f t="shared" si="66"/>
        <v>-5.2383818566763218E-2</v>
      </c>
      <c r="N163" s="12">
        <f t="shared" si="67"/>
        <v>0</v>
      </c>
      <c r="O163" s="12">
        <f t="shared" si="68"/>
        <v>6375585.7452000007</v>
      </c>
      <c r="P163" s="12">
        <f t="shared" si="69"/>
        <v>9.2468067027179749E-6</v>
      </c>
      <c r="Q163" s="12">
        <f t="shared" si="70"/>
        <v>0</v>
      </c>
      <c r="R163" s="12">
        <f t="shared" si="71"/>
        <v>0</v>
      </c>
      <c r="S163" s="12">
        <f t="shared" si="72"/>
        <v>0</v>
      </c>
      <c r="T163" s="12">
        <f t="shared" si="73"/>
        <v>0</v>
      </c>
      <c r="U163" s="12">
        <f t="shared" si="74"/>
        <v>0</v>
      </c>
      <c r="V163" s="12">
        <f t="shared" si="83"/>
        <v>5.0546225567071803E-3</v>
      </c>
      <c r="W163" s="12">
        <f t="shared" si="75"/>
        <v>4.2582015317955055E-5</v>
      </c>
      <c r="X163" s="12">
        <f t="shared" si="76"/>
        <v>1.6740578955036711E-7</v>
      </c>
      <c r="Y163" s="12">
        <f t="shared" si="77"/>
        <v>0</v>
      </c>
      <c r="Z163" s="13" t="str">
        <f t="shared" si="78"/>
        <v>N</v>
      </c>
      <c r="AA163" s="13" t="str">
        <f t="shared" si="79"/>
        <v>N</v>
      </c>
      <c r="AB163" s="13" t="str">
        <f t="shared" si="80"/>
        <v>U</v>
      </c>
      <c r="AC163" s="14">
        <f t="shared" si="81"/>
        <v>166021.44365805644</v>
      </c>
      <c r="AD163" s="14">
        <f t="shared" si="82"/>
        <v>0</v>
      </c>
      <c r="AE163" s="27"/>
      <c r="AF163" s="27"/>
      <c r="AG163" s="33"/>
      <c r="AH163" s="34"/>
      <c r="AI163" s="35"/>
      <c r="AJ163" s="33"/>
      <c r="AK163" s="34"/>
      <c r="AL163" s="35"/>
      <c r="AM163" s="28"/>
      <c r="AN163" s="28"/>
      <c r="AO163" s="28"/>
    </row>
    <row r="164" spans="5:41" x14ac:dyDescent="0.25">
      <c r="E164" s="11">
        <f>route!A163</f>
        <v>0</v>
      </c>
      <c r="F164" s="11">
        <f>route!B163</f>
        <v>0</v>
      </c>
      <c r="G164" s="12">
        <f t="shared" ref="G164:G227" si="84">F164*PI()/180</f>
        <v>0</v>
      </c>
      <c r="H164" s="12">
        <f t="shared" ref="H164:H227" si="85">E164*PI()/180</f>
        <v>0</v>
      </c>
      <c r="I164" s="12">
        <f t="shared" ref="I164:I227" si="86">TRUNC((F164/6)+31)</f>
        <v>31</v>
      </c>
      <c r="J164" s="12">
        <f t="shared" ref="J164:J227" si="87">6*I164-183</f>
        <v>3</v>
      </c>
      <c r="K164" s="12">
        <f t="shared" ref="K164:K227" si="88">+G164-((J164*PI())/180)</f>
        <v>-5.2359877559829883E-2</v>
      </c>
      <c r="L164" s="12">
        <f t="shared" ref="L164:L227" si="89">COS(H164)*SIN(K164)</f>
        <v>-5.2335956242943828E-2</v>
      </c>
      <c r="M164" s="12">
        <f t="shared" ref="M164:M227" si="90">(1/2)*LN((1+L164)/(1-L164))</f>
        <v>-5.2383818566763218E-2</v>
      </c>
      <c r="N164" s="12">
        <f t="shared" ref="N164:N227" si="91">ATAN((TAN(H164))/COS(K164))-H164</f>
        <v>0</v>
      </c>
      <c r="O164" s="12">
        <f t="shared" ref="O164:O227" si="92">($C$18/(1+$C$17*(COS(H164))^2)^(1/2))*0.9996</f>
        <v>6375585.7452000007</v>
      </c>
      <c r="P164" s="12">
        <f t="shared" ref="P164:P227" si="93">($C$17/2)*M164^2*(COS(H164))^2</f>
        <v>9.2468067027179749E-6</v>
      </c>
      <c r="Q164" s="12">
        <f t="shared" ref="Q164:Q227" si="94">SIN(2*H164)</f>
        <v>0</v>
      </c>
      <c r="R164" s="12">
        <f t="shared" ref="R164:R227" si="95">+Q164*(COS(H164))^2</f>
        <v>0</v>
      </c>
      <c r="S164" s="12">
        <f t="shared" ref="S164:S227" si="96">H164+(Q164/2)</f>
        <v>0</v>
      </c>
      <c r="T164" s="12">
        <f t="shared" ref="T164:T227" si="97">((3*S164)+R164)/4</f>
        <v>0</v>
      </c>
      <c r="U164" s="12">
        <f t="shared" ref="U164:U227" si="98">(5*T164+R164*(COS(H164))^2)/3</f>
        <v>0</v>
      </c>
      <c r="V164" s="12">
        <f t="shared" si="83"/>
        <v>5.0546225567071803E-3</v>
      </c>
      <c r="W164" s="12">
        <f t="shared" ref="W164:W227" si="99">(5/3)*V164^2</f>
        <v>4.2582015317955055E-5</v>
      </c>
      <c r="X164" s="12">
        <f t="shared" ref="X164:X227" si="100">(35/27)*V164^3</f>
        <v>1.6740578955036711E-7</v>
      </c>
      <c r="Y164" s="12">
        <f t="shared" ref="Y164:Y227" si="101">0.9996*$C$18*(H164-(V164*S164)+(W164*T164)-(X164*U164))</f>
        <v>0</v>
      </c>
      <c r="Z164" s="13" t="str">
        <f t="shared" ref="Z164:Z227" si="102">IF(E164&lt;-72,"C",IF(E164&lt;-64,"D",IF(E164&lt;-56,"E",IF(E164&lt;-48,"F",IF(E164&lt;-40,"G",IF(E164&lt;-32,"H",IF(E164&lt;-24,"J",IF(E164&lt;-16,"K",AA164))))))))</f>
        <v>N</v>
      </c>
      <c r="AA164" s="13" t="str">
        <f t="shared" ref="AA164:AA227" si="103">IF(E164&lt;-8,"L",IF(E164&lt;0,"M",IF(E164&lt;8,"N",IF(E164&lt;16,"P",IF(E164&lt;24,"Q",IF(E164&lt;32,"R",IF(E164&lt;40,"S",IF(E164&lt;48,"T","no"))))))))</f>
        <v>N</v>
      </c>
      <c r="AB164" s="13" t="str">
        <f t="shared" ref="AB164:AB227" si="104">IF(E164&lt;56,"U",IF(E164&lt;64,"V",IF(E164&lt;72,"W",IF(E164&lt;84,"X","no"))))</f>
        <v>U</v>
      </c>
      <c r="AC164" s="14">
        <f t="shared" ref="AC164:AC227" si="105">M164*O164*(1+P164/3)+500000</f>
        <v>166021.44365805644</v>
      </c>
      <c r="AD164" s="14">
        <f t="shared" ref="AD164:AD227" si="106">IF($C$21="S",N164*O164*(1+P164)+Y164+10000000,N164*O164*(1+P164)+Y164)</f>
        <v>0</v>
      </c>
      <c r="AE164" s="27"/>
      <c r="AF164" s="27"/>
      <c r="AG164" s="33"/>
      <c r="AH164" s="34"/>
      <c r="AI164" s="35"/>
      <c r="AJ164" s="33"/>
      <c r="AK164" s="34"/>
      <c r="AL164" s="35"/>
      <c r="AM164" s="28"/>
      <c r="AN164" s="28"/>
      <c r="AO164" s="28"/>
    </row>
    <row r="165" spans="5:41" x14ac:dyDescent="0.25">
      <c r="E165" s="11">
        <f>route!A164</f>
        <v>0</v>
      </c>
      <c r="F165" s="11">
        <f>route!B164</f>
        <v>0</v>
      </c>
      <c r="G165" s="12">
        <f t="shared" si="84"/>
        <v>0</v>
      </c>
      <c r="H165" s="12">
        <f t="shared" si="85"/>
        <v>0</v>
      </c>
      <c r="I165" s="12">
        <f t="shared" si="86"/>
        <v>31</v>
      </c>
      <c r="J165" s="12">
        <f t="shared" si="87"/>
        <v>3</v>
      </c>
      <c r="K165" s="12">
        <f t="shared" si="88"/>
        <v>-5.2359877559829883E-2</v>
      </c>
      <c r="L165" s="12">
        <f t="shared" si="89"/>
        <v>-5.2335956242943828E-2</v>
      </c>
      <c r="M165" s="12">
        <f t="shared" si="90"/>
        <v>-5.2383818566763218E-2</v>
      </c>
      <c r="N165" s="12">
        <f t="shared" si="91"/>
        <v>0</v>
      </c>
      <c r="O165" s="12">
        <f t="shared" si="92"/>
        <v>6375585.7452000007</v>
      </c>
      <c r="P165" s="12">
        <f t="shared" si="93"/>
        <v>9.2468067027179749E-6</v>
      </c>
      <c r="Q165" s="12">
        <f t="shared" si="94"/>
        <v>0</v>
      </c>
      <c r="R165" s="12">
        <f t="shared" si="95"/>
        <v>0</v>
      </c>
      <c r="S165" s="12">
        <f t="shared" si="96"/>
        <v>0</v>
      </c>
      <c r="T165" s="12">
        <f t="shared" si="97"/>
        <v>0</v>
      </c>
      <c r="U165" s="12">
        <f t="shared" si="98"/>
        <v>0</v>
      </c>
      <c r="V165" s="12">
        <f t="shared" si="83"/>
        <v>5.0546225567071803E-3</v>
      </c>
      <c r="W165" s="12">
        <f t="shared" si="99"/>
        <v>4.2582015317955055E-5</v>
      </c>
      <c r="X165" s="12">
        <f t="shared" si="100"/>
        <v>1.6740578955036711E-7</v>
      </c>
      <c r="Y165" s="12">
        <f t="shared" si="101"/>
        <v>0</v>
      </c>
      <c r="Z165" s="13" t="str">
        <f t="shared" si="102"/>
        <v>N</v>
      </c>
      <c r="AA165" s="13" t="str">
        <f t="shared" si="103"/>
        <v>N</v>
      </c>
      <c r="AB165" s="13" t="str">
        <f t="shared" si="104"/>
        <v>U</v>
      </c>
      <c r="AC165" s="14">
        <f t="shared" si="105"/>
        <v>166021.44365805644</v>
      </c>
      <c r="AD165" s="14">
        <f t="shared" si="106"/>
        <v>0</v>
      </c>
      <c r="AE165" s="27"/>
      <c r="AF165" s="27"/>
      <c r="AG165" s="33"/>
      <c r="AH165" s="34"/>
      <c r="AI165" s="35"/>
      <c r="AJ165" s="33"/>
      <c r="AK165" s="34"/>
      <c r="AL165" s="35"/>
      <c r="AM165" s="28"/>
      <c r="AN165" s="28"/>
      <c r="AO165" s="28"/>
    </row>
    <row r="166" spans="5:41" x14ac:dyDescent="0.25">
      <c r="E166" s="11">
        <f>route!A165</f>
        <v>0</v>
      </c>
      <c r="F166" s="11">
        <f>route!B165</f>
        <v>0</v>
      </c>
      <c r="G166" s="12">
        <f t="shared" si="84"/>
        <v>0</v>
      </c>
      <c r="H166" s="12">
        <f t="shared" si="85"/>
        <v>0</v>
      </c>
      <c r="I166" s="12">
        <f t="shared" si="86"/>
        <v>31</v>
      </c>
      <c r="J166" s="12">
        <f t="shared" si="87"/>
        <v>3</v>
      </c>
      <c r="K166" s="12">
        <f t="shared" si="88"/>
        <v>-5.2359877559829883E-2</v>
      </c>
      <c r="L166" s="12">
        <f t="shared" si="89"/>
        <v>-5.2335956242943828E-2</v>
      </c>
      <c r="M166" s="12">
        <f t="shared" si="90"/>
        <v>-5.2383818566763218E-2</v>
      </c>
      <c r="N166" s="12">
        <f t="shared" si="91"/>
        <v>0</v>
      </c>
      <c r="O166" s="12">
        <f t="shared" si="92"/>
        <v>6375585.7452000007</v>
      </c>
      <c r="P166" s="12">
        <f t="shared" si="93"/>
        <v>9.2468067027179749E-6</v>
      </c>
      <c r="Q166" s="12">
        <f t="shared" si="94"/>
        <v>0</v>
      </c>
      <c r="R166" s="12">
        <f t="shared" si="95"/>
        <v>0</v>
      </c>
      <c r="S166" s="12">
        <f t="shared" si="96"/>
        <v>0</v>
      </c>
      <c r="T166" s="12">
        <f t="shared" si="97"/>
        <v>0</v>
      </c>
      <c r="U166" s="12">
        <f t="shared" si="98"/>
        <v>0</v>
      </c>
      <c r="V166" s="12">
        <f t="shared" si="83"/>
        <v>5.0546225567071803E-3</v>
      </c>
      <c r="W166" s="12">
        <f t="shared" si="99"/>
        <v>4.2582015317955055E-5</v>
      </c>
      <c r="X166" s="12">
        <f t="shared" si="100"/>
        <v>1.6740578955036711E-7</v>
      </c>
      <c r="Y166" s="12">
        <f t="shared" si="101"/>
        <v>0</v>
      </c>
      <c r="Z166" s="13" t="str">
        <f t="shared" si="102"/>
        <v>N</v>
      </c>
      <c r="AA166" s="13" t="str">
        <f t="shared" si="103"/>
        <v>N</v>
      </c>
      <c r="AB166" s="13" t="str">
        <f t="shared" si="104"/>
        <v>U</v>
      </c>
      <c r="AC166" s="14">
        <f t="shared" si="105"/>
        <v>166021.44365805644</v>
      </c>
      <c r="AD166" s="14">
        <f t="shared" si="106"/>
        <v>0</v>
      </c>
      <c r="AE166" s="27"/>
      <c r="AF166" s="27"/>
      <c r="AG166" s="33"/>
      <c r="AH166" s="34"/>
      <c r="AI166" s="35"/>
      <c r="AJ166" s="33"/>
      <c r="AK166" s="34"/>
      <c r="AL166" s="35"/>
      <c r="AM166" s="28"/>
      <c r="AN166" s="28"/>
      <c r="AO166" s="28"/>
    </row>
    <row r="167" spans="5:41" x14ac:dyDescent="0.25">
      <c r="E167" s="11">
        <f>route!A166</f>
        <v>0</v>
      </c>
      <c r="F167" s="11">
        <f>route!B166</f>
        <v>0</v>
      </c>
      <c r="G167" s="12">
        <f t="shared" si="84"/>
        <v>0</v>
      </c>
      <c r="H167" s="12">
        <f t="shared" si="85"/>
        <v>0</v>
      </c>
      <c r="I167" s="12">
        <f t="shared" si="86"/>
        <v>31</v>
      </c>
      <c r="J167" s="12">
        <f t="shared" si="87"/>
        <v>3</v>
      </c>
      <c r="K167" s="12">
        <f t="shared" si="88"/>
        <v>-5.2359877559829883E-2</v>
      </c>
      <c r="L167" s="12">
        <f t="shared" si="89"/>
        <v>-5.2335956242943828E-2</v>
      </c>
      <c r="M167" s="12">
        <f t="shared" si="90"/>
        <v>-5.2383818566763218E-2</v>
      </c>
      <c r="N167" s="12">
        <f t="shared" si="91"/>
        <v>0</v>
      </c>
      <c r="O167" s="12">
        <f t="shared" si="92"/>
        <v>6375585.7452000007</v>
      </c>
      <c r="P167" s="12">
        <f t="shared" si="93"/>
        <v>9.2468067027179749E-6</v>
      </c>
      <c r="Q167" s="12">
        <f t="shared" si="94"/>
        <v>0</v>
      </c>
      <c r="R167" s="12">
        <f t="shared" si="95"/>
        <v>0</v>
      </c>
      <c r="S167" s="12">
        <f t="shared" si="96"/>
        <v>0</v>
      </c>
      <c r="T167" s="12">
        <f t="shared" si="97"/>
        <v>0</v>
      </c>
      <c r="U167" s="12">
        <f t="shared" si="98"/>
        <v>0</v>
      </c>
      <c r="V167" s="12">
        <f t="shared" si="83"/>
        <v>5.0546225567071803E-3</v>
      </c>
      <c r="W167" s="12">
        <f t="shared" si="99"/>
        <v>4.2582015317955055E-5</v>
      </c>
      <c r="X167" s="12">
        <f t="shared" si="100"/>
        <v>1.6740578955036711E-7</v>
      </c>
      <c r="Y167" s="12">
        <f t="shared" si="101"/>
        <v>0</v>
      </c>
      <c r="Z167" s="13" t="str">
        <f t="shared" si="102"/>
        <v>N</v>
      </c>
      <c r="AA167" s="13" t="str">
        <f t="shared" si="103"/>
        <v>N</v>
      </c>
      <c r="AB167" s="13" t="str">
        <f t="shared" si="104"/>
        <v>U</v>
      </c>
      <c r="AC167" s="14">
        <f t="shared" si="105"/>
        <v>166021.44365805644</v>
      </c>
      <c r="AD167" s="14">
        <f t="shared" si="106"/>
        <v>0</v>
      </c>
      <c r="AE167" s="27"/>
      <c r="AF167" s="27"/>
      <c r="AG167" s="33"/>
      <c r="AH167" s="34"/>
      <c r="AI167" s="35"/>
      <c r="AJ167" s="33"/>
      <c r="AK167" s="34"/>
      <c r="AL167" s="35"/>
      <c r="AM167" s="28"/>
      <c r="AN167" s="28"/>
      <c r="AO167" s="28"/>
    </row>
    <row r="168" spans="5:41" x14ac:dyDescent="0.25">
      <c r="E168" s="11">
        <f>route!A167</f>
        <v>0</v>
      </c>
      <c r="F168" s="11">
        <f>route!B167</f>
        <v>0</v>
      </c>
      <c r="G168" s="12">
        <f t="shared" si="84"/>
        <v>0</v>
      </c>
      <c r="H168" s="12">
        <f t="shared" si="85"/>
        <v>0</v>
      </c>
      <c r="I168" s="12">
        <f t="shared" si="86"/>
        <v>31</v>
      </c>
      <c r="J168" s="12">
        <f t="shared" si="87"/>
        <v>3</v>
      </c>
      <c r="K168" s="12">
        <f t="shared" si="88"/>
        <v>-5.2359877559829883E-2</v>
      </c>
      <c r="L168" s="12">
        <f t="shared" si="89"/>
        <v>-5.2335956242943828E-2</v>
      </c>
      <c r="M168" s="12">
        <f t="shared" si="90"/>
        <v>-5.2383818566763218E-2</v>
      </c>
      <c r="N168" s="12">
        <f t="shared" si="91"/>
        <v>0</v>
      </c>
      <c r="O168" s="12">
        <f t="shared" si="92"/>
        <v>6375585.7452000007</v>
      </c>
      <c r="P168" s="12">
        <f t="shared" si="93"/>
        <v>9.2468067027179749E-6</v>
      </c>
      <c r="Q168" s="12">
        <f t="shared" si="94"/>
        <v>0</v>
      </c>
      <c r="R168" s="12">
        <f t="shared" si="95"/>
        <v>0</v>
      </c>
      <c r="S168" s="12">
        <f t="shared" si="96"/>
        <v>0</v>
      </c>
      <c r="T168" s="12">
        <f t="shared" si="97"/>
        <v>0</v>
      </c>
      <c r="U168" s="12">
        <f t="shared" si="98"/>
        <v>0</v>
      </c>
      <c r="V168" s="12">
        <f t="shared" si="83"/>
        <v>5.0546225567071803E-3</v>
      </c>
      <c r="W168" s="12">
        <f t="shared" si="99"/>
        <v>4.2582015317955055E-5</v>
      </c>
      <c r="X168" s="12">
        <f t="shared" si="100"/>
        <v>1.6740578955036711E-7</v>
      </c>
      <c r="Y168" s="12">
        <f t="shared" si="101"/>
        <v>0</v>
      </c>
      <c r="Z168" s="13" t="str">
        <f t="shared" si="102"/>
        <v>N</v>
      </c>
      <c r="AA168" s="13" t="str">
        <f t="shared" si="103"/>
        <v>N</v>
      </c>
      <c r="AB168" s="13" t="str">
        <f t="shared" si="104"/>
        <v>U</v>
      </c>
      <c r="AC168" s="14">
        <f t="shared" si="105"/>
        <v>166021.44365805644</v>
      </c>
      <c r="AD168" s="14">
        <f t="shared" si="106"/>
        <v>0</v>
      </c>
      <c r="AE168" s="27"/>
      <c r="AF168" s="27"/>
      <c r="AG168" s="33"/>
      <c r="AH168" s="34"/>
      <c r="AI168" s="35"/>
      <c r="AJ168" s="33"/>
      <c r="AK168" s="34"/>
      <c r="AL168" s="35"/>
      <c r="AM168" s="28"/>
      <c r="AN168" s="28"/>
      <c r="AO168" s="28"/>
    </row>
    <row r="169" spans="5:41" x14ac:dyDescent="0.25">
      <c r="E169" s="11">
        <f>route!A168</f>
        <v>0</v>
      </c>
      <c r="F169" s="11">
        <f>route!B168</f>
        <v>0</v>
      </c>
      <c r="G169" s="12">
        <f t="shared" si="84"/>
        <v>0</v>
      </c>
      <c r="H169" s="12">
        <f t="shared" si="85"/>
        <v>0</v>
      </c>
      <c r="I169" s="12">
        <f t="shared" si="86"/>
        <v>31</v>
      </c>
      <c r="J169" s="12">
        <f t="shared" si="87"/>
        <v>3</v>
      </c>
      <c r="K169" s="12">
        <f t="shared" si="88"/>
        <v>-5.2359877559829883E-2</v>
      </c>
      <c r="L169" s="12">
        <f t="shared" si="89"/>
        <v>-5.2335956242943828E-2</v>
      </c>
      <c r="M169" s="12">
        <f t="shared" si="90"/>
        <v>-5.2383818566763218E-2</v>
      </c>
      <c r="N169" s="12">
        <f t="shared" si="91"/>
        <v>0</v>
      </c>
      <c r="O169" s="12">
        <f t="shared" si="92"/>
        <v>6375585.7452000007</v>
      </c>
      <c r="P169" s="12">
        <f t="shared" si="93"/>
        <v>9.2468067027179749E-6</v>
      </c>
      <c r="Q169" s="12">
        <f t="shared" si="94"/>
        <v>0</v>
      </c>
      <c r="R169" s="12">
        <f t="shared" si="95"/>
        <v>0</v>
      </c>
      <c r="S169" s="12">
        <f t="shared" si="96"/>
        <v>0</v>
      </c>
      <c r="T169" s="12">
        <f t="shared" si="97"/>
        <v>0</v>
      </c>
      <c r="U169" s="12">
        <f t="shared" si="98"/>
        <v>0</v>
      </c>
      <c r="V169" s="12">
        <f t="shared" si="83"/>
        <v>5.0546225567071803E-3</v>
      </c>
      <c r="W169" s="12">
        <f t="shared" si="99"/>
        <v>4.2582015317955055E-5</v>
      </c>
      <c r="X169" s="12">
        <f t="shared" si="100"/>
        <v>1.6740578955036711E-7</v>
      </c>
      <c r="Y169" s="12">
        <f t="shared" si="101"/>
        <v>0</v>
      </c>
      <c r="Z169" s="13" t="str">
        <f t="shared" si="102"/>
        <v>N</v>
      </c>
      <c r="AA169" s="13" t="str">
        <f t="shared" si="103"/>
        <v>N</v>
      </c>
      <c r="AB169" s="13" t="str">
        <f t="shared" si="104"/>
        <v>U</v>
      </c>
      <c r="AC169" s="14">
        <f t="shared" si="105"/>
        <v>166021.44365805644</v>
      </c>
      <c r="AD169" s="14">
        <f t="shared" si="106"/>
        <v>0</v>
      </c>
      <c r="AE169" s="27"/>
      <c r="AF169" s="27"/>
      <c r="AG169" s="33"/>
      <c r="AH169" s="34"/>
      <c r="AI169" s="35"/>
      <c r="AJ169" s="33"/>
      <c r="AK169" s="34"/>
      <c r="AL169" s="35"/>
      <c r="AM169" s="28"/>
      <c r="AN169" s="28"/>
      <c r="AO169" s="28"/>
    </row>
    <row r="170" spans="5:41" x14ac:dyDescent="0.25">
      <c r="E170" s="11">
        <f>route!A169</f>
        <v>0</v>
      </c>
      <c r="F170" s="11">
        <f>route!B169</f>
        <v>0</v>
      </c>
      <c r="G170" s="12">
        <f t="shared" si="84"/>
        <v>0</v>
      </c>
      <c r="H170" s="12">
        <f t="shared" si="85"/>
        <v>0</v>
      </c>
      <c r="I170" s="12">
        <f t="shared" si="86"/>
        <v>31</v>
      </c>
      <c r="J170" s="12">
        <f t="shared" si="87"/>
        <v>3</v>
      </c>
      <c r="K170" s="12">
        <f t="shared" si="88"/>
        <v>-5.2359877559829883E-2</v>
      </c>
      <c r="L170" s="12">
        <f t="shared" si="89"/>
        <v>-5.2335956242943828E-2</v>
      </c>
      <c r="M170" s="12">
        <f t="shared" si="90"/>
        <v>-5.2383818566763218E-2</v>
      </c>
      <c r="N170" s="12">
        <f t="shared" si="91"/>
        <v>0</v>
      </c>
      <c r="O170" s="12">
        <f t="shared" si="92"/>
        <v>6375585.7452000007</v>
      </c>
      <c r="P170" s="12">
        <f t="shared" si="93"/>
        <v>9.2468067027179749E-6</v>
      </c>
      <c r="Q170" s="12">
        <f t="shared" si="94"/>
        <v>0</v>
      </c>
      <c r="R170" s="12">
        <f t="shared" si="95"/>
        <v>0</v>
      </c>
      <c r="S170" s="12">
        <f t="shared" si="96"/>
        <v>0</v>
      </c>
      <c r="T170" s="12">
        <f t="shared" si="97"/>
        <v>0</v>
      </c>
      <c r="U170" s="12">
        <f t="shared" si="98"/>
        <v>0</v>
      </c>
      <c r="V170" s="12">
        <f t="shared" si="83"/>
        <v>5.0546225567071803E-3</v>
      </c>
      <c r="W170" s="12">
        <f t="shared" si="99"/>
        <v>4.2582015317955055E-5</v>
      </c>
      <c r="X170" s="12">
        <f t="shared" si="100"/>
        <v>1.6740578955036711E-7</v>
      </c>
      <c r="Y170" s="12">
        <f t="shared" si="101"/>
        <v>0</v>
      </c>
      <c r="Z170" s="13" t="str">
        <f t="shared" si="102"/>
        <v>N</v>
      </c>
      <c r="AA170" s="13" t="str">
        <f t="shared" si="103"/>
        <v>N</v>
      </c>
      <c r="AB170" s="13" t="str">
        <f t="shared" si="104"/>
        <v>U</v>
      </c>
      <c r="AC170" s="14">
        <f t="shared" si="105"/>
        <v>166021.44365805644</v>
      </c>
      <c r="AD170" s="14">
        <f t="shared" si="106"/>
        <v>0</v>
      </c>
      <c r="AE170" s="27"/>
      <c r="AF170" s="27"/>
      <c r="AG170" s="33"/>
      <c r="AH170" s="34"/>
      <c r="AI170" s="35"/>
      <c r="AJ170" s="33"/>
      <c r="AK170" s="34"/>
      <c r="AL170" s="35"/>
      <c r="AM170" s="28"/>
      <c r="AN170" s="28"/>
      <c r="AO170" s="28"/>
    </row>
    <row r="171" spans="5:41" x14ac:dyDescent="0.25">
      <c r="E171" s="11">
        <f>route!A170</f>
        <v>0</v>
      </c>
      <c r="F171" s="11">
        <f>route!B170</f>
        <v>0</v>
      </c>
      <c r="G171" s="12">
        <f t="shared" si="84"/>
        <v>0</v>
      </c>
      <c r="H171" s="12">
        <f t="shared" si="85"/>
        <v>0</v>
      </c>
      <c r="I171" s="12">
        <f t="shared" si="86"/>
        <v>31</v>
      </c>
      <c r="J171" s="12">
        <f t="shared" si="87"/>
        <v>3</v>
      </c>
      <c r="K171" s="12">
        <f t="shared" si="88"/>
        <v>-5.2359877559829883E-2</v>
      </c>
      <c r="L171" s="12">
        <f t="shared" si="89"/>
        <v>-5.2335956242943828E-2</v>
      </c>
      <c r="M171" s="12">
        <f t="shared" si="90"/>
        <v>-5.2383818566763218E-2</v>
      </c>
      <c r="N171" s="12">
        <f t="shared" si="91"/>
        <v>0</v>
      </c>
      <c r="O171" s="12">
        <f t="shared" si="92"/>
        <v>6375585.7452000007</v>
      </c>
      <c r="P171" s="12">
        <f t="shared" si="93"/>
        <v>9.2468067027179749E-6</v>
      </c>
      <c r="Q171" s="12">
        <f t="shared" si="94"/>
        <v>0</v>
      </c>
      <c r="R171" s="12">
        <f t="shared" si="95"/>
        <v>0</v>
      </c>
      <c r="S171" s="12">
        <f t="shared" si="96"/>
        <v>0</v>
      </c>
      <c r="T171" s="12">
        <f t="shared" si="97"/>
        <v>0</v>
      </c>
      <c r="U171" s="12">
        <f t="shared" si="98"/>
        <v>0</v>
      </c>
      <c r="V171" s="12">
        <f t="shared" si="83"/>
        <v>5.0546225567071803E-3</v>
      </c>
      <c r="W171" s="12">
        <f t="shared" si="99"/>
        <v>4.2582015317955055E-5</v>
      </c>
      <c r="X171" s="12">
        <f t="shared" si="100"/>
        <v>1.6740578955036711E-7</v>
      </c>
      <c r="Y171" s="12">
        <f t="shared" si="101"/>
        <v>0</v>
      </c>
      <c r="Z171" s="13" t="str">
        <f t="shared" si="102"/>
        <v>N</v>
      </c>
      <c r="AA171" s="13" t="str">
        <f t="shared" si="103"/>
        <v>N</v>
      </c>
      <c r="AB171" s="13" t="str">
        <f t="shared" si="104"/>
        <v>U</v>
      </c>
      <c r="AC171" s="14">
        <f t="shared" si="105"/>
        <v>166021.44365805644</v>
      </c>
      <c r="AD171" s="14">
        <f t="shared" si="106"/>
        <v>0</v>
      </c>
      <c r="AE171" s="27"/>
      <c r="AF171" s="27"/>
      <c r="AG171" s="33"/>
      <c r="AH171" s="34"/>
      <c r="AI171" s="35"/>
      <c r="AJ171" s="33"/>
      <c r="AK171" s="34"/>
      <c r="AL171" s="35"/>
      <c r="AM171" s="28"/>
      <c r="AN171" s="28"/>
      <c r="AO171" s="28"/>
    </row>
    <row r="172" spans="5:41" x14ac:dyDescent="0.25">
      <c r="E172" s="11">
        <f>route!A171</f>
        <v>0</v>
      </c>
      <c r="F172" s="11">
        <f>route!B171</f>
        <v>0</v>
      </c>
      <c r="G172" s="12">
        <f t="shared" si="84"/>
        <v>0</v>
      </c>
      <c r="H172" s="12">
        <f t="shared" si="85"/>
        <v>0</v>
      </c>
      <c r="I172" s="12">
        <f t="shared" si="86"/>
        <v>31</v>
      </c>
      <c r="J172" s="12">
        <f t="shared" si="87"/>
        <v>3</v>
      </c>
      <c r="K172" s="12">
        <f t="shared" si="88"/>
        <v>-5.2359877559829883E-2</v>
      </c>
      <c r="L172" s="12">
        <f t="shared" si="89"/>
        <v>-5.2335956242943828E-2</v>
      </c>
      <c r="M172" s="12">
        <f t="shared" si="90"/>
        <v>-5.2383818566763218E-2</v>
      </c>
      <c r="N172" s="12">
        <f t="shared" si="91"/>
        <v>0</v>
      </c>
      <c r="O172" s="12">
        <f t="shared" si="92"/>
        <v>6375585.7452000007</v>
      </c>
      <c r="P172" s="12">
        <f t="shared" si="93"/>
        <v>9.2468067027179749E-6</v>
      </c>
      <c r="Q172" s="12">
        <f t="shared" si="94"/>
        <v>0</v>
      </c>
      <c r="R172" s="12">
        <f t="shared" si="95"/>
        <v>0</v>
      </c>
      <c r="S172" s="12">
        <f t="shared" si="96"/>
        <v>0</v>
      </c>
      <c r="T172" s="12">
        <f t="shared" si="97"/>
        <v>0</v>
      </c>
      <c r="U172" s="12">
        <f t="shared" si="98"/>
        <v>0</v>
      </c>
      <c r="V172" s="12">
        <f t="shared" si="83"/>
        <v>5.0546225567071803E-3</v>
      </c>
      <c r="W172" s="12">
        <f t="shared" si="99"/>
        <v>4.2582015317955055E-5</v>
      </c>
      <c r="X172" s="12">
        <f t="shared" si="100"/>
        <v>1.6740578955036711E-7</v>
      </c>
      <c r="Y172" s="12">
        <f t="shared" si="101"/>
        <v>0</v>
      </c>
      <c r="Z172" s="13" t="str">
        <f t="shared" si="102"/>
        <v>N</v>
      </c>
      <c r="AA172" s="13" t="str">
        <f t="shared" si="103"/>
        <v>N</v>
      </c>
      <c r="AB172" s="13" t="str">
        <f t="shared" si="104"/>
        <v>U</v>
      </c>
      <c r="AC172" s="14">
        <f t="shared" si="105"/>
        <v>166021.44365805644</v>
      </c>
      <c r="AD172" s="14">
        <f t="shared" si="106"/>
        <v>0</v>
      </c>
      <c r="AE172" s="27"/>
      <c r="AF172" s="27"/>
      <c r="AG172" s="33"/>
      <c r="AH172" s="34"/>
      <c r="AI172" s="35"/>
      <c r="AJ172" s="33"/>
      <c r="AK172" s="34"/>
      <c r="AL172" s="35"/>
      <c r="AM172" s="28"/>
      <c r="AN172" s="28"/>
      <c r="AO172" s="28"/>
    </row>
    <row r="173" spans="5:41" x14ac:dyDescent="0.25">
      <c r="E173" s="11">
        <f>route!A172</f>
        <v>0</v>
      </c>
      <c r="F173" s="11">
        <f>route!B172</f>
        <v>0</v>
      </c>
      <c r="G173" s="12">
        <f t="shared" si="84"/>
        <v>0</v>
      </c>
      <c r="H173" s="12">
        <f t="shared" si="85"/>
        <v>0</v>
      </c>
      <c r="I173" s="12">
        <f t="shared" si="86"/>
        <v>31</v>
      </c>
      <c r="J173" s="12">
        <f t="shared" si="87"/>
        <v>3</v>
      </c>
      <c r="K173" s="12">
        <f t="shared" si="88"/>
        <v>-5.2359877559829883E-2</v>
      </c>
      <c r="L173" s="12">
        <f t="shared" si="89"/>
        <v>-5.2335956242943828E-2</v>
      </c>
      <c r="M173" s="12">
        <f t="shared" si="90"/>
        <v>-5.2383818566763218E-2</v>
      </c>
      <c r="N173" s="12">
        <f t="shared" si="91"/>
        <v>0</v>
      </c>
      <c r="O173" s="12">
        <f t="shared" si="92"/>
        <v>6375585.7452000007</v>
      </c>
      <c r="P173" s="12">
        <f t="shared" si="93"/>
        <v>9.2468067027179749E-6</v>
      </c>
      <c r="Q173" s="12">
        <f t="shared" si="94"/>
        <v>0</v>
      </c>
      <c r="R173" s="12">
        <f t="shared" si="95"/>
        <v>0</v>
      </c>
      <c r="S173" s="12">
        <f t="shared" si="96"/>
        <v>0</v>
      </c>
      <c r="T173" s="12">
        <f t="shared" si="97"/>
        <v>0</v>
      </c>
      <c r="U173" s="12">
        <f t="shared" si="98"/>
        <v>0</v>
      </c>
      <c r="V173" s="12">
        <f t="shared" si="83"/>
        <v>5.0546225567071803E-3</v>
      </c>
      <c r="W173" s="12">
        <f t="shared" si="99"/>
        <v>4.2582015317955055E-5</v>
      </c>
      <c r="X173" s="12">
        <f t="shared" si="100"/>
        <v>1.6740578955036711E-7</v>
      </c>
      <c r="Y173" s="12">
        <f t="shared" si="101"/>
        <v>0</v>
      </c>
      <c r="Z173" s="13" t="str">
        <f t="shared" si="102"/>
        <v>N</v>
      </c>
      <c r="AA173" s="13" t="str">
        <f t="shared" si="103"/>
        <v>N</v>
      </c>
      <c r="AB173" s="13" t="str">
        <f t="shared" si="104"/>
        <v>U</v>
      </c>
      <c r="AC173" s="14">
        <f t="shared" si="105"/>
        <v>166021.44365805644</v>
      </c>
      <c r="AD173" s="14">
        <f t="shared" si="106"/>
        <v>0</v>
      </c>
      <c r="AE173" s="27"/>
      <c r="AF173" s="27"/>
      <c r="AG173" s="33"/>
      <c r="AH173" s="34"/>
      <c r="AI173" s="35"/>
      <c r="AJ173" s="33"/>
      <c r="AK173" s="34"/>
      <c r="AL173" s="35"/>
      <c r="AM173" s="28"/>
      <c r="AN173" s="28"/>
      <c r="AO173" s="28"/>
    </row>
    <row r="174" spans="5:41" x14ac:dyDescent="0.25">
      <c r="E174" s="11">
        <f>route!A173</f>
        <v>0</v>
      </c>
      <c r="F174" s="11">
        <f>route!B173</f>
        <v>0</v>
      </c>
      <c r="G174" s="12">
        <f t="shared" si="84"/>
        <v>0</v>
      </c>
      <c r="H174" s="12">
        <f t="shared" si="85"/>
        <v>0</v>
      </c>
      <c r="I174" s="12">
        <f t="shared" si="86"/>
        <v>31</v>
      </c>
      <c r="J174" s="12">
        <f t="shared" si="87"/>
        <v>3</v>
      </c>
      <c r="K174" s="12">
        <f t="shared" si="88"/>
        <v>-5.2359877559829883E-2</v>
      </c>
      <c r="L174" s="12">
        <f t="shared" si="89"/>
        <v>-5.2335956242943828E-2</v>
      </c>
      <c r="M174" s="12">
        <f t="shared" si="90"/>
        <v>-5.2383818566763218E-2</v>
      </c>
      <c r="N174" s="12">
        <f t="shared" si="91"/>
        <v>0</v>
      </c>
      <c r="O174" s="12">
        <f t="shared" si="92"/>
        <v>6375585.7452000007</v>
      </c>
      <c r="P174" s="12">
        <f t="shared" si="93"/>
        <v>9.2468067027179749E-6</v>
      </c>
      <c r="Q174" s="12">
        <f t="shared" si="94"/>
        <v>0</v>
      </c>
      <c r="R174" s="12">
        <f t="shared" si="95"/>
        <v>0</v>
      </c>
      <c r="S174" s="12">
        <f t="shared" si="96"/>
        <v>0</v>
      </c>
      <c r="T174" s="12">
        <f t="shared" si="97"/>
        <v>0</v>
      </c>
      <c r="U174" s="12">
        <f t="shared" si="98"/>
        <v>0</v>
      </c>
      <c r="V174" s="12">
        <f t="shared" si="83"/>
        <v>5.0546225567071803E-3</v>
      </c>
      <c r="W174" s="12">
        <f t="shared" si="99"/>
        <v>4.2582015317955055E-5</v>
      </c>
      <c r="X174" s="12">
        <f t="shared" si="100"/>
        <v>1.6740578955036711E-7</v>
      </c>
      <c r="Y174" s="12">
        <f t="shared" si="101"/>
        <v>0</v>
      </c>
      <c r="Z174" s="13" t="str">
        <f t="shared" si="102"/>
        <v>N</v>
      </c>
      <c r="AA174" s="13" t="str">
        <f t="shared" si="103"/>
        <v>N</v>
      </c>
      <c r="AB174" s="13" t="str">
        <f t="shared" si="104"/>
        <v>U</v>
      </c>
      <c r="AC174" s="14">
        <f t="shared" si="105"/>
        <v>166021.44365805644</v>
      </c>
      <c r="AD174" s="14">
        <f t="shared" si="106"/>
        <v>0</v>
      </c>
      <c r="AE174" s="27"/>
      <c r="AF174" s="27"/>
      <c r="AG174" s="33"/>
      <c r="AH174" s="34"/>
      <c r="AI174" s="35"/>
      <c r="AJ174" s="33"/>
      <c r="AK174" s="34"/>
      <c r="AL174" s="35"/>
      <c r="AM174" s="28"/>
      <c r="AN174" s="28"/>
      <c r="AO174" s="28"/>
    </row>
    <row r="175" spans="5:41" x14ac:dyDescent="0.25">
      <c r="E175" s="11">
        <f>route!A174</f>
        <v>0</v>
      </c>
      <c r="F175" s="11">
        <f>route!B174</f>
        <v>0</v>
      </c>
      <c r="G175" s="12">
        <f t="shared" si="84"/>
        <v>0</v>
      </c>
      <c r="H175" s="12">
        <f t="shared" si="85"/>
        <v>0</v>
      </c>
      <c r="I175" s="12">
        <f t="shared" si="86"/>
        <v>31</v>
      </c>
      <c r="J175" s="12">
        <f t="shared" si="87"/>
        <v>3</v>
      </c>
      <c r="K175" s="12">
        <f t="shared" si="88"/>
        <v>-5.2359877559829883E-2</v>
      </c>
      <c r="L175" s="12">
        <f t="shared" si="89"/>
        <v>-5.2335956242943828E-2</v>
      </c>
      <c r="M175" s="12">
        <f t="shared" si="90"/>
        <v>-5.2383818566763218E-2</v>
      </c>
      <c r="N175" s="12">
        <f t="shared" si="91"/>
        <v>0</v>
      </c>
      <c r="O175" s="12">
        <f t="shared" si="92"/>
        <v>6375585.7452000007</v>
      </c>
      <c r="P175" s="12">
        <f t="shared" si="93"/>
        <v>9.2468067027179749E-6</v>
      </c>
      <c r="Q175" s="12">
        <f t="shared" si="94"/>
        <v>0</v>
      </c>
      <c r="R175" s="12">
        <f t="shared" si="95"/>
        <v>0</v>
      </c>
      <c r="S175" s="12">
        <f t="shared" si="96"/>
        <v>0</v>
      </c>
      <c r="T175" s="12">
        <f t="shared" si="97"/>
        <v>0</v>
      </c>
      <c r="U175" s="12">
        <f t="shared" si="98"/>
        <v>0</v>
      </c>
      <c r="V175" s="12">
        <f t="shared" si="83"/>
        <v>5.0546225567071803E-3</v>
      </c>
      <c r="W175" s="12">
        <f t="shared" si="99"/>
        <v>4.2582015317955055E-5</v>
      </c>
      <c r="X175" s="12">
        <f t="shared" si="100"/>
        <v>1.6740578955036711E-7</v>
      </c>
      <c r="Y175" s="12">
        <f t="shared" si="101"/>
        <v>0</v>
      </c>
      <c r="Z175" s="13" t="str">
        <f t="shared" si="102"/>
        <v>N</v>
      </c>
      <c r="AA175" s="13" t="str">
        <f t="shared" si="103"/>
        <v>N</v>
      </c>
      <c r="AB175" s="13" t="str">
        <f t="shared" si="104"/>
        <v>U</v>
      </c>
      <c r="AC175" s="14">
        <f t="shared" si="105"/>
        <v>166021.44365805644</v>
      </c>
      <c r="AD175" s="14">
        <f t="shared" si="106"/>
        <v>0</v>
      </c>
      <c r="AE175" s="27"/>
      <c r="AF175" s="27"/>
      <c r="AG175" s="33"/>
      <c r="AH175" s="34"/>
      <c r="AI175" s="35"/>
      <c r="AJ175" s="33"/>
      <c r="AK175" s="34"/>
      <c r="AL175" s="35"/>
      <c r="AM175" s="28"/>
      <c r="AN175" s="28"/>
      <c r="AO175" s="28"/>
    </row>
    <row r="176" spans="5:41" x14ac:dyDescent="0.25">
      <c r="E176" s="11">
        <f>route!A175</f>
        <v>0</v>
      </c>
      <c r="F176" s="11">
        <f>route!B175</f>
        <v>0</v>
      </c>
      <c r="G176" s="12">
        <f t="shared" si="84"/>
        <v>0</v>
      </c>
      <c r="H176" s="12">
        <f t="shared" si="85"/>
        <v>0</v>
      </c>
      <c r="I176" s="12">
        <f t="shared" si="86"/>
        <v>31</v>
      </c>
      <c r="J176" s="12">
        <f t="shared" si="87"/>
        <v>3</v>
      </c>
      <c r="K176" s="12">
        <f t="shared" si="88"/>
        <v>-5.2359877559829883E-2</v>
      </c>
      <c r="L176" s="12">
        <f t="shared" si="89"/>
        <v>-5.2335956242943828E-2</v>
      </c>
      <c r="M176" s="12">
        <f t="shared" si="90"/>
        <v>-5.2383818566763218E-2</v>
      </c>
      <c r="N176" s="12">
        <f t="shared" si="91"/>
        <v>0</v>
      </c>
      <c r="O176" s="12">
        <f t="shared" si="92"/>
        <v>6375585.7452000007</v>
      </c>
      <c r="P176" s="12">
        <f t="shared" si="93"/>
        <v>9.2468067027179749E-6</v>
      </c>
      <c r="Q176" s="12">
        <f t="shared" si="94"/>
        <v>0</v>
      </c>
      <c r="R176" s="12">
        <f t="shared" si="95"/>
        <v>0</v>
      </c>
      <c r="S176" s="12">
        <f t="shared" si="96"/>
        <v>0</v>
      </c>
      <c r="T176" s="12">
        <f t="shared" si="97"/>
        <v>0</v>
      </c>
      <c r="U176" s="12">
        <f t="shared" si="98"/>
        <v>0</v>
      </c>
      <c r="V176" s="12">
        <f t="shared" si="83"/>
        <v>5.0546225567071803E-3</v>
      </c>
      <c r="W176" s="12">
        <f t="shared" si="99"/>
        <v>4.2582015317955055E-5</v>
      </c>
      <c r="X176" s="12">
        <f t="shared" si="100"/>
        <v>1.6740578955036711E-7</v>
      </c>
      <c r="Y176" s="12">
        <f t="shared" si="101"/>
        <v>0</v>
      </c>
      <c r="Z176" s="13" t="str">
        <f t="shared" si="102"/>
        <v>N</v>
      </c>
      <c r="AA176" s="13" t="str">
        <f t="shared" si="103"/>
        <v>N</v>
      </c>
      <c r="AB176" s="13" t="str">
        <f t="shared" si="104"/>
        <v>U</v>
      </c>
      <c r="AC176" s="14">
        <f t="shared" si="105"/>
        <v>166021.44365805644</v>
      </c>
      <c r="AD176" s="14">
        <f t="shared" si="106"/>
        <v>0</v>
      </c>
      <c r="AE176" s="27"/>
      <c r="AF176" s="27"/>
      <c r="AG176" s="33"/>
      <c r="AH176" s="34"/>
      <c r="AI176" s="35"/>
      <c r="AJ176" s="33"/>
      <c r="AK176" s="34"/>
      <c r="AL176" s="35"/>
      <c r="AM176" s="28"/>
      <c r="AN176" s="28"/>
      <c r="AO176" s="28"/>
    </row>
    <row r="177" spans="5:41" x14ac:dyDescent="0.25">
      <c r="E177" s="11">
        <f>route!A176</f>
        <v>0</v>
      </c>
      <c r="F177" s="11">
        <f>route!B176</f>
        <v>0</v>
      </c>
      <c r="G177" s="12">
        <f t="shared" si="84"/>
        <v>0</v>
      </c>
      <c r="H177" s="12">
        <f t="shared" si="85"/>
        <v>0</v>
      </c>
      <c r="I177" s="12">
        <f t="shared" si="86"/>
        <v>31</v>
      </c>
      <c r="J177" s="12">
        <f t="shared" si="87"/>
        <v>3</v>
      </c>
      <c r="K177" s="12">
        <f t="shared" si="88"/>
        <v>-5.2359877559829883E-2</v>
      </c>
      <c r="L177" s="12">
        <f t="shared" si="89"/>
        <v>-5.2335956242943828E-2</v>
      </c>
      <c r="M177" s="12">
        <f t="shared" si="90"/>
        <v>-5.2383818566763218E-2</v>
      </c>
      <c r="N177" s="12">
        <f t="shared" si="91"/>
        <v>0</v>
      </c>
      <c r="O177" s="12">
        <f t="shared" si="92"/>
        <v>6375585.7452000007</v>
      </c>
      <c r="P177" s="12">
        <f t="shared" si="93"/>
        <v>9.2468067027179749E-6</v>
      </c>
      <c r="Q177" s="12">
        <f t="shared" si="94"/>
        <v>0</v>
      </c>
      <c r="R177" s="12">
        <f t="shared" si="95"/>
        <v>0</v>
      </c>
      <c r="S177" s="12">
        <f t="shared" si="96"/>
        <v>0</v>
      </c>
      <c r="T177" s="12">
        <f t="shared" si="97"/>
        <v>0</v>
      </c>
      <c r="U177" s="12">
        <f t="shared" si="98"/>
        <v>0</v>
      </c>
      <c r="V177" s="12">
        <f t="shared" si="83"/>
        <v>5.0546225567071803E-3</v>
      </c>
      <c r="W177" s="12">
        <f t="shared" si="99"/>
        <v>4.2582015317955055E-5</v>
      </c>
      <c r="X177" s="12">
        <f t="shared" si="100"/>
        <v>1.6740578955036711E-7</v>
      </c>
      <c r="Y177" s="12">
        <f t="shared" si="101"/>
        <v>0</v>
      </c>
      <c r="Z177" s="13" t="str">
        <f t="shared" si="102"/>
        <v>N</v>
      </c>
      <c r="AA177" s="13" t="str">
        <f t="shared" si="103"/>
        <v>N</v>
      </c>
      <c r="AB177" s="13" t="str">
        <f t="shared" si="104"/>
        <v>U</v>
      </c>
      <c r="AC177" s="14">
        <f t="shared" si="105"/>
        <v>166021.44365805644</v>
      </c>
      <c r="AD177" s="14">
        <f t="shared" si="106"/>
        <v>0</v>
      </c>
      <c r="AE177" s="27"/>
      <c r="AF177" s="27"/>
      <c r="AG177" s="33"/>
      <c r="AH177" s="34"/>
      <c r="AI177" s="35"/>
      <c r="AJ177" s="33"/>
      <c r="AK177" s="34"/>
      <c r="AL177" s="35"/>
      <c r="AM177" s="28"/>
      <c r="AN177" s="28"/>
      <c r="AO177" s="28"/>
    </row>
    <row r="178" spans="5:41" x14ac:dyDescent="0.25">
      <c r="E178" s="11">
        <f>route!A177</f>
        <v>0</v>
      </c>
      <c r="F178" s="11">
        <f>route!B177</f>
        <v>0</v>
      </c>
      <c r="G178" s="12">
        <f t="shared" si="84"/>
        <v>0</v>
      </c>
      <c r="H178" s="12">
        <f t="shared" si="85"/>
        <v>0</v>
      </c>
      <c r="I178" s="12">
        <f t="shared" si="86"/>
        <v>31</v>
      </c>
      <c r="J178" s="12">
        <f t="shared" si="87"/>
        <v>3</v>
      </c>
      <c r="K178" s="12">
        <f t="shared" si="88"/>
        <v>-5.2359877559829883E-2</v>
      </c>
      <c r="L178" s="12">
        <f t="shared" si="89"/>
        <v>-5.2335956242943828E-2</v>
      </c>
      <c r="M178" s="12">
        <f t="shared" si="90"/>
        <v>-5.2383818566763218E-2</v>
      </c>
      <c r="N178" s="12">
        <f t="shared" si="91"/>
        <v>0</v>
      </c>
      <c r="O178" s="12">
        <f t="shared" si="92"/>
        <v>6375585.7452000007</v>
      </c>
      <c r="P178" s="12">
        <f t="shared" si="93"/>
        <v>9.2468067027179749E-6</v>
      </c>
      <c r="Q178" s="12">
        <f t="shared" si="94"/>
        <v>0</v>
      </c>
      <c r="R178" s="12">
        <f t="shared" si="95"/>
        <v>0</v>
      </c>
      <c r="S178" s="12">
        <f t="shared" si="96"/>
        <v>0</v>
      </c>
      <c r="T178" s="12">
        <f t="shared" si="97"/>
        <v>0</v>
      </c>
      <c r="U178" s="12">
        <f t="shared" si="98"/>
        <v>0</v>
      </c>
      <c r="V178" s="12">
        <f t="shared" si="83"/>
        <v>5.0546225567071803E-3</v>
      </c>
      <c r="W178" s="12">
        <f t="shared" si="99"/>
        <v>4.2582015317955055E-5</v>
      </c>
      <c r="X178" s="12">
        <f t="shared" si="100"/>
        <v>1.6740578955036711E-7</v>
      </c>
      <c r="Y178" s="12">
        <f t="shared" si="101"/>
        <v>0</v>
      </c>
      <c r="Z178" s="13" t="str">
        <f t="shared" si="102"/>
        <v>N</v>
      </c>
      <c r="AA178" s="13" t="str">
        <f t="shared" si="103"/>
        <v>N</v>
      </c>
      <c r="AB178" s="13" t="str">
        <f t="shared" si="104"/>
        <v>U</v>
      </c>
      <c r="AC178" s="14">
        <f t="shared" si="105"/>
        <v>166021.44365805644</v>
      </c>
      <c r="AD178" s="14">
        <f t="shared" si="106"/>
        <v>0</v>
      </c>
      <c r="AE178" s="27"/>
      <c r="AF178" s="27"/>
      <c r="AG178" s="33"/>
      <c r="AH178" s="34"/>
      <c r="AI178" s="35"/>
      <c r="AJ178" s="33"/>
      <c r="AK178" s="34"/>
      <c r="AL178" s="35"/>
      <c r="AM178" s="28"/>
      <c r="AN178" s="28"/>
      <c r="AO178" s="28"/>
    </row>
    <row r="179" spans="5:41" x14ac:dyDescent="0.25">
      <c r="E179" s="11">
        <f>route!A178</f>
        <v>0</v>
      </c>
      <c r="F179" s="11">
        <f>route!B178</f>
        <v>0</v>
      </c>
      <c r="G179" s="12">
        <f t="shared" si="84"/>
        <v>0</v>
      </c>
      <c r="H179" s="12">
        <f t="shared" si="85"/>
        <v>0</v>
      </c>
      <c r="I179" s="12">
        <f t="shared" si="86"/>
        <v>31</v>
      </c>
      <c r="J179" s="12">
        <f t="shared" si="87"/>
        <v>3</v>
      </c>
      <c r="K179" s="12">
        <f t="shared" si="88"/>
        <v>-5.2359877559829883E-2</v>
      </c>
      <c r="L179" s="12">
        <f t="shared" si="89"/>
        <v>-5.2335956242943828E-2</v>
      </c>
      <c r="M179" s="12">
        <f t="shared" si="90"/>
        <v>-5.2383818566763218E-2</v>
      </c>
      <c r="N179" s="12">
        <f t="shared" si="91"/>
        <v>0</v>
      </c>
      <c r="O179" s="12">
        <f t="shared" si="92"/>
        <v>6375585.7452000007</v>
      </c>
      <c r="P179" s="12">
        <f t="shared" si="93"/>
        <v>9.2468067027179749E-6</v>
      </c>
      <c r="Q179" s="12">
        <f t="shared" si="94"/>
        <v>0</v>
      </c>
      <c r="R179" s="12">
        <f t="shared" si="95"/>
        <v>0</v>
      </c>
      <c r="S179" s="12">
        <f t="shared" si="96"/>
        <v>0</v>
      </c>
      <c r="T179" s="12">
        <f t="shared" si="97"/>
        <v>0</v>
      </c>
      <c r="U179" s="12">
        <f t="shared" si="98"/>
        <v>0</v>
      </c>
      <c r="V179" s="12">
        <f t="shared" si="83"/>
        <v>5.0546225567071803E-3</v>
      </c>
      <c r="W179" s="12">
        <f t="shared" si="99"/>
        <v>4.2582015317955055E-5</v>
      </c>
      <c r="X179" s="12">
        <f t="shared" si="100"/>
        <v>1.6740578955036711E-7</v>
      </c>
      <c r="Y179" s="12">
        <f t="shared" si="101"/>
        <v>0</v>
      </c>
      <c r="Z179" s="13" t="str">
        <f t="shared" si="102"/>
        <v>N</v>
      </c>
      <c r="AA179" s="13" t="str">
        <f t="shared" si="103"/>
        <v>N</v>
      </c>
      <c r="AB179" s="13" t="str">
        <f t="shared" si="104"/>
        <v>U</v>
      </c>
      <c r="AC179" s="14">
        <f t="shared" si="105"/>
        <v>166021.44365805644</v>
      </c>
      <c r="AD179" s="14">
        <f t="shared" si="106"/>
        <v>0</v>
      </c>
      <c r="AE179" s="27"/>
      <c r="AF179" s="27"/>
      <c r="AG179" s="33"/>
      <c r="AH179" s="34"/>
      <c r="AI179" s="35"/>
      <c r="AJ179" s="33"/>
      <c r="AK179" s="34"/>
      <c r="AL179" s="35"/>
      <c r="AM179" s="28"/>
      <c r="AN179" s="28"/>
      <c r="AO179" s="28"/>
    </row>
    <row r="180" spans="5:41" x14ac:dyDescent="0.25">
      <c r="E180" s="11">
        <f>route!A179</f>
        <v>0</v>
      </c>
      <c r="F180" s="11">
        <f>route!B179</f>
        <v>0</v>
      </c>
      <c r="G180" s="12">
        <f t="shared" si="84"/>
        <v>0</v>
      </c>
      <c r="H180" s="12">
        <f t="shared" si="85"/>
        <v>0</v>
      </c>
      <c r="I180" s="12">
        <f t="shared" si="86"/>
        <v>31</v>
      </c>
      <c r="J180" s="12">
        <f t="shared" si="87"/>
        <v>3</v>
      </c>
      <c r="K180" s="12">
        <f t="shared" si="88"/>
        <v>-5.2359877559829883E-2</v>
      </c>
      <c r="L180" s="12">
        <f t="shared" si="89"/>
        <v>-5.2335956242943828E-2</v>
      </c>
      <c r="M180" s="12">
        <f t="shared" si="90"/>
        <v>-5.2383818566763218E-2</v>
      </c>
      <c r="N180" s="12">
        <f t="shared" si="91"/>
        <v>0</v>
      </c>
      <c r="O180" s="12">
        <f t="shared" si="92"/>
        <v>6375585.7452000007</v>
      </c>
      <c r="P180" s="12">
        <f t="shared" si="93"/>
        <v>9.2468067027179749E-6</v>
      </c>
      <c r="Q180" s="12">
        <f t="shared" si="94"/>
        <v>0</v>
      </c>
      <c r="R180" s="12">
        <f t="shared" si="95"/>
        <v>0</v>
      </c>
      <c r="S180" s="12">
        <f t="shared" si="96"/>
        <v>0</v>
      </c>
      <c r="T180" s="12">
        <f t="shared" si="97"/>
        <v>0</v>
      </c>
      <c r="U180" s="12">
        <f t="shared" si="98"/>
        <v>0</v>
      </c>
      <c r="V180" s="12">
        <f t="shared" si="83"/>
        <v>5.0546225567071803E-3</v>
      </c>
      <c r="W180" s="12">
        <f t="shared" si="99"/>
        <v>4.2582015317955055E-5</v>
      </c>
      <c r="X180" s="12">
        <f t="shared" si="100"/>
        <v>1.6740578955036711E-7</v>
      </c>
      <c r="Y180" s="12">
        <f t="shared" si="101"/>
        <v>0</v>
      </c>
      <c r="Z180" s="13" t="str">
        <f t="shared" si="102"/>
        <v>N</v>
      </c>
      <c r="AA180" s="13" t="str">
        <f t="shared" si="103"/>
        <v>N</v>
      </c>
      <c r="AB180" s="13" t="str">
        <f t="shared" si="104"/>
        <v>U</v>
      </c>
      <c r="AC180" s="14">
        <f t="shared" si="105"/>
        <v>166021.44365805644</v>
      </c>
      <c r="AD180" s="14">
        <f t="shared" si="106"/>
        <v>0</v>
      </c>
      <c r="AE180" s="27"/>
      <c r="AF180" s="27"/>
      <c r="AG180" s="33"/>
      <c r="AH180" s="34"/>
      <c r="AI180" s="35"/>
      <c r="AJ180" s="33"/>
      <c r="AK180" s="34"/>
      <c r="AL180" s="35"/>
      <c r="AM180" s="28"/>
      <c r="AN180" s="28"/>
      <c r="AO180" s="28"/>
    </row>
    <row r="181" spans="5:41" x14ac:dyDescent="0.25">
      <c r="E181" s="11">
        <f>route!A180</f>
        <v>0</v>
      </c>
      <c r="F181" s="11">
        <f>route!B180</f>
        <v>0</v>
      </c>
      <c r="G181" s="12">
        <f t="shared" si="84"/>
        <v>0</v>
      </c>
      <c r="H181" s="12">
        <f t="shared" si="85"/>
        <v>0</v>
      </c>
      <c r="I181" s="12">
        <f t="shared" si="86"/>
        <v>31</v>
      </c>
      <c r="J181" s="12">
        <f t="shared" si="87"/>
        <v>3</v>
      </c>
      <c r="K181" s="12">
        <f t="shared" si="88"/>
        <v>-5.2359877559829883E-2</v>
      </c>
      <c r="L181" s="12">
        <f t="shared" si="89"/>
        <v>-5.2335956242943828E-2</v>
      </c>
      <c r="M181" s="12">
        <f t="shared" si="90"/>
        <v>-5.2383818566763218E-2</v>
      </c>
      <c r="N181" s="12">
        <f t="shared" si="91"/>
        <v>0</v>
      </c>
      <c r="O181" s="12">
        <f t="shared" si="92"/>
        <v>6375585.7452000007</v>
      </c>
      <c r="P181" s="12">
        <f t="shared" si="93"/>
        <v>9.2468067027179749E-6</v>
      </c>
      <c r="Q181" s="12">
        <f t="shared" si="94"/>
        <v>0</v>
      </c>
      <c r="R181" s="12">
        <f t="shared" si="95"/>
        <v>0</v>
      </c>
      <c r="S181" s="12">
        <f t="shared" si="96"/>
        <v>0</v>
      </c>
      <c r="T181" s="12">
        <f t="shared" si="97"/>
        <v>0</v>
      </c>
      <c r="U181" s="12">
        <f t="shared" si="98"/>
        <v>0</v>
      </c>
      <c r="V181" s="12">
        <f t="shared" si="83"/>
        <v>5.0546225567071803E-3</v>
      </c>
      <c r="W181" s="12">
        <f t="shared" si="99"/>
        <v>4.2582015317955055E-5</v>
      </c>
      <c r="X181" s="12">
        <f t="shared" si="100"/>
        <v>1.6740578955036711E-7</v>
      </c>
      <c r="Y181" s="12">
        <f t="shared" si="101"/>
        <v>0</v>
      </c>
      <c r="Z181" s="13" t="str">
        <f t="shared" si="102"/>
        <v>N</v>
      </c>
      <c r="AA181" s="13" t="str">
        <f t="shared" si="103"/>
        <v>N</v>
      </c>
      <c r="AB181" s="13" t="str">
        <f t="shared" si="104"/>
        <v>U</v>
      </c>
      <c r="AC181" s="14">
        <f t="shared" si="105"/>
        <v>166021.44365805644</v>
      </c>
      <c r="AD181" s="14">
        <f t="shared" si="106"/>
        <v>0</v>
      </c>
      <c r="AE181" s="27"/>
      <c r="AF181" s="27"/>
      <c r="AG181" s="33"/>
      <c r="AH181" s="34"/>
      <c r="AI181" s="35"/>
      <c r="AJ181" s="33"/>
      <c r="AK181" s="34"/>
      <c r="AL181" s="35"/>
      <c r="AM181" s="28"/>
      <c r="AN181" s="28"/>
      <c r="AO181" s="28"/>
    </row>
    <row r="182" spans="5:41" x14ac:dyDescent="0.25">
      <c r="E182" s="11">
        <f>route!A181</f>
        <v>0</v>
      </c>
      <c r="F182" s="11">
        <f>route!B181</f>
        <v>0</v>
      </c>
      <c r="G182" s="12">
        <f t="shared" si="84"/>
        <v>0</v>
      </c>
      <c r="H182" s="12">
        <f t="shared" si="85"/>
        <v>0</v>
      </c>
      <c r="I182" s="12">
        <f t="shared" si="86"/>
        <v>31</v>
      </c>
      <c r="J182" s="12">
        <f t="shared" si="87"/>
        <v>3</v>
      </c>
      <c r="K182" s="12">
        <f t="shared" si="88"/>
        <v>-5.2359877559829883E-2</v>
      </c>
      <c r="L182" s="12">
        <f t="shared" si="89"/>
        <v>-5.2335956242943828E-2</v>
      </c>
      <c r="M182" s="12">
        <f t="shared" si="90"/>
        <v>-5.2383818566763218E-2</v>
      </c>
      <c r="N182" s="12">
        <f t="shared" si="91"/>
        <v>0</v>
      </c>
      <c r="O182" s="12">
        <f t="shared" si="92"/>
        <v>6375585.7452000007</v>
      </c>
      <c r="P182" s="12">
        <f t="shared" si="93"/>
        <v>9.2468067027179749E-6</v>
      </c>
      <c r="Q182" s="12">
        <f t="shared" si="94"/>
        <v>0</v>
      </c>
      <c r="R182" s="12">
        <f t="shared" si="95"/>
        <v>0</v>
      </c>
      <c r="S182" s="12">
        <f t="shared" si="96"/>
        <v>0</v>
      </c>
      <c r="T182" s="12">
        <f t="shared" si="97"/>
        <v>0</v>
      </c>
      <c r="U182" s="12">
        <f t="shared" si="98"/>
        <v>0</v>
      </c>
      <c r="V182" s="12">
        <f t="shared" si="83"/>
        <v>5.0546225567071803E-3</v>
      </c>
      <c r="W182" s="12">
        <f t="shared" si="99"/>
        <v>4.2582015317955055E-5</v>
      </c>
      <c r="X182" s="12">
        <f t="shared" si="100"/>
        <v>1.6740578955036711E-7</v>
      </c>
      <c r="Y182" s="12">
        <f t="shared" si="101"/>
        <v>0</v>
      </c>
      <c r="Z182" s="13" t="str">
        <f t="shared" si="102"/>
        <v>N</v>
      </c>
      <c r="AA182" s="13" t="str">
        <f t="shared" si="103"/>
        <v>N</v>
      </c>
      <c r="AB182" s="13" t="str">
        <f t="shared" si="104"/>
        <v>U</v>
      </c>
      <c r="AC182" s="14">
        <f t="shared" si="105"/>
        <v>166021.44365805644</v>
      </c>
      <c r="AD182" s="14">
        <f t="shared" si="106"/>
        <v>0</v>
      </c>
      <c r="AE182" s="27"/>
      <c r="AF182" s="27"/>
      <c r="AG182" s="33"/>
      <c r="AH182" s="34"/>
      <c r="AI182" s="35"/>
      <c r="AJ182" s="33"/>
      <c r="AK182" s="34"/>
      <c r="AL182" s="35"/>
      <c r="AM182" s="28"/>
      <c r="AN182" s="28"/>
      <c r="AO182" s="28"/>
    </row>
    <row r="183" spans="5:41" x14ac:dyDescent="0.25">
      <c r="E183" s="11">
        <f>route!A182</f>
        <v>0</v>
      </c>
      <c r="F183" s="11">
        <f>route!B182</f>
        <v>0</v>
      </c>
      <c r="G183" s="12">
        <f t="shared" si="84"/>
        <v>0</v>
      </c>
      <c r="H183" s="12">
        <f t="shared" si="85"/>
        <v>0</v>
      </c>
      <c r="I183" s="12">
        <f t="shared" si="86"/>
        <v>31</v>
      </c>
      <c r="J183" s="12">
        <f t="shared" si="87"/>
        <v>3</v>
      </c>
      <c r="K183" s="12">
        <f t="shared" si="88"/>
        <v>-5.2359877559829883E-2</v>
      </c>
      <c r="L183" s="12">
        <f t="shared" si="89"/>
        <v>-5.2335956242943828E-2</v>
      </c>
      <c r="M183" s="12">
        <f t="shared" si="90"/>
        <v>-5.2383818566763218E-2</v>
      </c>
      <c r="N183" s="12">
        <f t="shared" si="91"/>
        <v>0</v>
      </c>
      <c r="O183" s="12">
        <f t="shared" si="92"/>
        <v>6375585.7452000007</v>
      </c>
      <c r="P183" s="12">
        <f t="shared" si="93"/>
        <v>9.2468067027179749E-6</v>
      </c>
      <c r="Q183" s="12">
        <f t="shared" si="94"/>
        <v>0</v>
      </c>
      <c r="R183" s="12">
        <f t="shared" si="95"/>
        <v>0</v>
      </c>
      <c r="S183" s="12">
        <f t="shared" si="96"/>
        <v>0</v>
      </c>
      <c r="T183" s="12">
        <f t="shared" si="97"/>
        <v>0</v>
      </c>
      <c r="U183" s="12">
        <f t="shared" si="98"/>
        <v>0</v>
      </c>
      <c r="V183" s="12">
        <f t="shared" si="83"/>
        <v>5.0546225567071803E-3</v>
      </c>
      <c r="W183" s="12">
        <f t="shared" si="99"/>
        <v>4.2582015317955055E-5</v>
      </c>
      <c r="X183" s="12">
        <f t="shared" si="100"/>
        <v>1.6740578955036711E-7</v>
      </c>
      <c r="Y183" s="12">
        <f t="shared" si="101"/>
        <v>0</v>
      </c>
      <c r="Z183" s="13" t="str">
        <f t="shared" si="102"/>
        <v>N</v>
      </c>
      <c r="AA183" s="13" t="str">
        <f t="shared" si="103"/>
        <v>N</v>
      </c>
      <c r="AB183" s="13" t="str">
        <f t="shared" si="104"/>
        <v>U</v>
      </c>
      <c r="AC183" s="14">
        <f t="shared" si="105"/>
        <v>166021.44365805644</v>
      </c>
      <c r="AD183" s="14">
        <f t="shared" si="106"/>
        <v>0</v>
      </c>
      <c r="AE183" s="27"/>
      <c r="AF183" s="27"/>
      <c r="AG183" s="33"/>
      <c r="AH183" s="34"/>
      <c r="AI183" s="35"/>
      <c r="AJ183" s="33"/>
      <c r="AK183" s="34"/>
      <c r="AL183" s="35"/>
      <c r="AM183" s="28"/>
      <c r="AN183" s="28"/>
      <c r="AO183" s="28"/>
    </row>
    <row r="184" spans="5:41" x14ac:dyDescent="0.25">
      <c r="E184" s="11">
        <f>route!A183</f>
        <v>0</v>
      </c>
      <c r="F184" s="11">
        <f>route!B183</f>
        <v>0</v>
      </c>
      <c r="G184" s="12">
        <f t="shared" si="84"/>
        <v>0</v>
      </c>
      <c r="H184" s="12">
        <f t="shared" si="85"/>
        <v>0</v>
      </c>
      <c r="I184" s="12">
        <f t="shared" si="86"/>
        <v>31</v>
      </c>
      <c r="J184" s="12">
        <f t="shared" si="87"/>
        <v>3</v>
      </c>
      <c r="K184" s="12">
        <f t="shared" si="88"/>
        <v>-5.2359877559829883E-2</v>
      </c>
      <c r="L184" s="12">
        <f t="shared" si="89"/>
        <v>-5.2335956242943828E-2</v>
      </c>
      <c r="M184" s="12">
        <f t="shared" si="90"/>
        <v>-5.2383818566763218E-2</v>
      </c>
      <c r="N184" s="12">
        <f t="shared" si="91"/>
        <v>0</v>
      </c>
      <c r="O184" s="12">
        <f t="shared" si="92"/>
        <v>6375585.7452000007</v>
      </c>
      <c r="P184" s="12">
        <f t="shared" si="93"/>
        <v>9.2468067027179749E-6</v>
      </c>
      <c r="Q184" s="12">
        <f t="shared" si="94"/>
        <v>0</v>
      </c>
      <c r="R184" s="12">
        <f t="shared" si="95"/>
        <v>0</v>
      </c>
      <c r="S184" s="12">
        <f t="shared" si="96"/>
        <v>0</v>
      </c>
      <c r="T184" s="12">
        <f t="shared" si="97"/>
        <v>0</v>
      </c>
      <c r="U184" s="12">
        <f t="shared" si="98"/>
        <v>0</v>
      </c>
      <c r="V184" s="12">
        <f t="shared" si="83"/>
        <v>5.0546225567071803E-3</v>
      </c>
      <c r="W184" s="12">
        <f t="shared" si="99"/>
        <v>4.2582015317955055E-5</v>
      </c>
      <c r="X184" s="12">
        <f t="shared" si="100"/>
        <v>1.6740578955036711E-7</v>
      </c>
      <c r="Y184" s="12">
        <f t="shared" si="101"/>
        <v>0</v>
      </c>
      <c r="Z184" s="13" t="str">
        <f t="shared" si="102"/>
        <v>N</v>
      </c>
      <c r="AA184" s="13" t="str">
        <f t="shared" si="103"/>
        <v>N</v>
      </c>
      <c r="AB184" s="13" t="str">
        <f t="shared" si="104"/>
        <v>U</v>
      </c>
      <c r="AC184" s="14">
        <f t="shared" si="105"/>
        <v>166021.44365805644</v>
      </c>
      <c r="AD184" s="14">
        <f t="shared" si="106"/>
        <v>0</v>
      </c>
      <c r="AE184" s="27"/>
      <c r="AF184" s="27"/>
      <c r="AG184" s="33"/>
      <c r="AH184" s="34"/>
      <c r="AI184" s="35"/>
      <c r="AJ184" s="33"/>
      <c r="AK184" s="34"/>
      <c r="AL184" s="35"/>
      <c r="AM184" s="28"/>
      <c r="AN184" s="28"/>
      <c r="AO184" s="28"/>
    </row>
    <row r="185" spans="5:41" x14ac:dyDescent="0.25">
      <c r="E185" s="11">
        <f>route!A184</f>
        <v>0</v>
      </c>
      <c r="F185" s="11">
        <f>route!B184</f>
        <v>0</v>
      </c>
      <c r="G185" s="12">
        <f t="shared" si="84"/>
        <v>0</v>
      </c>
      <c r="H185" s="12">
        <f t="shared" si="85"/>
        <v>0</v>
      </c>
      <c r="I185" s="12">
        <f t="shared" si="86"/>
        <v>31</v>
      </c>
      <c r="J185" s="12">
        <f t="shared" si="87"/>
        <v>3</v>
      </c>
      <c r="K185" s="12">
        <f t="shared" si="88"/>
        <v>-5.2359877559829883E-2</v>
      </c>
      <c r="L185" s="12">
        <f t="shared" si="89"/>
        <v>-5.2335956242943828E-2</v>
      </c>
      <c r="M185" s="12">
        <f t="shared" si="90"/>
        <v>-5.2383818566763218E-2</v>
      </c>
      <c r="N185" s="12">
        <f t="shared" si="91"/>
        <v>0</v>
      </c>
      <c r="O185" s="12">
        <f t="shared" si="92"/>
        <v>6375585.7452000007</v>
      </c>
      <c r="P185" s="12">
        <f t="shared" si="93"/>
        <v>9.2468067027179749E-6</v>
      </c>
      <c r="Q185" s="12">
        <f t="shared" si="94"/>
        <v>0</v>
      </c>
      <c r="R185" s="12">
        <f t="shared" si="95"/>
        <v>0</v>
      </c>
      <c r="S185" s="12">
        <f t="shared" si="96"/>
        <v>0</v>
      </c>
      <c r="T185" s="12">
        <f t="shared" si="97"/>
        <v>0</v>
      </c>
      <c r="U185" s="12">
        <f t="shared" si="98"/>
        <v>0</v>
      </c>
      <c r="V185" s="12">
        <f t="shared" si="83"/>
        <v>5.0546225567071803E-3</v>
      </c>
      <c r="W185" s="12">
        <f t="shared" si="99"/>
        <v>4.2582015317955055E-5</v>
      </c>
      <c r="X185" s="12">
        <f t="shared" si="100"/>
        <v>1.6740578955036711E-7</v>
      </c>
      <c r="Y185" s="12">
        <f t="shared" si="101"/>
        <v>0</v>
      </c>
      <c r="Z185" s="13" t="str">
        <f t="shared" si="102"/>
        <v>N</v>
      </c>
      <c r="AA185" s="13" t="str">
        <f t="shared" si="103"/>
        <v>N</v>
      </c>
      <c r="AB185" s="13" t="str">
        <f t="shared" si="104"/>
        <v>U</v>
      </c>
      <c r="AC185" s="14">
        <f t="shared" si="105"/>
        <v>166021.44365805644</v>
      </c>
      <c r="AD185" s="14">
        <f t="shared" si="106"/>
        <v>0</v>
      </c>
      <c r="AE185" s="27"/>
      <c r="AF185" s="27"/>
      <c r="AG185" s="33"/>
      <c r="AH185" s="34"/>
      <c r="AI185" s="35"/>
      <c r="AJ185" s="33"/>
      <c r="AK185" s="34"/>
      <c r="AL185" s="35"/>
      <c r="AM185" s="28"/>
      <c r="AN185" s="28"/>
      <c r="AO185" s="28"/>
    </row>
    <row r="186" spans="5:41" x14ac:dyDescent="0.25">
      <c r="E186" s="11">
        <f>route!A185</f>
        <v>0</v>
      </c>
      <c r="F186" s="11">
        <f>route!B185</f>
        <v>0</v>
      </c>
      <c r="G186" s="12">
        <f t="shared" si="84"/>
        <v>0</v>
      </c>
      <c r="H186" s="12">
        <f t="shared" si="85"/>
        <v>0</v>
      </c>
      <c r="I186" s="12">
        <f t="shared" si="86"/>
        <v>31</v>
      </c>
      <c r="J186" s="12">
        <f t="shared" si="87"/>
        <v>3</v>
      </c>
      <c r="K186" s="12">
        <f t="shared" si="88"/>
        <v>-5.2359877559829883E-2</v>
      </c>
      <c r="L186" s="12">
        <f t="shared" si="89"/>
        <v>-5.2335956242943828E-2</v>
      </c>
      <c r="M186" s="12">
        <f t="shared" si="90"/>
        <v>-5.2383818566763218E-2</v>
      </c>
      <c r="N186" s="12">
        <f t="shared" si="91"/>
        <v>0</v>
      </c>
      <c r="O186" s="12">
        <f t="shared" si="92"/>
        <v>6375585.7452000007</v>
      </c>
      <c r="P186" s="12">
        <f t="shared" si="93"/>
        <v>9.2468067027179749E-6</v>
      </c>
      <c r="Q186" s="12">
        <f t="shared" si="94"/>
        <v>0</v>
      </c>
      <c r="R186" s="12">
        <f t="shared" si="95"/>
        <v>0</v>
      </c>
      <c r="S186" s="12">
        <f t="shared" si="96"/>
        <v>0</v>
      </c>
      <c r="T186" s="12">
        <f t="shared" si="97"/>
        <v>0</v>
      </c>
      <c r="U186" s="12">
        <f t="shared" si="98"/>
        <v>0</v>
      </c>
      <c r="V186" s="12">
        <f t="shared" si="83"/>
        <v>5.0546225567071803E-3</v>
      </c>
      <c r="W186" s="12">
        <f t="shared" si="99"/>
        <v>4.2582015317955055E-5</v>
      </c>
      <c r="X186" s="12">
        <f t="shared" si="100"/>
        <v>1.6740578955036711E-7</v>
      </c>
      <c r="Y186" s="12">
        <f t="shared" si="101"/>
        <v>0</v>
      </c>
      <c r="Z186" s="13" t="str">
        <f t="shared" si="102"/>
        <v>N</v>
      </c>
      <c r="AA186" s="13" t="str">
        <f t="shared" si="103"/>
        <v>N</v>
      </c>
      <c r="AB186" s="13" t="str">
        <f t="shared" si="104"/>
        <v>U</v>
      </c>
      <c r="AC186" s="14">
        <f t="shared" si="105"/>
        <v>166021.44365805644</v>
      </c>
      <c r="AD186" s="14">
        <f t="shared" si="106"/>
        <v>0</v>
      </c>
      <c r="AE186" s="27"/>
      <c r="AF186" s="27"/>
      <c r="AG186" s="33"/>
      <c r="AH186" s="34"/>
      <c r="AI186" s="35"/>
      <c r="AJ186" s="33"/>
      <c r="AK186" s="34"/>
      <c r="AL186" s="35"/>
      <c r="AM186" s="28"/>
      <c r="AN186" s="28"/>
      <c r="AO186" s="28"/>
    </row>
    <row r="187" spans="5:41" x14ac:dyDescent="0.25">
      <c r="E187" s="11">
        <f>route!A186</f>
        <v>0</v>
      </c>
      <c r="F187" s="11">
        <f>route!B186</f>
        <v>0</v>
      </c>
      <c r="G187" s="12">
        <f t="shared" si="84"/>
        <v>0</v>
      </c>
      <c r="H187" s="12">
        <f t="shared" si="85"/>
        <v>0</v>
      </c>
      <c r="I187" s="12">
        <f t="shared" si="86"/>
        <v>31</v>
      </c>
      <c r="J187" s="12">
        <f t="shared" si="87"/>
        <v>3</v>
      </c>
      <c r="K187" s="12">
        <f t="shared" si="88"/>
        <v>-5.2359877559829883E-2</v>
      </c>
      <c r="L187" s="12">
        <f t="shared" si="89"/>
        <v>-5.2335956242943828E-2</v>
      </c>
      <c r="M187" s="12">
        <f t="shared" si="90"/>
        <v>-5.2383818566763218E-2</v>
      </c>
      <c r="N187" s="12">
        <f t="shared" si="91"/>
        <v>0</v>
      </c>
      <c r="O187" s="12">
        <f t="shared" si="92"/>
        <v>6375585.7452000007</v>
      </c>
      <c r="P187" s="12">
        <f t="shared" si="93"/>
        <v>9.2468067027179749E-6</v>
      </c>
      <c r="Q187" s="12">
        <f t="shared" si="94"/>
        <v>0</v>
      </c>
      <c r="R187" s="12">
        <f t="shared" si="95"/>
        <v>0</v>
      </c>
      <c r="S187" s="12">
        <f t="shared" si="96"/>
        <v>0</v>
      </c>
      <c r="T187" s="12">
        <f t="shared" si="97"/>
        <v>0</v>
      </c>
      <c r="U187" s="12">
        <f t="shared" si="98"/>
        <v>0</v>
      </c>
      <c r="V187" s="12">
        <f t="shared" si="83"/>
        <v>5.0546225567071803E-3</v>
      </c>
      <c r="W187" s="12">
        <f t="shared" si="99"/>
        <v>4.2582015317955055E-5</v>
      </c>
      <c r="X187" s="12">
        <f t="shared" si="100"/>
        <v>1.6740578955036711E-7</v>
      </c>
      <c r="Y187" s="12">
        <f t="shared" si="101"/>
        <v>0</v>
      </c>
      <c r="Z187" s="13" t="str">
        <f t="shared" si="102"/>
        <v>N</v>
      </c>
      <c r="AA187" s="13" t="str">
        <f t="shared" si="103"/>
        <v>N</v>
      </c>
      <c r="AB187" s="13" t="str">
        <f t="shared" si="104"/>
        <v>U</v>
      </c>
      <c r="AC187" s="14">
        <f t="shared" si="105"/>
        <v>166021.44365805644</v>
      </c>
      <c r="AD187" s="14">
        <f t="shared" si="106"/>
        <v>0</v>
      </c>
      <c r="AE187" s="27"/>
      <c r="AF187" s="27"/>
      <c r="AG187" s="33"/>
      <c r="AH187" s="34"/>
      <c r="AI187" s="35"/>
      <c r="AJ187" s="33"/>
      <c r="AK187" s="34"/>
      <c r="AL187" s="35"/>
      <c r="AM187" s="28"/>
      <c r="AN187" s="28"/>
      <c r="AO187" s="28"/>
    </row>
    <row r="188" spans="5:41" x14ac:dyDescent="0.25">
      <c r="E188" s="11">
        <f>route!A187</f>
        <v>0</v>
      </c>
      <c r="F188" s="11">
        <f>route!B187</f>
        <v>0</v>
      </c>
      <c r="G188" s="12">
        <f t="shared" si="84"/>
        <v>0</v>
      </c>
      <c r="H188" s="12">
        <f t="shared" si="85"/>
        <v>0</v>
      </c>
      <c r="I188" s="12">
        <f t="shared" si="86"/>
        <v>31</v>
      </c>
      <c r="J188" s="12">
        <f t="shared" si="87"/>
        <v>3</v>
      </c>
      <c r="K188" s="12">
        <f t="shared" si="88"/>
        <v>-5.2359877559829883E-2</v>
      </c>
      <c r="L188" s="12">
        <f t="shared" si="89"/>
        <v>-5.2335956242943828E-2</v>
      </c>
      <c r="M188" s="12">
        <f t="shared" si="90"/>
        <v>-5.2383818566763218E-2</v>
      </c>
      <c r="N188" s="12">
        <f t="shared" si="91"/>
        <v>0</v>
      </c>
      <c r="O188" s="12">
        <f t="shared" si="92"/>
        <v>6375585.7452000007</v>
      </c>
      <c r="P188" s="12">
        <f t="shared" si="93"/>
        <v>9.2468067027179749E-6</v>
      </c>
      <c r="Q188" s="12">
        <f t="shared" si="94"/>
        <v>0</v>
      </c>
      <c r="R188" s="12">
        <f t="shared" si="95"/>
        <v>0</v>
      </c>
      <c r="S188" s="12">
        <f t="shared" si="96"/>
        <v>0</v>
      </c>
      <c r="T188" s="12">
        <f t="shared" si="97"/>
        <v>0</v>
      </c>
      <c r="U188" s="12">
        <f t="shared" si="98"/>
        <v>0</v>
      </c>
      <c r="V188" s="12">
        <f t="shared" si="83"/>
        <v>5.0546225567071803E-3</v>
      </c>
      <c r="W188" s="12">
        <f t="shared" si="99"/>
        <v>4.2582015317955055E-5</v>
      </c>
      <c r="X188" s="12">
        <f t="shared" si="100"/>
        <v>1.6740578955036711E-7</v>
      </c>
      <c r="Y188" s="12">
        <f t="shared" si="101"/>
        <v>0</v>
      </c>
      <c r="Z188" s="13" t="str">
        <f t="shared" si="102"/>
        <v>N</v>
      </c>
      <c r="AA188" s="13" t="str">
        <f t="shared" si="103"/>
        <v>N</v>
      </c>
      <c r="AB188" s="13" t="str">
        <f t="shared" si="104"/>
        <v>U</v>
      </c>
      <c r="AC188" s="14">
        <f t="shared" si="105"/>
        <v>166021.44365805644</v>
      </c>
      <c r="AD188" s="14">
        <f t="shared" si="106"/>
        <v>0</v>
      </c>
      <c r="AE188" s="27"/>
      <c r="AF188" s="27"/>
      <c r="AG188" s="33"/>
      <c r="AH188" s="34"/>
      <c r="AI188" s="35"/>
      <c r="AJ188" s="33"/>
      <c r="AK188" s="34"/>
      <c r="AL188" s="35"/>
      <c r="AM188" s="28"/>
      <c r="AN188" s="28"/>
      <c r="AO188" s="28"/>
    </row>
    <row r="189" spans="5:41" x14ac:dyDescent="0.25">
      <c r="E189" s="11">
        <f>route!A188</f>
        <v>0</v>
      </c>
      <c r="F189" s="11">
        <f>route!B188</f>
        <v>0</v>
      </c>
      <c r="G189" s="12">
        <f t="shared" si="84"/>
        <v>0</v>
      </c>
      <c r="H189" s="12">
        <f t="shared" si="85"/>
        <v>0</v>
      </c>
      <c r="I189" s="12">
        <f t="shared" si="86"/>
        <v>31</v>
      </c>
      <c r="J189" s="12">
        <f t="shared" si="87"/>
        <v>3</v>
      </c>
      <c r="K189" s="12">
        <f t="shared" si="88"/>
        <v>-5.2359877559829883E-2</v>
      </c>
      <c r="L189" s="12">
        <f t="shared" si="89"/>
        <v>-5.2335956242943828E-2</v>
      </c>
      <c r="M189" s="12">
        <f t="shared" si="90"/>
        <v>-5.2383818566763218E-2</v>
      </c>
      <c r="N189" s="12">
        <f t="shared" si="91"/>
        <v>0</v>
      </c>
      <c r="O189" s="12">
        <f t="shared" si="92"/>
        <v>6375585.7452000007</v>
      </c>
      <c r="P189" s="12">
        <f t="shared" si="93"/>
        <v>9.2468067027179749E-6</v>
      </c>
      <c r="Q189" s="12">
        <f t="shared" si="94"/>
        <v>0</v>
      </c>
      <c r="R189" s="12">
        <f t="shared" si="95"/>
        <v>0</v>
      </c>
      <c r="S189" s="12">
        <f t="shared" si="96"/>
        <v>0</v>
      </c>
      <c r="T189" s="12">
        <f t="shared" si="97"/>
        <v>0</v>
      </c>
      <c r="U189" s="12">
        <f t="shared" si="98"/>
        <v>0</v>
      </c>
      <c r="V189" s="12">
        <f t="shared" si="83"/>
        <v>5.0546225567071803E-3</v>
      </c>
      <c r="W189" s="12">
        <f t="shared" si="99"/>
        <v>4.2582015317955055E-5</v>
      </c>
      <c r="X189" s="12">
        <f t="shared" si="100"/>
        <v>1.6740578955036711E-7</v>
      </c>
      <c r="Y189" s="12">
        <f t="shared" si="101"/>
        <v>0</v>
      </c>
      <c r="Z189" s="13" t="str">
        <f t="shared" si="102"/>
        <v>N</v>
      </c>
      <c r="AA189" s="13" t="str">
        <f t="shared" si="103"/>
        <v>N</v>
      </c>
      <c r="AB189" s="13" t="str">
        <f t="shared" si="104"/>
        <v>U</v>
      </c>
      <c r="AC189" s="14">
        <f t="shared" si="105"/>
        <v>166021.44365805644</v>
      </c>
      <c r="AD189" s="14">
        <f t="shared" si="106"/>
        <v>0</v>
      </c>
      <c r="AE189" s="27"/>
      <c r="AF189" s="27"/>
      <c r="AG189" s="33"/>
      <c r="AH189" s="34"/>
      <c r="AI189" s="35"/>
      <c r="AJ189" s="33"/>
      <c r="AK189" s="34"/>
      <c r="AL189" s="35"/>
      <c r="AM189" s="28"/>
      <c r="AN189" s="28"/>
      <c r="AO189" s="28"/>
    </row>
    <row r="190" spans="5:41" x14ac:dyDescent="0.25">
      <c r="E190" s="11">
        <f>route!A189</f>
        <v>0</v>
      </c>
      <c r="F190" s="11">
        <f>route!B189</f>
        <v>0</v>
      </c>
      <c r="G190" s="12">
        <f t="shared" si="84"/>
        <v>0</v>
      </c>
      <c r="H190" s="12">
        <f t="shared" si="85"/>
        <v>0</v>
      </c>
      <c r="I190" s="12">
        <f t="shared" si="86"/>
        <v>31</v>
      </c>
      <c r="J190" s="12">
        <f t="shared" si="87"/>
        <v>3</v>
      </c>
      <c r="K190" s="12">
        <f t="shared" si="88"/>
        <v>-5.2359877559829883E-2</v>
      </c>
      <c r="L190" s="12">
        <f t="shared" si="89"/>
        <v>-5.2335956242943828E-2</v>
      </c>
      <c r="M190" s="12">
        <f t="shared" si="90"/>
        <v>-5.2383818566763218E-2</v>
      </c>
      <c r="N190" s="12">
        <f t="shared" si="91"/>
        <v>0</v>
      </c>
      <c r="O190" s="12">
        <f t="shared" si="92"/>
        <v>6375585.7452000007</v>
      </c>
      <c r="P190" s="12">
        <f t="shared" si="93"/>
        <v>9.2468067027179749E-6</v>
      </c>
      <c r="Q190" s="12">
        <f t="shared" si="94"/>
        <v>0</v>
      </c>
      <c r="R190" s="12">
        <f t="shared" si="95"/>
        <v>0</v>
      </c>
      <c r="S190" s="12">
        <f t="shared" si="96"/>
        <v>0</v>
      </c>
      <c r="T190" s="12">
        <f t="shared" si="97"/>
        <v>0</v>
      </c>
      <c r="U190" s="12">
        <f t="shared" si="98"/>
        <v>0</v>
      </c>
      <c r="V190" s="12">
        <f t="shared" si="83"/>
        <v>5.0546225567071803E-3</v>
      </c>
      <c r="W190" s="12">
        <f t="shared" si="99"/>
        <v>4.2582015317955055E-5</v>
      </c>
      <c r="X190" s="12">
        <f t="shared" si="100"/>
        <v>1.6740578955036711E-7</v>
      </c>
      <c r="Y190" s="12">
        <f t="shared" si="101"/>
        <v>0</v>
      </c>
      <c r="Z190" s="13" t="str">
        <f t="shared" si="102"/>
        <v>N</v>
      </c>
      <c r="AA190" s="13" t="str">
        <f t="shared" si="103"/>
        <v>N</v>
      </c>
      <c r="AB190" s="13" t="str">
        <f t="shared" si="104"/>
        <v>U</v>
      </c>
      <c r="AC190" s="14">
        <f t="shared" si="105"/>
        <v>166021.44365805644</v>
      </c>
      <c r="AD190" s="14">
        <f t="shared" si="106"/>
        <v>0</v>
      </c>
      <c r="AE190" s="27"/>
      <c r="AF190" s="27"/>
      <c r="AG190" s="33"/>
      <c r="AH190" s="34"/>
      <c r="AI190" s="35"/>
      <c r="AJ190" s="33"/>
      <c r="AK190" s="34"/>
      <c r="AL190" s="35"/>
      <c r="AM190" s="28"/>
      <c r="AN190" s="28"/>
      <c r="AO190" s="28"/>
    </row>
    <row r="191" spans="5:41" x14ac:dyDescent="0.25">
      <c r="E191" s="11">
        <f>route!A190</f>
        <v>0</v>
      </c>
      <c r="F191" s="11">
        <f>route!B190</f>
        <v>0</v>
      </c>
      <c r="G191" s="12">
        <f t="shared" si="84"/>
        <v>0</v>
      </c>
      <c r="H191" s="12">
        <f t="shared" si="85"/>
        <v>0</v>
      </c>
      <c r="I191" s="12">
        <f t="shared" si="86"/>
        <v>31</v>
      </c>
      <c r="J191" s="12">
        <f t="shared" si="87"/>
        <v>3</v>
      </c>
      <c r="K191" s="12">
        <f t="shared" si="88"/>
        <v>-5.2359877559829883E-2</v>
      </c>
      <c r="L191" s="12">
        <f t="shared" si="89"/>
        <v>-5.2335956242943828E-2</v>
      </c>
      <c r="M191" s="12">
        <f t="shared" si="90"/>
        <v>-5.2383818566763218E-2</v>
      </c>
      <c r="N191" s="12">
        <f t="shared" si="91"/>
        <v>0</v>
      </c>
      <c r="O191" s="12">
        <f t="shared" si="92"/>
        <v>6375585.7452000007</v>
      </c>
      <c r="P191" s="12">
        <f t="shared" si="93"/>
        <v>9.2468067027179749E-6</v>
      </c>
      <c r="Q191" s="12">
        <f t="shared" si="94"/>
        <v>0</v>
      </c>
      <c r="R191" s="12">
        <f t="shared" si="95"/>
        <v>0</v>
      </c>
      <c r="S191" s="12">
        <f t="shared" si="96"/>
        <v>0</v>
      </c>
      <c r="T191" s="12">
        <f t="shared" si="97"/>
        <v>0</v>
      </c>
      <c r="U191" s="12">
        <f t="shared" si="98"/>
        <v>0</v>
      </c>
      <c r="V191" s="12">
        <f t="shared" si="83"/>
        <v>5.0546225567071803E-3</v>
      </c>
      <c r="W191" s="12">
        <f t="shared" si="99"/>
        <v>4.2582015317955055E-5</v>
      </c>
      <c r="X191" s="12">
        <f t="shared" si="100"/>
        <v>1.6740578955036711E-7</v>
      </c>
      <c r="Y191" s="12">
        <f t="shared" si="101"/>
        <v>0</v>
      </c>
      <c r="Z191" s="13" t="str">
        <f t="shared" si="102"/>
        <v>N</v>
      </c>
      <c r="AA191" s="13" t="str">
        <f t="shared" si="103"/>
        <v>N</v>
      </c>
      <c r="AB191" s="13" t="str">
        <f t="shared" si="104"/>
        <v>U</v>
      </c>
      <c r="AC191" s="14">
        <f t="shared" si="105"/>
        <v>166021.44365805644</v>
      </c>
      <c r="AD191" s="14">
        <f t="shared" si="106"/>
        <v>0</v>
      </c>
      <c r="AE191" s="27"/>
      <c r="AF191" s="27"/>
      <c r="AG191" s="33"/>
      <c r="AH191" s="34"/>
      <c r="AI191" s="35"/>
      <c r="AJ191" s="33"/>
      <c r="AK191" s="34"/>
      <c r="AL191" s="35"/>
      <c r="AM191" s="28"/>
      <c r="AN191" s="28"/>
      <c r="AO191" s="28"/>
    </row>
    <row r="192" spans="5:41" x14ac:dyDescent="0.25">
      <c r="E192" s="11">
        <f>route!A191</f>
        <v>0</v>
      </c>
      <c r="F192" s="11">
        <f>route!B191</f>
        <v>0</v>
      </c>
      <c r="G192" s="12">
        <f t="shared" si="84"/>
        <v>0</v>
      </c>
      <c r="H192" s="12">
        <f t="shared" si="85"/>
        <v>0</v>
      </c>
      <c r="I192" s="12">
        <f t="shared" si="86"/>
        <v>31</v>
      </c>
      <c r="J192" s="12">
        <f t="shared" si="87"/>
        <v>3</v>
      </c>
      <c r="K192" s="12">
        <f t="shared" si="88"/>
        <v>-5.2359877559829883E-2</v>
      </c>
      <c r="L192" s="12">
        <f t="shared" si="89"/>
        <v>-5.2335956242943828E-2</v>
      </c>
      <c r="M192" s="12">
        <f t="shared" si="90"/>
        <v>-5.2383818566763218E-2</v>
      </c>
      <c r="N192" s="12">
        <f t="shared" si="91"/>
        <v>0</v>
      </c>
      <c r="O192" s="12">
        <f t="shared" si="92"/>
        <v>6375585.7452000007</v>
      </c>
      <c r="P192" s="12">
        <f t="shared" si="93"/>
        <v>9.2468067027179749E-6</v>
      </c>
      <c r="Q192" s="12">
        <f t="shared" si="94"/>
        <v>0</v>
      </c>
      <c r="R192" s="12">
        <f t="shared" si="95"/>
        <v>0</v>
      </c>
      <c r="S192" s="12">
        <f t="shared" si="96"/>
        <v>0</v>
      </c>
      <c r="T192" s="12">
        <f t="shared" si="97"/>
        <v>0</v>
      </c>
      <c r="U192" s="12">
        <f t="shared" si="98"/>
        <v>0</v>
      </c>
      <c r="V192" s="12">
        <f t="shared" si="83"/>
        <v>5.0546225567071803E-3</v>
      </c>
      <c r="W192" s="12">
        <f t="shared" si="99"/>
        <v>4.2582015317955055E-5</v>
      </c>
      <c r="X192" s="12">
        <f t="shared" si="100"/>
        <v>1.6740578955036711E-7</v>
      </c>
      <c r="Y192" s="12">
        <f t="shared" si="101"/>
        <v>0</v>
      </c>
      <c r="Z192" s="13" t="str">
        <f t="shared" si="102"/>
        <v>N</v>
      </c>
      <c r="AA192" s="13" t="str">
        <f t="shared" si="103"/>
        <v>N</v>
      </c>
      <c r="AB192" s="13" t="str">
        <f t="shared" si="104"/>
        <v>U</v>
      </c>
      <c r="AC192" s="14">
        <f t="shared" si="105"/>
        <v>166021.44365805644</v>
      </c>
      <c r="AD192" s="14">
        <f t="shared" si="106"/>
        <v>0</v>
      </c>
      <c r="AE192" s="27"/>
      <c r="AF192" s="27"/>
      <c r="AG192" s="33"/>
      <c r="AH192" s="34"/>
      <c r="AI192" s="35"/>
      <c r="AJ192" s="33"/>
      <c r="AK192" s="34"/>
      <c r="AL192" s="35"/>
      <c r="AM192" s="28"/>
      <c r="AN192" s="28"/>
      <c r="AO192" s="28"/>
    </row>
    <row r="193" spans="5:41" x14ac:dyDescent="0.25">
      <c r="E193" s="11">
        <f>route!A192</f>
        <v>0</v>
      </c>
      <c r="F193" s="11">
        <f>route!B192</f>
        <v>0</v>
      </c>
      <c r="G193" s="12">
        <f t="shared" si="84"/>
        <v>0</v>
      </c>
      <c r="H193" s="12">
        <f t="shared" si="85"/>
        <v>0</v>
      </c>
      <c r="I193" s="12">
        <f t="shared" si="86"/>
        <v>31</v>
      </c>
      <c r="J193" s="12">
        <f t="shared" si="87"/>
        <v>3</v>
      </c>
      <c r="K193" s="12">
        <f t="shared" si="88"/>
        <v>-5.2359877559829883E-2</v>
      </c>
      <c r="L193" s="12">
        <f t="shared" si="89"/>
        <v>-5.2335956242943828E-2</v>
      </c>
      <c r="M193" s="12">
        <f t="shared" si="90"/>
        <v>-5.2383818566763218E-2</v>
      </c>
      <c r="N193" s="12">
        <f t="shared" si="91"/>
        <v>0</v>
      </c>
      <c r="O193" s="12">
        <f t="shared" si="92"/>
        <v>6375585.7452000007</v>
      </c>
      <c r="P193" s="12">
        <f t="shared" si="93"/>
        <v>9.2468067027179749E-6</v>
      </c>
      <c r="Q193" s="12">
        <f t="shared" si="94"/>
        <v>0</v>
      </c>
      <c r="R193" s="12">
        <f t="shared" si="95"/>
        <v>0</v>
      </c>
      <c r="S193" s="12">
        <f t="shared" si="96"/>
        <v>0</v>
      </c>
      <c r="T193" s="12">
        <f t="shared" si="97"/>
        <v>0</v>
      </c>
      <c r="U193" s="12">
        <f t="shared" si="98"/>
        <v>0</v>
      </c>
      <c r="V193" s="12">
        <f t="shared" si="83"/>
        <v>5.0546225567071803E-3</v>
      </c>
      <c r="W193" s="12">
        <f t="shared" si="99"/>
        <v>4.2582015317955055E-5</v>
      </c>
      <c r="X193" s="12">
        <f t="shared" si="100"/>
        <v>1.6740578955036711E-7</v>
      </c>
      <c r="Y193" s="12">
        <f t="shared" si="101"/>
        <v>0</v>
      </c>
      <c r="Z193" s="13" t="str">
        <f t="shared" si="102"/>
        <v>N</v>
      </c>
      <c r="AA193" s="13" t="str">
        <f t="shared" si="103"/>
        <v>N</v>
      </c>
      <c r="AB193" s="13" t="str">
        <f t="shared" si="104"/>
        <v>U</v>
      </c>
      <c r="AC193" s="14">
        <f t="shared" si="105"/>
        <v>166021.44365805644</v>
      </c>
      <c r="AD193" s="14">
        <f t="shared" si="106"/>
        <v>0</v>
      </c>
      <c r="AE193" s="27"/>
      <c r="AF193" s="27"/>
      <c r="AG193" s="33"/>
      <c r="AH193" s="34"/>
      <c r="AI193" s="35"/>
      <c r="AJ193" s="33"/>
      <c r="AK193" s="34"/>
      <c r="AL193" s="35"/>
      <c r="AM193" s="28"/>
      <c r="AN193" s="28"/>
      <c r="AO193" s="28"/>
    </row>
    <row r="194" spans="5:41" x14ac:dyDescent="0.25">
      <c r="E194" s="11">
        <f>route!A193</f>
        <v>0</v>
      </c>
      <c r="F194" s="11">
        <f>route!B193</f>
        <v>0</v>
      </c>
      <c r="G194" s="12">
        <f t="shared" si="84"/>
        <v>0</v>
      </c>
      <c r="H194" s="12">
        <f t="shared" si="85"/>
        <v>0</v>
      </c>
      <c r="I194" s="12">
        <f t="shared" si="86"/>
        <v>31</v>
      </c>
      <c r="J194" s="12">
        <f t="shared" si="87"/>
        <v>3</v>
      </c>
      <c r="K194" s="12">
        <f t="shared" si="88"/>
        <v>-5.2359877559829883E-2</v>
      </c>
      <c r="L194" s="12">
        <f t="shared" si="89"/>
        <v>-5.2335956242943828E-2</v>
      </c>
      <c r="M194" s="12">
        <f t="shared" si="90"/>
        <v>-5.2383818566763218E-2</v>
      </c>
      <c r="N194" s="12">
        <f t="shared" si="91"/>
        <v>0</v>
      </c>
      <c r="O194" s="12">
        <f t="shared" si="92"/>
        <v>6375585.7452000007</v>
      </c>
      <c r="P194" s="12">
        <f t="shared" si="93"/>
        <v>9.2468067027179749E-6</v>
      </c>
      <c r="Q194" s="12">
        <f t="shared" si="94"/>
        <v>0</v>
      </c>
      <c r="R194" s="12">
        <f t="shared" si="95"/>
        <v>0</v>
      </c>
      <c r="S194" s="12">
        <f t="shared" si="96"/>
        <v>0</v>
      </c>
      <c r="T194" s="12">
        <f t="shared" si="97"/>
        <v>0</v>
      </c>
      <c r="U194" s="12">
        <f t="shared" si="98"/>
        <v>0</v>
      </c>
      <c r="V194" s="12">
        <f t="shared" si="83"/>
        <v>5.0546225567071803E-3</v>
      </c>
      <c r="W194" s="12">
        <f t="shared" si="99"/>
        <v>4.2582015317955055E-5</v>
      </c>
      <c r="X194" s="12">
        <f t="shared" si="100"/>
        <v>1.6740578955036711E-7</v>
      </c>
      <c r="Y194" s="12">
        <f t="shared" si="101"/>
        <v>0</v>
      </c>
      <c r="Z194" s="13" t="str">
        <f t="shared" si="102"/>
        <v>N</v>
      </c>
      <c r="AA194" s="13" t="str">
        <f t="shared" si="103"/>
        <v>N</v>
      </c>
      <c r="AB194" s="13" t="str">
        <f t="shared" si="104"/>
        <v>U</v>
      </c>
      <c r="AC194" s="14">
        <f t="shared" si="105"/>
        <v>166021.44365805644</v>
      </c>
      <c r="AD194" s="14">
        <f t="shared" si="106"/>
        <v>0</v>
      </c>
      <c r="AE194" s="27"/>
      <c r="AF194" s="27"/>
      <c r="AG194" s="33"/>
      <c r="AH194" s="34"/>
      <c r="AI194" s="35"/>
      <c r="AJ194" s="33"/>
      <c r="AK194" s="34"/>
      <c r="AL194" s="35"/>
      <c r="AM194" s="28"/>
      <c r="AN194" s="28"/>
      <c r="AO194" s="28"/>
    </row>
    <row r="195" spans="5:41" x14ac:dyDescent="0.25">
      <c r="E195" s="11">
        <f>route!A194</f>
        <v>0</v>
      </c>
      <c r="F195" s="11">
        <f>route!B194</f>
        <v>0</v>
      </c>
      <c r="G195" s="12">
        <f t="shared" si="84"/>
        <v>0</v>
      </c>
      <c r="H195" s="12">
        <f t="shared" si="85"/>
        <v>0</v>
      </c>
      <c r="I195" s="12">
        <f t="shared" si="86"/>
        <v>31</v>
      </c>
      <c r="J195" s="12">
        <f t="shared" si="87"/>
        <v>3</v>
      </c>
      <c r="K195" s="12">
        <f t="shared" si="88"/>
        <v>-5.2359877559829883E-2</v>
      </c>
      <c r="L195" s="12">
        <f t="shared" si="89"/>
        <v>-5.2335956242943828E-2</v>
      </c>
      <c r="M195" s="12">
        <f t="shared" si="90"/>
        <v>-5.2383818566763218E-2</v>
      </c>
      <c r="N195" s="12">
        <f t="shared" si="91"/>
        <v>0</v>
      </c>
      <c r="O195" s="12">
        <f t="shared" si="92"/>
        <v>6375585.7452000007</v>
      </c>
      <c r="P195" s="12">
        <f t="shared" si="93"/>
        <v>9.2468067027179749E-6</v>
      </c>
      <c r="Q195" s="12">
        <f t="shared" si="94"/>
        <v>0</v>
      </c>
      <c r="R195" s="12">
        <f t="shared" si="95"/>
        <v>0</v>
      </c>
      <c r="S195" s="12">
        <f t="shared" si="96"/>
        <v>0</v>
      </c>
      <c r="T195" s="12">
        <f t="shared" si="97"/>
        <v>0</v>
      </c>
      <c r="U195" s="12">
        <f t="shared" si="98"/>
        <v>0</v>
      </c>
      <c r="V195" s="12">
        <f t="shared" si="83"/>
        <v>5.0546225567071803E-3</v>
      </c>
      <c r="W195" s="12">
        <f t="shared" si="99"/>
        <v>4.2582015317955055E-5</v>
      </c>
      <c r="X195" s="12">
        <f t="shared" si="100"/>
        <v>1.6740578955036711E-7</v>
      </c>
      <c r="Y195" s="12">
        <f t="shared" si="101"/>
        <v>0</v>
      </c>
      <c r="Z195" s="13" t="str">
        <f t="shared" si="102"/>
        <v>N</v>
      </c>
      <c r="AA195" s="13" t="str">
        <f t="shared" si="103"/>
        <v>N</v>
      </c>
      <c r="AB195" s="13" t="str">
        <f t="shared" si="104"/>
        <v>U</v>
      </c>
      <c r="AC195" s="14">
        <f t="shared" si="105"/>
        <v>166021.44365805644</v>
      </c>
      <c r="AD195" s="14">
        <f t="shared" si="106"/>
        <v>0</v>
      </c>
      <c r="AE195" s="27"/>
      <c r="AF195" s="27"/>
      <c r="AG195" s="33"/>
      <c r="AH195" s="34"/>
      <c r="AI195" s="35"/>
      <c r="AJ195" s="33"/>
      <c r="AK195" s="34"/>
      <c r="AL195" s="35"/>
      <c r="AM195" s="28"/>
      <c r="AN195" s="28"/>
      <c r="AO195" s="28"/>
    </row>
    <row r="196" spans="5:41" x14ac:dyDescent="0.25">
      <c r="E196" s="11">
        <f>route!A195</f>
        <v>0</v>
      </c>
      <c r="F196" s="11">
        <f>route!B195</f>
        <v>0</v>
      </c>
      <c r="G196" s="12">
        <f t="shared" si="84"/>
        <v>0</v>
      </c>
      <c r="H196" s="12">
        <f t="shared" si="85"/>
        <v>0</v>
      </c>
      <c r="I196" s="12">
        <f t="shared" si="86"/>
        <v>31</v>
      </c>
      <c r="J196" s="12">
        <f t="shared" si="87"/>
        <v>3</v>
      </c>
      <c r="K196" s="12">
        <f t="shared" si="88"/>
        <v>-5.2359877559829883E-2</v>
      </c>
      <c r="L196" s="12">
        <f t="shared" si="89"/>
        <v>-5.2335956242943828E-2</v>
      </c>
      <c r="M196" s="12">
        <f t="shared" si="90"/>
        <v>-5.2383818566763218E-2</v>
      </c>
      <c r="N196" s="12">
        <f t="shared" si="91"/>
        <v>0</v>
      </c>
      <c r="O196" s="12">
        <f t="shared" si="92"/>
        <v>6375585.7452000007</v>
      </c>
      <c r="P196" s="12">
        <f t="shared" si="93"/>
        <v>9.2468067027179749E-6</v>
      </c>
      <c r="Q196" s="12">
        <f t="shared" si="94"/>
        <v>0</v>
      </c>
      <c r="R196" s="12">
        <f t="shared" si="95"/>
        <v>0</v>
      </c>
      <c r="S196" s="12">
        <f t="shared" si="96"/>
        <v>0</v>
      </c>
      <c r="T196" s="12">
        <f t="shared" si="97"/>
        <v>0</v>
      </c>
      <c r="U196" s="12">
        <f t="shared" si="98"/>
        <v>0</v>
      </c>
      <c r="V196" s="12">
        <f t="shared" si="83"/>
        <v>5.0546225567071803E-3</v>
      </c>
      <c r="W196" s="12">
        <f t="shared" si="99"/>
        <v>4.2582015317955055E-5</v>
      </c>
      <c r="X196" s="12">
        <f t="shared" si="100"/>
        <v>1.6740578955036711E-7</v>
      </c>
      <c r="Y196" s="12">
        <f t="shared" si="101"/>
        <v>0</v>
      </c>
      <c r="Z196" s="13" t="str">
        <f t="shared" si="102"/>
        <v>N</v>
      </c>
      <c r="AA196" s="13" t="str">
        <f t="shared" si="103"/>
        <v>N</v>
      </c>
      <c r="AB196" s="13" t="str">
        <f t="shared" si="104"/>
        <v>U</v>
      </c>
      <c r="AC196" s="14">
        <f t="shared" si="105"/>
        <v>166021.44365805644</v>
      </c>
      <c r="AD196" s="14">
        <f t="shared" si="106"/>
        <v>0</v>
      </c>
      <c r="AE196" s="27"/>
      <c r="AF196" s="27"/>
      <c r="AG196" s="33"/>
      <c r="AH196" s="34"/>
      <c r="AI196" s="35"/>
      <c r="AJ196" s="33"/>
      <c r="AK196" s="34"/>
      <c r="AL196" s="35"/>
      <c r="AM196" s="28"/>
      <c r="AN196" s="28"/>
      <c r="AO196" s="28"/>
    </row>
    <row r="197" spans="5:41" x14ac:dyDescent="0.25">
      <c r="E197" s="11">
        <f>route!A196</f>
        <v>0</v>
      </c>
      <c r="F197" s="11">
        <f>route!B196</f>
        <v>0</v>
      </c>
      <c r="G197" s="12">
        <f t="shared" si="84"/>
        <v>0</v>
      </c>
      <c r="H197" s="12">
        <f t="shared" si="85"/>
        <v>0</v>
      </c>
      <c r="I197" s="12">
        <f t="shared" si="86"/>
        <v>31</v>
      </c>
      <c r="J197" s="12">
        <f t="shared" si="87"/>
        <v>3</v>
      </c>
      <c r="K197" s="12">
        <f t="shared" si="88"/>
        <v>-5.2359877559829883E-2</v>
      </c>
      <c r="L197" s="12">
        <f t="shared" si="89"/>
        <v>-5.2335956242943828E-2</v>
      </c>
      <c r="M197" s="12">
        <f t="shared" si="90"/>
        <v>-5.2383818566763218E-2</v>
      </c>
      <c r="N197" s="12">
        <f t="shared" si="91"/>
        <v>0</v>
      </c>
      <c r="O197" s="12">
        <f t="shared" si="92"/>
        <v>6375585.7452000007</v>
      </c>
      <c r="P197" s="12">
        <f t="shared" si="93"/>
        <v>9.2468067027179749E-6</v>
      </c>
      <c r="Q197" s="12">
        <f t="shared" si="94"/>
        <v>0</v>
      </c>
      <c r="R197" s="12">
        <f t="shared" si="95"/>
        <v>0</v>
      </c>
      <c r="S197" s="12">
        <f t="shared" si="96"/>
        <v>0</v>
      </c>
      <c r="T197" s="12">
        <f t="shared" si="97"/>
        <v>0</v>
      </c>
      <c r="U197" s="12">
        <f t="shared" si="98"/>
        <v>0</v>
      </c>
      <c r="V197" s="12">
        <f t="shared" ref="V197:V260" si="107">(3/4)*$C$17</f>
        <v>5.0546225567071803E-3</v>
      </c>
      <c r="W197" s="12">
        <f t="shared" si="99"/>
        <v>4.2582015317955055E-5</v>
      </c>
      <c r="X197" s="12">
        <f t="shared" si="100"/>
        <v>1.6740578955036711E-7</v>
      </c>
      <c r="Y197" s="12">
        <f t="shared" si="101"/>
        <v>0</v>
      </c>
      <c r="Z197" s="13" t="str">
        <f t="shared" si="102"/>
        <v>N</v>
      </c>
      <c r="AA197" s="13" t="str">
        <f t="shared" si="103"/>
        <v>N</v>
      </c>
      <c r="AB197" s="13" t="str">
        <f t="shared" si="104"/>
        <v>U</v>
      </c>
      <c r="AC197" s="14">
        <f t="shared" si="105"/>
        <v>166021.44365805644</v>
      </c>
      <c r="AD197" s="14">
        <f t="shared" si="106"/>
        <v>0</v>
      </c>
      <c r="AE197" s="27"/>
      <c r="AF197" s="27"/>
      <c r="AG197" s="33"/>
      <c r="AH197" s="34"/>
      <c r="AI197" s="35"/>
      <c r="AJ197" s="33"/>
      <c r="AK197" s="34"/>
      <c r="AL197" s="35"/>
      <c r="AM197" s="28"/>
      <c r="AN197" s="28"/>
      <c r="AO197" s="28"/>
    </row>
    <row r="198" spans="5:41" x14ac:dyDescent="0.25">
      <c r="E198" s="11">
        <f>route!A197</f>
        <v>0</v>
      </c>
      <c r="F198" s="11">
        <f>route!B197</f>
        <v>0</v>
      </c>
      <c r="G198" s="12">
        <f t="shared" si="84"/>
        <v>0</v>
      </c>
      <c r="H198" s="12">
        <f t="shared" si="85"/>
        <v>0</v>
      </c>
      <c r="I198" s="12">
        <f t="shared" si="86"/>
        <v>31</v>
      </c>
      <c r="J198" s="12">
        <f t="shared" si="87"/>
        <v>3</v>
      </c>
      <c r="K198" s="12">
        <f t="shared" si="88"/>
        <v>-5.2359877559829883E-2</v>
      </c>
      <c r="L198" s="12">
        <f t="shared" si="89"/>
        <v>-5.2335956242943828E-2</v>
      </c>
      <c r="M198" s="12">
        <f t="shared" si="90"/>
        <v>-5.2383818566763218E-2</v>
      </c>
      <c r="N198" s="12">
        <f t="shared" si="91"/>
        <v>0</v>
      </c>
      <c r="O198" s="12">
        <f t="shared" si="92"/>
        <v>6375585.7452000007</v>
      </c>
      <c r="P198" s="12">
        <f t="shared" si="93"/>
        <v>9.2468067027179749E-6</v>
      </c>
      <c r="Q198" s="12">
        <f t="shared" si="94"/>
        <v>0</v>
      </c>
      <c r="R198" s="12">
        <f t="shared" si="95"/>
        <v>0</v>
      </c>
      <c r="S198" s="12">
        <f t="shared" si="96"/>
        <v>0</v>
      </c>
      <c r="T198" s="12">
        <f t="shared" si="97"/>
        <v>0</v>
      </c>
      <c r="U198" s="12">
        <f t="shared" si="98"/>
        <v>0</v>
      </c>
      <c r="V198" s="12">
        <f t="shared" si="107"/>
        <v>5.0546225567071803E-3</v>
      </c>
      <c r="W198" s="12">
        <f t="shared" si="99"/>
        <v>4.2582015317955055E-5</v>
      </c>
      <c r="X198" s="12">
        <f t="shared" si="100"/>
        <v>1.6740578955036711E-7</v>
      </c>
      <c r="Y198" s="12">
        <f t="shared" si="101"/>
        <v>0</v>
      </c>
      <c r="Z198" s="13" t="str">
        <f t="shared" si="102"/>
        <v>N</v>
      </c>
      <c r="AA198" s="13" t="str">
        <f t="shared" si="103"/>
        <v>N</v>
      </c>
      <c r="AB198" s="13" t="str">
        <f t="shared" si="104"/>
        <v>U</v>
      </c>
      <c r="AC198" s="14">
        <f t="shared" si="105"/>
        <v>166021.44365805644</v>
      </c>
      <c r="AD198" s="14">
        <f t="shared" si="106"/>
        <v>0</v>
      </c>
      <c r="AE198" s="27"/>
      <c r="AF198" s="27"/>
      <c r="AG198" s="33"/>
      <c r="AH198" s="34"/>
      <c r="AI198" s="35"/>
      <c r="AJ198" s="33"/>
      <c r="AK198" s="34"/>
      <c r="AL198" s="35"/>
      <c r="AM198" s="28"/>
      <c r="AN198" s="28"/>
      <c r="AO198" s="28"/>
    </row>
    <row r="199" spans="5:41" x14ac:dyDescent="0.25">
      <c r="E199" s="11">
        <f>route!A198</f>
        <v>0</v>
      </c>
      <c r="F199" s="11">
        <f>route!B198</f>
        <v>0</v>
      </c>
      <c r="G199" s="12">
        <f t="shared" si="84"/>
        <v>0</v>
      </c>
      <c r="H199" s="12">
        <f t="shared" si="85"/>
        <v>0</v>
      </c>
      <c r="I199" s="12">
        <f t="shared" si="86"/>
        <v>31</v>
      </c>
      <c r="J199" s="12">
        <f t="shared" si="87"/>
        <v>3</v>
      </c>
      <c r="K199" s="12">
        <f t="shared" si="88"/>
        <v>-5.2359877559829883E-2</v>
      </c>
      <c r="L199" s="12">
        <f t="shared" si="89"/>
        <v>-5.2335956242943828E-2</v>
      </c>
      <c r="M199" s="12">
        <f t="shared" si="90"/>
        <v>-5.2383818566763218E-2</v>
      </c>
      <c r="N199" s="12">
        <f t="shared" si="91"/>
        <v>0</v>
      </c>
      <c r="O199" s="12">
        <f t="shared" si="92"/>
        <v>6375585.7452000007</v>
      </c>
      <c r="P199" s="12">
        <f t="shared" si="93"/>
        <v>9.2468067027179749E-6</v>
      </c>
      <c r="Q199" s="12">
        <f t="shared" si="94"/>
        <v>0</v>
      </c>
      <c r="R199" s="12">
        <f t="shared" si="95"/>
        <v>0</v>
      </c>
      <c r="S199" s="12">
        <f t="shared" si="96"/>
        <v>0</v>
      </c>
      <c r="T199" s="12">
        <f t="shared" si="97"/>
        <v>0</v>
      </c>
      <c r="U199" s="12">
        <f t="shared" si="98"/>
        <v>0</v>
      </c>
      <c r="V199" s="12">
        <f t="shared" si="107"/>
        <v>5.0546225567071803E-3</v>
      </c>
      <c r="W199" s="12">
        <f t="shared" si="99"/>
        <v>4.2582015317955055E-5</v>
      </c>
      <c r="X199" s="12">
        <f t="shared" si="100"/>
        <v>1.6740578955036711E-7</v>
      </c>
      <c r="Y199" s="12">
        <f t="shared" si="101"/>
        <v>0</v>
      </c>
      <c r="Z199" s="13" t="str">
        <f t="shared" si="102"/>
        <v>N</v>
      </c>
      <c r="AA199" s="13" t="str">
        <f t="shared" si="103"/>
        <v>N</v>
      </c>
      <c r="AB199" s="13" t="str">
        <f t="shared" si="104"/>
        <v>U</v>
      </c>
      <c r="AC199" s="14">
        <f t="shared" si="105"/>
        <v>166021.44365805644</v>
      </c>
      <c r="AD199" s="14">
        <f t="shared" si="106"/>
        <v>0</v>
      </c>
      <c r="AE199" s="27"/>
      <c r="AF199" s="27"/>
      <c r="AG199" s="33"/>
      <c r="AH199" s="34"/>
      <c r="AI199" s="35"/>
      <c r="AJ199" s="33"/>
      <c r="AK199" s="34"/>
      <c r="AL199" s="35"/>
      <c r="AM199" s="28"/>
      <c r="AN199" s="28"/>
      <c r="AO199" s="28"/>
    </row>
    <row r="200" spans="5:41" x14ac:dyDescent="0.25">
      <c r="E200" s="11">
        <f>route!A199</f>
        <v>0</v>
      </c>
      <c r="F200" s="11">
        <f>route!B199</f>
        <v>0</v>
      </c>
      <c r="G200" s="12">
        <f t="shared" si="84"/>
        <v>0</v>
      </c>
      <c r="H200" s="12">
        <f t="shared" si="85"/>
        <v>0</v>
      </c>
      <c r="I200" s="12">
        <f t="shared" si="86"/>
        <v>31</v>
      </c>
      <c r="J200" s="12">
        <f t="shared" si="87"/>
        <v>3</v>
      </c>
      <c r="K200" s="12">
        <f t="shared" si="88"/>
        <v>-5.2359877559829883E-2</v>
      </c>
      <c r="L200" s="12">
        <f t="shared" si="89"/>
        <v>-5.2335956242943828E-2</v>
      </c>
      <c r="M200" s="12">
        <f t="shared" si="90"/>
        <v>-5.2383818566763218E-2</v>
      </c>
      <c r="N200" s="12">
        <f t="shared" si="91"/>
        <v>0</v>
      </c>
      <c r="O200" s="12">
        <f t="shared" si="92"/>
        <v>6375585.7452000007</v>
      </c>
      <c r="P200" s="12">
        <f t="shared" si="93"/>
        <v>9.2468067027179749E-6</v>
      </c>
      <c r="Q200" s="12">
        <f t="shared" si="94"/>
        <v>0</v>
      </c>
      <c r="R200" s="12">
        <f t="shared" si="95"/>
        <v>0</v>
      </c>
      <c r="S200" s="12">
        <f t="shared" si="96"/>
        <v>0</v>
      </c>
      <c r="T200" s="12">
        <f t="shared" si="97"/>
        <v>0</v>
      </c>
      <c r="U200" s="12">
        <f t="shared" si="98"/>
        <v>0</v>
      </c>
      <c r="V200" s="12">
        <f t="shared" si="107"/>
        <v>5.0546225567071803E-3</v>
      </c>
      <c r="W200" s="12">
        <f t="shared" si="99"/>
        <v>4.2582015317955055E-5</v>
      </c>
      <c r="X200" s="12">
        <f t="shared" si="100"/>
        <v>1.6740578955036711E-7</v>
      </c>
      <c r="Y200" s="12">
        <f t="shared" si="101"/>
        <v>0</v>
      </c>
      <c r="Z200" s="13" t="str">
        <f t="shared" si="102"/>
        <v>N</v>
      </c>
      <c r="AA200" s="13" t="str">
        <f t="shared" si="103"/>
        <v>N</v>
      </c>
      <c r="AB200" s="13" t="str">
        <f t="shared" si="104"/>
        <v>U</v>
      </c>
      <c r="AC200" s="14">
        <f t="shared" si="105"/>
        <v>166021.44365805644</v>
      </c>
      <c r="AD200" s="14">
        <f t="shared" si="106"/>
        <v>0</v>
      </c>
      <c r="AE200" s="27"/>
      <c r="AF200" s="27"/>
      <c r="AG200" s="33"/>
      <c r="AH200" s="34"/>
      <c r="AI200" s="35"/>
      <c r="AJ200" s="33"/>
      <c r="AK200" s="34"/>
      <c r="AL200" s="35"/>
      <c r="AM200" s="28"/>
      <c r="AN200" s="28"/>
      <c r="AO200" s="28"/>
    </row>
    <row r="201" spans="5:41" x14ac:dyDescent="0.25">
      <c r="E201" s="11">
        <f>route!A200</f>
        <v>0</v>
      </c>
      <c r="F201" s="11">
        <f>route!B200</f>
        <v>0</v>
      </c>
      <c r="G201" s="12">
        <f t="shared" si="84"/>
        <v>0</v>
      </c>
      <c r="H201" s="12">
        <f t="shared" si="85"/>
        <v>0</v>
      </c>
      <c r="I201" s="12">
        <f t="shared" si="86"/>
        <v>31</v>
      </c>
      <c r="J201" s="12">
        <f t="shared" si="87"/>
        <v>3</v>
      </c>
      <c r="K201" s="12">
        <f t="shared" si="88"/>
        <v>-5.2359877559829883E-2</v>
      </c>
      <c r="L201" s="12">
        <f t="shared" si="89"/>
        <v>-5.2335956242943828E-2</v>
      </c>
      <c r="M201" s="12">
        <f t="shared" si="90"/>
        <v>-5.2383818566763218E-2</v>
      </c>
      <c r="N201" s="12">
        <f t="shared" si="91"/>
        <v>0</v>
      </c>
      <c r="O201" s="12">
        <f t="shared" si="92"/>
        <v>6375585.7452000007</v>
      </c>
      <c r="P201" s="12">
        <f t="shared" si="93"/>
        <v>9.2468067027179749E-6</v>
      </c>
      <c r="Q201" s="12">
        <f t="shared" si="94"/>
        <v>0</v>
      </c>
      <c r="R201" s="12">
        <f t="shared" si="95"/>
        <v>0</v>
      </c>
      <c r="S201" s="12">
        <f t="shared" si="96"/>
        <v>0</v>
      </c>
      <c r="T201" s="12">
        <f t="shared" si="97"/>
        <v>0</v>
      </c>
      <c r="U201" s="12">
        <f t="shared" si="98"/>
        <v>0</v>
      </c>
      <c r="V201" s="12">
        <f t="shared" si="107"/>
        <v>5.0546225567071803E-3</v>
      </c>
      <c r="W201" s="12">
        <f t="shared" si="99"/>
        <v>4.2582015317955055E-5</v>
      </c>
      <c r="X201" s="12">
        <f t="shared" si="100"/>
        <v>1.6740578955036711E-7</v>
      </c>
      <c r="Y201" s="12">
        <f t="shared" si="101"/>
        <v>0</v>
      </c>
      <c r="Z201" s="13" t="str">
        <f t="shared" si="102"/>
        <v>N</v>
      </c>
      <c r="AA201" s="13" t="str">
        <f t="shared" si="103"/>
        <v>N</v>
      </c>
      <c r="AB201" s="13" t="str">
        <f t="shared" si="104"/>
        <v>U</v>
      </c>
      <c r="AC201" s="14">
        <f t="shared" si="105"/>
        <v>166021.44365805644</v>
      </c>
      <c r="AD201" s="14">
        <f t="shared" si="106"/>
        <v>0</v>
      </c>
      <c r="AE201" s="27"/>
      <c r="AF201" s="27"/>
      <c r="AG201" s="33"/>
      <c r="AH201" s="34"/>
      <c r="AI201" s="35"/>
      <c r="AJ201" s="33"/>
      <c r="AK201" s="34"/>
      <c r="AL201" s="35"/>
      <c r="AM201" s="28"/>
      <c r="AN201" s="28"/>
      <c r="AO201" s="28"/>
    </row>
    <row r="202" spans="5:41" x14ac:dyDescent="0.25">
      <c r="E202" s="11">
        <f>route!A201</f>
        <v>0</v>
      </c>
      <c r="F202" s="11">
        <f>route!B201</f>
        <v>0</v>
      </c>
      <c r="G202" s="12">
        <f t="shared" si="84"/>
        <v>0</v>
      </c>
      <c r="H202" s="12">
        <f t="shared" si="85"/>
        <v>0</v>
      </c>
      <c r="I202" s="12">
        <f t="shared" si="86"/>
        <v>31</v>
      </c>
      <c r="J202" s="12">
        <f t="shared" si="87"/>
        <v>3</v>
      </c>
      <c r="K202" s="12">
        <f t="shared" si="88"/>
        <v>-5.2359877559829883E-2</v>
      </c>
      <c r="L202" s="12">
        <f t="shared" si="89"/>
        <v>-5.2335956242943828E-2</v>
      </c>
      <c r="M202" s="12">
        <f t="shared" si="90"/>
        <v>-5.2383818566763218E-2</v>
      </c>
      <c r="N202" s="12">
        <f t="shared" si="91"/>
        <v>0</v>
      </c>
      <c r="O202" s="12">
        <f t="shared" si="92"/>
        <v>6375585.7452000007</v>
      </c>
      <c r="P202" s="12">
        <f t="shared" si="93"/>
        <v>9.2468067027179749E-6</v>
      </c>
      <c r="Q202" s="12">
        <f t="shared" si="94"/>
        <v>0</v>
      </c>
      <c r="R202" s="12">
        <f t="shared" si="95"/>
        <v>0</v>
      </c>
      <c r="S202" s="12">
        <f t="shared" si="96"/>
        <v>0</v>
      </c>
      <c r="T202" s="12">
        <f t="shared" si="97"/>
        <v>0</v>
      </c>
      <c r="U202" s="12">
        <f t="shared" si="98"/>
        <v>0</v>
      </c>
      <c r="V202" s="12">
        <f t="shared" si="107"/>
        <v>5.0546225567071803E-3</v>
      </c>
      <c r="W202" s="12">
        <f t="shared" si="99"/>
        <v>4.2582015317955055E-5</v>
      </c>
      <c r="X202" s="12">
        <f t="shared" si="100"/>
        <v>1.6740578955036711E-7</v>
      </c>
      <c r="Y202" s="12">
        <f t="shared" si="101"/>
        <v>0</v>
      </c>
      <c r="Z202" s="13" t="str">
        <f t="shared" si="102"/>
        <v>N</v>
      </c>
      <c r="AA202" s="13" t="str">
        <f t="shared" si="103"/>
        <v>N</v>
      </c>
      <c r="AB202" s="13" t="str">
        <f t="shared" si="104"/>
        <v>U</v>
      </c>
      <c r="AC202" s="14">
        <f t="shared" si="105"/>
        <v>166021.44365805644</v>
      </c>
      <c r="AD202" s="14">
        <f t="shared" si="106"/>
        <v>0</v>
      </c>
      <c r="AE202" s="27"/>
      <c r="AF202" s="27"/>
      <c r="AG202" s="33"/>
      <c r="AH202" s="34"/>
      <c r="AI202" s="35"/>
      <c r="AJ202" s="33"/>
      <c r="AK202" s="34"/>
      <c r="AL202" s="35"/>
      <c r="AM202" s="28"/>
      <c r="AN202" s="28"/>
      <c r="AO202" s="28"/>
    </row>
    <row r="203" spans="5:41" x14ac:dyDescent="0.25">
      <c r="E203" s="11">
        <f>route!A202</f>
        <v>0</v>
      </c>
      <c r="F203" s="11">
        <f>route!B202</f>
        <v>0</v>
      </c>
      <c r="G203" s="12">
        <f t="shared" si="84"/>
        <v>0</v>
      </c>
      <c r="H203" s="12">
        <f t="shared" si="85"/>
        <v>0</v>
      </c>
      <c r="I203" s="12">
        <f t="shared" si="86"/>
        <v>31</v>
      </c>
      <c r="J203" s="12">
        <f t="shared" si="87"/>
        <v>3</v>
      </c>
      <c r="K203" s="12">
        <f t="shared" si="88"/>
        <v>-5.2359877559829883E-2</v>
      </c>
      <c r="L203" s="12">
        <f t="shared" si="89"/>
        <v>-5.2335956242943828E-2</v>
      </c>
      <c r="M203" s="12">
        <f t="shared" si="90"/>
        <v>-5.2383818566763218E-2</v>
      </c>
      <c r="N203" s="12">
        <f t="shared" si="91"/>
        <v>0</v>
      </c>
      <c r="O203" s="12">
        <f t="shared" si="92"/>
        <v>6375585.7452000007</v>
      </c>
      <c r="P203" s="12">
        <f t="shared" si="93"/>
        <v>9.2468067027179749E-6</v>
      </c>
      <c r="Q203" s="12">
        <f t="shared" si="94"/>
        <v>0</v>
      </c>
      <c r="R203" s="12">
        <f t="shared" si="95"/>
        <v>0</v>
      </c>
      <c r="S203" s="12">
        <f t="shared" si="96"/>
        <v>0</v>
      </c>
      <c r="T203" s="12">
        <f t="shared" si="97"/>
        <v>0</v>
      </c>
      <c r="U203" s="12">
        <f t="shared" si="98"/>
        <v>0</v>
      </c>
      <c r="V203" s="12">
        <f t="shared" si="107"/>
        <v>5.0546225567071803E-3</v>
      </c>
      <c r="W203" s="12">
        <f t="shared" si="99"/>
        <v>4.2582015317955055E-5</v>
      </c>
      <c r="X203" s="12">
        <f t="shared" si="100"/>
        <v>1.6740578955036711E-7</v>
      </c>
      <c r="Y203" s="12">
        <f t="shared" si="101"/>
        <v>0</v>
      </c>
      <c r="Z203" s="13" t="str">
        <f t="shared" si="102"/>
        <v>N</v>
      </c>
      <c r="AA203" s="13" t="str">
        <f t="shared" si="103"/>
        <v>N</v>
      </c>
      <c r="AB203" s="13" t="str">
        <f t="shared" si="104"/>
        <v>U</v>
      </c>
      <c r="AC203" s="14">
        <f t="shared" si="105"/>
        <v>166021.44365805644</v>
      </c>
      <c r="AD203" s="14">
        <f t="shared" si="106"/>
        <v>0</v>
      </c>
      <c r="AE203" s="27"/>
      <c r="AF203" s="27"/>
      <c r="AG203" s="33"/>
      <c r="AH203" s="34"/>
      <c r="AI203" s="35"/>
      <c r="AJ203" s="33"/>
      <c r="AK203" s="34"/>
      <c r="AL203" s="35"/>
      <c r="AM203" s="28"/>
      <c r="AN203" s="28"/>
      <c r="AO203" s="28"/>
    </row>
    <row r="204" spans="5:41" x14ac:dyDescent="0.25">
      <c r="E204" s="11">
        <f>route!A203</f>
        <v>0</v>
      </c>
      <c r="F204" s="11">
        <f>route!B203</f>
        <v>0</v>
      </c>
      <c r="G204" s="12">
        <f t="shared" si="84"/>
        <v>0</v>
      </c>
      <c r="H204" s="12">
        <f t="shared" si="85"/>
        <v>0</v>
      </c>
      <c r="I204" s="12">
        <f t="shared" si="86"/>
        <v>31</v>
      </c>
      <c r="J204" s="12">
        <f t="shared" si="87"/>
        <v>3</v>
      </c>
      <c r="K204" s="12">
        <f t="shared" si="88"/>
        <v>-5.2359877559829883E-2</v>
      </c>
      <c r="L204" s="12">
        <f t="shared" si="89"/>
        <v>-5.2335956242943828E-2</v>
      </c>
      <c r="M204" s="12">
        <f t="shared" si="90"/>
        <v>-5.2383818566763218E-2</v>
      </c>
      <c r="N204" s="12">
        <f t="shared" si="91"/>
        <v>0</v>
      </c>
      <c r="O204" s="12">
        <f t="shared" si="92"/>
        <v>6375585.7452000007</v>
      </c>
      <c r="P204" s="12">
        <f t="shared" si="93"/>
        <v>9.2468067027179749E-6</v>
      </c>
      <c r="Q204" s="12">
        <f t="shared" si="94"/>
        <v>0</v>
      </c>
      <c r="R204" s="12">
        <f t="shared" si="95"/>
        <v>0</v>
      </c>
      <c r="S204" s="12">
        <f t="shared" si="96"/>
        <v>0</v>
      </c>
      <c r="T204" s="12">
        <f t="shared" si="97"/>
        <v>0</v>
      </c>
      <c r="U204" s="12">
        <f t="shared" si="98"/>
        <v>0</v>
      </c>
      <c r="V204" s="12">
        <f t="shared" si="107"/>
        <v>5.0546225567071803E-3</v>
      </c>
      <c r="W204" s="12">
        <f t="shared" si="99"/>
        <v>4.2582015317955055E-5</v>
      </c>
      <c r="X204" s="12">
        <f t="shared" si="100"/>
        <v>1.6740578955036711E-7</v>
      </c>
      <c r="Y204" s="12">
        <f t="shared" si="101"/>
        <v>0</v>
      </c>
      <c r="Z204" s="13" t="str">
        <f t="shared" si="102"/>
        <v>N</v>
      </c>
      <c r="AA204" s="13" t="str">
        <f t="shared" si="103"/>
        <v>N</v>
      </c>
      <c r="AB204" s="13" t="str">
        <f t="shared" si="104"/>
        <v>U</v>
      </c>
      <c r="AC204" s="14">
        <f t="shared" si="105"/>
        <v>166021.44365805644</v>
      </c>
      <c r="AD204" s="14">
        <f t="shared" si="106"/>
        <v>0</v>
      </c>
      <c r="AE204" s="27"/>
      <c r="AF204" s="27"/>
      <c r="AG204" s="33"/>
      <c r="AH204" s="34"/>
      <c r="AI204" s="35"/>
      <c r="AJ204" s="33"/>
      <c r="AK204" s="34"/>
      <c r="AL204" s="35"/>
      <c r="AM204" s="28"/>
      <c r="AN204" s="28"/>
      <c r="AO204" s="28"/>
    </row>
    <row r="205" spans="5:41" x14ac:dyDescent="0.25">
      <c r="E205" s="11">
        <f>route!A204</f>
        <v>0</v>
      </c>
      <c r="F205" s="11">
        <f>route!B204</f>
        <v>0</v>
      </c>
      <c r="G205" s="12">
        <f t="shared" si="84"/>
        <v>0</v>
      </c>
      <c r="H205" s="12">
        <f t="shared" si="85"/>
        <v>0</v>
      </c>
      <c r="I205" s="12">
        <f t="shared" si="86"/>
        <v>31</v>
      </c>
      <c r="J205" s="12">
        <f t="shared" si="87"/>
        <v>3</v>
      </c>
      <c r="K205" s="12">
        <f t="shared" si="88"/>
        <v>-5.2359877559829883E-2</v>
      </c>
      <c r="L205" s="12">
        <f t="shared" si="89"/>
        <v>-5.2335956242943828E-2</v>
      </c>
      <c r="M205" s="12">
        <f t="shared" si="90"/>
        <v>-5.2383818566763218E-2</v>
      </c>
      <c r="N205" s="12">
        <f t="shared" si="91"/>
        <v>0</v>
      </c>
      <c r="O205" s="12">
        <f t="shared" si="92"/>
        <v>6375585.7452000007</v>
      </c>
      <c r="P205" s="12">
        <f t="shared" si="93"/>
        <v>9.2468067027179749E-6</v>
      </c>
      <c r="Q205" s="12">
        <f t="shared" si="94"/>
        <v>0</v>
      </c>
      <c r="R205" s="12">
        <f t="shared" si="95"/>
        <v>0</v>
      </c>
      <c r="S205" s="12">
        <f t="shared" si="96"/>
        <v>0</v>
      </c>
      <c r="T205" s="12">
        <f t="shared" si="97"/>
        <v>0</v>
      </c>
      <c r="U205" s="12">
        <f t="shared" si="98"/>
        <v>0</v>
      </c>
      <c r="V205" s="12">
        <f t="shared" si="107"/>
        <v>5.0546225567071803E-3</v>
      </c>
      <c r="W205" s="12">
        <f t="shared" si="99"/>
        <v>4.2582015317955055E-5</v>
      </c>
      <c r="X205" s="12">
        <f t="shared" si="100"/>
        <v>1.6740578955036711E-7</v>
      </c>
      <c r="Y205" s="12">
        <f t="shared" si="101"/>
        <v>0</v>
      </c>
      <c r="Z205" s="13" t="str">
        <f t="shared" si="102"/>
        <v>N</v>
      </c>
      <c r="AA205" s="13" t="str">
        <f t="shared" si="103"/>
        <v>N</v>
      </c>
      <c r="AB205" s="13" t="str">
        <f t="shared" si="104"/>
        <v>U</v>
      </c>
      <c r="AC205" s="14">
        <f t="shared" si="105"/>
        <v>166021.44365805644</v>
      </c>
      <c r="AD205" s="14">
        <f t="shared" si="106"/>
        <v>0</v>
      </c>
      <c r="AE205" s="27"/>
      <c r="AF205" s="27"/>
      <c r="AG205" s="33"/>
      <c r="AH205" s="34"/>
      <c r="AI205" s="35"/>
      <c r="AJ205" s="33"/>
      <c r="AK205" s="34"/>
      <c r="AL205" s="35"/>
      <c r="AM205" s="28"/>
      <c r="AN205" s="28"/>
      <c r="AO205" s="28"/>
    </row>
    <row r="206" spans="5:41" x14ac:dyDescent="0.25">
      <c r="E206" s="11">
        <f>route!A205</f>
        <v>0</v>
      </c>
      <c r="F206" s="11">
        <f>route!B205</f>
        <v>0</v>
      </c>
      <c r="G206" s="12">
        <f t="shared" si="84"/>
        <v>0</v>
      </c>
      <c r="H206" s="12">
        <f t="shared" si="85"/>
        <v>0</v>
      </c>
      <c r="I206" s="12">
        <f t="shared" si="86"/>
        <v>31</v>
      </c>
      <c r="J206" s="12">
        <f t="shared" si="87"/>
        <v>3</v>
      </c>
      <c r="K206" s="12">
        <f t="shared" si="88"/>
        <v>-5.2359877559829883E-2</v>
      </c>
      <c r="L206" s="12">
        <f t="shared" si="89"/>
        <v>-5.2335956242943828E-2</v>
      </c>
      <c r="M206" s="12">
        <f t="shared" si="90"/>
        <v>-5.2383818566763218E-2</v>
      </c>
      <c r="N206" s="12">
        <f t="shared" si="91"/>
        <v>0</v>
      </c>
      <c r="O206" s="12">
        <f t="shared" si="92"/>
        <v>6375585.7452000007</v>
      </c>
      <c r="P206" s="12">
        <f t="shared" si="93"/>
        <v>9.2468067027179749E-6</v>
      </c>
      <c r="Q206" s="12">
        <f t="shared" si="94"/>
        <v>0</v>
      </c>
      <c r="R206" s="12">
        <f t="shared" si="95"/>
        <v>0</v>
      </c>
      <c r="S206" s="12">
        <f t="shared" si="96"/>
        <v>0</v>
      </c>
      <c r="T206" s="12">
        <f t="shared" si="97"/>
        <v>0</v>
      </c>
      <c r="U206" s="12">
        <f t="shared" si="98"/>
        <v>0</v>
      </c>
      <c r="V206" s="12">
        <f t="shared" si="107"/>
        <v>5.0546225567071803E-3</v>
      </c>
      <c r="W206" s="12">
        <f t="shared" si="99"/>
        <v>4.2582015317955055E-5</v>
      </c>
      <c r="X206" s="12">
        <f t="shared" si="100"/>
        <v>1.6740578955036711E-7</v>
      </c>
      <c r="Y206" s="12">
        <f t="shared" si="101"/>
        <v>0</v>
      </c>
      <c r="Z206" s="13" t="str">
        <f t="shared" si="102"/>
        <v>N</v>
      </c>
      <c r="AA206" s="13" t="str">
        <f t="shared" si="103"/>
        <v>N</v>
      </c>
      <c r="AB206" s="13" t="str">
        <f t="shared" si="104"/>
        <v>U</v>
      </c>
      <c r="AC206" s="14">
        <f t="shared" si="105"/>
        <v>166021.44365805644</v>
      </c>
      <c r="AD206" s="14">
        <f t="shared" si="106"/>
        <v>0</v>
      </c>
      <c r="AE206" s="27"/>
      <c r="AF206" s="27"/>
      <c r="AG206" s="33"/>
      <c r="AH206" s="34"/>
      <c r="AI206" s="35"/>
      <c r="AJ206" s="33"/>
      <c r="AK206" s="34"/>
      <c r="AL206" s="35"/>
      <c r="AM206" s="28"/>
      <c r="AN206" s="28"/>
      <c r="AO206" s="28"/>
    </row>
    <row r="207" spans="5:41" x14ac:dyDescent="0.25">
      <c r="E207" s="11">
        <f>route!A206</f>
        <v>0</v>
      </c>
      <c r="F207" s="11">
        <f>route!B206</f>
        <v>0</v>
      </c>
      <c r="G207" s="12">
        <f t="shared" si="84"/>
        <v>0</v>
      </c>
      <c r="H207" s="12">
        <f t="shared" si="85"/>
        <v>0</v>
      </c>
      <c r="I207" s="12">
        <f t="shared" si="86"/>
        <v>31</v>
      </c>
      <c r="J207" s="12">
        <f t="shared" si="87"/>
        <v>3</v>
      </c>
      <c r="K207" s="12">
        <f t="shared" si="88"/>
        <v>-5.2359877559829883E-2</v>
      </c>
      <c r="L207" s="12">
        <f t="shared" si="89"/>
        <v>-5.2335956242943828E-2</v>
      </c>
      <c r="M207" s="12">
        <f t="shared" si="90"/>
        <v>-5.2383818566763218E-2</v>
      </c>
      <c r="N207" s="12">
        <f t="shared" si="91"/>
        <v>0</v>
      </c>
      <c r="O207" s="12">
        <f t="shared" si="92"/>
        <v>6375585.7452000007</v>
      </c>
      <c r="P207" s="12">
        <f t="shared" si="93"/>
        <v>9.2468067027179749E-6</v>
      </c>
      <c r="Q207" s="12">
        <f t="shared" si="94"/>
        <v>0</v>
      </c>
      <c r="R207" s="12">
        <f t="shared" si="95"/>
        <v>0</v>
      </c>
      <c r="S207" s="12">
        <f t="shared" si="96"/>
        <v>0</v>
      </c>
      <c r="T207" s="12">
        <f t="shared" si="97"/>
        <v>0</v>
      </c>
      <c r="U207" s="12">
        <f t="shared" si="98"/>
        <v>0</v>
      </c>
      <c r="V207" s="12">
        <f t="shared" si="107"/>
        <v>5.0546225567071803E-3</v>
      </c>
      <c r="W207" s="12">
        <f t="shared" si="99"/>
        <v>4.2582015317955055E-5</v>
      </c>
      <c r="X207" s="12">
        <f t="shared" si="100"/>
        <v>1.6740578955036711E-7</v>
      </c>
      <c r="Y207" s="12">
        <f t="shared" si="101"/>
        <v>0</v>
      </c>
      <c r="Z207" s="13" t="str">
        <f t="shared" si="102"/>
        <v>N</v>
      </c>
      <c r="AA207" s="13" t="str">
        <f t="shared" si="103"/>
        <v>N</v>
      </c>
      <c r="AB207" s="13" t="str">
        <f t="shared" si="104"/>
        <v>U</v>
      </c>
      <c r="AC207" s="14">
        <f t="shared" si="105"/>
        <v>166021.44365805644</v>
      </c>
      <c r="AD207" s="14">
        <f t="shared" si="106"/>
        <v>0</v>
      </c>
      <c r="AE207" s="27"/>
      <c r="AF207" s="27"/>
      <c r="AG207" s="33"/>
      <c r="AH207" s="34"/>
      <c r="AI207" s="35"/>
      <c r="AJ207" s="33"/>
      <c r="AK207" s="34"/>
      <c r="AL207" s="35"/>
      <c r="AM207" s="28"/>
      <c r="AN207" s="28"/>
      <c r="AO207" s="28"/>
    </row>
    <row r="208" spans="5:41" x14ac:dyDescent="0.25">
      <c r="E208" s="11">
        <f>route!A207</f>
        <v>0</v>
      </c>
      <c r="F208" s="11">
        <f>route!B207</f>
        <v>0</v>
      </c>
      <c r="G208" s="12">
        <f t="shared" si="84"/>
        <v>0</v>
      </c>
      <c r="H208" s="12">
        <f t="shared" si="85"/>
        <v>0</v>
      </c>
      <c r="I208" s="12">
        <f t="shared" si="86"/>
        <v>31</v>
      </c>
      <c r="J208" s="12">
        <f t="shared" si="87"/>
        <v>3</v>
      </c>
      <c r="K208" s="12">
        <f t="shared" si="88"/>
        <v>-5.2359877559829883E-2</v>
      </c>
      <c r="L208" s="12">
        <f t="shared" si="89"/>
        <v>-5.2335956242943828E-2</v>
      </c>
      <c r="M208" s="12">
        <f t="shared" si="90"/>
        <v>-5.2383818566763218E-2</v>
      </c>
      <c r="N208" s="12">
        <f t="shared" si="91"/>
        <v>0</v>
      </c>
      <c r="O208" s="12">
        <f t="shared" si="92"/>
        <v>6375585.7452000007</v>
      </c>
      <c r="P208" s="12">
        <f t="shared" si="93"/>
        <v>9.2468067027179749E-6</v>
      </c>
      <c r="Q208" s="12">
        <f t="shared" si="94"/>
        <v>0</v>
      </c>
      <c r="R208" s="12">
        <f t="shared" si="95"/>
        <v>0</v>
      </c>
      <c r="S208" s="12">
        <f t="shared" si="96"/>
        <v>0</v>
      </c>
      <c r="T208" s="12">
        <f t="shared" si="97"/>
        <v>0</v>
      </c>
      <c r="U208" s="12">
        <f t="shared" si="98"/>
        <v>0</v>
      </c>
      <c r="V208" s="12">
        <f t="shared" si="107"/>
        <v>5.0546225567071803E-3</v>
      </c>
      <c r="W208" s="12">
        <f t="shared" si="99"/>
        <v>4.2582015317955055E-5</v>
      </c>
      <c r="X208" s="12">
        <f t="shared" si="100"/>
        <v>1.6740578955036711E-7</v>
      </c>
      <c r="Y208" s="12">
        <f t="shared" si="101"/>
        <v>0</v>
      </c>
      <c r="Z208" s="13" t="str">
        <f t="shared" si="102"/>
        <v>N</v>
      </c>
      <c r="AA208" s="13" t="str">
        <f t="shared" si="103"/>
        <v>N</v>
      </c>
      <c r="AB208" s="13" t="str">
        <f t="shared" si="104"/>
        <v>U</v>
      </c>
      <c r="AC208" s="14">
        <f t="shared" si="105"/>
        <v>166021.44365805644</v>
      </c>
      <c r="AD208" s="14">
        <f t="shared" si="106"/>
        <v>0</v>
      </c>
      <c r="AE208" s="27"/>
      <c r="AF208" s="27"/>
      <c r="AG208" s="33"/>
      <c r="AH208" s="34"/>
      <c r="AI208" s="35"/>
      <c r="AJ208" s="33"/>
      <c r="AK208" s="34"/>
      <c r="AL208" s="35"/>
      <c r="AM208" s="28"/>
      <c r="AN208" s="28"/>
      <c r="AO208" s="28"/>
    </row>
    <row r="209" spans="5:41" x14ac:dyDescent="0.25">
      <c r="E209" s="11">
        <f>route!A208</f>
        <v>0</v>
      </c>
      <c r="F209" s="11">
        <f>route!B208</f>
        <v>0</v>
      </c>
      <c r="G209" s="12">
        <f t="shared" si="84"/>
        <v>0</v>
      </c>
      <c r="H209" s="12">
        <f t="shared" si="85"/>
        <v>0</v>
      </c>
      <c r="I209" s="12">
        <f t="shared" si="86"/>
        <v>31</v>
      </c>
      <c r="J209" s="12">
        <f t="shared" si="87"/>
        <v>3</v>
      </c>
      <c r="K209" s="12">
        <f t="shared" si="88"/>
        <v>-5.2359877559829883E-2</v>
      </c>
      <c r="L209" s="12">
        <f t="shared" si="89"/>
        <v>-5.2335956242943828E-2</v>
      </c>
      <c r="M209" s="12">
        <f t="shared" si="90"/>
        <v>-5.2383818566763218E-2</v>
      </c>
      <c r="N209" s="12">
        <f t="shared" si="91"/>
        <v>0</v>
      </c>
      <c r="O209" s="12">
        <f t="shared" si="92"/>
        <v>6375585.7452000007</v>
      </c>
      <c r="P209" s="12">
        <f t="shared" si="93"/>
        <v>9.2468067027179749E-6</v>
      </c>
      <c r="Q209" s="12">
        <f t="shared" si="94"/>
        <v>0</v>
      </c>
      <c r="R209" s="12">
        <f t="shared" si="95"/>
        <v>0</v>
      </c>
      <c r="S209" s="12">
        <f t="shared" si="96"/>
        <v>0</v>
      </c>
      <c r="T209" s="12">
        <f t="shared" si="97"/>
        <v>0</v>
      </c>
      <c r="U209" s="12">
        <f t="shared" si="98"/>
        <v>0</v>
      </c>
      <c r="V209" s="12">
        <f t="shared" si="107"/>
        <v>5.0546225567071803E-3</v>
      </c>
      <c r="W209" s="12">
        <f t="shared" si="99"/>
        <v>4.2582015317955055E-5</v>
      </c>
      <c r="X209" s="12">
        <f t="shared" si="100"/>
        <v>1.6740578955036711E-7</v>
      </c>
      <c r="Y209" s="12">
        <f t="shared" si="101"/>
        <v>0</v>
      </c>
      <c r="Z209" s="13" t="str">
        <f t="shared" si="102"/>
        <v>N</v>
      </c>
      <c r="AA209" s="13" t="str">
        <f t="shared" si="103"/>
        <v>N</v>
      </c>
      <c r="AB209" s="13" t="str">
        <f t="shared" si="104"/>
        <v>U</v>
      </c>
      <c r="AC209" s="14">
        <f t="shared" si="105"/>
        <v>166021.44365805644</v>
      </c>
      <c r="AD209" s="14">
        <f t="shared" si="106"/>
        <v>0</v>
      </c>
      <c r="AE209" s="27"/>
      <c r="AF209" s="27"/>
      <c r="AG209" s="33"/>
      <c r="AH209" s="34"/>
      <c r="AI209" s="35"/>
      <c r="AJ209" s="33"/>
      <c r="AK209" s="34"/>
      <c r="AL209" s="35"/>
      <c r="AM209" s="28"/>
      <c r="AN209" s="28"/>
      <c r="AO209" s="28"/>
    </row>
    <row r="210" spans="5:41" x14ac:dyDescent="0.25">
      <c r="E210" s="11">
        <f>route!A209</f>
        <v>0</v>
      </c>
      <c r="F210" s="11">
        <f>route!B209</f>
        <v>0</v>
      </c>
      <c r="G210" s="12">
        <f t="shared" si="84"/>
        <v>0</v>
      </c>
      <c r="H210" s="12">
        <f t="shared" si="85"/>
        <v>0</v>
      </c>
      <c r="I210" s="12">
        <f t="shared" si="86"/>
        <v>31</v>
      </c>
      <c r="J210" s="12">
        <f t="shared" si="87"/>
        <v>3</v>
      </c>
      <c r="K210" s="12">
        <f t="shared" si="88"/>
        <v>-5.2359877559829883E-2</v>
      </c>
      <c r="L210" s="12">
        <f t="shared" si="89"/>
        <v>-5.2335956242943828E-2</v>
      </c>
      <c r="M210" s="12">
        <f t="shared" si="90"/>
        <v>-5.2383818566763218E-2</v>
      </c>
      <c r="N210" s="12">
        <f t="shared" si="91"/>
        <v>0</v>
      </c>
      <c r="O210" s="12">
        <f t="shared" si="92"/>
        <v>6375585.7452000007</v>
      </c>
      <c r="P210" s="12">
        <f t="shared" si="93"/>
        <v>9.2468067027179749E-6</v>
      </c>
      <c r="Q210" s="12">
        <f t="shared" si="94"/>
        <v>0</v>
      </c>
      <c r="R210" s="12">
        <f t="shared" si="95"/>
        <v>0</v>
      </c>
      <c r="S210" s="12">
        <f t="shared" si="96"/>
        <v>0</v>
      </c>
      <c r="T210" s="12">
        <f t="shared" si="97"/>
        <v>0</v>
      </c>
      <c r="U210" s="12">
        <f t="shared" si="98"/>
        <v>0</v>
      </c>
      <c r="V210" s="12">
        <f t="shared" si="107"/>
        <v>5.0546225567071803E-3</v>
      </c>
      <c r="W210" s="12">
        <f t="shared" si="99"/>
        <v>4.2582015317955055E-5</v>
      </c>
      <c r="X210" s="12">
        <f t="shared" si="100"/>
        <v>1.6740578955036711E-7</v>
      </c>
      <c r="Y210" s="12">
        <f t="shared" si="101"/>
        <v>0</v>
      </c>
      <c r="Z210" s="13" t="str">
        <f t="shared" si="102"/>
        <v>N</v>
      </c>
      <c r="AA210" s="13" t="str">
        <f t="shared" si="103"/>
        <v>N</v>
      </c>
      <c r="AB210" s="13" t="str">
        <f t="shared" si="104"/>
        <v>U</v>
      </c>
      <c r="AC210" s="14">
        <f t="shared" si="105"/>
        <v>166021.44365805644</v>
      </c>
      <c r="AD210" s="14">
        <f t="shared" si="106"/>
        <v>0</v>
      </c>
      <c r="AE210" s="27"/>
      <c r="AF210" s="27"/>
      <c r="AG210" s="33"/>
      <c r="AH210" s="34"/>
      <c r="AI210" s="35"/>
      <c r="AJ210" s="33"/>
      <c r="AK210" s="34"/>
      <c r="AL210" s="35"/>
      <c r="AM210" s="28"/>
      <c r="AN210" s="28"/>
      <c r="AO210" s="28"/>
    </row>
    <row r="211" spans="5:41" x14ac:dyDescent="0.25">
      <c r="E211" s="11">
        <f>route!A210</f>
        <v>0</v>
      </c>
      <c r="F211" s="11">
        <f>route!B210</f>
        <v>0</v>
      </c>
      <c r="G211" s="12">
        <f t="shared" si="84"/>
        <v>0</v>
      </c>
      <c r="H211" s="12">
        <f t="shared" si="85"/>
        <v>0</v>
      </c>
      <c r="I211" s="12">
        <f t="shared" si="86"/>
        <v>31</v>
      </c>
      <c r="J211" s="12">
        <f t="shared" si="87"/>
        <v>3</v>
      </c>
      <c r="K211" s="12">
        <f t="shared" si="88"/>
        <v>-5.2359877559829883E-2</v>
      </c>
      <c r="L211" s="12">
        <f t="shared" si="89"/>
        <v>-5.2335956242943828E-2</v>
      </c>
      <c r="M211" s="12">
        <f t="shared" si="90"/>
        <v>-5.2383818566763218E-2</v>
      </c>
      <c r="N211" s="12">
        <f t="shared" si="91"/>
        <v>0</v>
      </c>
      <c r="O211" s="12">
        <f t="shared" si="92"/>
        <v>6375585.7452000007</v>
      </c>
      <c r="P211" s="12">
        <f t="shared" si="93"/>
        <v>9.2468067027179749E-6</v>
      </c>
      <c r="Q211" s="12">
        <f t="shared" si="94"/>
        <v>0</v>
      </c>
      <c r="R211" s="12">
        <f t="shared" si="95"/>
        <v>0</v>
      </c>
      <c r="S211" s="12">
        <f t="shared" si="96"/>
        <v>0</v>
      </c>
      <c r="T211" s="12">
        <f t="shared" si="97"/>
        <v>0</v>
      </c>
      <c r="U211" s="12">
        <f t="shared" si="98"/>
        <v>0</v>
      </c>
      <c r="V211" s="12">
        <f t="shared" si="107"/>
        <v>5.0546225567071803E-3</v>
      </c>
      <c r="W211" s="12">
        <f t="shared" si="99"/>
        <v>4.2582015317955055E-5</v>
      </c>
      <c r="X211" s="12">
        <f t="shared" si="100"/>
        <v>1.6740578955036711E-7</v>
      </c>
      <c r="Y211" s="12">
        <f t="shared" si="101"/>
        <v>0</v>
      </c>
      <c r="Z211" s="13" t="str">
        <f t="shared" si="102"/>
        <v>N</v>
      </c>
      <c r="AA211" s="13" t="str">
        <f t="shared" si="103"/>
        <v>N</v>
      </c>
      <c r="AB211" s="13" t="str">
        <f t="shared" si="104"/>
        <v>U</v>
      </c>
      <c r="AC211" s="14">
        <f t="shared" si="105"/>
        <v>166021.44365805644</v>
      </c>
      <c r="AD211" s="14">
        <f t="shared" si="106"/>
        <v>0</v>
      </c>
      <c r="AE211" s="27"/>
      <c r="AF211" s="27"/>
      <c r="AG211" s="33"/>
      <c r="AH211" s="34"/>
      <c r="AI211" s="35"/>
      <c r="AJ211" s="33"/>
      <c r="AK211" s="34"/>
      <c r="AL211" s="35"/>
      <c r="AM211" s="28"/>
      <c r="AN211" s="28"/>
      <c r="AO211" s="28"/>
    </row>
    <row r="212" spans="5:41" x14ac:dyDescent="0.25">
      <c r="E212" s="11">
        <f>route!A211</f>
        <v>0</v>
      </c>
      <c r="F212" s="11">
        <f>route!B211</f>
        <v>0</v>
      </c>
      <c r="G212" s="12">
        <f t="shared" si="84"/>
        <v>0</v>
      </c>
      <c r="H212" s="12">
        <f t="shared" si="85"/>
        <v>0</v>
      </c>
      <c r="I212" s="12">
        <f t="shared" si="86"/>
        <v>31</v>
      </c>
      <c r="J212" s="12">
        <f t="shared" si="87"/>
        <v>3</v>
      </c>
      <c r="K212" s="12">
        <f t="shared" si="88"/>
        <v>-5.2359877559829883E-2</v>
      </c>
      <c r="L212" s="12">
        <f t="shared" si="89"/>
        <v>-5.2335956242943828E-2</v>
      </c>
      <c r="M212" s="12">
        <f t="shared" si="90"/>
        <v>-5.2383818566763218E-2</v>
      </c>
      <c r="N212" s="12">
        <f t="shared" si="91"/>
        <v>0</v>
      </c>
      <c r="O212" s="12">
        <f t="shared" si="92"/>
        <v>6375585.7452000007</v>
      </c>
      <c r="P212" s="12">
        <f t="shared" si="93"/>
        <v>9.2468067027179749E-6</v>
      </c>
      <c r="Q212" s="12">
        <f t="shared" si="94"/>
        <v>0</v>
      </c>
      <c r="R212" s="12">
        <f t="shared" si="95"/>
        <v>0</v>
      </c>
      <c r="S212" s="12">
        <f t="shared" si="96"/>
        <v>0</v>
      </c>
      <c r="T212" s="12">
        <f t="shared" si="97"/>
        <v>0</v>
      </c>
      <c r="U212" s="12">
        <f t="shared" si="98"/>
        <v>0</v>
      </c>
      <c r="V212" s="12">
        <f t="shared" si="107"/>
        <v>5.0546225567071803E-3</v>
      </c>
      <c r="W212" s="12">
        <f t="shared" si="99"/>
        <v>4.2582015317955055E-5</v>
      </c>
      <c r="X212" s="12">
        <f t="shared" si="100"/>
        <v>1.6740578955036711E-7</v>
      </c>
      <c r="Y212" s="12">
        <f t="shared" si="101"/>
        <v>0</v>
      </c>
      <c r="Z212" s="13" t="str">
        <f t="shared" si="102"/>
        <v>N</v>
      </c>
      <c r="AA212" s="13" t="str">
        <f t="shared" si="103"/>
        <v>N</v>
      </c>
      <c r="AB212" s="13" t="str">
        <f t="shared" si="104"/>
        <v>U</v>
      </c>
      <c r="AC212" s="14">
        <f t="shared" si="105"/>
        <v>166021.44365805644</v>
      </c>
      <c r="AD212" s="14">
        <f t="shared" si="106"/>
        <v>0</v>
      </c>
      <c r="AE212" s="27"/>
      <c r="AF212" s="27"/>
      <c r="AG212" s="33"/>
      <c r="AH212" s="34"/>
      <c r="AI212" s="35"/>
      <c r="AJ212" s="33"/>
      <c r="AK212" s="34"/>
      <c r="AL212" s="35"/>
      <c r="AM212" s="28"/>
      <c r="AN212" s="28"/>
      <c r="AO212" s="28"/>
    </row>
    <row r="213" spans="5:41" x14ac:dyDescent="0.25">
      <c r="E213" s="11">
        <f>route!A212</f>
        <v>0</v>
      </c>
      <c r="F213" s="11">
        <f>route!B212</f>
        <v>0</v>
      </c>
      <c r="G213" s="12">
        <f t="shared" si="84"/>
        <v>0</v>
      </c>
      <c r="H213" s="12">
        <f t="shared" si="85"/>
        <v>0</v>
      </c>
      <c r="I213" s="12">
        <f t="shared" si="86"/>
        <v>31</v>
      </c>
      <c r="J213" s="12">
        <f t="shared" si="87"/>
        <v>3</v>
      </c>
      <c r="K213" s="12">
        <f t="shared" si="88"/>
        <v>-5.2359877559829883E-2</v>
      </c>
      <c r="L213" s="12">
        <f t="shared" si="89"/>
        <v>-5.2335956242943828E-2</v>
      </c>
      <c r="M213" s="12">
        <f t="shared" si="90"/>
        <v>-5.2383818566763218E-2</v>
      </c>
      <c r="N213" s="12">
        <f t="shared" si="91"/>
        <v>0</v>
      </c>
      <c r="O213" s="12">
        <f t="shared" si="92"/>
        <v>6375585.7452000007</v>
      </c>
      <c r="P213" s="12">
        <f t="shared" si="93"/>
        <v>9.2468067027179749E-6</v>
      </c>
      <c r="Q213" s="12">
        <f t="shared" si="94"/>
        <v>0</v>
      </c>
      <c r="R213" s="12">
        <f t="shared" si="95"/>
        <v>0</v>
      </c>
      <c r="S213" s="12">
        <f t="shared" si="96"/>
        <v>0</v>
      </c>
      <c r="T213" s="12">
        <f t="shared" si="97"/>
        <v>0</v>
      </c>
      <c r="U213" s="12">
        <f t="shared" si="98"/>
        <v>0</v>
      </c>
      <c r="V213" s="12">
        <f t="shared" si="107"/>
        <v>5.0546225567071803E-3</v>
      </c>
      <c r="W213" s="12">
        <f t="shared" si="99"/>
        <v>4.2582015317955055E-5</v>
      </c>
      <c r="X213" s="12">
        <f t="shared" si="100"/>
        <v>1.6740578955036711E-7</v>
      </c>
      <c r="Y213" s="12">
        <f t="shared" si="101"/>
        <v>0</v>
      </c>
      <c r="Z213" s="13" t="str">
        <f t="shared" si="102"/>
        <v>N</v>
      </c>
      <c r="AA213" s="13" t="str">
        <f t="shared" si="103"/>
        <v>N</v>
      </c>
      <c r="AB213" s="13" t="str">
        <f t="shared" si="104"/>
        <v>U</v>
      </c>
      <c r="AC213" s="14">
        <f t="shared" si="105"/>
        <v>166021.44365805644</v>
      </c>
      <c r="AD213" s="14">
        <f t="shared" si="106"/>
        <v>0</v>
      </c>
      <c r="AE213" s="27"/>
      <c r="AF213" s="27"/>
      <c r="AG213" s="33"/>
      <c r="AH213" s="34"/>
      <c r="AI213" s="35"/>
      <c r="AJ213" s="33"/>
      <c r="AK213" s="34"/>
      <c r="AL213" s="35"/>
      <c r="AM213" s="28"/>
      <c r="AN213" s="28"/>
      <c r="AO213" s="28"/>
    </row>
    <row r="214" spans="5:41" x14ac:dyDescent="0.25">
      <c r="E214" s="11">
        <f>route!A213</f>
        <v>0</v>
      </c>
      <c r="F214" s="11">
        <f>route!B213</f>
        <v>0</v>
      </c>
      <c r="G214" s="12">
        <f t="shared" si="84"/>
        <v>0</v>
      </c>
      <c r="H214" s="12">
        <f t="shared" si="85"/>
        <v>0</v>
      </c>
      <c r="I214" s="12">
        <f t="shared" si="86"/>
        <v>31</v>
      </c>
      <c r="J214" s="12">
        <f t="shared" si="87"/>
        <v>3</v>
      </c>
      <c r="K214" s="12">
        <f t="shared" si="88"/>
        <v>-5.2359877559829883E-2</v>
      </c>
      <c r="L214" s="12">
        <f t="shared" si="89"/>
        <v>-5.2335956242943828E-2</v>
      </c>
      <c r="M214" s="12">
        <f t="shared" si="90"/>
        <v>-5.2383818566763218E-2</v>
      </c>
      <c r="N214" s="12">
        <f t="shared" si="91"/>
        <v>0</v>
      </c>
      <c r="O214" s="12">
        <f t="shared" si="92"/>
        <v>6375585.7452000007</v>
      </c>
      <c r="P214" s="12">
        <f t="shared" si="93"/>
        <v>9.2468067027179749E-6</v>
      </c>
      <c r="Q214" s="12">
        <f t="shared" si="94"/>
        <v>0</v>
      </c>
      <c r="R214" s="12">
        <f t="shared" si="95"/>
        <v>0</v>
      </c>
      <c r="S214" s="12">
        <f t="shared" si="96"/>
        <v>0</v>
      </c>
      <c r="T214" s="12">
        <f t="shared" si="97"/>
        <v>0</v>
      </c>
      <c r="U214" s="12">
        <f t="shared" si="98"/>
        <v>0</v>
      </c>
      <c r="V214" s="12">
        <f t="shared" si="107"/>
        <v>5.0546225567071803E-3</v>
      </c>
      <c r="W214" s="12">
        <f t="shared" si="99"/>
        <v>4.2582015317955055E-5</v>
      </c>
      <c r="X214" s="12">
        <f t="shared" si="100"/>
        <v>1.6740578955036711E-7</v>
      </c>
      <c r="Y214" s="12">
        <f t="shared" si="101"/>
        <v>0</v>
      </c>
      <c r="Z214" s="13" t="str">
        <f t="shared" si="102"/>
        <v>N</v>
      </c>
      <c r="AA214" s="13" t="str">
        <f t="shared" si="103"/>
        <v>N</v>
      </c>
      <c r="AB214" s="13" t="str">
        <f t="shared" si="104"/>
        <v>U</v>
      </c>
      <c r="AC214" s="14">
        <f t="shared" si="105"/>
        <v>166021.44365805644</v>
      </c>
      <c r="AD214" s="14">
        <f t="shared" si="106"/>
        <v>0</v>
      </c>
      <c r="AE214" s="27"/>
      <c r="AF214" s="27"/>
      <c r="AG214" s="33"/>
      <c r="AH214" s="34"/>
      <c r="AI214" s="35"/>
      <c r="AJ214" s="33"/>
      <c r="AK214" s="34"/>
      <c r="AL214" s="35"/>
      <c r="AM214" s="28"/>
      <c r="AN214" s="28"/>
      <c r="AO214" s="28"/>
    </row>
    <row r="215" spans="5:41" x14ac:dyDescent="0.25">
      <c r="E215" s="11">
        <f>route!A214</f>
        <v>0</v>
      </c>
      <c r="F215" s="11">
        <f>route!B214</f>
        <v>0</v>
      </c>
      <c r="G215" s="12">
        <f t="shared" si="84"/>
        <v>0</v>
      </c>
      <c r="H215" s="12">
        <f t="shared" si="85"/>
        <v>0</v>
      </c>
      <c r="I215" s="12">
        <f t="shared" si="86"/>
        <v>31</v>
      </c>
      <c r="J215" s="12">
        <f t="shared" si="87"/>
        <v>3</v>
      </c>
      <c r="K215" s="12">
        <f t="shared" si="88"/>
        <v>-5.2359877559829883E-2</v>
      </c>
      <c r="L215" s="12">
        <f t="shared" si="89"/>
        <v>-5.2335956242943828E-2</v>
      </c>
      <c r="M215" s="12">
        <f t="shared" si="90"/>
        <v>-5.2383818566763218E-2</v>
      </c>
      <c r="N215" s="12">
        <f t="shared" si="91"/>
        <v>0</v>
      </c>
      <c r="O215" s="12">
        <f t="shared" si="92"/>
        <v>6375585.7452000007</v>
      </c>
      <c r="P215" s="12">
        <f t="shared" si="93"/>
        <v>9.2468067027179749E-6</v>
      </c>
      <c r="Q215" s="12">
        <f t="shared" si="94"/>
        <v>0</v>
      </c>
      <c r="R215" s="12">
        <f t="shared" si="95"/>
        <v>0</v>
      </c>
      <c r="S215" s="12">
        <f t="shared" si="96"/>
        <v>0</v>
      </c>
      <c r="T215" s="12">
        <f t="shared" si="97"/>
        <v>0</v>
      </c>
      <c r="U215" s="12">
        <f t="shared" si="98"/>
        <v>0</v>
      </c>
      <c r="V215" s="12">
        <f t="shared" si="107"/>
        <v>5.0546225567071803E-3</v>
      </c>
      <c r="W215" s="12">
        <f t="shared" si="99"/>
        <v>4.2582015317955055E-5</v>
      </c>
      <c r="X215" s="12">
        <f t="shared" si="100"/>
        <v>1.6740578955036711E-7</v>
      </c>
      <c r="Y215" s="12">
        <f t="shared" si="101"/>
        <v>0</v>
      </c>
      <c r="Z215" s="13" t="str">
        <f t="shared" si="102"/>
        <v>N</v>
      </c>
      <c r="AA215" s="13" t="str">
        <f t="shared" si="103"/>
        <v>N</v>
      </c>
      <c r="AB215" s="13" t="str">
        <f t="shared" si="104"/>
        <v>U</v>
      </c>
      <c r="AC215" s="14">
        <f t="shared" si="105"/>
        <v>166021.44365805644</v>
      </c>
      <c r="AD215" s="14">
        <f t="shared" si="106"/>
        <v>0</v>
      </c>
      <c r="AE215" s="27"/>
      <c r="AF215" s="27"/>
      <c r="AG215" s="33"/>
      <c r="AH215" s="34"/>
      <c r="AI215" s="35"/>
      <c r="AJ215" s="33"/>
      <c r="AK215" s="34"/>
      <c r="AL215" s="35"/>
      <c r="AM215" s="28"/>
      <c r="AN215" s="28"/>
      <c r="AO215" s="28"/>
    </row>
    <row r="216" spans="5:41" x14ac:dyDescent="0.25">
      <c r="E216" s="11">
        <f>route!A215</f>
        <v>0</v>
      </c>
      <c r="F216" s="11">
        <f>route!B215</f>
        <v>0</v>
      </c>
      <c r="G216" s="12">
        <f t="shared" si="84"/>
        <v>0</v>
      </c>
      <c r="H216" s="12">
        <f t="shared" si="85"/>
        <v>0</v>
      </c>
      <c r="I216" s="12">
        <f t="shared" si="86"/>
        <v>31</v>
      </c>
      <c r="J216" s="12">
        <f t="shared" si="87"/>
        <v>3</v>
      </c>
      <c r="K216" s="12">
        <f t="shared" si="88"/>
        <v>-5.2359877559829883E-2</v>
      </c>
      <c r="L216" s="12">
        <f t="shared" si="89"/>
        <v>-5.2335956242943828E-2</v>
      </c>
      <c r="M216" s="12">
        <f t="shared" si="90"/>
        <v>-5.2383818566763218E-2</v>
      </c>
      <c r="N216" s="12">
        <f t="shared" si="91"/>
        <v>0</v>
      </c>
      <c r="O216" s="12">
        <f t="shared" si="92"/>
        <v>6375585.7452000007</v>
      </c>
      <c r="P216" s="12">
        <f t="shared" si="93"/>
        <v>9.2468067027179749E-6</v>
      </c>
      <c r="Q216" s="12">
        <f t="shared" si="94"/>
        <v>0</v>
      </c>
      <c r="R216" s="12">
        <f t="shared" si="95"/>
        <v>0</v>
      </c>
      <c r="S216" s="12">
        <f t="shared" si="96"/>
        <v>0</v>
      </c>
      <c r="T216" s="12">
        <f t="shared" si="97"/>
        <v>0</v>
      </c>
      <c r="U216" s="12">
        <f t="shared" si="98"/>
        <v>0</v>
      </c>
      <c r="V216" s="12">
        <f t="shared" si="107"/>
        <v>5.0546225567071803E-3</v>
      </c>
      <c r="W216" s="12">
        <f t="shared" si="99"/>
        <v>4.2582015317955055E-5</v>
      </c>
      <c r="X216" s="12">
        <f t="shared" si="100"/>
        <v>1.6740578955036711E-7</v>
      </c>
      <c r="Y216" s="12">
        <f t="shared" si="101"/>
        <v>0</v>
      </c>
      <c r="Z216" s="13" t="str">
        <f t="shared" si="102"/>
        <v>N</v>
      </c>
      <c r="AA216" s="13" t="str">
        <f t="shared" si="103"/>
        <v>N</v>
      </c>
      <c r="AB216" s="13" t="str">
        <f t="shared" si="104"/>
        <v>U</v>
      </c>
      <c r="AC216" s="14">
        <f t="shared" si="105"/>
        <v>166021.44365805644</v>
      </c>
      <c r="AD216" s="14">
        <f t="shared" si="106"/>
        <v>0</v>
      </c>
      <c r="AE216" s="27"/>
      <c r="AF216" s="27"/>
      <c r="AG216" s="33"/>
      <c r="AH216" s="34"/>
      <c r="AI216" s="35"/>
      <c r="AJ216" s="33"/>
      <c r="AK216" s="34"/>
      <c r="AL216" s="35"/>
      <c r="AM216" s="28"/>
      <c r="AN216" s="28"/>
      <c r="AO216" s="28"/>
    </row>
    <row r="217" spans="5:41" x14ac:dyDescent="0.25">
      <c r="E217" s="11">
        <f>route!A216</f>
        <v>0</v>
      </c>
      <c r="F217" s="11">
        <f>route!B216</f>
        <v>0</v>
      </c>
      <c r="G217" s="12">
        <f t="shared" si="84"/>
        <v>0</v>
      </c>
      <c r="H217" s="12">
        <f t="shared" si="85"/>
        <v>0</v>
      </c>
      <c r="I217" s="12">
        <f t="shared" si="86"/>
        <v>31</v>
      </c>
      <c r="J217" s="12">
        <f t="shared" si="87"/>
        <v>3</v>
      </c>
      <c r="K217" s="12">
        <f t="shared" si="88"/>
        <v>-5.2359877559829883E-2</v>
      </c>
      <c r="L217" s="12">
        <f t="shared" si="89"/>
        <v>-5.2335956242943828E-2</v>
      </c>
      <c r="M217" s="12">
        <f t="shared" si="90"/>
        <v>-5.2383818566763218E-2</v>
      </c>
      <c r="N217" s="12">
        <f t="shared" si="91"/>
        <v>0</v>
      </c>
      <c r="O217" s="12">
        <f t="shared" si="92"/>
        <v>6375585.7452000007</v>
      </c>
      <c r="P217" s="12">
        <f t="shared" si="93"/>
        <v>9.2468067027179749E-6</v>
      </c>
      <c r="Q217" s="12">
        <f t="shared" si="94"/>
        <v>0</v>
      </c>
      <c r="R217" s="12">
        <f t="shared" si="95"/>
        <v>0</v>
      </c>
      <c r="S217" s="12">
        <f t="shared" si="96"/>
        <v>0</v>
      </c>
      <c r="T217" s="12">
        <f t="shared" si="97"/>
        <v>0</v>
      </c>
      <c r="U217" s="12">
        <f t="shared" si="98"/>
        <v>0</v>
      </c>
      <c r="V217" s="12">
        <f t="shared" si="107"/>
        <v>5.0546225567071803E-3</v>
      </c>
      <c r="W217" s="12">
        <f t="shared" si="99"/>
        <v>4.2582015317955055E-5</v>
      </c>
      <c r="X217" s="12">
        <f t="shared" si="100"/>
        <v>1.6740578955036711E-7</v>
      </c>
      <c r="Y217" s="12">
        <f t="shared" si="101"/>
        <v>0</v>
      </c>
      <c r="Z217" s="13" t="str">
        <f t="shared" si="102"/>
        <v>N</v>
      </c>
      <c r="AA217" s="13" t="str">
        <f t="shared" si="103"/>
        <v>N</v>
      </c>
      <c r="AB217" s="13" t="str">
        <f t="shared" si="104"/>
        <v>U</v>
      </c>
      <c r="AC217" s="14">
        <f t="shared" si="105"/>
        <v>166021.44365805644</v>
      </c>
      <c r="AD217" s="14">
        <f t="shared" si="106"/>
        <v>0</v>
      </c>
      <c r="AE217" s="27"/>
      <c r="AF217" s="27"/>
      <c r="AG217" s="33"/>
      <c r="AH217" s="34"/>
      <c r="AI217" s="35"/>
      <c r="AJ217" s="33"/>
      <c r="AK217" s="34"/>
      <c r="AL217" s="35"/>
      <c r="AM217" s="28"/>
      <c r="AN217" s="28"/>
      <c r="AO217" s="28"/>
    </row>
    <row r="218" spans="5:41" x14ac:dyDescent="0.25">
      <c r="E218" s="11">
        <f>route!A217</f>
        <v>0</v>
      </c>
      <c r="F218" s="11">
        <f>route!B217</f>
        <v>0</v>
      </c>
      <c r="G218" s="12">
        <f t="shared" si="84"/>
        <v>0</v>
      </c>
      <c r="H218" s="12">
        <f t="shared" si="85"/>
        <v>0</v>
      </c>
      <c r="I218" s="12">
        <f t="shared" si="86"/>
        <v>31</v>
      </c>
      <c r="J218" s="12">
        <f t="shared" si="87"/>
        <v>3</v>
      </c>
      <c r="K218" s="12">
        <f t="shared" si="88"/>
        <v>-5.2359877559829883E-2</v>
      </c>
      <c r="L218" s="12">
        <f t="shared" si="89"/>
        <v>-5.2335956242943828E-2</v>
      </c>
      <c r="M218" s="12">
        <f t="shared" si="90"/>
        <v>-5.2383818566763218E-2</v>
      </c>
      <c r="N218" s="12">
        <f t="shared" si="91"/>
        <v>0</v>
      </c>
      <c r="O218" s="12">
        <f t="shared" si="92"/>
        <v>6375585.7452000007</v>
      </c>
      <c r="P218" s="12">
        <f t="shared" si="93"/>
        <v>9.2468067027179749E-6</v>
      </c>
      <c r="Q218" s="12">
        <f t="shared" si="94"/>
        <v>0</v>
      </c>
      <c r="R218" s="12">
        <f t="shared" si="95"/>
        <v>0</v>
      </c>
      <c r="S218" s="12">
        <f t="shared" si="96"/>
        <v>0</v>
      </c>
      <c r="T218" s="12">
        <f t="shared" si="97"/>
        <v>0</v>
      </c>
      <c r="U218" s="12">
        <f t="shared" si="98"/>
        <v>0</v>
      </c>
      <c r="V218" s="12">
        <f t="shared" si="107"/>
        <v>5.0546225567071803E-3</v>
      </c>
      <c r="W218" s="12">
        <f t="shared" si="99"/>
        <v>4.2582015317955055E-5</v>
      </c>
      <c r="X218" s="12">
        <f t="shared" si="100"/>
        <v>1.6740578955036711E-7</v>
      </c>
      <c r="Y218" s="12">
        <f t="shared" si="101"/>
        <v>0</v>
      </c>
      <c r="Z218" s="13" t="str">
        <f t="shared" si="102"/>
        <v>N</v>
      </c>
      <c r="AA218" s="13" t="str">
        <f t="shared" si="103"/>
        <v>N</v>
      </c>
      <c r="AB218" s="13" t="str">
        <f t="shared" si="104"/>
        <v>U</v>
      </c>
      <c r="AC218" s="14">
        <f t="shared" si="105"/>
        <v>166021.44365805644</v>
      </c>
      <c r="AD218" s="14">
        <f t="shared" si="106"/>
        <v>0</v>
      </c>
      <c r="AE218" s="27"/>
      <c r="AF218" s="27"/>
      <c r="AG218" s="33"/>
      <c r="AH218" s="34"/>
      <c r="AI218" s="35"/>
      <c r="AJ218" s="33"/>
      <c r="AK218" s="34"/>
      <c r="AL218" s="35"/>
      <c r="AM218" s="28"/>
      <c r="AN218" s="28"/>
      <c r="AO218" s="28"/>
    </row>
    <row r="219" spans="5:41" x14ac:dyDescent="0.25">
      <c r="E219" s="11">
        <f>route!A218</f>
        <v>0</v>
      </c>
      <c r="F219" s="11">
        <f>route!B218</f>
        <v>0</v>
      </c>
      <c r="G219" s="12">
        <f t="shared" si="84"/>
        <v>0</v>
      </c>
      <c r="H219" s="12">
        <f t="shared" si="85"/>
        <v>0</v>
      </c>
      <c r="I219" s="12">
        <f t="shared" si="86"/>
        <v>31</v>
      </c>
      <c r="J219" s="12">
        <f t="shared" si="87"/>
        <v>3</v>
      </c>
      <c r="K219" s="12">
        <f t="shared" si="88"/>
        <v>-5.2359877559829883E-2</v>
      </c>
      <c r="L219" s="12">
        <f t="shared" si="89"/>
        <v>-5.2335956242943828E-2</v>
      </c>
      <c r="M219" s="12">
        <f t="shared" si="90"/>
        <v>-5.2383818566763218E-2</v>
      </c>
      <c r="N219" s="12">
        <f t="shared" si="91"/>
        <v>0</v>
      </c>
      <c r="O219" s="12">
        <f t="shared" si="92"/>
        <v>6375585.7452000007</v>
      </c>
      <c r="P219" s="12">
        <f t="shared" si="93"/>
        <v>9.2468067027179749E-6</v>
      </c>
      <c r="Q219" s="12">
        <f t="shared" si="94"/>
        <v>0</v>
      </c>
      <c r="R219" s="12">
        <f t="shared" si="95"/>
        <v>0</v>
      </c>
      <c r="S219" s="12">
        <f t="shared" si="96"/>
        <v>0</v>
      </c>
      <c r="T219" s="12">
        <f t="shared" si="97"/>
        <v>0</v>
      </c>
      <c r="U219" s="12">
        <f t="shared" si="98"/>
        <v>0</v>
      </c>
      <c r="V219" s="12">
        <f t="shared" si="107"/>
        <v>5.0546225567071803E-3</v>
      </c>
      <c r="W219" s="12">
        <f t="shared" si="99"/>
        <v>4.2582015317955055E-5</v>
      </c>
      <c r="X219" s="12">
        <f t="shared" si="100"/>
        <v>1.6740578955036711E-7</v>
      </c>
      <c r="Y219" s="12">
        <f t="shared" si="101"/>
        <v>0</v>
      </c>
      <c r="Z219" s="13" t="str">
        <f t="shared" si="102"/>
        <v>N</v>
      </c>
      <c r="AA219" s="13" t="str">
        <f t="shared" si="103"/>
        <v>N</v>
      </c>
      <c r="AB219" s="13" t="str">
        <f t="shared" si="104"/>
        <v>U</v>
      </c>
      <c r="AC219" s="14">
        <f t="shared" si="105"/>
        <v>166021.44365805644</v>
      </c>
      <c r="AD219" s="14">
        <f t="shared" si="106"/>
        <v>0</v>
      </c>
      <c r="AE219" s="27"/>
      <c r="AF219" s="27"/>
      <c r="AG219" s="33"/>
      <c r="AH219" s="34"/>
      <c r="AI219" s="35"/>
      <c r="AJ219" s="33"/>
      <c r="AK219" s="34"/>
      <c r="AL219" s="35"/>
      <c r="AM219" s="28"/>
      <c r="AN219" s="28"/>
      <c r="AO219" s="28"/>
    </row>
    <row r="220" spans="5:41" x14ac:dyDescent="0.25">
      <c r="E220" s="11">
        <f>route!A219</f>
        <v>0</v>
      </c>
      <c r="F220" s="11">
        <f>route!B219</f>
        <v>0</v>
      </c>
      <c r="G220" s="12">
        <f t="shared" si="84"/>
        <v>0</v>
      </c>
      <c r="H220" s="12">
        <f t="shared" si="85"/>
        <v>0</v>
      </c>
      <c r="I220" s="12">
        <f t="shared" si="86"/>
        <v>31</v>
      </c>
      <c r="J220" s="12">
        <f t="shared" si="87"/>
        <v>3</v>
      </c>
      <c r="K220" s="12">
        <f t="shared" si="88"/>
        <v>-5.2359877559829883E-2</v>
      </c>
      <c r="L220" s="12">
        <f t="shared" si="89"/>
        <v>-5.2335956242943828E-2</v>
      </c>
      <c r="M220" s="12">
        <f t="shared" si="90"/>
        <v>-5.2383818566763218E-2</v>
      </c>
      <c r="N220" s="12">
        <f t="shared" si="91"/>
        <v>0</v>
      </c>
      <c r="O220" s="12">
        <f t="shared" si="92"/>
        <v>6375585.7452000007</v>
      </c>
      <c r="P220" s="12">
        <f t="shared" si="93"/>
        <v>9.2468067027179749E-6</v>
      </c>
      <c r="Q220" s="12">
        <f t="shared" si="94"/>
        <v>0</v>
      </c>
      <c r="R220" s="12">
        <f t="shared" si="95"/>
        <v>0</v>
      </c>
      <c r="S220" s="12">
        <f t="shared" si="96"/>
        <v>0</v>
      </c>
      <c r="T220" s="12">
        <f t="shared" si="97"/>
        <v>0</v>
      </c>
      <c r="U220" s="12">
        <f t="shared" si="98"/>
        <v>0</v>
      </c>
      <c r="V220" s="12">
        <f t="shared" si="107"/>
        <v>5.0546225567071803E-3</v>
      </c>
      <c r="W220" s="12">
        <f t="shared" si="99"/>
        <v>4.2582015317955055E-5</v>
      </c>
      <c r="X220" s="12">
        <f t="shared" si="100"/>
        <v>1.6740578955036711E-7</v>
      </c>
      <c r="Y220" s="12">
        <f t="shared" si="101"/>
        <v>0</v>
      </c>
      <c r="Z220" s="13" t="str">
        <f t="shared" si="102"/>
        <v>N</v>
      </c>
      <c r="AA220" s="13" t="str">
        <f t="shared" si="103"/>
        <v>N</v>
      </c>
      <c r="AB220" s="13" t="str">
        <f t="shared" si="104"/>
        <v>U</v>
      </c>
      <c r="AC220" s="14">
        <f t="shared" si="105"/>
        <v>166021.44365805644</v>
      </c>
      <c r="AD220" s="14">
        <f t="shared" si="106"/>
        <v>0</v>
      </c>
      <c r="AE220" s="27"/>
      <c r="AF220" s="27"/>
      <c r="AG220" s="33"/>
      <c r="AH220" s="34"/>
      <c r="AI220" s="35"/>
      <c r="AJ220" s="33"/>
      <c r="AK220" s="34"/>
      <c r="AL220" s="35"/>
      <c r="AM220" s="28"/>
      <c r="AN220" s="28"/>
      <c r="AO220" s="28"/>
    </row>
    <row r="221" spans="5:41" x14ac:dyDescent="0.25">
      <c r="E221" s="11">
        <f>route!A220</f>
        <v>0</v>
      </c>
      <c r="F221" s="11">
        <f>route!B220</f>
        <v>0</v>
      </c>
      <c r="G221" s="12">
        <f t="shared" si="84"/>
        <v>0</v>
      </c>
      <c r="H221" s="12">
        <f t="shared" si="85"/>
        <v>0</v>
      </c>
      <c r="I221" s="12">
        <f t="shared" si="86"/>
        <v>31</v>
      </c>
      <c r="J221" s="12">
        <f t="shared" si="87"/>
        <v>3</v>
      </c>
      <c r="K221" s="12">
        <f t="shared" si="88"/>
        <v>-5.2359877559829883E-2</v>
      </c>
      <c r="L221" s="12">
        <f t="shared" si="89"/>
        <v>-5.2335956242943828E-2</v>
      </c>
      <c r="M221" s="12">
        <f t="shared" si="90"/>
        <v>-5.2383818566763218E-2</v>
      </c>
      <c r="N221" s="12">
        <f t="shared" si="91"/>
        <v>0</v>
      </c>
      <c r="O221" s="12">
        <f t="shared" si="92"/>
        <v>6375585.7452000007</v>
      </c>
      <c r="P221" s="12">
        <f t="shared" si="93"/>
        <v>9.2468067027179749E-6</v>
      </c>
      <c r="Q221" s="12">
        <f t="shared" si="94"/>
        <v>0</v>
      </c>
      <c r="R221" s="12">
        <f t="shared" si="95"/>
        <v>0</v>
      </c>
      <c r="S221" s="12">
        <f t="shared" si="96"/>
        <v>0</v>
      </c>
      <c r="T221" s="12">
        <f t="shared" si="97"/>
        <v>0</v>
      </c>
      <c r="U221" s="12">
        <f t="shared" si="98"/>
        <v>0</v>
      </c>
      <c r="V221" s="12">
        <f t="shared" si="107"/>
        <v>5.0546225567071803E-3</v>
      </c>
      <c r="W221" s="12">
        <f t="shared" si="99"/>
        <v>4.2582015317955055E-5</v>
      </c>
      <c r="X221" s="12">
        <f t="shared" si="100"/>
        <v>1.6740578955036711E-7</v>
      </c>
      <c r="Y221" s="12">
        <f t="shared" si="101"/>
        <v>0</v>
      </c>
      <c r="Z221" s="13" t="str">
        <f t="shared" si="102"/>
        <v>N</v>
      </c>
      <c r="AA221" s="13" t="str">
        <f t="shared" si="103"/>
        <v>N</v>
      </c>
      <c r="AB221" s="13" t="str">
        <f t="shared" si="104"/>
        <v>U</v>
      </c>
      <c r="AC221" s="14">
        <f t="shared" si="105"/>
        <v>166021.44365805644</v>
      </c>
      <c r="AD221" s="14">
        <f t="shared" si="106"/>
        <v>0</v>
      </c>
      <c r="AE221" s="27"/>
      <c r="AF221" s="27"/>
      <c r="AG221" s="33"/>
      <c r="AH221" s="34"/>
      <c r="AI221" s="35"/>
      <c r="AJ221" s="33"/>
      <c r="AK221" s="34"/>
      <c r="AL221" s="35"/>
      <c r="AM221" s="28"/>
      <c r="AN221" s="28"/>
      <c r="AO221" s="28"/>
    </row>
    <row r="222" spans="5:41" x14ac:dyDescent="0.25">
      <c r="E222" s="11">
        <f>route!A221</f>
        <v>0</v>
      </c>
      <c r="F222" s="11">
        <f>route!B221</f>
        <v>0</v>
      </c>
      <c r="G222" s="12">
        <f t="shared" si="84"/>
        <v>0</v>
      </c>
      <c r="H222" s="12">
        <f t="shared" si="85"/>
        <v>0</v>
      </c>
      <c r="I222" s="12">
        <f t="shared" si="86"/>
        <v>31</v>
      </c>
      <c r="J222" s="12">
        <f t="shared" si="87"/>
        <v>3</v>
      </c>
      <c r="K222" s="12">
        <f t="shared" si="88"/>
        <v>-5.2359877559829883E-2</v>
      </c>
      <c r="L222" s="12">
        <f t="shared" si="89"/>
        <v>-5.2335956242943828E-2</v>
      </c>
      <c r="M222" s="12">
        <f t="shared" si="90"/>
        <v>-5.2383818566763218E-2</v>
      </c>
      <c r="N222" s="12">
        <f t="shared" si="91"/>
        <v>0</v>
      </c>
      <c r="O222" s="12">
        <f t="shared" si="92"/>
        <v>6375585.7452000007</v>
      </c>
      <c r="P222" s="12">
        <f t="shared" si="93"/>
        <v>9.2468067027179749E-6</v>
      </c>
      <c r="Q222" s="12">
        <f t="shared" si="94"/>
        <v>0</v>
      </c>
      <c r="R222" s="12">
        <f t="shared" si="95"/>
        <v>0</v>
      </c>
      <c r="S222" s="12">
        <f t="shared" si="96"/>
        <v>0</v>
      </c>
      <c r="T222" s="12">
        <f t="shared" si="97"/>
        <v>0</v>
      </c>
      <c r="U222" s="12">
        <f t="shared" si="98"/>
        <v>0</v>
      </c>
      <c r="V222" s="12">
        <f t="shared" si="107"/>
        <v>5.0546225567071803E-3</v>
      </c>
      <c r="W222" s="12">
        <f t="shared" si="99"/>
        <v>4.2582015317955055E-5</v>
      </c>
      <c r="X222" s="12">
        <f t="shared" si="100"/>
        <v>1.6740578955036711E-7</v>
      </c>
      <c r="Y222" s="12">
        <f t="shared" si="101"/>
        <v>0</v>
      </c>
      <c r="Z222" s="13" t="str">
        <f t="shared" si="102"/>
        <v>N</v>
      </c>
      <c r="AA222" s="13" t="str">
        <f t="shared" si="103"/>
        <v>N</v>
      </c>
      <c r="AB222" s="13" t="str">
        <f t="shared" si="104"/>
        <v>U</v>
      </c>
      <c r="AC222" s="14">
        <f t="shared" si="105"/>
        <v>166021.44365805644</v>
      </c>
      <c r="AD222" s="14">
        <f t="shared" si="106"/>
        <v>0</v>
      </c>
      <c r="AE222" s="27"/>
      <c r="AF222" s="27"/>
      <c r="AG222" s="33"/>
      <c r="AH222" s="34"/>
      <c r="AI222" s="35"/>
      <c r="AJ222" s="33"/>
      <c r="AK222" s="34"/>
      <c r="AL222" s="35"/>
      <c r="AM222" s="28"/>
      <c r="AN222" s="28"/>
      <c r="AO222" s="28"/>
    </row>
    <row r="223" spans="5:41" x14ac:dyDescent="0.25">
      <c r="E223" s="11">
        <f>route!A222</f>
        <v>0</v>
      </c>
      <c r="F223" s="11">
        <f>route!B222</f>
        <v>0</v>
      </c>
      <c r="G223" s="12">
        <f t="shared" si="84"/>
        <v>0</v>
      </c>
      <c r="H223" s="12">
        <f t="shared" si="85"/>
        <v>0</v>
      </c>
      <c r="I223" s="12">
        <f t="shared" si="86"/>
        <v>31</v>
      </c>
      <c r="J223" s="12">
        <f t="shared" si="87"/>
        <v>3</v>
      </c>
      <c r="K223" s="12">
        <f t="shared" si="88"/>
        <v>-5.2359877559829883E-2</v>
      </c>
      <c r="L223" s="12">
        <f t="shared" si="89"/>
        <v>-5.2335956242943828E-2</v>
      </c>
      <c r="M223" s="12">
        <f t="shared" si="90"/>
        <v>-5.2383818566763218E-2</v>
      </c>
      <c r="N223" s="12">
        <f t="shared" si="91"/>
        <v>0</v>
      </c>
      <c r="O223" s="12">
        <f t="shared" si="92"/>
        <v>6375585.7452000007</v>
      </c>
      <c r="P223" s="12">
        <f t="shared" si="93"/>
        <v>9.2468067027179749E-6</v>
      </c>
      <c r="Q223" s="12">
        <f t="shared" si="94"/>
        <v>0</v>
      </c>
      <c r="R223" s="12">
        <f t="shared" si="95"/>
        <v>0</v>
      </c>
      <c r="S223" s="12">
        <f t="shared" si="96"/>
        <v>0</v>
      </c>
      <c r="T223" s="12">
        <f t="shared" si="97"/>
        <v>0</v>
      </c>
      <c r="U223" s="12">
        <f t="shared" si="98"/>
        <v>0</v>
      </c>
      <c r="V223" s="12">
        <f t="shared" si="107"/>
        <v>5.0546225567071803E-3</v>
      </c>
      <c r="W223" s="12">
        <f t="shared" si="99"/>
        <v>4.2582015317955055E-5</v>
      </c>
      <c r="X223" s="12">
        <f t="shared" si="100"/>
        <v>1.6740578955036711E-7</v>
      </c>
      <c r="Y223" s="12">
        <f t="shared" si="101"/>
        <v>0</v>
      </c>
      <c r="Z223" s="13" t="str">
        <f t="shared" si="102"/>
        <v>N</v>
      </c>
      <c r="AA223" s="13" t="str">
        <f t="shared" si="103"/>
        <v>N</v>
      </c>
      <c r="AB223" s="13" t="str">
        <f t="shared" si="104"/>
        <v>U</v>
      </c>
      <c r="AC223" s="14">
        <f t="shared" si="105"/>
        <v>166021.44365805644</v>
      </c>
      <c r="AD223" s="14">
        <f t="shared" si="106"/>
        <v>0</v>
      </c>
      <c r="AE223" s="27"/>
      <c r="AF223" s="27"/>
      <c r="AG223" s="33"/>
      <c r="AH223" s="34"/>
      <c r="AI223" s="35"/>
      <c r="AJ223" s="33"/>
      <c r="AK223" s="34"/>
      <c r="AL223" s="35"/>
      <c r="AM223" s="28"/>
      <c r="AN223" s="28"/>
      <c r="AO223" s="28"/>
    </row>
    <row r="224" spans="5:41" x14ac:dyDescent="0.25">
      <c r="E224" s="11">
        <f>route!A223</f>
        <v>0</v>
      </c>
      <c r="F224" s="11">
        <f>route!B223</f>
        <v>0</v>
      </c>
      <c r="G224" s="12">
        <f t="shared" si="84"/>
        <v>0</v>
      </c>
      <c r="H224" s="12">
        <f t="shared" si="85"/>
        <v>0</v>
      </c>
      <c r="I224" s="12">
        <f t="shared" si="86"/>
        <v>31</v>
      </c>
      <c r="J224" s="12">
        <f t="shared" si="87"/>
        <v>3</v>
      </c>
      <c r="K224" s="12">
        <f t="shared" si="88"/>
        <v>-5.2359877559829883E-2</v>
      </c>
      <c r="L224" s="12">
        <f t="shared" si="89"/>
        <v>-5.2335956242943828E-2</v>
      </c>
      <c r="M224" s="12">
        <f t="shared" si="90"/>
        <v>-5.2383818566763218E-2</v>
      </c>
      <c r="N224" s="12">
        <f t="shared" si="91"/>
        <v>0</v>
      </c>
      <c r="O224" s="12">
        <f t="shared" si="92"/>
        <v>6375585.7452000007</v>
      </c>
      <c r="P224" s="12">
        <f t="shared" si="93"/>
        <v>9.2468067027179749E-6</v>
      </c>
      <c r="Q224" s="12">
        <f t="shared" si="94"/>
        <v>0</v>
      </c>
      <c r="R224" s="12">
        <f t="shared" si="95"/>
        <v>0</v>
      </c>
      <c r="S224" s="12">
        <f t="shared" si="96"/>
        <v>0</v>
      </c>
      <c r="T224" s="12">
        <f t="shared" si="97"/>
        <v>0</v>
      </c>
      <c r="U224" s="12">
        <f t="shared" si="98"/>
        <v>0</v>
      </c>
      <c r="V224" s="12">
        <f t="shared" si="107"/>
        <v>5.0546225567071803E-3</v>
      </c>
      <c r="W224" s="12">
        <f t="shared" si="99"/>
        <v>4.2582015317955055E-5</v>
      </c>
      <c r="X224" s="12">
        <f t="shared" si="100"/>
        <v>1.6740578955036711E-7</v>
      </c>
      <c r="Y224" s="12">
        <f t="shared" si="101"/>
        <v>0</v>
      </c>
      <c r="Z224" s="13" t="str">
        <f t="shared" si="102"/>
        <v>N</v>
      </c>
      <c r="AA224" s="13" t="str">
        <f t="shared" si="103"/>
        <v>N</v>
      </c>
      <c r="AB224" s="13" t="str">
        <f t="shared" si="104"/>
        <v>U</v>
      </c>
      <c r="AC224" s="14">
        <f t="shared" si="105"/>
        <v>166021.44365805644</v>
      </c>
      <c r="AD224" s="14">
        <f t="shared" si="106"/>
        <v>0</v>
      </c>
      <c r="AE224" s="27"/>
      <c r="AF224" s="27"/>
      <c r="AG224" s="33"/>
      <c r="AH224" s="34"/>
      <c r="AI224" s="35"/>
      <c r="AJ224" s="33"/>
      <c r="AK224" s="34"/>
      <c r="AL224" s="35"/>
      <c r="AM224" s="28"/>
      <c r="AN224" s="28"/>
      <c r="AO224" s="28"/>
    </row>
    <row r="225" spans="5:41" x14ac:dyDescent="0.25">
      <c r="E225" s="11">
        <f>route!A224</f>
        <v>0</v>
      </c>
      <c r="F225" s="11">
        <f>route!B224</f>
        <v>0</v>
      </c>
      <c r="G225" s="12">
        <f t="shared" si="84"/>
        <v>0</v>
      </c>
      <c r="H225" s="12">
        <f t="shared" si="85"/>
        <v>0</v>
      </c>
      <c r="I225" s="12">
        <f t="shared" si="86"/>
        <v>31</v>
      </c>
      <c r="J225" s="12">
        <f t="shared" si="87"/>
        <v>3</v>
      </c>
      <c r="K225" s="12">
        <f t="shared" si="88"/>
        <v>-5.2359877559829883E-2</v>
      </c>
      <c r="L225" s="12">
        <f t="shared" si="89"/>
        <v>-5.2335956242943828E-2</v>
      </c>
      <c r="M225" s="12">
        <f t="shared" si="90"/>
        <v>-5.2383818566763218E-2</v>
      </c>
      <c r="N225" s="12">
        <f t="shared" si="91"/>
        <v>0</v>
      </c>
      <c r="O225" s="12">
        <f t="shared" si="92"/>
        <v>6375585.7452000007</v>
      </c>
      <c r="P225" s="12">
        <f t="shared" si="93"/>
        <v>9.2468067027179749E-6</v>
      </c>
      <c r="Q225" s="12">
        <f t="shared" si="94"/>
        <v>0</v>
      </c>
      <c r="R225" s="12">
        <f t="shared" si="95"/>
        <v>0</v>
      </c>
      <c r="S225" s="12">
        <f t="shared" si="96"/>
        <v>0</v>
      </c>
      <c r="T225" s="12">
        <f t="shared" si="97"/>
        <v>0</v>
      </c>
      <c r="U225" s="12">
        <f t="shared" si="98"/>
        <v>0</v>
      </c>
      <c r="V225" s="12">
        <f t="shared" si="107"/>
        <v>5.0546225567071803E-3</v>
      </c>
      <c r="W225" s="12">
        <f t="shared" si="99"/>
        <v>4.2582015317955055E-5</v>
      </c>
      <c r="X225" s="12">
        <f t="shared" si="100"/>
        <v>1.6740578955036711E-7</v>
      </c>
      <c r="Y225" s="12">
        <f t="shared" si="101"/>
        <v>0</v>
      </c>
      <c r="Z225" s="13" t="str">
        <f t="shared" si="102"/>
        <v>N</v>
      </c>
      <c r="AA225" s="13" t="str">
        <f t="shared" si="103"/>
        <v>N</v>
      </c>
      <c r="AB225" s="13" t="str">
        <f t="shared" si="104"/>
        <v>U</v>
      </c>
      <c r="AC225" s="14">
        <f t="shared" si="105"/>
        <v>166021.44365805644</v>
      </c>
      <c r="AD225" s="14">
        <f t="shared" si="106"/>
        <v>0</v>
      </c>
      <c r="AE225" s="27"/>
      <c r="AF225" s="27"/>
      <c r="AG225" s="33"/>
      <c r="AH225" s="34"/>
      <c r="AI225" s="35"/>
      <c r="AJ225" s="33"/>
      <c r="AK225" s="34"/>
      <c r="AL225" s="35"/>
      <c r="AM225" s="28"/>
      <c r="AN225" s="28"/>
      <c r="AO225" s="28"/>
    </row>
    <row r="226" spans="5:41" x14ac:dyDescent="0.25">
      <c r="E226" s="11">
        <f>route!A225</f>
        <v>0</v>
      </c>
      <c r="F226" s="11">
        <f>route!B225</f>
        <v>0</v>
      </c>
      <c r="G226" s="12">
        <f t="shared" si="84"/>
        <v>0</v>
      </c>
      <c r="H226" s="12">
        <f t="shared" si="85"/>
        <v>0</v>
      </c>
      <c r="I226" s="12">
        <f t="shared" si="86"/>
        <v>31</v>
      </c>
      <c r="J226" s="12">
        <f t="shared" si="87"/>
        <v>3</v>
      </c>
      <c r="K226" s="12">
        <f t="shared" si="88"/>
        <v>-5.2359877559829883E-2</v>
      </c>
      <c r="L226" s="12">
        <f t="shared" si="89"/>
        <v>-5.2335956242943828E-2</v>
      </c>
      <c r="M226" s="12">
        <f t="shared" si="90"/>
        <v>-5.2383818566763218E-2</v>
      </c>
      <c r="N226" s="12">
        <f t="shared" si="91"/>
        <v>0</v>
      </c>
      <c r="O226" s="12">
        <f t="shared" si="92"/>
        <v>6375585.7452000007</v>
      </c>
      <c r="P226" s="12">
        <f t="shared" si="93"/>
        <v>9.2468067027179749E-6</v>
      </c>
      <c r="Q226" s="12">
        <f t="shared" si="94"/>
        <v>0</v>
      </c>
      <c r="R226" s="12">
        <f t="shared" si="95"/>
        <v>0</v>
      </c>
      <c r="S226" s="12">
        <f t="shared" si="96"/>
        <v>0</v>
      </c>
      <c r="T226" s="12">
        <f t="shared" si="97"/>
        <v>0</v>
      </c>
      <c r="U226" s="12">
        <f t="shared" si="98"/>
        <v>0</v>
      </c>
      <c r="V226" s="12">
        <f t="shared" si="107"/>
        <v>5.0546225567071803E-3</v>
      </c>
      <c r="W226" s="12">
        <f t="shared" si="99"/>
        <v>4.2582015317955055E-5</v>
      </c>
      <c r="X226" s="12">
        <f t="shared" si="100"/>
        <v>1.6740578955036711E-7</v>
      </c>
      <c r="Y226" s="12">
        <f t="shared" si="101"/>
        <v>0</v>
      </c>
      <c r="Z226" s="13" t="str">
        <f t="shared" si="102"/>
        <v>N</v>
      </c>
      <c r="AA226" s="13" t="str">
        <f t="shared" si="103"/>
        <v>N</v>
      </c>
      <c r="AB226" s="13" t="str">
        <f t="shared" si="104"/>
        <v>U</v>
      </c>
      <c r="AC226" s="14">
        <f t="shared" si="105"/>
        <v>166021.44365805644</v>
      </c>
      <c r="AD226" s="14">
        <f t="shared" si="106"/>
        <v>0</v>
      </c>
      <c r="AE226" s="27"/>
      <c r="AF226" s="27"/>
      <c r="AG226" s="33"/>
      <c r="AH226" s="34"/>
      <c r="AI226" s="35"/>
      <c r="AJ226" s="33"/>
      <c r="AK226" s="34"/>
      <c r="AL226" s="35"/>
      <c r="AM226" s="28"/>
      <c r="AN226" s="28"/>
      <c r="AO226" s="28"/>
    </row>
    <row r="227" spans="5:41" x14ac:dyDescent="0.25">
      <c r="E227" s="11">
        <f>route!A226</f>
        <v>0</v>
      </c>
      <c r="F227" s="11">
        <f>route!B226</f>
        <v>0</v>
      </c>
      <c r="G227" s="12">
        <f t="shared" si="84"/>
        <v>0</v>
      </c>
      <c r="H227" s="12">
        <f t="shared" si="85"/>
        <v>0</v>
      </c>
      <c r="I227" s="12">
        <f t="shared" si="86"/>
        <v>31</v>
      </c>
      <c r="J227" s="12">
        <f t="shared" si="87"/>
        <v>3</v>
      </c>
      <c r="K227" s="12">
        <f t="shared" si="88"/>
        <v>-5.2359877559829883E-2</v>
      </c>
      <c r="L227" s="12">
        <f t="shared" si="89"/>
        <v>-5.2335956242943828E-2</v>
      </c>
      <c r="M227" s="12">
        <f t="shared" si="90"/>
        <v>-5.2383818566763218E-2</v>
      </c>
      <c r="N227" s="12">
        <f t="shared" si="91"/>
        <v>0</v>
      </c>
      <c r="O227" s="12">
        <f t="shared" si="92"/>
        <v>6375585.7452000007</v>
      </c>
      <c r="P227" s="12">
        <f t="shared" si="93"/>
        <v>9.2468067027179749E-6</v>
      </c>
      <c r="Q227" s="12">
        <f t="shared" si="94"/>
        <v>0</v>
      </c>
      <c r="R227" s="12">
        <f t="shared" si="95"/>
        <v>0</v>
      </c>
      <c r="S227" s="12">
        <f t="shared" si="96"/>
        <v>0</v>
      </c>
      <c r="T227" s="12">
        <f t="shared" si="97"/>
        <v>0</v>
      </c>
      <c r="U227" s="12">
        <f t="shared" si="98"/>
        <v>0</v>
      </c>
      <c r="V227" s="12">
        <f t="shared" si="107"/>
        <v>5.0546225567071803E-3</v>
      </c>
      <c r="W227" s="12">
        <f t="shared" si="99"/>
        <v>4.2582015317955055E-5</v>
      </c>
      <c r="X227" s="12">
        <f t="shared" si="100"/>
        <v>1.6740578955036711E-7</v>
      </c>
      <c r="Y227" s="12">
        <f t="shared" si="101"/>
        <v>0</v>
      </c>
      <c r="Z227" s="13" t="str">
        <f t="shared" si="102"/>
        <v>N</v>
      </c>
      <c r="AA227" s="13" t="str">
        <f t="shared" si="103"/>
        <v>N</v>
      </c>
      <c r="AB227" s="13" t="str">
        <f t="shared" si="104"/>
        <v>U</v>
      </c>
      <c r="AC227" s="14">
        <f t="shared" si="105"/>
        <v>166021.44365805644</v>
      </c>
      <c r="AD227" s="14">
        <f t="shared" si="106"/>
        <v>0</v>
      </c>
      <c r="AE227" s="27"/>
      <c r="AF227" s="27"/>
      <c r="AG227" s="33"/>
      <c r="AH227" s="34"/>
      <c r="AI227" s="35"/>
      <c r="AJ227" s="33"/>
      <c r="AK227" s="34"/>
      <c r="AL227" s="35"/>
      <c r="AM227" s="28"/>
      <c r="AN227" s="28"/>
      <c r="AO227" s="28"/>
    </row>
    <row r="228" spans="5:41" x14ac:dyDescent="0.25">
      <c r="E228" s="11">
        <f>route!A227</f>
        <v>0</v>
      </c>
      <c r="F228" s="11">
        <f>route!B227</f>
        <v>0</v>
      </c>
      <c r="G228" s="12">
        <f t="shared" ref="G228:G291" si="108">F228*PI()/180</f>
        <v>0</v>
      </c>
      <c r="H228" s="12">
        <f t="shared" ref="H228:H291" si="109">E228*PI()/180</f>
        <v>0</v>
      </c>
      <c r="I228" s="12">
        <f t="shared" ref="I228:I291" si="110">TRUNC((F228/6)+31)</f>
        <v>31</v>
      </c>
      <c r="J228" s="12">
        <f t="shared" ref="J228:J291" si="111">6*I228-183</f>
        <v>3</v>
      </c>
      <c r="K228" s="12">
        <f t="shared" ref="K228:K291" si="112">+G228-((J228*PI())/180)</f>
        <v>-5.2359877559829883E-2</v>
      </c>
      <c r="L228" s="12">
        <f t="shared" ref="L228:L291" si="113">COS(H228)*SIN(K228)</f>
        <v>-5.2335956242943828E-2</v>
      </c>
      <c r="M228" s="12">
        <f t="shared" ref="M228:M291" si="114">(1/2)*LN((1+L228)/(1-L228))</f>
        <v>-5.2383818566763218E-2</v>
      </c>
      <c r="N228" s="12">
        <f t="shared" ref="N228:N291" si="115">ATAN((TAN(H228))/COS(K228))-H228</f>
        <v>0</v>
      </c>
      <c r="O228" s="12">
        <f t="shared" ref="O228:O291" si="116">($C$18/(1+$C$17*(COS(H228))^2)^(1/2))*0.9996</f>
        <v>6375585.7452000007</v>
      </c>
      <c r="P228" s="12">
        <f t="shared" ref="P228:P291" si="117">($C$17/2)*M228^2*(COS(H228))^2</f>
        <v>9.2468067027179749E-6</v>
      </c>
      <c r="Q228" s="12">
        <f t="shared" ref="Q228:Q291" si="118">SIN(2*H228)</f>
        <v>0</v>
      </c>
      <c r="R228" s="12">
        <f t="shared" ref="R228:R291" si="119">+Q228*(COS(H228))^2</f>
        <v>0</v>
      </c>
      <c r="S228" s="12">
        <f t="shared" ref="S228:S291" si="120">H228+(Q228/2)</f>
        <v>0</v>
      </c>
      <c r="T228" s="12">
        <f t="shared" ref="T228:T291" si="121">((3*S228)+R228)/4</f>
        <v>0</v>
      </c>
      <c r="U228" s="12">
        <f t="shared" ref="U228:U291" si="122">(5*T228+R228*(COS(H228))^2)/3</f>
        <v>0</v>
      </c>
      <c r="V228" s="12">
        <f t="shared" si="107"/>
        <v>5.0546225567071803E-3</v>
      </c>
      <c r="W228" s="12">
        <f t="shared" ref="W228:W291" si="123">(5/3)*V228^2</f>
        <v>4.2582015317955055E-5</v>
      </c>
      <c r="X228" s="12">
        <f t="shared" ref="X228:X291" si="124">(35/27)*V228^3</f>
        <v>1.6740578955036711E-7</v>
      </c>
      <c r="Y228" s="12">
        <f t="shared" ref="Y228:Y291" si="125">0.9996*$C$18*(H228-(V228*S228)+(W228*T228)-(X228*U228))</f>
        <v>0</v>
      </c>
      <c r="Z228" s="13" t="str">
        <f t="shared" ref="Z228:Z291" si="126">IF(E228&lt;-72,"C",IF(E228&lt;-64,"D",IF(E228&lt;-56,"E",IF(E228&lt;-48,"F",IF(E228&lt;-40,"G",IF(E228&lt;-32,"H",IF(E228&lt;-24,"J",IF(E228&lt;-16,"K",AA228))))))))</f>
        <v>N</v>
      </c>
      <c r="AA228" s="13" t="str">
        <f t="shared" ref="AA228:AA291" si="127">IF(E228&lt;-8,"L",IF(E228&lt;0,"M",IF(E228&lt;8,"N",IF(E228&lt;16,"P",IF(E228&lt;24,"Q",IF(E228&lt;32,"R",IF(E228&lt;40,"S",IF(E228&lt;48,"T","no"))))))))</f>
        <v>N</v>
      </c>
      <c r="AB228" s="13" t="str">
        <f t="shared" ref="AB228:AB291" si="128">IF(E228&lt;56,"U",IF(E228&lt;64,"V",IF(E228&lt;72,"W",IF(E228&lt;84,"X","no"))))</f>
        <v>U</v>
      </c>
      <c r="AC228" s="14">
        <f t="shared" ref="AC228:AC291" si="129">M228*O228*(1+P228/3)+500000</f>
        <v>166021.44365805644</v>
      </c>
      <c r="AD228" s="14">
        <f t="shared" ref="AD228:AD291" si="130">IF($C$21="S",N228*O228*(1+P228)+Y228+10000000,N228*O228*(1+P228)+Y228)</f>
        <v>0</v>
      </c>
      <c r="AE228" s="27"/>
      <c r="AF228" s="27"/>
      <c r="AG228" s="33"/>
      <c r="AH228" s="34"/>
      <c r="AI228" s="35"/>
      <c r="AJ228" s="33"/>
      <c r="AK228" s="34"/>
      <c r="AL228" s="35"/>
      <c r="AM228" s="28"/>
      <c r="AN228" s="28"/>
      <c r="AO228" s="28"/>
    </row>
    <row r="229" spans="5:41" x14ac:dyDescent="0.25">
      <c r="E229" s="11">
        <f>route!A228</f>
        <v>0</v>
      </c>
      <c r="F229" s="11">
        <f>route!B228</f>
        <v>0</v>
      </c>
      <c r="G229" s="12">
        <f t="shared" si="108"/>
        <v>0</v>
      </c>
      <c r="H229" s="12">
        <f t="shared" si="109"/>
        <v>0</v>
      </c>
      <c r="I229" s="12">
        <f t="shared" si="110"/>
        <v>31</v>
      </c>
      <c r="J229" s="12">
        <f t="shared" si="111"/>
        <v>3</v>
      </c>
      <c r="K229" s="12">
        <f t="shared" si="112"/>
        <v>-5.2359877559829883E-2</v>
      </c>
      <c r="L229" s="12">
        <f t="shared" si="113"/>
        <v>-5.2335956242943828E-2</v>
      </c>
      <c r="M229" s="12">
        <f t="shared" si="114"/>
        <v>-5.2383818566763218E-2</v>
      </c>
      <c r="N229" s="12">
        <f t="shared" si="115"/>
        <v>0</v>
      </c>
      <c r="O229" s="12">
        <f t="shared" si="116"/>
        <v>6375585.7452000007</v>
      </c>
      <c r="P229" s="12">
        <f t="shared" si="117"/>
        <v>9.2468067027179749E-6</v>
      </c>
      <c r="Q229" s="12">
        <f t="shared" si="118"/>
        <v>0</v>
      </c>
      <c r="R229" s="12">
        <f t="shared" si="119"/>
        <v>0</v>
      </c>
      <c r="S229" s="12">
        <f t="shared" si="120"/>
        <v>0</v>
      </c>
      <c r="T229" s="12">
        <f t="shared" si="121"/>
        <v>0</v>
      </c>
      <c r="U229" s="12">
        <f t="shared" si="122"/>
        <v>0</v>
      </c>
      <c r="V229" s="12">
        <f t="shared" si="107"/>
        <v>5.0546225567071803E-3</v>
      </c>
      <c r="W229" s="12">
        <f t="shared" si="123"/>
        <v>4.2582015317955055E-5</v>
      </c>
      <c r="X229" s="12">
        <f t="shared" si="124"/>
        <v>1.6740578955036711E-7</v>
      </c>
      <c r="Y229" s="12">
        <f t="shared" si="125"/>
        <v>0</v>
      </c>
      <c r="Z229" s="13" t="str">
        <f t="shared" si="126"/>
        <v>N</v>
      </c>
      <c r="AA229" s="13" t="str">
        <f t="shared" si="127"/>
        <v>N</v>
      </c>
      <c r="AB229" s="13" t="str">
        <f t="shared" si="128"/>
        <v>U</v>
      </c>
      <c r="AC229" s="14">
        <f t="shared" si="129"/>
        <v>166021.44365805644</v>
      </c>
      <c r="AD229" s="14">
        <f t="shared" si="130"/>
        <v>0</v>
      </c>
      <c r="AE229" s="27"/>
      <c r="AF229" s="27"/>
      <c r="AG229" s="33"/>
      <c r="AH229" s="34"/>
      <c r="AI229" s="35"/>
      <c r="AJ229" s="33"/>
      <c r="AK229" s="34"/>
      <c r="AL229" s="35"/>
      <c r="AM229" s="28"/>
      <c r="AN229" s="28"/>
      <c r="AO229" s="28"/>
    </row>
    <row r="230" spans="5:41" x14ac:dyDescent="0.25">
      <c r="E230" s="11">
        <f>route!A229</f>
        <v>0</v>
      </c>
      <c r="F230" s="11">
        <f>route!B229</f>
        <v>0</v>
      </c>
      <c r="G230" s="12">
        <f t="shared" si="108"/>
        <v>0</v>
      </c>
      <c r="H230" s="12">
        <f t="shared" si="109"/>
        <v>0</v>
      </c>
      <c r="I230" s="12">
        <f t="shared" si="110"/>
        <v>31</v>
      </c>
      <c r="J230" s="12">
        <f t="shared" si="111"/>
        <v>3</v>
      </c>
      <c r="K230" s="12">
        <f t="shared" si="112"/>
        <v>-5.2359877559829883E-2</v>
      </c>
      <c r="L230" s="12">
        <f t="shared" si="113"/>
        <v>-5.2335956242943828E-2</v>
      </c>
      <c r="M230" s="12">
        <f t="shared" si="114"/>
        <v>-5.2383818566763218E-2</v>
      </c>
      <c r="N230" s="12">
        <f t="shared" si="115"/>
        <v>0</v>
      </c>
      <c r="O230" s="12">
        <f t="shared" si="116"/>
        <v>6375585.7452000007</v>
      </c>
      <c r="P230" s="12">
        <f t="shared" si="117"/>
        <v>9.2468067027179749E-6</v>
      </c>
      <c r="Q230" s="12">
        <f t="shared" si="118"/>
        <v>0</v>
      </c>
      <c r="R230" s="12">
        <f t="shared" si="119"/>
        <v>0</v>
      </c>
      <c r="S230" s="12">
        <f t="shared" si="120"/>
        <v>0</v>
      </c>
      <c r="T230" s="12">
        <f t="shared" si="121"/>
        <v>0</v>
      </c>
      <c r="U230" s="12">
        <f t="shared" si="122"/>
        <v>0</v>
      </c>
      <c r="V230" s="12">
        <f t="shared" si="107"/>
        <v>5.0546225567071803E-3</v>
      </c>
      <c r="W230" s="12">
        <f t="shared" si="123"/>
        <v>4.2582015317955055E-5</v>
      </c>
      <c r="X230" s="12">
        <f t="shared" si="124"/>
        <v>1.6740578955036711E-7</v>
      </c>
      <c r="Y230" s="12">
        <f t="shared" si="125"/>
        <v>0</v>
      </c>
      <c r="Z230" s="13" t="str">
        <f t="shared" si="126"/>
        <v>N</v>
      </c>
      <c r="AA230" s="13" t="str">
        <f t="shared" si="127"/>
        <v>N</v>
      </c>
      <c r="AB230" s="13" t="str">
        <f t="shared" si="128"/>
        <v>U</v>
      </c>
      <c r="AC230" s="14">
        <f t="shared" si="129"/>
        <v>166021.44365805644</v>
      </c>
      <c r="AD230" s="14">
        <f t="shared" si="130"/>
        <v>0</v>
      </c>
      <c r="AE230" s="27"/>
      <c r="AF230" s="27"/>
      <c r="AG230" s="33"/>
      <c r="AH230" s="34"/>
      <c r="AI230" s="35"/>
      <c r="AJ230" s="33"/>
      <c r="AK230" s="34"/>
      <c r="AL230" s="35"/>
      <c r="AM230" s="28"/>
      <c r="AN230" s="28"/>
      <c r="AO230" s="28"/>
    </row>
    <row r="231" spans="5:41" x14ac:dyDescent="0.25">
      <c r="E231" s="11">
        <f>route!A230</f>
        <v>0</v>
      </c>
      <c r="F231" s="11">
        <f>route!B230</f>
        <v>0</v>
      </c>
      <c r="G231" s="12">
        <f t="shared" si="108"/>
        <v>0</v>
      </c>
      <c r="H231" s="12">
        <f t="shared" si="109"/>
        <v>0</v>
      </c>
      <c r="I231" s="12">
        <f t="shared" si="110"/>
        <v>31</v>
      </c>
      <c r="J231" s="12">
        <f t="shared" si="111"/>
        <v>3</v>
      </c>
      <c r="K231" s="12">
        <f t="shared" si="112"/>
        <v>-5.2359877559829883E-2</v>
      </c>
      <c r="L231" s="12">
        <f t="shared" si="113"/>
        <v>-5.2335956242943828E-2</v>
      </c>
      <c r="M231" s="12">
        <f t="shared" si="114"/>
        <v>-5.2383818566763218E-2</v>
      </c>
      <c r="N231" s="12">
        <f t="shared" si="115"/>
        <v>0</v>
      </c>
      <c r="O231" s="12">
        <f t="shared" si="116"/>
        <v>6375585.7452000007</v>
      </c>
      <c r="P231" s="12">
        <f t="shared" si="117"/>
        <v>9.2468067027179749E-6</v>
      </c>
      <c r="Q231" s="12">
        <f t="shared" si="118"/>
        <v>0</v>
      </c>
      <c r="R231" s="12">
        <f t="shared" si="119"/>
        <v>0</v>
      </c>
      <c r="S231" s="12">
        <f t="shared" si="120"/>
        <v>0</v>
      </c>
      <c r="T231" s="12">
        <f t="shared" si="121"/>
        <v>0</v>
      </c>
      <c r="U231" s="12">
        <f t="shared" si="122"/>
        <v>0</v>
      </c>
      <c r="V231" s="12">
        <f t="shared" si="107"/>
        <v>5.0546225567071803E-3</v>
      </c>
      <c r="W231" s="12">
        <f t="shared" si="123"/>
        <v>4.2582015317955055E-5</v>
      </c>
      <c r="X231" s="12">
        <f t="shared" si="124"/>
        <v>1.6740578955036711E-7</v>
      </c>
      <c r="Y231" s="12">
        <f t="shared" si="125"/>
        <v>0</v>
      </c>
      <c r="Z231" s="13" t="str">
        <f t="shared" si="126"/>
        <v>N</v>
      </c>
      <c r="AA231" s="13" t="str">
        <f t="shared" si="127"/>
        <v>N</v>
      </c>
      <c r="AB231" s="13" t="str">
        <f t="shared" si="128"/>
        <v>U</v>
      </c>
      <c r="AC231" s="14">
        <f t="shared" si="129"/>
        <v>166021.44365805644</v>
      </c>
      <c r="AD231" s="14">
        <f t="shared" si="130"/>
        <v>0</v>
      </c>
      <c r="AE231" s="27"/>
      <c r="AF231" s="27"/>
      <c r="AG231" s="33"/>
      <c r="AH231" s="34"/>
      <c r="AI231" s="35"/>
      <c r="AJ231" s="33"/>
      <c r="AK231" s="34"/>
      <c r="AL231" s="35"/>
      <c r="AM231" s="28"/>
      <c r="AN231" s="28"/>
      <c r="AO231" s="28"/>
    </row>
    <row r="232" spans="5:41" x14ac:dyDescent="0.25">
      <c r="E232" s="11">
        <f>route!A231</f>
        <v>0</v>
      </c>
      <c r="F232" s="11">
        <f>route!B231</f>
        <v>0</v>
      </c>
      <c r="G232" s="12">
        <f t="shared" si="108"/>
        <v>0</v>
      </c>
      <c r="H232" s="12">
        <f t="shared" si="109"/>
        <v>0</v>
      </c>
      <c r="I232" s="12">
        <f t="shared" si="110"/>
        <v>31</v>
      </c>
      <c r="J232" s="12">
        <f t="shared" si="111"/>
        <v>3</v>
      </c>
      <c r="K232" s="12">
        <f t="shared" si="112"/>
        <v>-5.2359877559829883E-2</v>
      </c>
      <c r="L232" s="12">
        <f t="shared" si="113"/>
        <v>-5.2335956242943828E-2</v>
      </c>
      <c r="M232" s="12">
        <f t="shared" si="114"/>
        <v>-5.2383818566763218E-2</v>
      </c>
      <c r="N232" s="12">
        <f t="shared" si="115"/>
        <v>0</v>
      </c>
      <c r="O232" s="12">
        <f t="shared" si="116"/>
        <v>6375585.7452000007</v>
      </c>
      <c r="P232" s="12">
        <f t="shared" si="117"/>
        <v>9.2468067027179749E-6</v>
      </c>
      <c r="Q232" s="12">
        <f t="shared" si="118"/>
        <v>0</v>
      </c>
      <c r="R232" s="12">
        <f t="shared" si="119"/>
        <v>0</v>
      </c>
      <c r="S232" s="12">
        <f t="shared" si="120"/>
        <v>0</v>
      </c>
      <c r="T232" s="12">
        <f t="shared" si="121"/>
        <v>0</v>
      </c>
      <c r="U232" s="12">
        <f t="shared" si="122"/>
        <v>0</v>
      </c>
      <c r="V232" s="12">
        <f t="shared" si="107"/>
        <v>5.0546225567071803E-3</v>
      </c>
      <c r="W232" s="12">
        <f t="shared" si="123"/>
        <v>4.2582015317955055E-5</v>
      </c>
      <c r="X232" s="12">
        <f t="shared" si="124"/>
        <v>1.6740578955036711E-7</v>
      </c>
      <c r="Y232" s="12">
        <f t="shared" si="125"/>
        <v>0</v>
      </c>
      <c r="Z232" s="13" t="str">
        <f t="shared" si="126"/>
        <v>N</v>
      </c>
      <c r="AA232" s="13" t="str">
        <f t="shared" si="127"/>
        <v>N</v>
      </c>
      <c r="AB232" s="13" t="str">
        <f t="shared" si="128"/>
        <v>U</v>
      </c>
      <c r="AC232" s="14">
        <f t="shared" si="129"/>
        <v>166021.44365805644</v>
      </c>
      <c r="AD232" s="14">
        <f t="shared" si="130"/>
        <v>0</v>
      </c>
      <c r="AE232" s="27"/>
      <c r="AF232" s="27"/>
      <c r="AG232" s="33"/>
      <c r="AH232" s="34"/>
      <c r="AI232" s="35"/>
      <c r="AJ232" s="33"/>
      <c r="AK232" s="34"/>
      <c r="AL232" s="35"/>
      <c r="AM232" s="28"/>
      <c r="AN232" s="28"/>
      <c r="AO232" s="28"/>
    </row>
    <row r="233" spans="5:41" x14ac:dyDescent="0.25">
      <c r="E233" s="11">
        <f>route!A232</f>
        <v>0</v>
      </c>
      <c r="F233" s="11">
        <f>route!B232</f>
        <v>0</v>
      </c>
      <c r="G233" s="12">
        <f t="shared" si="108"/>
        <v>0</v>
      </c>
      <c r="H233" s="12">
        <f t="shared" si="109"/>
        <v>0</v>
      </c>
      <c r="I233" s="12">
        <f t="shared" si="110"/>
        <v>31</v>
      </c>
      <c r="J233" s="12">
        <f t="shared" si="111"/>
        <v>3</v>
      </c>
      <c r="K233" s="12">
        <f t="shared" si="112"/>
        <v>-5.2359877559829883E-2</v>
      </c>
      <c r="L233" s="12">
        <f t="shared" si="113"/>
        <v>-5.2335956242943828E-2</v>
      </c>
      <c r="M233" s="12">
        <f t="shared" si="114"/>
        <v>-5.2383818566763218E-2</v>
      </c>
      <c r="N233" s="12">
        <f t="shared" si="115"/>
        <v>0</v>
      </c>
      <c r="O233" s="12">
        <f t="shared" si="116"/>
        <v>6375585.7452000007</v>
      </c>
      <c r="P233" s="12">
        <f t="shared" si="117"/>
        <v>9.2468067027179749E-6</v>
      </c>
      <c r="Q233" s="12">
        <f t="shared" si="118"/>
        <v>0</v>
      </c>
      <c r="R233" s="12">
        <f t="shared" si="119"/>
        <v>0</v>
      </c>
      <c r="S233" s="12">
        <f t="shared" si="120"/>
        <v>0</v>
      </c>
      <c r="T233" s="12">
        <f t="shared" si="121"/>
        <v>0</v>
      </c>
      <c r="U233" s="12">
        <f t="shared" si="122"/>
        <v>0</v>
      </c>
      <c r="V233" s="12">
        <f t="shared" si="107"/>
        <v>5.0546225567071803E-3</v>
      </c>
      <c r="W233" s="12">
        <f t="shared" si="123"/>
        <v>4.2582015317955055E-5</v>
      </c>
      <c r="X233" s="12">
        <f t="shared" si="124"/>
        <v>1.6740578955036711E-7</v>
      </c>
      <c r="Y233" s="12">
        <f t="shared" si="125"/>
        <v>0</v>
      </c>
      <c r="Z233" s="13" t="str">
        <f t="shared" si="126"/>
        <v>N</v>
      </c>
      <c r="AA233" s="13" t="str">
        <f t="shared" si="127"/>
        <v>N</v>
      </c>
      <c r="AB233" s="13" t="str">
        <f t="shared" si="128"/>
        <v>U</v>
      </c>
      <c r="AC233" s="14">
        <f t="shared" si="129"/>
        <v>166021.44365805644</v>
      </c>
      <c r="AD233" s="14">
        <f t="shared" si="130"/>
        <v>0</v>
      </c>
      <c r="AE233" s="27"/>
      <c r="AF233" s="27"/>
      <c r="AG233" s="33"/>
      <c r="AH233" s="34"/>
      <c r="AI233" s="35"/>
      <c r="AJ233" s="33"/>
      <c r="AK233" s="34"/>
      <c r="AL233" s="35"/>
      <c r="AM233" s="28"/>
      <c r="AN233" s="28"/>
      <c r="AO233" s="28"/>
    </row>
    <row r="234" spans="5:41" x14ac:dyDescent="0.25">
      <c r="E234" s="11">
        <f>route!A233</f>
        <v>0</v>
      </c>
      <c r="F234" s="11">
        <f>route!B233</f>
        <v>0</v>
      </c>
      <c r="G234" s="12">
        <f t="shared" si="108"/>
        <v>0</v>
      </c>
      <c r="H234" s="12">
        <f t="shared" si="109"/>
        <v>0</v>
      </c>
      <c r="I234" s="12">
        <f t="shared" si="110"/>
        <v>31</v>
      </c>
      <c r="J234" s="12">
        <f t="shared" si="111"/>
        <v>3</v>
      </c>
      <c r="K234" s="12">
        <f t="shared" si="112"/>
        <v>-5.2359877559829883E-2</v>
      </c>
      <c r="L234" s="12">
        <f t="shared" si="113"/>
        <v>-5.2335956242943828E-2</v>
      </c>
      <c r="M234" s="12">
        <f t="shared" si="114"/>
        <v>-5.2383818566763218E-2</v>
      </c>
      <c r="N234" s="12">
        <f t="shared" si="115"/>
        <v>0</v>
      </c>
      <c r="O234" s="12">
        <f t="shared" si="116"/>
        <v>6375585.7452000007</v>
      </c>
      <c r="P234" s="12">
        <f t="shared" si="117"/>
        <v>9.2468067027179749E-6</v>
      </c>
      <c r="Q234" s="12">
        <f t="shared" si="118"/>
        <v>0</v>
      </c>
      <c r="R234" s="12">
        <f t="shared" si="119"/>
        <v>0</v>
      </c>
      <c r="S234" s="12">
        <f t="shared" si="120"/>
        <v>0</v>
      </c>
      <c r="T234" s="12">
        <f t="shared" si="121"/>
        <v>0</v>
      </c>
      <c r="U234" s="12">
        <f t="shared" si="122"/>
        <v>0</v>
      </c>
      <c r="V234" s="12">
        <f t="shared" si="107"/>
        <v>5.0546225567071803E-3</v>
      </c>
      <c r="W234" s="12">
        <f t="shared" si="123"/>
        <v>4.2582015317955055E-5</v>
      </c>
      <c r="X234" s="12">
        <f t="shared" si="124"/>
        <v>1.6740578955036711E-7</v>
      </c>
      <c r="Y234" s="12">
        <f t="shared" si="125"/>
        <v>0</v>
      </c>
      <c r="Z234" s="13" t="str">
        <f t="shared" si="126"/>
        <v>N</v>
      </c>
      <c r="AA234" s="13" t="str">
        <f t="shared" si="127"/>
        <v>N</v>
      </c>
      <c r="AB234" s="13" t="str">
        <f t="shared" si="128"/>
        <v>U</v>
      </c>
      <c r="AC234" s="14">
        <f t="shared" si="129"/>
        <v>166021.44365805644</v>
      </c>
      <c r="AD234" s="14">
        <f t="shared" si="130"/>
        <v>0</v>
      </c>
      <c r="AE234" s="27"/>
      <c r="AF234" s="27"/>
      <c r="AG234" s="33"/>
      <c r="AH234" s="34"/>
      <c r="AI234" s="35"/>
      <c r="AJ234" s="33"/>
      <c r="AK234" s="34"/>
      <c r="AL234" s="35"/>
      <c r="AM234" s="28"/>
      <c r="AN234" s="28"/>
      <c r="AO234" s="28"/>
    </row>
    <row r="235" spans="5:41" x14ac:dyDescent="0.25">
      <c r="E235" s="11">
        <f>route!A234</f>
        <v>0</v>
      </c>
      <c r="F235" s="11">
        <f>route!B234</f>
        <v>0</v>
      </c>
      <c r="G235" s="12">
        <f t="shared" si="108"/>
        <v>0</v>
      </c>
      <c r="H235" s="12">
        <f t="shared" si="109"/>
        <v>0</v>
      </c>
      <c r="I235" s="12">
        <f t="shared" si="110"/>
        <v>31</v>
      </c>
      <c r="J235" s="12">
        <f t="shared" si="111"/>
        <v>3</v>
      </c>
      <c r="K235" s="12">
        <f t="shared" si="112"/>
        <v>-5.2359877559829883E-2</v>
      </c>
      <c r="L235" s="12">
        <f t="shared" si="113"/>
        <v>-5.2335956242943828E-2</v>
      </c>
      <c r="M235" s="12">
        <f t="shared" si="114"/>
        <v>-5.2383818566763218E-2</v>
      </c>
      <c r="N235" s="12">
        <f t="shared" si="115"/>
        <v>0</v>
      </c>
      <c r="O235" s="12">
        <f t="shared" si="116"/>
        <v>6375585.7452000007</v>
      </c>
      <c r="P235" s="12">
        <f t="shared" si="117"/>
        <v>9.2468067027179749E-6</v>
      </c>
      <c r="Q235" s="12">
        <f t="shared" si="118"/>
        <v>0</v>
      </c>
      <c r="R235" s="12">
        <f t="shared" si="119"/>
        <v>0</v>
      </c>
      <c r="S235" s="12">
        <f t="shared" si="120"/>
        <v>0</v>
      </c>
      <c r="T235" s="12">
        <f t="shared" si="121"/>
        <v>0</v>
      </c>
      <c r="U235" s="12">
        <f t="shared" si="122"/>
        <v>0</v>
      </c>
      <c r="V235" s="12">
        <f t="shared" si="107"/>
        <v>5.0546225567071803E-3</v>
      </c>
      <c r="W235" s="12">
        <f t="shared" si="123"/>
        <v>4.2582015317955055E-5</v>
      </c>
      <c r="X235" s="12">
        <f t="shared" si="124"/>
        <v>1.6740578955036711E-7</v>
      </c>
      <c r="Y235" s="12">
        <f t="shared" si="125"/>
        <v>0</v>
      </c>
      <c r="Z235" s="13" t="str">
        <f t="shared" si="126"/>
        <v>N</v>
      </c>
      <c r="AA235" s="13" t="str">
        <f t="shared" si="127"/>
        <v>N</v>
      </c>
      <c r="AB235" s="13" t="str">
        <f t="shared" si="128"/>
        <v>U</v>
      </c>
      <c r="AC235" s="14">
        <f t="shared" si="129"/>
        <v>166021.44365805644</v>
      </c>
      <c r="AD235" s="14">
        <f t="shared" si="130"/>
        <v>0</v>
      </c>
      <c r="AE235" s="27"/>
      <c r="AF235" s="27"/>
      <c r="AG235" s="33"/>
      <c r="AH235" s="34"/>
      <c r="AI235" s="35"/>
      <c r="AJ235" s="33"/>
      <c r="AK235" s="34"/>
      <c r="AL235" s="35"/>
      <c r="AM235" s="28"/>
      <c r="AN235" s="28"/>
      <c r="AO235" s="28"/>
    </row>
    <row r="236" spans="5:41" x14ac:dyDescent="0.25">
      <c r="E236" s="11">
        <f>route!A235</f>
        <v>0</v>
      </c>
      <c r="F236" s="11">
        <f>route!B235</f>
        <v>0</v>
      </c>
      <c r="G236" s="12">
        <f t="shared" si="108"/>
        <v>0</v>
      </c>
      <c r="H236" s="12">
        <f t="shared" si="109"/>
        <v>0</v>
      </c>
      <c r="I236" s="12">
        <f t="shared" si="110"/>
        <v>31</v>
      </c>
      <c r="J236" s="12">
        <f t="shared" si="111"/>
        <v>3</v>
      </c>
      <c r="K236" s="12">
        <f t="shared" si="112"/>
        <v>-5.2359877559829883E-2</v>
      </c>
      <c r="L236" s="12">
        <f t="shared" si="113"/>
        <v>-5.2335956242943828E-2</v>
      </c>
      <c r="M236" s="12">
        <f t="shared" si="114"/>
        <v>-5.2383818566763218E-2</v>
      </c>
      <c r="N236" s="12">
        <f t="shared" si="115"/>
        <v>0</v>
      </c>
      <c r="O236" s="12">
        <f t="shared" si="116"/>
        <v>6375585.7452000007</v>
      </c>
      <c r="P236" s="12">
        <f t="shared" si="117"/>
        <v>9.2468067027179749E-6</v>
      </c>
      <c r="Q236" s="12">
        <f t="shared" si="118"/>
        <v>0</v>
      </c>
      <c r="R236" s="12">
        <f t="shared" si="119"/>
        <v>0</v>
      </c>
      <c r="S236" s="12">
        <f t="shared" si="120"/>
        <v>0</v>
      </c>
      <c r="T236" s="12">
        <f t="shared" si="121"/>
        <v>0</v>
      </c>
      <c r="U236" s="12">
        <f t="shared" si="122"/>
        <v>0</v>
      </c>
      <c r="V236" s="12">
        <f t="shared" si="107"/>
        <v>5.0546225567071803E-3</v>
      </c>
      <c r="W236" s="12">
        <f t="shared" si="123"/>
        <v>4.2582015317955055E-5</v>
      </c>
      <c r="X236" s="12">
        <f t="shared" si="124"/>
        <v>1.6740578955036711E-7</v>
      </c>
      <c r="Y236" s="12">
        <f t="shared" si="125"/>
        <v>0</v>
      </c>
      <c r="Z236" s="13" t="str">
        <f t="shared" si="126"/>
        <v>N</v>
      </c>
      <c r="AA236" s="13" t="str">
        <f t="shared" si="127"/>
        <v>N</v>
      </c>
      <c r="AB236" s="13" t="str">
        <f t="shared" si="128"/>
        <v>U</v>
      </c>
      <c r="AC236" s="14">
        <f t="shared" si="129"/>
        <v>166021.44365805644</v>
      </c>
      <c r="AD236" s="14">
        <f t="shared" si="130"/>
        <v>0</v>
      </c>
      <c r="AE236" s="27"/>
      <c r="AF236" s="27"/>
      <c r="AG236" s="33"/>
      <c r="AH236" s="34"/>
      <c r="AI236" s="35"/>
      <c r="AJ236" s="33"/>
      <c r="AK236" s="34"/>
      <c r="AL236" s="35"/>
      <c r="AM236" s="28"/>
      <c r="AN236" s="28"/>
      <c r="AO236" s="28"/>
    </row>
    <row r="237" spans="5:41" x14ac:dyDescent="0.25">
      <c r="E237" s="11">
        <f>route!A236</f>
        <v>0</v>
      </c>
      <c r="F237" s="11">
        <f>route!B236</f>
        <v>0</v>
      </c>
      <c r="G237" s="12">
        <f t="shared" si="108"/>
        <v>0</v>
      </c>
      <c r="H237" s="12">
        <f t="shared" si="109"/>
        <v>0</v>
      </c>
      <c r="I237" s="12">
        <f t="shared" si="110"/>
        <v>31</v>
      </c>
      <c r="J237" s="12">
        <f t="shared" si="111"/>
        <v>3</v>
      </c>
      <c r="K237" s="12">
        <f t="shared" si="112"/>
        <v>-5.2359877559829883E-2</v>
      </c>
      <c r="L237" s="12">
        <f t="shared" si="113"/>
        <v>-5.2335956242943828E-2</v>
      </c>
      <c r="M237" s="12">
        <f t="shared" si="114"/>
        <v>-5.2383818566763218E-2</v>
      </c>
      <c r="N237" s="12">
        <f t="shared" si="115"/>
        <v>0</v>
      </c>
      <c r="O237" s="12">
        <f t="shared" si="116"/>
        <v>6375585.7452000007</v>
      </c>
      <c r="P237" s="12">
        <f t="shared" si="117"/>
        <v>9.2468067027179749E-6</v>
      </c>
      <c r="Q237" s="12">
        <f t="shared" si="118"/>
        <v>0</v>
      </c>
      <c r="R237" s="12">
        <f t="shared" si="119"/>
        <v>0</v>
      </c>
      <c r="S237" s="12">
        <f t="shared" si="120"/>
        <v>0</v>
      </c>
      <c r="T237" s="12">
        <f t="shared" si="121"/>
        <v>0</v>
      </c>
      <c r="U237" s="12">
        <f t="shared" si="122"/>
        <v>0</v>
      </c>
      <c r="V237" s="12">
        <f t="shared" si="107"/>
        <v>5.0546225567071803E-3</v>
      </c>
      <c r="W237" s="12">
        <f t="shared" si="123"/>
        <v>4.2582015317955055E-5</v>
      </c>
      <c r="X237" s="12">
        <f t="shared" si="124"/>
        <v>1.6740578955036711E-7</v>
      </c>
      <c r="Y237" s="12">
        <f t="shared" si="125"/>
        <v>0</v>
      </c>
      <c r="Z237" s="13" t="str">
        <f t="shared" si="126"/>
        <v>N</v>
      </c>
      <c r="AA237" s="13" t="str">
        <f t="shared" si="127"/>
        <v>N</v>
      </c>
      <c r="AB237" s="13" t="str">
        <f t="shared" si="128"/>
        <v>U</v>
      </c>
      <c r="AC237" s="14">
        <f t="shared" si="129"/>
        <v>166021.44365805644</v>
      </c>
      <c r="AD237" s="14">
        <f t="shared" si="130"/>
        <v>0</v>
      </c>
      <c r="AE237" s="27"/>
      <c r="AF237" s="27"/>
      <c r="AG237" s="33"/>
      <c r="AH237" s="34"/>
      <c r="AI237" s="35"/>
      <c r="AJ237" s="33"/>
      <c r="AK237" s="34"/>
      <c r="AL237" s="35"/>
      <c r="AM237" s="28"/>
      <c r="AN237" s="28"/>
      <c r="AO237" s="28"/>
    </row>
    <row r="238" spans="5:41" x14ac:dyDescent="0.25">
      <c r="E238" s="11">
        <f>route!A237</f>
        <v>0</v>
      </c>
      <c r="F238" s="11">
        <f>route!B237</f>
        <v>0</v>
      </c>
      <c r="G238" s="12">
        <f t="shared" si="108"/>
        <v>0</v>
      </c>
      <c r="H238" s="12">
        <f t="shared" si="109"/>
        <v>0</v>
      </c>
      <c r="I238" s="12">
        <f t="shared" si="110"/>
        <v>31</v>
      </c>
      <c r="J238" s="12">
        <f t="shared" si="111"/>
        <v>3</v>
      </c>
      <c r="K238" s="12">
        <f t="shared" si="112"/>
        <v>-5.2359877559829883E-2</v>
      </c>
      <c r="L238" s="12">
        <f t="shared" si="113"/>
        <v>-5.2335956242943828E-2</v>
      </c>
      <c r="M238" s="12">
        <f t="shared" si="114"/>
        <v>-5.2383818566763218E-2</v>
      </c>
      <c r="N238" s="12">
        <f t="shared" si="115"/>
        <v>0</v>
      </c>
      <c r="O238" s="12">
        <f t="shared" si="116"/>
        <v>6375585.7452000007</v>
      </c>
      <c r="P238" s="12">
        <f t="shared" si="117"/>
        <v>9.2468067027179749E-6</v>
      </c>
      <c r="Q238" s="12">
        <f t="shared" si="118"/>
        <v>0</v>
      </c>
      <c r="R238" s="12">
        <f t="shared" si="119"/>
        <v>0</v>
      </c>
      <c r="S238" s="12">
        <f t="shared" si="120"/>
        <v>0</v>
      </c>
      <c r="T238" s="12">
        <f t="shared" si="121"/>
        <v>0</v>
      </c>
      <c r="U238" s="12">
        <f t="shared" si="122"/>
        <v>0</v>
      </c>
      <c r="V238" s="12">
        <f t="shared" si="107"/>
        <v>5.0546225567071803E-3</v>
      </c>
      <c r="W238" s="12">
        <f t="shared" si="123"/>
        <v>4.2582015317955055E-5</v>
      </c>
      <c r="X238" s="12">
        <f t="shared" si="124"/>
        <v>1.6740578955036711E-7</v>
      </c>
      <c r="Y238" s="12">
        <f t="shared" si="125"/>
        <v>0</v>
      </c>
      <c r="Z238" s="13" t="str">
        <f t="shared" si="126"/>
        <v>N</v>
      </c>
      <c r="AA238" s="13" t="str">
        <f t="shared" si="127"/>
        <v>N</v>
      </c>
      <c r="AB238" s="13" t="str">
        <f t="shared" si="128"/>
        <v>U</v>
      </c>
      <c r="AC238" s="14">
        <f t="shared" si="129"/>
        <v>166021.44365805644</v>
      </c>
      <c r="AD238" s="14">
        <f t="shared" si="130"/>
        <v>0</v>
      </c>
      <c r="AE238" s="27"/>
      <c r="AF238" s="27"/>
      <c r="AG238" s="33"/>
      <c r="AH238" s="34"/>
      <c r="AI238" s="35"/>
      <c r="AJ238" s="33"/>
      <c r="AK238" s="34"/>
      <c r="AL238" s="35"/>
      <c r="AM238" s="28"/>
      <c r="AN238" s="28"/>
      <c r="AO238" s="28"/>
    </row>
    <row r="239" spans="5:41" x14ac:dyDescent="0.25">
      <c r="E239" s="11">
        <f>route!A238</f>
        <v>0</v>
      </c>
      <c r="F239" s="11">
        <f>route!B238</f>
        <v>0</v>
      </c>
      <c r="G239" s="12">
        <f t="shared" si="108"/>
        <v>0</v>
      </c>
      <c r="H239" s="12">
        <f t="shared" si="109"/>
        <v>0</v>
      </c>
      <c r="I239" s="12">
        <f t="shared" si="110"/>
        <v>31</v>
      </c>
      <c r="J239" s="12">
        <f t="shared" si="111"/>
        <v>3</v>
      </c>
      <c r="K239" s="12">
        <f t="shared" si="112"/>
        <v>-5.2359877559829883E-2</v>
      </c>
      <c r="L239" s="12">
        <f t="shared" si="113"/>
        <v>-5.2335956242943828E-2</v>
      </c>
      <c r="M239" s="12">
        <f t="shared" si="114"/>
        <v>-5.2383818566763218E-2</v>
      </c>
      <c r="N239" s="12">
        <f t="shared" si="115"/>
        <v>0</v>
      </c>
      <c r="O239" s="12">
        <f t="shared" si="116"/>
        <v>6375585.7452000007</v>
      </c>
      <c r="P239" s="12">
        <f t="shared" si="117"/>
        <v>9.2468067027179749E-6</v>
      </c>
      <c r="Q239" s="12">
        <f t="shared" si="118"/>
        <v>0</v>
      </c>
      <c r="R239" s="12">
        <f t="shared" si="119"/>
        <v>0</v>
      </c>
      <c r="S239" s="12">
        <f t="shared" si="120"/>
        <v>0</v>
      </c>
      <c r="T239" s="12">
        <f t="shared" si="121"/>
        <v>0</v>
      </c>
      <c r="U239" s="12">
        <f t="shared" si="122"/>
        <v>0</v>
      </c>
      <c r="V239" s="12">
        <f t="shared" si="107"/>
        <v>5.0546225567071803E-3</v>
      </c>
      <c r="W239" s="12">
        <f t="shared" si="123"/>
        <v>4.2582015317955055E-5</v>
      </c>
      <c r="X239" s="12">
        <f t="shared" si="124"/>
        <v>1.6740578955036711E-7</v>
      </c>
      <c r="Y239" s="12">
        <f t="shared" si="125"/>
        <v>0</v>
      </c>
      <c r="Z239" s="13" t="str">
        <f t="shared" si="126"/>
        <v>N</v>
      </c>
      <c r="AA239" s="13" t="str">
        <f t="shared" si="127"/>
        <v>N</v>
      </c>
      <c r="AB239" s="13" t="str">
        <f t="shared" si="128"/>
        <v>U</v>
      </c>
      <c r="AC239" s="14">
        <f t="shared" si="129"/>
        <v>166021.44365805644</v>
      </c>
      <c r="AD239" s="14">
        <f t="shared" si="130"/>
        <v>0</v>
      </c>
      <c r="AE239" s="27"/>
      <c r="AF239" s="27"/>
      <c r="AG239" s="33"/>
      <c r="AH239" s="34"/>
      <c r="AI239" s="35"/>
      <c r="AJ239" s="33"/>
      <c r="AK239" s="34"/>
      <c r="AL239" s="35"/>
      <c r="AM239" s="28"/>
      <c r="AN239" s="28"/>
      <c r="AO239" s="28"/>
    </row>
    <row r="240" spans="5:41" x14ac:dyDescent="0.25">
      <c r="E240" s="11">
        <f>route!A239</f>
        <v>0</v>
      </c>
      <c r="F240" s="11">
        <f>route!B239</f>
        <v>0</v>
      </c>
      <c r="G240" s="12">
        <f t="shared" si="108"/>
        <v>0</v>
      </c>
      <c r="H240" s="12">
        <f t="shared" si="109"/>
        <v>0</v>
      </c>
      <c r="I240" s="12">
        <f t="shared" si="110"/>
        <v>31</v>
      </c>
      <c r="J240" s="12">
        <f t="shared" si="111"/>
        <v>3</v>
      </c>
      <c r="K240" s="12">
        <f t="shared" si="112"/>
        <v>-5.2359877559829883E-2</v>
      </c>
      <c r="L240" s="12">
        <f t="shared" si="113"/>
        <v>-5.2335956242943828E-2</v>
      </c>
      <c r="M240" s="12">
        <f t="shared" si="114"/>
        <v>-5.2383818566763218E-2</v>
      </c>
      <c r="N240" s="12">
        <f t="shared" si="115"/>
        <v>0</v>
      </c>
      <c r="O240" s="12">
        <f t="shared" si="116"/>
        <v>6375585.7452000007</v>
      </c>
      <c r="P240" s="12">
        <f t="shared" si="117"/>
        <v>9.2468067027179749E-6</v>
      </c>
      <c r="Q240" s="12">
        <f t="shared" si="118"/>
        <v>0</v>
      </c>
      <c r="R240" s="12">
        <f t="shared" si="119"/>
        <v>0</v>
      </c>
      <c r="S240" s="12">
        <f t="shared" si="120"/>
        <v>0</v>
      </c>
      <c r="T240" s="12">
        <f t="shared" si="121"/>
        <v>0</v>
      </c>
      <c r="U240" s="12">
        <f t="shared" si="122"/>
        <v>0</v>
      </c>
      <c r="V240" s="12">
        <f t="shared" si="107"/>
        <v>5.0546225567071803E-3</v>
      </c>
      <c r="W240" s="12">
        <f t="shared" si="123"/>
        <v>4.2582015317955055E-5</v>
      </c>
      <c r="X240" s="12">
        <f t="shared" si="124"/>
        <v>1.6740578955036711E-7</v>
      </c>
      <c r="Y240" s="12">
        <f t="shared" si="125"/>
        <v>0</v>
      </c>
      <c r="Z240" s="13" t="str">
        <f t="shared" si="126"/>
        <v>N</v>
      </c>
      <c r="AA240" s="13" t="str">
        <f t="shared" si="127"/>
        <v>N</v>
      </c>
      <c r="AB240" s="13" t="str">
        <f t="shared" si="128"/>
        <v>U</v>
      </c>
      <c r="AC240" s="14">
        <f t="shared" si="129"/>
        <v>166021.44365805644</v>
      </c>
      <c r="AD240" s="14">
        <f t="shared" si="130"/>
        <v>0</v>
      </c>
      <c r="AE240" s="27"/>
      <c r="AF240" s="27"/>
      <c r="AG240" s="33"/>
      <c r="AH240" s="34"/>
      <c r="AI240" s="35"/>
      <c r="AJ240" s="33"/>
      <c r="AK240" s="34"/>
      <c r="AL240" s="35"/>
      <c r="AM240" s="28"/>
      <c r="AN240" s="28"/>
      <c r="AO240" s="28"/>
    </row>
    <row r="241" spans="5:41" x14ac:dyDescent="0.25">
      <c r="E241" s="11">
        <f>route!A240</f>
        <v>0</v>
      </c>
      <c r="F241" s="11">
        <f>route!B240</f>
        <v>0</v>
      </c>
      <c r="G241" s="12">
        <f t="shared" si="108"/>
        <v>0</v>
      </c>
      <c r="H241" s="12">
        <f t="shared" si="109"/>
        <v>0</v>
      </c>
      <c r="I241" s="12">
        <f t="shared" si="110"/>
        <v>31</v>
      </c>
      <c r="J241" s="12">
        <f t="shared" si="111"/>
        <v>3</v>
      </c>
      <c r="K241" s="12">
        <f t="shared" si="112"/>
        <v>-5.2359877559829883E-2</v>
      </c>
      <c r="L241" s="12">
        <f t="shared" si="113"/>
        <v>-5.2335956242943828E-2</v>
      </c>
      <c r="M241" s="12">
        <f t="shared" si="114"/>
        <v>-5.2383818566763218E-2</v>
      </c>
      <c r="N241" s="12">
        <f t="shared" si="115"/>
        <v>0</v>
      </c>
      <c r="O241" s="12">
        <f t="shared" si="116"/>
        <v>6375585.7452000007</v>
      </c>
      <c r="P241" s="12">
        <f t="shared" si="117"/>
        <v>9.2468067027179749E-6</v>
      </c>
      <c r="Q241" s="12">
        <f t="shared" si="118"/>
        <v>0</v>
      </c>
      <c r="R241" s="12">
        <f t="shared" si="119"/>
        <v>0</v>
      </c>
      <c r="S241" s="12">
        <f t="shared" si="120"/>
        <v>0</v>
      </c>
      <c r="T241" s="12">
        <f t="shared" si="121"/>
        <v>0</v>
      </c>
      <c r="U241" s="12">
        <f t="shared" si="122"/>
        <v>0</v>
      </c>
      <c r="V241" s="12">
        <f t="shared" si="107"/>
        <v>5.0546225567071803E-3</v>
      </c>
      <c r="W241" s="12">
        <f t="shared" si="123"/>
        <v>4.2582015317955055E-5</v>
      </c>
      <c r="X241" s="12">
        <f t="shared" si="124"/>
        <v>1.6740578955036711E-7</v>
      </c>
      <c r="Y241" s="12">
        <f t="shared" si="125"/>
        <v>0</v>
      </c>
      <c r="Z241" s="13" t="str">
        <f t="shared" si="126"/>
        <v>N</v>
      </c>
      <c r="AA241" s="13" t="str">
        <f t="shared" si="127"/>
        <v>N</v>
      </c>
      <c r="AB241" s="13" t="str">
        <f t="shared" si="128"/>
        <v>U</v>
      </c>
      <c r="AC241" s="14">
        <f t="shared" si="129"/>
        <v>166021.44365805644</v>
      </c>
      <c r="AD241" s="14">
        <f t="shared" si="130"/>
        <v>0</v>
      </c>
      <c r="AE241" s="27"/>
      <c r="AF241" s="27"/>
      <c r="AG241" s="33"/>
      <c r="AH241" s="34"/>
      <c r="AI241" s="35"/>
      <c r="AJ241" s="33"/>
      <c r="AK241" s="34"/>
      <c r="AL241" s="35"/>
      <c r="AM241" s="28"/>
      <c r="AN241" s="28"/>
      <c r="AO241" s="28"/>
    </row>
    <row r="242" spans="5:41" x14ac:dyDescent="0.25">
      <c r="E242" s="11">
        <f>route!A241</f>
        <v>0</v>
      </c>
      <c r="F242" s="11">
        <f>route!B241</f>
        <v>0</v>
      </c>
      <c r="G242" s="12">
        <f t="shared" si="108"/>
        <v>0</v>
      </c>
      <c r="H242" s="12">
        <f t="shared" si="109"/>
        <v>0</v>
      </c>
      <c r="I242" s="12">
        <f t="shared" si="110"/>
        <v>31</v>
      </c>
      <c r="J242" s="12">
        <f t="shared" si="111"/>
        <v>3</v>
      </c>
      <c r="K242" s="12">
        <f t="shared" si="112"/>
        <v>-5.2359877559829883E-2</v>
      </c>
      <c r="L242" s="12">
        <f t="shared" si="113"/>
        <v>-5.2335956242943828E-2</v>
      </c>
      <c r="M242" s="12">
        <f t="shared" si="114"/>
        <v>-5.2383818566763218E-2</v>
      </c>
      <c r="N242" s="12">
        <f t="shared" si="115"/>
        <v>0</v>
      </c>
      <c r="O242" s="12">
        <f t="shared" si="116"/>
        <v>6375585.7452000007</v>
      </c>
      <c r="P242" s="12">
        <f t="shared" si="117"/>
        <v>9.2468067027179749E-6</v>
      </c>
      <c r="Q242" s="12">
        <f t="shared" si="118"/>
        <v>0</v>
      </c>
      <c r="R242" s="12">
        <f t="shared" si="119"/>
        <v>0</v>
      </c>
      <c r="S242" s="12">
        <f t="shared" si="120"/>
        <v>0</v>
      </c>
      <c r="T242" s="12">
        <f t="shared" si="121"/>
        <v>0</v>
      </c>
      <c r="U242" s="12">
        <f t="shared" si="122"/>
        <v>0</v>
      </c>
      <c r="V242" s="12">
        <f t="shared" si="107"/>
        <v>5.0546225567071803E-3</v>
      </c>
      <c r="W242" s="12">
        <f t="shared" si="123"/>
        <v>4.2582015317955055E-5</v>
      </c>
      <c r="X242" s="12">
        <f t="shared" si="124"/>
        <v>1.6740578955036711E-7</v>
      </c>
      <c r="Y242" s="12">
        <f t="shared" si="125"/>
        <v>0</v>
      </c>
      <c r="Z242" s="13" t="str">
        <f t="shared" si="126"/>
        <v>N</v>
      </c>
      <c r="AA242" s="13" t="str">
        <f t="shared" si="127"/>
        <v>N</v>
      </c>
      <c r="AB242" s="13" t="str">
        <f t="shared" si="128"/>
        <v>U</v>
      </c>
      <c r="AC242" s="14">
        <f t="shared" si="129"/>
        <v>166021.44365805644</v>
      </c>
      <c r="AD242" s="14">
        <f t="shared" si="130"/>
        <v>0</v>
      </c>
      <c r="AE242" s="27"/>
      <c r="AF242" s="27"/>
      <c r="AG242" s="33"/>
      <c r="AH242" s="34"/>
      <c r="AI242" s="35"/>
      <c r="AJ242" s="33"/>
      <c r="AK242" s="34"/>
      <c r="AL242" s="35"/>
      <c r="AM242" s="28"/>
      <c r="AN242" s="28"/>
      <c r="AO242" s="28"/>
    </row>
    <row r="243" spans="5:41" x14ac:dyDescent="0.25">
      <c r="E243" s="11">
        <f>route!A242</f>
        <v>0</v>
      </c>
      <c r="F243" s="11">
        <f>route!B242</f>
        <v>0</v>
      </c>
      <c r="G243" s="12">
        <f t="shared" si="108"/>
        <v>0</v>
      </c>
      <c r="H243" s="12">
        <f t="shared" si="109"/>
        <v>0</v>
      </c>
      <c r="I243" s="12">
        <f t="shared" si="110"/>
        <v>31</v>
      </c>
      <c r="J243" s="12">
        <f t="shared" si="111"/>
        <v>3</v>
      </c>
      <c r="K243" s="12">
        <f t="shared" si="112"/>
        <v>-5.2359877559829883E-2</v>
      </c>
      <c r="L243" s="12">
        <f t="shared" si="113"/>
        <v>-5.2335956242943828E-2</v>
      </c>
      <c r="M243" s="12">
        <f t="shared" si="114"/>
        <v>-5.2383818566763218E-2</v>
      </c>
      <c r="N243" s="12">
        <f t="shared" si="115"/>
        <v>0</v>
      </c>
      <c r="O243" s="12">
        <f t="shared" si="116"/>
        <v>6375585.7452000007</v>
      </c>
      <c r="P243" s="12">
        <f t="shared" si="117"/>
        <v>9.2468067027179749E-6</v>
      </c>
      <c r="Q243" s="12">
        <f t="shared" si="118"/>
        <v>0</v>
      </c>
      <c r="R243" s="12">
        <f t="shared" si="119"/>
        <v>0</v>
      </c>
      <c r="S243" s="12">
        <f t="shared" si="120"/>
        <v>0</v>
      </c>
      <c r="T243" s="12">
        <f t="shared" si="121"/>
        <v>0</v>
      </c>
      <c r="U243" s="12">
        <f t="shared" si="122"/>
        <v>0</v>
      </c>
      <c r="V243" s="12">
        <f t="shared" si="107"/>
        <v>5.0546225567071803E-3</v>
      </c>
      <c r="W243" s="12">
        <f t="shared" si="123"/>
        <v>4.2582015317955055E-5</v>
      </c>
      <c r="X243" s="12">
        <f t="shared" si="124"/>
        <v>1.6740578955036711E-7</v>
      </c>
      <c r="Y243" s="12">
        <f t="shared" si="125"/>
        <v>0</v>
      </c>
      <c r="Z243" s="13" t="str">
        <f t="shared" si="126"/>
        <v>N</v>
      </c>
      <c r="AA243" s="13" t="str">
        <f t="shared" si="127"/>
        <v>N</v>
      </c>
      <c r="AB243" s="13" t="str">
        <f t="shared" si="128"/>
        <v>U</v>
      </c>
      <c r="AC243" s="14">
        <f t="shared" si="129"/>
        <v>166021.44365805644</v>
      </c>
      <c r="AD243" s="14">
        <f t="shared" si="130"/>
        <v>0</v>
      </c>
      <c r="AE243" s="27"/>
      <c r="AF243" s="27"/>
      <c r="AG243" s="33"/>
      <c r="AH243" s="34"/>
      <c r="AI243" s="35"/>
      <c r="AJ243" s="33"/>
      <c r="AK243" s="34"/>
      <c r="AL243" s="35"/>
      <c r="AM243" s="28"/>
      <c r="AN243" s="28"/>
      <c r="AO243" s="28"/>
    </row>
    <row r="244" spans="5:41" x14ac:dyDescent="0.25">
      <c r="E244" s="11">
        <f>route!A243</f>
        <v>0</v>
      </c>
      <c r="F244" s="11">
        <f>route!B243</f>
        <v>0</v>
      </c>
      <c r="G244" s="12">
        <f t="shared" si="108"/>
        <v>0</v>
      </c>
      <c r="H244" s="12">
        <f t="shared" si="109"/>
        <v>0</v>
      </c>
      <c r="I244" s="12">
        <f t="shared" si="110"/>
        <v>31</v>
      </c>
      <c r="J244" s="12">
        <f t="shared" si="111"/>
        <v>3</v>
      </c>
      <c r="K244" s="12">
        <f t="shared" si="112"/>
        <v>-5.2359877559829883E-2</v>
      </c>
      <c r="L244" s="12">
        <f t="shared" si="113"/>
        <v>-5.2335956242943828E-2</v>
      </c>
      <c r="M244" s="12">
        <f t="shared" si="114"/>
        <v>-5.2383818566763218E-2</v>
      </c>
      <c r="N244" s="12">
        <f t="shared" si="115"/>
        <v>0</v>
      </c>
      <c r="O244" s="12">
        <f t="shared" si="116"/>
        <v>6375585.7452000007</v>
      </c>
      <c r="P244" s="12">
        <f t="shared" si="117"/>
        <v>9.2468067027179749E-6</v>
      </c>
      <c r="Q244" s="12">
        <f t="shared" si="118"/>
        <v>0</v>
      </c>
      <c r="R244" s="12">
        <f t="shared" si="119"/>
        <v>0</v>
      </c>
      <c r="S244" s="12">
        <f t="shared" si="120"/>
        <v>0</v>
      </c>
      <c r="T244" s="12">
        <f t="shared" si="121"/>
        <v>0</v>
      </c>
      <c r="U244" s="12">
        <f t="shared" si="122"/>
        <v>0</v>
      </c>
      <c r="V244" s="12">
        <f t="shared" si="107"/>
        <v>5.0546225567071803E-3</v>
      </c>
      <c r="W244" s="12">
        <f t="shared" si="123"/>
        <v>4.2582015317955055E-5</v>
      </c>
      <c r="X244" s="12">
        <f t="shared" si="124"/>
        <v>1.6740578955036711E-7</v>
      </c>
      <c r="Y244" s="12">
        <f t="shared" si="125"/>
        <v>0</v>
      </c>
      <c r="Z244" s="13" t="str">
        <f t="shared" si="126"/>
        <v>N</v>
      </c>
      <c r="AA244" s="13" t="str">
        <f t="shared" si="127"/>
        <v>N</v>
      </c>
      <c r="AB244" s="13" t="str">
        <f t="shared" si="128"/>
        <v>U</v>
      </c>
      <c r="AC244" s="14">
        <f t="shared" si="129"/>
        <v>166021.44365805644</v>
      </c>
      <c r="AD244" s="14">
        <f t="shared" si="130"/>
        <v>0</v>
      </c>
      <c r="AE244" s="27"/>
      <c r="AF244" s="27"/>
      <c r="AG244" s="33"/>
      <c r="AH244" s="34"/>
      <c r="AI244" s="35"/>
      <c r="AJ244" s="33"/>
      <c r="AK244" s="34"/>
      <c r="AL244" s="35"/>
      <c r="AM244" s="28"/>
      <c r="AN244" s="28"/>
      <c r="AO244" s="28"/>
    </row>
    <row r="245" spans="5:41" x14ac:dyDescent="0.25">
      <c r="E245" s="11">
        <f>route!A244</f>
        <v>0</v>
      </c>
      <c r="F245" s="11">
        <f>route!B244</f>
        <v>0</v>
      </c>
      <c r="G245" s="12">
        <f t="shared" si="108"/>
        <v>0</v>
      </c>
      <c r="H245" s="12">
        <f t="shared" si="109"/>
        <v>0</v>
      </c>
      <c r="I245" s="12">
        <f t="shared" si="110"/>
        <v>31</v>
      </c>
      <c r="J245" s="12">
        <f t="shared" si="111"/>
        <v>3</v>
      </c>
      <c r="K245" s="12">
        <f t="shared" si="112"/>
        <v>-5.2359877559829883E-2</v>
      </c>
      <c r="L245" s="12">
        <f t="shared" si="113"/>
        <v>-5.2335956242943828E-2</v>
      </c>
      <c r="M245" s="12">
        <f t="shared" si="114"/>
        <v>-5.2383818566763218E-2</v>
      </c>
      <c r="N245" s="12">
        <f t="shared" si="115"/>
        <v>0</v>
      </c>
      <c r="O245" s="12">
        <f t="shared" si="116"/>
        <v>6375585.7452000007</v>
      </c>
      <c r="P245" s="12">
        <f t="shared" si="117"/>
        <v>9.2468067027179749E-6</v>
      </c>
      <c r="Q245" s="12">
        <f t="shared" si="118"/>
        <v>0</v>
      </c>
      <c r="R245" s="12">
        <f t="shared" si="119"/>
        <v>0</v>
      </c>
      <c r="S245" s="12">
        <f t="shared" si="120"/>
        <v>0</v>
      </c>
      <c r="T245" s="12">
        <f t="shared" si="121"/>
        <v>0</v>
      </c>
      <c r="U245" s="12">
        <f t="shared" si="122"/>
        <v>0</v>
      </c>
      <c r="V245" s="12">
        <f t="shared" si="107"/>
        <v>5.0546225567071803E-3</v>
      </c>
      <c r="W245" s="12">
        <f t="shared" si="123"/>
        <v>4.2582015317955055E-5</v>
      </c>
      <c r="X245" s="12">
        <f t="shared" si="124"/>
        <v>1.6740578955036711E-7</v>
      </c>
      <c r="Y245" s="12">
        <f t="shared" si="125"/>
        <v>0</v>
      </c>
      <c r="Z245" s="13" t="str">
        <f t="shared" si="126"/>
        <v>N</v>
      </c>
      <c r="AA245" s="13" t="str">
        <f t="shared" si="127"/>
        <v>N</v>
      </c>
      <c r="AB245" s="13" t="str">
        <f t="shared" si="128"/>
        <v>U</v>
      </c>
      <c r="AC245" s="14">
        <f t="shared" si="129"/>
        <v>166021.44365805644</v>
      </c>
      <c r="AD245" s="14">
        <f t="shared" si="130"/>
        <v>0</v>
      </c>
      <c r="AE245" s="27"/>
      <c r="AF245" s="27"/>
      <c r="AG245" s="33"/>
      <c r="AH245" s="34"/>
      <c r="AI245" s="35"/>
      <c r="AJ245" s="33"/>
      <c r="AK245" s="34"/>
      <c r="AL245" s="35"/>
      <c r="AM245" s="28"/>
      <c r="AN245" s="28"/>
      <c r="AO245" s="28"/>
    </row>
    <row r="246" spans="5:41" x14ac:dyDescent="0.25">
      <c r="E246" s="11">
        <f>route!A245</f>
        <v>0</v>
      </c>
      <c r="F246" s="11">
        <f>route!B245</f>
        <v>0</v>
      </c>
      <c r="G246" s="12">
        <f t="shared" si="108"/>
        <v>0</v>
      </c>
      <c r="H246" s="12">
        <f t="shared" si="109"/>
        <v>0</v>
      </c>
      <c r="I246" s="12">
        <f t="shared" si="110"/>
        <v>31</v>
      </c>
      <c r="J246" s="12">
        <f t="shared" si="111"/>
        <v>3</v>
      </c>
      <c r="K246" s="12">
        <f t="shared" si="112"/>
        <v>-5.2359877559829883E-2</v>
      </c>
      <c r="L246" s="12">
        <f t="shared" si="113"/>
        <v>-5.2335956242943828E-2</v>
      </c>
      <c r="M246" s="12">
        <f t="shared" si="114"/>
        <v>-5.2383818566763218E-2</v>
      </c>
      <c r="N246" s="12">
        <f t="shared" si="115"/>
        <v>0</v>
      </c>
      <c r="O246" s="12">
        <f t="shared" si="116"/>
        <v>6375585.7452000007</v>
      </c>
      <c r="P246" s="12">
        <f t="shared" si="117"/>
        <v>9.2468067027179749E-6</v>
      </c>
      <c r="Q246" s="12">
        <f t="shared" si="118"/>
        <v>0</v>
      </c>
      <c r="R246" s="12">
        <f t="shared" si="119"/>
        <v>0</v>
      </c>
      <c r="S246" s="12">
        <f t="shared" si="120"/>
        <v>0</v>
      </c>
      <c r="T246" s="12">
        <f t="shared" si="121"/>
        <v>0</v>
      </c>
      <c r="U246" s="12">
        <f t="shared" si="122"/>
        <v>0</v>
      </c>
      <c r="V246" s="12">
        <f t="shared" si="107"/>
        <v>5.0546225567071803E-3</v>
      </c>
      <c r="W246" s="12">
        <f t="shared" si="123"/>
        <v>4.2582015317955055E-5</v>
      </c>
      <c r="X246" s="12">
        <f t="shared" si="124"/>
        <v>1.6740578955036711E-7</v>
      </c>
      <c r="Y246" s="12">
        <f t="shared" si="125"/>
        <v>0</v>
      </c>
      <c r="Z246" s="13" t="str">
        <f t="shared" si="126"/>
        <v>N</v>
      </c>
      <c r="AA246" s="13" t="str">
        <f t="shared" si="127"/>
        <v>N</v>
      </c>
      <c r="AB246" s="13" t="str">
        <f t="shared" si="128"/>
        <v>U</v>
      </c>
      <c r="AC246" s="14">
        <f t="shared" si="129"/>
        <v>166021.44365805644</v>
      </c>
      <c r="AD246" s="14">
        <f t="shared" si="130"/>
        <v>0</v>
      </c>
      <c r="AE246" s="27"/>
      <c r="AF246" s="27"/>
      <c r="AG246" s="33"/>
      <c r="AH246" s="34"/>
      <c r="AI246" s="35"/>
      <c r="AJ246" s="33"/>
      <c r="AK246" s="34"/>
      <c r="AL246" s="35"/>
      <c r="AM246" s="28"/>
      <c r="AN246" s="28"/>
      <c r="AO246" s="28"/>
    </row>
    <row r="247" spans="5:41" x14ac:dyDescent="0.25">
      <c r="E247" s="11">
        <f>route!A246</f>
        <v>0</v>
      </c>
      <c r="F247" s="11">
        <f>route!B246</f>
        <v>0</v>
      </c>
      <c r="G247" s="12">
        <f t="shared" si="108"/>
        <v>0</v>
      </c>
      <c r="H247" s="12">
        <f t="shared" si="109"/>
        <v>0</v>
      </c>
      <c r="I247" s="12">
        <f t="shared" si="110"/>
        <v>31</v>
      </c>
      <c r="J247" s="12">
        <f t="shared" si="111"/>
        <v>3</v>
      </c>
      <c r="K247" s="12">
        <f t="shared" si="112"/>
        <v>-5.2359877559829883E-2</v>
      </c>
      <c r="L247" s="12">
        <f t="shared" si="113"/>
        <v>-5.2335956242943828E-2</v>
      </c>
      <c r="M247" s="12">
        <f t="shared" si="114"/>
        <v>-5.2383818566763218E-2</v>
      </c>
      <c r="N247" s="12">
        <f t="shared" si="115"/>
        <v>0</v>
      </c>
      <c r="O247" s="12">
        <f t="shared" si="116"/>
        <v>6375585.7452000007</v>
      </c>
      <c r="P247" s="12">
        <f t="shared" si="117"/>
        <v>9.2468067027179749E-6</v>
      </c>
      <c r="Q247" s="12">
        <f t="shared" si="118"/>
        <v>0</v>
      </c>
      <c r="R247" s="12">
        <f t="shared" si="119"/>
        <v>0</v>
      </c>
      <c r="S247" s="12">
        <f t="shared" si="120"/>
        <v>0</v>
      </c>
      <c r="T247" s="12">
        <f t="shared" si="121"/>
        <v>0</v>
      </c>
      <c r="U247" s="12">
        <f t="shared" si="122"/>
        <v>0</v>
      </c>
      <c r="V247" s="12">
        <f t="shared" si="107"/>
        <v>5.0546225567071803E-3</v>
      </c>
      <c r="W247" s="12">
        <f t="shared" si="123"/>
        <v>4.2582015317955055E-5</v>
      </c>
      <c r="X247" s="12">
        <f t="shared" si="124"/>
        <v>1.6740578955036711E-7</v>
      </c>
      <c r="Y247" s="12">
        <f t="shared" si="125"/>
        <v>0</v>
      </c>
      <c r="Z247" s="13" t="str">
        <f t="shared" si="126"/>
        <v>N</v>
      </c>
      <c r="AA247" s="13" t="str">
        <f t="shared" si="127"/>
        <v>N</v>
      </c>
      <c r="AB247" s="13" t="str">
        <f t="shared" si="128"/>
        <v>U</v>
      </c>
      <c r="AC247" s="14">
        <f t="shared" si="129"/>
        <v>166021.44365805644</v>
      </c>
      <c r="AD247" s="14">
        <f t="shared" si="130"/>
        <v>0</v>
      </c>
      <c r="AE247" s="27"/>
      <c r="AF247" s="27"/>
      <c r="AG247" s="33"/>
      <c r="AH247" s="34"/>
      <c r="AI247" s="35"/>
      <c r="AJ247" s="33"/>
      <c r="AK247" s="34"/>
      <c r="AL247" s="35"/>
      <c r="AM247" s="28"/>
      <c r="AN247" s="28"/>
      <c r="AO247" s="28"/>
    </row>
    <row r="248" spans="5:41" x14ac:dyDescent="0.25">
      <c r="E248" s="11">
        <f>route!A247</f>
        <v>0</v>
      </c>
      <c r="F248" s="11">
        <f>route!B247</f>
        <v>0</v>
      </c>
      <c r="G248" s="12">
        <f t="shared" si="108"/>
        <v>0</v>
      </c>
      <c r="H248" s="12">
        <f t="shared" si="109"/>
        <v>0</v>
      </c>
      <c r="I248" s="12">
        <f t="shared" si="110"/>
        <v>31</v>
      </c>
      <c r="J248" s="12">
        <f t="shared" si="111"/>
        <v>3</v>
      </c>
      <c r="K248" s="12">
        <f t="shared" si="112"/>
        <v>-5.2359877559829883E-2</v>
      </c>
      <c r="L248" s="12">
        <f t="shared" si="113"/>
        <v>-5.2335956242943828E-2</v>
      </c>
      <c r="M248" s="12">
        <f t="shared" si="114"/>
        <v>-5.2383818566763218E-2</v>
      </c>
      <c r="N248" s="12">
        <f t="shared" si="115"/>
        <v>0</v>
      </c>
      <c r="O248" s="12">
        <f t="shared" si="116"/>
        <v>6375585.7452000007</v>
      </c>
      <c r="P248" s="12">
        <f t="shared" si="117"/>
        <v>9.2468067027179749E-6</v>
      </c>
      <c r="Q248" s="12">
        <f t="shared" si="118"/>
        <v>0</v>
      </c>
      <c r="R248" s="12">
        <f t="shared" si="119"/>
        <v>0</v>
      </c>
      <c r="S248" s="12">
        <f t="shared" si="120"/>
        <v>0</v>
      </c>
      <c r="T248" s="12">
        <f t="shared" si="121"/>
        <v>0</v>
      </c>
      <c r="U248" s="12">
        <f t="shared" si="122"/>
        <v>0</v>
      </c>
      <c r="V248" s="12">
        <f t="shared" si="107"/>
        <v>5.0546225567071803E-3</v>
      </c>
      <c r="W248" s="12">
        <f t="shared" si="123"/>
        <v>4.2582015317955055E-5</v>
      </c>
      <c r="X248" s="12">
        <f t="shared" si="124"/>
        <v>1.6740578955036711E-7</v>
      </c>
      <c r="Y248" s="12">
        <f t="shared" si="125"/>
        <v>0</v>
      </c>
      <c r="Z248" s="13" t="str">
        <f t="shared" si="126"/>
        <v>N</v>
      </c>
      <c r="AA248" s="13" t="str">
        <f t="shared" si="127"/>
        <v>N</v>
      </c>
      <c r="AB248" s="13" t="str">
        <f t="shared" si="128"/>
        <v>U</v>
      </c>
      <c r="AC248" s="14">
        <f t="shared" si="129"/>
        <v>166021.44365805644</v>
      </c>
      <c r="AD248" s="14">
        <f t="shared" si="130"/>
        <v>0</v>
      </c>
      <c r="AE248" s="27"/>
      <c r="AF248" s="27"/>
      <c r="AG248" s="33"/>
      <c r="AH248" s="34"/>
      <c r="AI248" s="35"/>
      <c r="AJ248" s="33"/>
      <c r="AK248" s="34"/>
      <c r="AL248" s="35"/>
      <c r="AM248" s="28"/>
      <c r="AN248" s="28"/>
      <c r="AO248" s="28"/>
    </row>
    <row r="249" spans="5:41" x14ac:dyDescent="0.25">
      <c r="E249" s="11">
        <f>route!A248</f>
        <v>0</v>
      </c>
      <c r="F249" s="11">
        <f>route!B248</f>
        <v>0</v>
      </c>
      <c r="G249" s="12">
        <f t="shared" si="108"/>
        <v>0</v>
      </c>
      <c r="H249" s="12">
        <f t="shared" si="109"/>
        <v>0</v>
      </c>
      <c r="I249" s="12">
        <f t="shared" si="110"/>
        <v>31</v>
      </c>
      <c r="J249" s="12">
        <f t="shared" si="111"/>
        <v>3</v>
      </c>
      <c r="K249" s="12">
        <f t="shared" si="112"/>
        <v>-5.2359877559829883E-2</v>
      </c>
      <c r="L249" s="12">
        <f t="shared" si="113"/>
        <v>-5.2335956242943828E-2</v>
      </c>
      <c r="M249" s="12">
        <f t="shared" si="114"/>
        <v>-5.2383818566763218E-2</v>
      </c>
      <c r="N249" s="12">
        <f t="shared" si="115"/>
        <v>0</v>
      </c>
      <c r="O249" s="12">
        <f t="shared" si="116"/>
        <v>6375585.7452000007</v>
      </c>
      <c r="P249" s="12">
        <f t="shared" si="117"/>
        <v>9.2468067027179749E-6</v>
      </c>
      <c r="Q249" s="12">
        <f t="shared" si="118"/>
        <v>0</v>
      </c>
      <c r="R249" s="12">
        <f t="shared" si="119"/>
        <v>0</v>
      </c>
      <c r="S249" s="12">
        <f t="shared" si="120"/>
        <v>0</v>
      </c>
      <c r="T249" s="12">
        <f t="shared" si="121"/>
        <v>0</v>
      </c>
      <c r="U249" s="12">
        <f t="shared" si="122"/>
        <v>0</v>
      </c>
      <c r="V249" s="12">
        <f t="shared" si="107"/>
        <v>5.0546225567071803E-3</v>
      </c>
      <c r="W249" s="12">
        <f t="shared" si="123"/>
        <v>4.2582015317955055E-5</v>
      </c>
      <c r="X249" s="12">
        <f t="shared" si="124"/>
        <v>1.6740578955036711E-7</v>
      </c>
      <c r="Y249" s="12">
        <f t="shared" si="125"/>
        <v>0</v>
      </c>
      <c r="Z249" s="13" t="str">
        <f t="shared" si="126"/>
        <v>N</v>
      </c>
      <c r="AA249" s="13" t="str">
        <f t="shared" si="127"/>
        <v>N</v>
      </c>
      <c r="AB249" s="13" t="str">
        <f t="shared" si="128"/>
        <v>U</v>
      </c>
      <c r="AC249" s="14">
        <f t="shared" si="129"/>
        <v>166021.44365805644</v>
      </c>
      <c r="AD249" s="14">
        <f t="shared" si="130"/>
        <v>0</v>
      </c>
      <c r="AE249" s="27"/>
      <c r="AF249" s="27"/>
      <c r="AG249" s="33"/>
      <c r="AH249" s="34"/>
      <c r="AI249" s="35"/>
      <c r="AJ249" s="33"/>
      <c r="AK249" s="34"/>
      <c r="AL249" s="35"/>
      <c r="AM249" s="28"/>
      <c r="AN249" s="28"/>
      <c r="AO249" s="28"/>
    </row>
    <row r="250" spans="5:41" x14ac:dyDescent="0.25">
      <c r="E250" s="11">
        <f>route!A249</f>
        <v>0</v>
      </c>
      <c r="F250" s="11">
        <f>route!B249</f>
        <v>0</v>
      </c>
      <c r="G250" s="12">
        <f t="shared" si="108"/>
        <v>0</v>
      </c>
      <c r="H250" s="12">
        <f t="shared" si="109"/>
        <v>0</v>
      </c>
      <c r="I250" s="12">
        <f t="shared" si="110"/>
        <v>31</v>
      </c>
      <c r="J250" s="12">
        <f t="shared" si="111"/>
        <v>3</v>
      </c>
      <c r="K250" s="12">
        <f t="shared" si="112"/>
        <v>-5.2359877559829883E-2</v>
      </c>
      <c r="L250" s="12">
        <f t="shared" si="113"/>
        <v>-5.2335956242943828E-2</v>
      </c>
      <c r="M250" s="12">
        <f t="shared" si="114"/>
        <v>-5.2383818566763218E-2</v>
      </c>
      <c r="N250" s="12">
        <f t="shared" si="115"/>
        <v>0</v>
      </c>
      <c r="O250" s="12">
        <f t="shared" si="116"/>
        <v>6375585.7452000007</v>
      </c>
      <c r="P250" s="12">
        <f t="shared" si="117"/>
        <v>9.2468067027179749E-6</v>
      </c>
      <c r="Q250" s="12">
        <f t="shared" si="118"/>
        <v>0</v>
      </c>
      <c r="R250" s="12">
        <f t="shared" si="119"/>
        <v>0</v>
      </c>
      <c r="S250" s="12">
        <f t="shared" si="120"/>
        <v>0</v>
      </c>
      <c r="T250" s="12">
        <f t="shared" si="121"/>
        <v>0</v>
      </c>
      <c r="U250" s="12">
        <f t="shared" si="122"/>
        <v>0</v>
      </c>
      <c r="V250" s="12">
        <f t="shared" si="107"/>
        <v>5.0546225567071803E-3</v>
      </c>
      <c r="W250" s="12">
        <f t="shared" si="123"/>
        <v>4.2582015317955055E-5</v>
      </c>
      <c r="X250" s="12">
        <f t="shared" si="124"/>
        <v>1.6740578955036711E-7</v>
      </c>
      <c r="Y250" s="12">
        <f t="shared" si="125"/>
        <v>0</v>
      </c>
      <c r="Z250" s="13" t="str">
        <f t="shared" si="126"/>
        <v>N</v>
      </c>
      <c r="AA250" s="13" t="str">
        <f t="shared" si="127"/>
        <v>N</v>
      </c>
      <c r="AB250" s="13" t="str">
        <f t="shared" si="128"/>
        <v>U</v>
      </c>
      <c r="AC250" s="14">
        <f t="shared" si="129"/>
        <v>166021.44365805644</v>
      </c>
      <c r="AD250" s="14">
        <f t="shared" si="130"/>
        <v>0</v>
      </c>
      <c r="AE250" s="27"/>
      <c r="AF250" s="27"/>
      <c r="AG250" s="33"/>
      <c r="AH250" s="34"/>
      <c r="AI250" s="35"/>
      <c r="AJ250" s="33"/>
      <c r="AK250" s="34"/>
      <c r="AL250" s="35"/>
      <c r="AM250" s="28"/>
      <c r="AN250" s="28"/>
      <c r="AO250" s="28"/>
    </row>
    <row r="251" spans="5:41" x14ac:dyDescent="0.25">
      <c r="E251" s="11">
        <f>route!A250</f>
        <v>0</v>
      </c>
      <c r="F251" s="11">
        <f>route!B250</f>
        <v>0</v>
      </c>
      <c r="G251" s="12">
        <f t="shared" si="108"/>
        <v>0</v>
      </c>
      <c r="H251" s="12">
        <f t="shared" si="109"/>
        <v>0</v>
      </c>
      <c r="I251" s="12">
        <f t="shared" si="110"/>
        <v>31</v>
      </c>
      <c r="J251" s="12">
        <f t="shared" si="111"/>
        <v>3</v>
      </c>
      <c r="K251" s="12">
        <f t="shared" si="112"/>
        <v>-5.2359877559829883E-2</v>
      </c>
      <c r="L251" s="12">
        <f t="shared" si="113"/>
        <v>-5.2335956242943828E-2</v>
      </c>
      <c r="M251" s="12">
        <f t="shared" si="114"/>
        <v>-5.2383818566763218E-2</v>
      </c>
      <c r="N251" s="12">
        <f t="shared" si="115"/>
        <v>0</v>
      </c>
      <c r="O251" s="12">
        <f t="shared" si="116"/>
        <v>6375585.7452000007</v>
      </c>
      <c r="P251" s="12">
        <f t="shared" si="117"/>
        <v>9.2468067027179749E-6</v>
      </c>
      <c r="Q251" s="12">
        <f t="shared" si="118"/>
        <v>0</v>
      </c>
      <c r="R251" s="12">
        <f t="shared" si="119"/>
        <v>0</v>
      </c>
      <c r="S251" s="12">
        <f t="shared" si="120"/>
        <v>0</v>
      </c>
      <c r="T251" s="12">
        <f t="shared" si="121"/>
        <v>0</v>
      </c>
      <c r="U251" s="12">
        <f t="shared" si="122"/>
        <v>0</v>
      </c>
      <c r="V251" s="12">
        <f t="shared" si="107"/>
        <v>5.0546225567071803E-3</v>
      </c>
      <c r="W251" s="12">
        <f t="shared" si="123"/>
        <v>4.2582015317955055E-5</v>
      </c>
      <c r="X251" s="12">
        <f t="shared" si="124"/>
        <v>1.6740578955036711E-7</v>
      </c>
      <c r="Y251" s="12">
        <f t="shared" si="125"/>
        <v>0</v>
      </c>
      <c r="Z251" s="13" t="str">
        <f t="shared" si="126"/>
        <v>N</v>
      </c>
      <c r="AA251" s="13" t="str">
        <f t="shared" si="127"/>
        <v>N</v>
      </c>
      <c r="AB251" s="13" t="str">
        <f t="shared" si="128"/>
        <v>U</v>
      </c>
      <c r="AC251" s="14">
        <f t="shared" si="129"/>
        <v>166021.44365805644</v>
      </c>
      <c r="AD251" s="14">
        <f t="shared" si="130"/>
        <v>0</v>
      </c>
      <c r="AE251" s="27"/>
      <c r="AF251" s="27"/>
      <c r="AG251" s="33"/>
      <c r="AH251" s="34"/>
      <c r="AI251" s="35"/>
      <c r="AJ251" s="33"/>
      <c r="AK251" s="34"/>
      <c r="AL251" s="35"/>
      <c r="AM251" s="28"/>
      <c r="AN251" s="28"/>
      <c r="AO251" s="28"/>
    </row>
    <row r="252" spans="5:41" x14ac:dyDescent="0.25">
      <c r="E252" s="11">
        <f>route!A251</f>
        <v>0</v>
      </c>
      <c r="F252" s="11">
        <f>route!B251</f>
        <v>0</v>
      </c>
      <c r="G252" s="12">
        <f t="shared" si="108"/>
        <v>0</v>
      </c>
      <c r="H252" s="12">
        <f t="shared" si="109"/>
        <v>0</v>
      </c>
      <c r="I252" s="12">
        <f t="shared" si="110"/>
        <v>31</v>
      </c>
      <c r="J252" s="12">
        <f t="shared" si="111"/>
        <v>3</v>
      </c>
      <c r="K252" s="12">
        <f t="shared" si="112"/>
        <v>-5.2359877559829883E-2</v>
      </c>
      <c r="L252" s="12">
        <f t="shared" si="113"/>
        <v>-5.2335956242943828E-2</v>
      </c>
      <c r="M252" s="12">
        <f t="shared" si="114"/>
        <v>-5.2383818566763218E-2</v>
      </c>
      <c r="N252" s="12">
        <f t="shared" si="115"/>
        <v>0</v>
      </c>
      <c r="O252" s="12">
        <f t="shared" si="116"/>
        <v>6375585.7452000007</v>
      </c>
      <c r="P252" s="12">
        <f t="shared" si="117"/>
        <v>9.2468067027179749E-6</v>
      </c>
      <c r="Q252" s="12">
        <f t="shared" si="118"/>
        <v>0</v>
      </c>
      <c r="R252" s="12">
        <f t="shared" si="119"/>
        <v>0</v>
      </c>
      <c r="S252" s="12">
        <f t="shared" si="120"/>
        <v>0</v>
      </c>
      <c r="T252" s="12">
        <f t="shared" si="121"/>
        <v>0</v>
      </c>
      <c r="U252" s="12">
        <f t="shared" si="122"/>
        <v>0</v>
      </c>
      <c r="V252" s="12">
        <f t="shared" si="107"/>
        <v>5.0546225567071803E-3</v>
      </c>
      <c r="W252" s="12">
        <f t="shared" si="123"/>
        <v>4.2582015317955055E-5</v>
      </c>
      <c r="X252" s="12">
        <f t="shared" si="124"/>
        <v>1.6740578955036711E-7</v>
      </c>
      <c r="Y252" s="12">
        <f t="shared" si="125"/>
        <v>0</v>
      </c>
      <c r="Z252" s="13" t="str">
        <f t="shared" si="126"/>
        <v>N</v>
      </c>
      <c r="AA252" s="13" t="str">
        <f t="shared" si="127"/>
        <v>N</v>
      </c>
      <c r="AB252" s="13" t="str">
        <f t="shared" si="128"/>
        <v>U</v>
      </c>
      <c r="AC252" s="14">
        <f t="shared" si="129"/>
        <v>166021.44365805644</v>
      </c>
      <c r="AD252" s="14">
        <f t="shared" si="130"/>
        <v>0</v>
      </c>
      <c r="AE252" s="27"/>
      <c r="AF252" s="27"/>
      <c r="AG252" s="33"/>
      <c r="AH252" s="34"/>
      <c r="AI252" s="35"/>
      <c r="AJ252" s="33"/>
      <c r="AK252" s="34"/>
      <c r="AL252" s="35"/>
      <c r="AM252" s="28"/>
      <c r="AN252" s="28"/>
      <c r="AO252" s="28"/>
    </row>
    <row r="253" spans="5:41" x14ac:dyDescent="0.25">
      <c r="E253" s="11">
        <f>route!A252</f>
        <v>0</v>
      </c>
      <c r="F253" s="11">
        <f>route!B252</f>
        <v>0</v>
      </c>
      <c r="G253" s="12">
        <f t="shared" si="108"/>
        <v>0</v>
      </c>
      <c r="H253" s="12">
        <f t="shared" si="109"/>
        <v>0</v>
      </c>
      <c r="I253" s="12">
        <f t="shared" si="110"/>
        <v>31</v>
      </c>
      <c r="J253" s="12">
        <f t="shared" si="111"/>
        <v>3</v>
      </c>
      <c r="K253" s="12">
        <f t="shared" si="112"/>
        <v>-5.2359877559829883E-2</v>
      </c>
      <c r="L253" s="12">
        <f t="shared" si="113"/>
        <v>-5.2335956242943828E-2</v>
      </c>
      <c r="M253" s="12">
        <f t="shared" si="114"/>
        <v>-5.2383818566763218E-2</v>
      </c>
      <c r="N253" s="12">
        <f t="shared" si="115"/>
        <v>0</v>
      </c>
      <c r="O253" s="12">
        <f t="shared" si="116"/>
        <v>6375585.7452000007</v>
      </c>
      <c r="P253" s="12">
        <f t="shared" si="117"/>
        <v>9.2468067027179749E-6</v>
      </c>
      <c r="Q253" s="12">
        <f t="shared" si="118"/>
        <v>0</v>
      </c>
      <c r="R253" s="12">
        <f t="shared" si="119"/>
        <v>0</v>
      </c>
      <c r="S253" s="12">
        <f t="shared" si="120"/>
        <v>0</v>
      </c>
      <c r="T253" s="12">
        <f t="shared" si="121"/>
        <v>0</v>
      </c>
      <c r="U253" s="12">
        <f t="shared" si="122"/>
        <v>0</v>
      </c>
      <c r="V253" s="12">
        <f t="shared" si="107"/>
        <v>5.0546225567071803E-3</v>
      </c>
      <c r="W253" s="12">
        <f t="shared" si="123"/>
        <v>4.2582015317955055E-5</v>
      </c>
      <c r="X253" s="12">
        <f t="shared" si="124"/>
        <v>1.6740578955036711E-7</v>
      </c>
      <c r="Y253" s="12">
        <f t="shared" si="125"/>
        <v>0</v>
      </c>
      <c r="Z253" s="13" t="str">
        <f t="shared" si="126"/>
        <v>N</v>
      </c>
      <c r="AA253" s="13" t="str">
        <f t="shared" si="127"/>
        <v>N</v>
      </c>
      <c r="AB253" s="13" t="str">
        <f t="shared" si="128"/>
        <v>U</v>
      </c>
      <c r="AC253" s="14">
        <f t="shared" si="129"/>
        <v>166021.44365805644</v>
      </c>
      <c r="AD253" s="14">
        <f t="shared" si="130"/>
        <v>0</v>
      </c>
      <c r="AE253" s="27"/>
      <c r="AF253" s="27"/>
      <c r="AG253" s="33"/>
      <c r="AH253" s="34"/>
      <c r="AI253" s="35"/>
      <c r="AJ253" s="33"/>
      <c r="AK253" s="34"/>
      <c r="AL253" s="35"/>
      <c r="AM253" s="28"/>
      <c r="AN253" s="28"/>
      <c r="AO253" s="28"/>
    </row>
    <row r="254" spans="5:41" x14ac:dyDescent="0.25">
      <c r="E254" s="11">
        <f>route!A253</f>
        <v>0</v>
      </c>
      <c r="F254" s="11">
        <f>route!B253</f>
        <v>0</v>
      </c>
      <c r="G254" s="12">
        <f t="shared" si="108"/>
        <v>0</v>
      </c>
      <c r="H254" s="12">
        <f t="shared" si="109"/>
        <v>0</v>
      </c>
      <c r="I254" s="12">
        <f t="shared" si="110"/>
        <v>31</v>
      </c>
      <c r="J254" s="12">
        <f t="shared" si="111"/>
        <v>3</v>
      </c>
      <c r="K254" s="12">
        <f t="shared" si="112"/>
        <v>-5.2359877559829883E-2</v>
      </c>
      <c r="L254" s="12">
        <f t="shared" si="113"/>
        <v>-5.2335956242943828E-2</v>
      </c>
      <c r="M254" s="12">
        <f t="shared" si="114"/>
        <v>-5.2383818566763218E-2</v>
      </c>
      <c r="N254" s="12">
        <f t="shared" si="115"/>
        <v>0</v>
      </c>
      <c r="O254" s="12">
        <f t="shared" si="116"/>
        <v>6375585.7452000007</v>
      </c>
      <c r="P254" s="12">
        <f t="shared" si="117"/>
        <v>9.2468067027179749E-6</v>
      </c>
      <c r="Q254" s="12">
        <f t="shared" si="118"/>
        <v>0</v>
      </c>
      <c r="R254" s="12">
        <f t="shared" si="119"/>
        <v>0</v>
      </c>
      <c r="S254" s="12">
        <f t="shared" si="120"/>
        <v>0</v>
      </c>
      <c r="T254" s="12">
        <f t="shared" si="121"/>
        <v>0</v>
      </c>
      <c r="U254" s="12">
        <f t="shared" si="122"/>
        <v>0</v>
      </c>
      <c r="V254" s="12">
        <f t="shared" si="107"/>
        <v>5.0546225567071803E-3</v>
      </c>
      <c r="W254" s="12">
        <f t="shared" si="123"/>
        <v>4.2582015317955055E-5</v>
      </c>
      <c r="X254" s="12">
        <f t="shared" si="124"/>
        <v>1.6740578955036711E-7</v>
      </c>
      <c r="Y254" s="12">
        <f t="shared" si="125"/>
        <v>0</v>
      </c>
      <c r="Z254" s="13" t="str">
        <f t="shared" si="126"/>
        <v>N</v>
      </c>
      <c r="AA254" s="13" t="str">
        <f t="shared" si="127"/>
        <v>N</v>
      </c>
      <c r="AB254" s="13" t="str">
        <f t="shared" si="128"/>
        <v>U</v>
      </c>
      <c r="AC254" s="14">
        <f t="shared" si="129"/>
        <v>166021.44365805644</v>
      </c>
      <c r="AD254" s="14">
        <f t="shared" si="130"/>
        <v>0</v>
      </c>
      <c r="AE254" s="27"/>
      <c r="AF254" s="27"/>
      <c r="AG254" s="33"/>
      <c r="AH254" s="34"/>
      <c r="AI254" s="35"/>
      <c r="AJ254" s="33"/>
      <c r="AK254" s="34"/>
      <c r="AL254" s="35"/>
      <c r="AM254" s="28"/>
      <c r="AN254" s="28"/>
      <c r="AO254" s="28"/>
    </row>
    <row r="255" spans="5:41" x14ac:dyDescent="0.25">
      <c r="E255" s="11">
        <f>route!A254</f>
        <v>0</v>
      </c>
      <c r="F255" s="11">
        <f>route!B254</f>
        <v>0</v>
      </c>
      <c r="G255" s="12">
        <f t="shared" si="108"/>
        <v>0</v>
      </c>
      <c r="H255" s="12">
        <f t="shared" si="109"/>
        <v>0</v>
      </c>
      <c r="I255" s="12">
        <f t="shared" si="110"/>
        <v>31</v>
      </c>
      <c r="J255" s="12">
        <f t="shared" si="111"/>
        <v>3</v>
      </c>
      <c r="K255" s="12">
        <f t="shared" si="112"/>
        <v>-5.2359877559829883E-2</v>
      </c>
      <c r="L255" s="12">
        <f t="shared" si="113"/>
        <v>-5.2335956242943828E-2</v>
      </c>
      <c r="M255" s="12">
        <f t="shared" si="114"/>
        <v>-5.2383818566763218E-2</v>
      </c>
      <c r="N255" s="12">
        <f t="shared" si="115"/>
        <v>0</v>
      </c>
      <c r="O255" s="12">
        <f t="shared" si="116"/>
        <v>6375585.7452000007</v>
      </c>
      <c r="P255" s="12">
        <f t="shared" si="117"/>
        <v>9.2468067027179749E-6</v>
      </c>
      <c r="Q255" s="12">
        <f t="shared" si="118"/>
        <v>0</v>
      </c>
      <c r="R255" s="12">
        <f t="shared" si="119"/>
        <v>0</v>
      </c>
      <c r="S255" s="12">
        <f t="shared" si="120"/>
        <v>0</v>
      </c>
      <c r="T255" s="12">
        <f t="shared" si="121"/>
        <v>0</v>
      </c>
      <c r="U255" s="12">
        <f t="shared" si="122"/>
        <v>0</v>
      </c>
      <c r="V255" s="12">
        <f t="shared" si="107"/>
        <v>5.0546225567071803E-3</v>
      </c>
      <c r="W255" s="12">
        <f t="shared" si="123"/>
        <v>4.2582015317955055E-5</v>
      </c>
      <c r="X255" s="12">
        <f t="shared" si="124"/>
        <v>1.6740578955036711E-7</v>
      </c>
      <c r="Y255" s="12">
        <f t="shared" si="125"/>
        <v>0</v>
      </c>
      <c r="Z255" s="13" t="str">
        <f t="shared" si="126"/>
        <v>N</v>
      </c>
      <c r="AA255" s="13" t="str">
        <f t="shared" si="127"/>
        <v>N</v>
      </c>
      <c r="AB255" s="13" t="str">
        <f t="shared" si="128"/>
        <v>U</v>
      </c>
      <c r="AC255" s="14">
        <f t="shared" si="129"/>
        <v>166021.44365805644</v>
      </c>
      <c r="AD255" s="14">
        <f t="shared" si="130"/>
        <v>0</v>
      </c>
      <c r="AE255" s="27"/>
      <c r="AF255" s="27"/>
      <c r="AG255" s="33"/>
      <c r="AH255" s="34"/>
      <c r="AI255" s="35"/>
      <c r="AJ255" s="33"/>
      <c r="AK255" s="34"/>
      <c r="AL255" s="35"/>
      <c r="AM255" s="28"/>
      <c r="AN255" s="28"/>
      <c r="AO255" s="28"/>
    </row>
    <row r="256" spans="5:41" x14ac:dyDescent="0.25">
      <c r="E256" s="11">
        <f>route!A255</f>
        <v>0</v>
      </c>
      <c r="F256" s="11">
        <f>route!B255</f>
        <v>0</v>
      </c>
      <c r="G256" s="12">
        <f t="shared" si="108"/>
        <v>0</v>
      </c>
      <c r="H256" s="12">
        <f t="shared" si="109"/>
        <v>0</v>
      </c>
      <c r="I256" s="12">
        <f t="shared" si="110"/>
        <v>31</v>
      </c>
      <c r="J256" s="12">
        <f t="shared" si="111"/>
        <v>3</v>
      </c>
      <c r="K256" s="12">
        <f t="shared" si="112"/>
        <v>-5.2359877559829883E-2</v>
      </c>
      <c r="L256" s="12">
        <f t="shared" si="113"/>
        <v>-5.2335956242943828E-2</v>
      </c>
      <c r="M256" s="12">
        <f t="shared" si="114"/>
        <v>-5.2383818566763218E-2</v>
      </c>
      <c r="N256" s="12">
        <f t="shared" si="115"/>
        <v>0</v>
      </c>
      <c r="O256" s="12">
        <f t="shared" si="116"/>
        <v>6375585.7452000007</v>
      </c>
      <c r="P256" s="12">
        <f t="shared" si="117"/>
        <v>9.2468067027179749E-6</v>
      </c>
      <c r="Q256" s="12">
        <f t="shared" si="118"/>
        <v>0</v>
      </c>
      <c r="R256" s="12">
        <f t="shared" si="119"/>
        <v>0</v>
      </c>
      <c r="S256" s="12">
        <f t="shared" si="120"/>
        <v>0</v>
      </c>
      <c r="T256" s="12">
        <f t="shared" si="121"/>
        <v>0</v>
      </c>
      <c r="U256" s="12">
        <f t="shared" si="122"/>
        <v>0</v>
      </c>
      <c r="V256" s="12">
        <f t="shared" si="107"/>
        <v>5.0546225567071803E-3</v>
      </c>
      <c r="W256" s="12">
        <f t="shared" si="123"/>
        <v>4.2582015317955055E-5</v>
      </c>
      <c r="X256" s="12">
        <f t="shared" si="124"/>
        <v>1.6740578955036711E-7</v>
      </c>
      <c r="Y256" s="12">
        <f t="shared" si="125"/>
        <v>0</v>
      </c>
      <c r="Z256" s="13" t="str">
        <f t="shared" si="126"/>
        <v>N</v>
      </c>
      <c r="AA256" s="13" t="str">
        <f t="shared" si="127"/>
        <v>N</v>
      </c>
      <c r="AB256" s="13" t="str">
        <f t="shared" si="128"/>
        <v>U</v>
      </c>
      <c r="AC256" s="14">
        <f t="shared" si="129"/>
        <v>166021.44365805644</v>
      </c>
      <c r="AD256" s="14">
        <f t="shared" si="130"/>
        <v>0</v>
      </c>
      <c r="AE256" s="27"/>
      <c r="AF256" s="27"/>
      <c r="AG256" s="33"/>
      <c r="AH256" s="34"/>
      <c r="AI256" s="35"/>
      <c r="AJ256" s="33"/>
      <c r="AK256" s="34"/>
      <c r="AL256" s="35"/>
      <c r="AM256" s="28"/>
      <c r="AN256" s="28"/>
      <c r="AO256" s="28"/>
    </row>
    <row r="257" spans="5:41" x14ac:dyDescent="0.25">
      <c r="E257" s="11">
        <f>route!A256</f>
        <v>0</v>
      </c>
      <c r="F257" s="11">
        <f>route!B256</f>
        <v>0</v>
      </c>
      <c r="G257" s="12">
        <f t="shared" si="108"/>
        <v>0</v>
      </c>
      <c r="H257" s="12">
        <f t="shared" si="109"/>
        <v>0</v>
      </c>
      <c r="I257" s="12">
        <f t="shared" si="110"/>
        <v>31</v>
      </c>
      <c r="J257" s="12">
        <f t="shared" si="111"/>
        <v>3</v>
      </c>
      <c r="K257" s="12">
        <f t="shared" si="112"/>
        <v>-5.2359877559829883E-2</v>
      </c>
      <c r="L257" s="12">
        <f t="shared" si="113"/>
        <v>-5.2335956242943828E-2</v>
      </c>
      <c r="M257" s="12">
        <f t="shared" si="114"/>
        <v>-5.2383818566763218E-2</v>
      </c>
      <c r="N257" s="12">
        <f t="shared" si="115"/>
        <v>0</v>
      </c>
      <c r="O257" s="12">
        <f t="shared" si="116"/>
        <v>6375585.7452000007</v>
      </c>
      <c r="P257" s="12">
        <f t="shared" si="117"/>
        <v>9.2468067027179749E-6</v>
      </c>
      <c r="Q257" s="12">
        <f t="shared" si="118"/>
        <v>0</v>
      </c>
      <c r="R257" s="12">
        <f t="shared" si="119"/>
        <v>0</v>
      </c>
      <c r="S257" s="12">
        <f t="shared" si="120"/>
        <v>0</v>
      </c>
      <c r="T257" s="12">
        <f t="shared" si="121"/>
        <v>0</v>
      </c>
      <c r="U257" s="12">
        <f t="shared" si="122"/>
        <v>0</v>
      </c>
      <c r="V257" s="12">
        <f t="shared" si="107"/>
        <v>5.0546225567071803E-3</v>
      </c>
      <c r="W257" s="12">
        <f t="shared" si="123"/>
        <v>4.2582015317955055E-5</v>
      </c>
      <c r="X257" s="12">
        <f t="shared" si="124"/>
        <v>1.6740578955036711E-7</v>
      </c>
      <c r="Y257" s="12">
        <f t="shared" si="125"/>
        <v>0</v>
      </c>
      <c r="Z257" s="13" t="str">
        <f t="shared" si="126"/>
        <v>N</v>
      </c>
      <c r="AA257" s="13" t="str">
        <f t="shared" si="127"/>
        <v>N</v>
      </c>
      <c r="AB257" s="13" t="str">
        <f t="shared" si="128"/>
        <v>U</v>
      </c>
      <c r="AC257" s="14">
        <f t="shared" si="129"/>
        <v>166021.44365805644</v>
      </c>
      <c r="AD257" s="14">
        <f t="shared" si="130"/>
        <v>0</v>
      </c>
      <c r="AE257" s="27"/>
      <c r="AF257" s="27"/>
      <c r="AG257" s="33"/>
      <c r="AH257" s="34"/>
      <c r="AI257" s="35"/>
      <c r="AJ257" s="33"/>
      <c r="AK257" s="34"/>
      <c r="AL257" s="35"/>
      <c r="AM257" s="28"/>
      <c r="AN257" s="28"/>
      <c r="AO257" s="28"/>
    </row>
    <row r="258" spans="5:41" x14ac:dyDescent="0.25">
      <c r="E258" s="11">
        <f>route!A257</f>
        <v>0</v>
      </c>
      <c r="F258" s="11">
        <f>route!B257</f>
        <v>0</v>
      </c>
      <c r="G258" s="12">
        <f t="shared" si="108"/>
        <v>0</v>
      </c>
      <c r="H258" s="12">
        <f t="shared" si="109"/>
        <v>0</v>
      </c>
      <c r="I258" s="12">
        <f t="shared" si="110"/>
        <v>31</v>
      </c>
      <c r="J258" s="12">
        <f t="shared" si="111"/>
        <v>3</v>
      </c>
      <c r="K258" s="12">
        <f t="shared" si="112"/>
        <v>-5.2359877559829883E-2</v>
      </c>
      <c r="L258" s="12">
        <f t="shared" si="113"/>
        <v>-5.2335956242943828E-2</v>
      </c>
      <c r="M258" s="12">
        <f t="shared" si="114"/>
        <v>-5.2383818566763218E-2</v>
      </c>
      <c r="N258" s="12">
        <f t="shared" si="115"/>
        <v>0</v>
      </c>
      <c r="O258" s="12">
        <f t="shared" si="116"/>
        <v>6375585.7452000007</v>
      </c>
      <c r="P258" s="12">
        <f t="shared" si="117"/>
        <v>9.2468067027179749E-6</v>
      </c>
      <c r="Q258" s="12">
        <f t="shared" si="118"/>
        <v>0</v>
      </c>
      <c r="R258" s="12">
        <f t="shared" si="119"/>
        <v>0</v>
      </c>
      <c r="S258" s="12">
        <f t="shared" si="120"/>
        <v>0</v>
      </c>
      <c r="T258" s="12">
        <f t="shared" si="121"/>
        <v>0</v>
      </c>
      <c r="U258" s="12">
        <f t="shared" si="122"/>
        <v>0</v>
      </c>
      <c r="V258" s="12">
        <f t="shared" si="107"/>
        <v>5.0546225567071803E-3</v>
      </c>
      <c r="W258" s="12">
        <f t="shared" si="123"/>
        <v>4.2582015317955055E-5</v>
      </c>
      <c r="X258" s="12">
        <f t="shared" si="124"/>
        <v>1.6740578955036711E-7</v>
      </c>
      <c r="Y258" s="12">
        <f t="shared" si="125"/>
        <v>0</v>
      </c>
      <c r="Z258" s="13" t="str">
        <f t="shared" si="126"/>
        <v>N</v>
      </c>
      <c r="AA258" s="13" t="str">
        <f t="shared" si="127"/>
        <v>N</v>
      </c>
      <c r="AB258" s="13" t="str">
        <f t="shared" si="128"/>
        <v>U</v>
      </c>
      <c r="AC258" s="14">
        <f t="shared" si="129"/>
        <v>166021.44365805644</v>
      </c>
      <c r="AD258" s="14">
        <f t="shared" si="130"/>
        <v>0</v>
      </c>
      <c r="AE258" s="27"/>
      <c r="AF258" s="27"/>
      <c r="AG258" s="33"/>
      <c r="AH258" s="34"/>
      <c r="AI258" s="35"/>
      <c r="AJ258" s="33"/>
      <c r="AK258" s="34"/>
      <c r="AL258" s="35"/>
      <c r="AM258" s="28"/>
      <c r="AN258" s="28"/>
      <c r="AO258" s="28"/>
    </row>
    <row r="259" spans="5:41" x14ac:dyDescent="0.25">
      <c r="E259" s="11">
        <f>route!A258</f>
        <v>0</v>
      </c>
      <c r="F259" s="11">
        <f>route!B258</f>
        <v>0</v>
      </c>
      <c r="G259" s="12">
        <f t="shared" si="108"/>
        <v>0</v>
      </c>
      <c r="H259" s="12">
        <f t="shared" si="109"/>
        <v>0</v>
      </c>
      <c r="I259" s="12">
        <f t="shared" si="110"/>
        <v>31</v>
      </c>
      <c r="J259" s="12">
        <f t="shared" si="111"/>
        <v>3</v>
      </c>
      <c r="K259" s="12">
        <f t="shared" si="112"/>
        <v>-5.2359877559829883E-2</v>
      </c>
      <c r="L259" s="12">
        <f t="shared" si="113"/>
        <v>-5.2335956242943828E-2</v>
      </c>
      <c r="M259" s="12">
        <f t="shared" si="114"/>
        <v>-5.2383818566763218E-2</v>
      </c>
      <c r="N259" s="12">
        <f t="shared" si="115"/>
        <v>0</v>
      </c>
      <c r="O259" s="12">
        <f t="shared" si="116"/>
        <v>6375585.7452000007</v>
      </c>
      <c r="P259" s="12">
        <f t="shared" si="117"/>
        <v>9.2468067027179749E-6</v>
      </c>
      <c r="Q259" s="12">
        <f t="shared" si="118"/>
        <v>0</v>
      </c>
      <c r="R259" s="12">
        <f t="shared" si="119"/>
        <v>0</v>
      </c>
      <c r="S259" s="12">
        <f t="shared" si="120"/>
        <v>0</v>
      </c>
      <c r="T259" s="12">
        <f t="shared" si="121"/>
        <v>0</v>
      </c>
      <c r="U259" s="12">
        <f t="shared" si="122"/>
        <v>0</v>
      </c>
      <c r="V259" s="12">
        <f t="shared" si="107"/>
        <v>5.0546225567071803E-3</v>
      </c>
      <c r="W259" s="12">
        <f t="shared" si="123"/>
        <v>4.2582015317955055E-5</v>
      </c>
      <c r="X259" s="12">
        <f t="shared" si="124"/>
        <v>1.6740578955036711E-7</v>
      </c>
      <c r="Y259" s="12">
        <f t="shared" si="125"/>
        <v>0</v>
      </c>
      <c r="Z259" s="13" t="str">
        <f t="shared" si="126"/>
        <v>N</v>
      </c>
      <c r="AA259" s="13" t="str">
        <f t="shared" si="127"/>
        <v>N</v>
      </c>
      <c r="AB259" s="13" t="str">
        <f t="shared" si="128"/>
        <v>U</v>
      </c>
      <c r="AC259" s="14">
        <f t="shared" si="129"/>
        <v>166021.44365805644</v>
      </c>
      <c r="AD259" s="14">
        <f t="shared" si="130"/>
        <v>0</v>
      </c>
      <c r="AE259" s="27"/>
      <c r="AF259" s="27"/>
      <c r="AG259" s="33"/>
      <c r="AH259" s="34"/>
      <c r="AI259" s="35"/>
      <c r="AJ259" s="33"/>
      <c r="AK259" s="34"/>
      <c r="AL259" s="35"/>
      <c r="AM259" s="28"/>
      <c r="AN259" s="28"/>
      <c r="AO259" s="28"/>
    </row>
    <row r="260" spans="5:41" x14ac:dyDescent="0.25">
      <c r="E260" s="11">
        <f>route!A259</f>
        <v>0</v>
      </c>
      <c r="F260" s="11">
        <f>route!B259</f>
        <v>0</v>
      </c>
      <c r="G260" s="12">
        <f t="shared" si="108"/>
        <v>0</v>
      </c>
      <c r="H260" s="12">
        <f t="shared" si="109"/>
        <v>0</v>
      </c>
      <c r="I260" s="12">
        <f t="shared" si="110"/>
        <v>31</v>
      </c>
      <c r="J260" s="12">
        <f t="shared" si="111"/>
        <v>3</v>
      </c>
      <c r="K260" s="12">
        <f t="shared" si="112"/>
        <v>-5.2359877559829883E-2</v>
      </c>
      <c r="L260" s="12">
        <f t="shared" si="113"/>
        <v>-5.2335956242943828E-2</v>
      </c>
      <c r="M260" s="12">
        <f t="shared" si="114"/>
        <v>-5.2383818566763218E-2</v>
      </c>
      <c r="N260" s="12">
        <f t="shared" si="115"/>
        <v>0</v>
      </c>
      <c r="O260" s="12">
        <f t="shared" si="116"/>
        <v>6375585.7452000007</v>
      </c>
      <c r="P260" s="12">
        <f t="shared" si="117"/>
        <v>9.2468067027179749E-6</v>
      </c>
      <c r="Q260" s="12">
        <f t="shared" si="118"/>
        <v>0</v>
      </c>
      <c r="R260" s="12">
        <f t="shared" si="119"/>
        <v>0</v>
      </c>
      <c r="S260" s="12">
        <f t="shared" si="120"/>
        <v>0</v>
      </c>
      <c r="T260" s="12">
        <f t="shared" si="121"/>
        <v>0</v>
      </c>
      <c r="U260" s="12">
        <f t="shared" si="122"/>
        <v>0</v>
      </c>
      <c r="V260" s="12">
        <f t="shared" si="107"/>
        <v>5.0546225567071803E-3</v>
      </c>
      <c r="W260" s="12">
        <f t="shared" si="123"/>
        <v>4.2582015317955055E-5</v>
      </c>
      <c r="X260" s="12">
        <f t="shared" si="124"/>
        <v>1.6740578955036711E-7</v>
      </c>
      <c r="Y260" s="12">
        <f t="shared" si="125"/>
        <v>0</v>
      </c>
      <c r="Z260" s="13" t="str">
        <f t="shared" si="126"/>
        <v>N</v>
      </c>
      <c r="AA260" s="13" t="str">
        <f t="shared" si="127"/>
        <v>N</v>
      </c>
      <c r="AB260" s="13" t="str">
        <f t="shared" si="128"/>
        <v>U</v>
      </c>
      <c r="AC260" s="14">
        <f t="shared" si="129"/>
        <v>166021.44365805644</v>
      </c>
      <c r="AD260" s="14">
        <f t="shared" si="130"/>
        <v>0</v>
      </c>
      <c r="AE260" s="27"/>
      <c r="AF260" s="27"/>
      <c r="AG260" s="33"/>
      <c r="AH260" s="34"/>
      <c r="AI260" s="35"/>
      <c r="AJ260" s="33"/>
      <c r="AK260" s="34"/>
      <c r="AL260" s="35"/>
      <c r="AM260" s="28"/>
      <c r="AN260" s="28"/>
      <c r="AO260" s="28"/>
    </row>
    <row r="261" spans="5:41" x14ac:dyDescent="0.25">
      <c r="E261" s="11">
        <f>route!A260</f>
        <v>0</v>
      </c>
      <c r="F261" s="11">
        <f>route!B260</f>
        <v>0</v>
      </c>
      <c r="G261" s="12">
        <f t="shared" si="108"/>
        <v>0</v>
      </c>
      <c r="H261" s="12">
        <f t="shared" si="109"/>
        <v>0</v>
      </c>
      <c r="I261" s="12">
        <f t="shared" si="110"/>
        <v>31</v>
      </c>
      <c r="J261" s="12">
        <f t="shared" si="111"/>
        <v>3</v>
      </c>
      <c r="K261" s="12">
        <f t="shared" si="112"/>
        <v>-5.2359877559829883E-2</v>
      </c>
      <c r="L261" s="12">
        <f t="shared" si="113"/>
        <v>-5.2335956242943828E-2</v>
      </c>
      <c r="M261" s="12">
        <f t="shared" si="114"/>
        <v>-5.2383818566763218E-2</v>
      </c>
      <c r="N261" s="12">
        <f t="shared" si="115"/>
        <v>0</v>
      </c>
      <c r="O261" s="12">
        <f t="shared" si="116"/>
        <v>6375585.7452000007</v>
      </c>
      <c r="P261" s="12">
        <f t="shared" si="117"/>
        <v>9.2468067027179749E-6</v>
      </c>
      <c r="Q261" s="12">
        <f t="shared" si="118"/>
        <v>0</v>
      </c>
      <c r="R261" s="12">
        <f t="shared" si="119"/>
        <v>0</v>
      </c>
      <c r="S261" s="12">
        <f t="shared" si="120"/>
        <v>0</v>
      </c>
      <c r="T261" s="12">
        <f t="shared" si="121"/>
        <v>0</v>
      </c>
      <c r="U261" s="12">
        <f t="shared" si="122"/>
        <v>0</v>
      </c>
      <c r="V261" s="12">
        <f t="shared" ref="V261:V324" si="131">(3/4)*$C$17</f>
        <v>5.0546225567071803E-3</v>
      </c>
      <c r="W261" s="12">
        <f t="shared" si="123"/>
        <v>4.2582015317955055E-5</v>
      </c>
      <c r="X261" s="12">
        <f t="shared" si="124"/>
        <v>1.6740578955036711E-7</v>
      </c>
      <c r="Y261" s="12">
        <f t="shared" si="125"/>
        <v>0</v>
      </c>
      <c r="Z261" s="13" t="str">
        <f t="shared" si="126"/>
        <v>N</v>
      </c>
      <c r="AA261" s="13" t="str">
        <f t="shared" si="127"/>
        <v>N</v>
      </c>
      <c r="AB261" s="13" t="str">
        <f t="shared" si="128"/>
        <v>U</v>
      </c>
      <c r="AC261" s="14">
        <f t="shared" si="129"/>
        <v>166021.44365805644</v>
      </c>
      <c r="AD261" s="14">
        <f t="shared" si="130"/>
        <v>0</v>
      </c>
      <c r="AE261" s="27"/>
      <c r="AF261" s="27"/>
      <c r="AG261" s="33"/>
      <c r="AH261" s="34"/>
      <c r="AI261" s="35"/>
      <c r="AJ261" s="33"/>
      <c r="AK261" s="34"/>
      <c r="AL261" s="35"/>
      <c r="AM261" s="28"/>
      <c r="AN261" s="28"/>
      <c r="AO261" s="28"/>
    </row>
    <row r="262" spans="5:41" x14ac:dyDescent="0.25">
      <c r="E262" s="11">
        <f>route!A261</f>
        <v>0</v>
      </c>
      <c r="F262" s="11">
        <f>route!B261</f>
        <v>0</v>
      </c>
      <c r="G262" s="12">
        <f t="shared" si="108"/>
        <v>0</v>
      </c>
      <c r="H262" s="12">
        <f t="shared" si="109"/>
        <v>0</v>
      </c>
      <c r="I262" s="12">
        <f t="shared" si="110"/>
        <v>31</v>
      </c>
      <c r="J262" s="12">
        <f t="shared" si="111"/>
        <v>3</v>
      </c>
      <c r="K262" s="12">
        <f t="shared" si="112"/>
        <v>-5.2359877559829883E-2</v>
      </c>
      <c r="L262" s="12">
        <f t="shared" si="113"/>
        <v>-5.2335956242943828E-2</v>
      </c>
      <c r="M262" s="12">
        <f t="shared" si="114"/>
        <v>-5.2383818566763218E-2</v>
      </c>
      <c r="N262" s="12">
        <f t="shared" si="115"/>
        <v>0</v>
      </c>
      <c r="O262" s="12">
        <f t="shared" si="116"/>
        <v>6375585.7452000007</v>
      </c>
      <c r="P262" s="12">
        <f t="shared" si="117"/>
        <v>9.2468067027179749E-6</v>
      </c>
      <c r="Q262" s="12">
        <f t="shared" si="118"/>
        <v>0</v>
      </c>
      <c r="R262" s="12">
        <f t="shared" si="119"/>
        <v>0</v>
      </c>
      <c r="S262" s="12">
        <f t="shared" si="120"/>
        <v>0</v>
      </c>
      <c r="T262" s="12">
        <f t="shared" si="121"/>
        <v>0</v>
      </c>
      <c r="U262" s="12">
        <f t="shared" si="122"/>
        <v>0</v>
      </c>
      <c r="V262" s="12">
        <f t="shared" si="131"/>
        <v>5.0546225567071803E-3</v>
      </c>
      <c r="W262" s="12">
        <f t="shared" si="123"/>
        <v>4.2582015317955055E-5</v>
      </c>
      <c r="X262" s="12">
        <f t="shared" si="124"/>
        <v>1.6740578955036711E-7</v>
      </c>
      <c r="Y262" s="12">
        <f t="shared" si="125"/>
        <v>0</v>
      </c>
      <c r="Z262" s="13" t="str">
        <f t="shared" si="126"/>
        <v>N</v>
      </c>
      <c r="AA262" s="13" t="str">
        <f t="shared" si="127"/>
        <v>N</v>
      </c>
      <c r="AB262" s="13" t="str">
        <f t="shared" si="128"/>
        <v>U</v>
      </c>
      <c r="AC262" s="14">
        <f t="shared" si="129"/>
        <v>166021.44365805644</v>
      </c>
      <c r="AD262" s="14">
        <f t="shared" si="130"/>
        <v>0</v>
      </c>
      <c r="AE262" s="27"/>
      <c r="AF262" s="27"/>
      <c r="AG262" s="33"/>
      <c r="AH262" s="34"/>
      <c r="AI262" s="35"/>
      <c r="AJ262" s="33"/>
      <c r="AK262" s="34"/>
      <c r="AL262" s="35"/>
      <c r="AM262" s="28"/>
      <c r="AN262" s="28"/>
      <c r="AO262" s="28"/>
    </row>
    <row r="263" spans="5:41" x14ac:dyDescent="0.25">
      <c r="E263" s="11">
        <f>route!A262</f>
        <v>0</v>
      </c>
      <c r="F263" s="11">
        <f>route!B262</f>
        <v>0</v>
      </c>
      <c r="G263" s="12">
        <f t="shared" si="108"/>
        <v>0</v>
      </c>
      <c r="H263" s="12">
        <f t="shared" si="109"/>
        <v>0</v>
      </c>
      <c r="I263" s="12">
        <f t="shared" si="110"/>
        <v>31</v>
      </c>
      <c r="J263" s="12">
        <f t="shared" si="111"/>
        <v>3</v>
      </c>
      <c r="K263" s="12">
        <f t="shared" si="112"/>
        <v>-5.2359877559829883E-2</v>
      </c>
      <c r="L263" s="12">
        <f t="shared" si="113"/>
        <v>-5.2335956242943828E-2</v>
      </c>
      <c r="M263" s="12">
        <f t="shared" si="114"/>
        <v>-5.2383818566763218E-2</v>
      </c>
      <c r="N263" s="12">
        <f t="shared" si="115"/>
        <v>0</v>
      </c>
      <c r="O263" s="12">
        <f t="shared" si="116"/>
        <v>6375585.7452000007</v>
      </c>
      <c r="P263" s="12">
        <f t="shared" si="117"/>
        <v>9.2468067027179749E-6</v>
      </c>
      <c r="Q263" s="12">
        <f t="shared" si="118"/>
        <v>0</v>
      </c>
      <c r="R263" s="12">
        <f t="shared" si="119"/>
        <v>0</v>
      </c>
      <c r="S263" s="12">
        <f t="shared" si="120"/>
        <v>0</v>
      </c>
      <c r="T263" s="12">
        <f t="shared" si="121"/>
        <v>0</v>
      </c>
      <c r="U263" s="12">
        <f t="shared" si="122"/>
        <v>0</v>
      </c>
      <c r="V263" s="12">
        <f t="shared" si="131"/>
        <v>5.0546225567071803E-3</v>
      </c>
      <c r="W263" s="12">
        <f t="shared" si="123"/>
        <v>4.2582015317955055E-5</v>
      </c>
      <c r="X263" s="12">
        <f t="shared" si="124"/>
        <v>1.6740578955036711E-7</v>
      </c>
      <c r="Y263" s="12">
        <f t="shared" si="125"/>
        <v>0</v>
      </c>
      <c r="Z263" s="13" t="str">
        <f t="shared" si="126"/>
        <v>N</v>
      </c>
      <c r="AA263" s="13" t="str">
        <f t="shared" si="127"/>
        <v>N</v>
      </c>
      <c r="AB263" s="13" t="str">
        <f t="shared" si="128"/>
        <v>U</v>
      </c>
      <c r="AC263" s="14">
        <f t="shared" si="129"/>
        <v>166021.44365805644</v>
      </c>
      <c r="AD263" s="14">
        <f t="shared" si="130"/>
        <v>0</v>
      </c>
      <c r="AE263" s="27"/>
      <c r="AF263" s="27"/>
      <c r="AG263" s="33"/>
      <c r="AH263" s="34"/>
      <c r="AI263" s="35"/>
      <c r="AJ263" s="33"/>
      <c r="AK263" s="34"/>
      <c r="AL263" s="35"/>
      <c r="AM263" s="28"/>
      <c r="AN263" s="28"/>
      <c r="AO263" s="28"/>
    </row>
    <row r="264" spans="5:41" x14ac:dyDescent="0.25">
      <c r="E264" s="11">
        <f>route!A263</f>
        <v>0</v>
      </c>
      <c r="F264" s="11">
        <f>route!B263</f>
        <v>0</v>
      </c>
      <c r="G264" s="12">
        <f t="shared" si="108"/>
        <v>0</v>
      </c>
      <c r="H264" s="12">
        <f t="shared" si="109"/>
        <v>0</v>
      </c>
      <c r="I264" s="12">
        <f t="shared" si="110"/>
        <v>31</v>
      </c>
      <c r="J264" s="12">
        <f t="shared" si="111"/>
        <v>3</v>
      </c>
      <c r="K264" s="12">
        <f t="shared" si="112"/>
        <v>-5.2359877559829883E-2</v>
      </c>
      <c r="L264" s="12">
        <f t="shared" si="113"/>
        <v>-5.2335956242943828E-2</v>
      </c>
      <c r="M264" s="12">
        <f t="shared" si="114"/>
        <v>-5.2383818566763218E-2</v>
      </c>
      <c r="N264" s="12">
        <f t="shared" si="115"/>
        <v>0</v>
      </c>
      <c r="O264" s="12">
        <f t="shared" si="116"/>
        <v>6375585.7452000007</v>
      </c>
      <c r="P264" s="12">
        <f t="shared" si="117"/>
        <v>9.2468067027179749E-6</v>
      </c>
      <c r="Q264" s="12">
        <f t="shared" si="118"/>
        <v>0</v>
      </c>
      <c r="R264" s="12">
        <f t="shared" si="119"/>
        <v>0</v>
      </c>
      <c r="S264" s="12">
        <f t="shared" si="120"/>
        <v>0</v>
      </c>
      <c r="T264" s="12">
        <f t="shared" si="121"/>
        <v>0</v>
      </c>
      <c r="U264" s="12">
        <f t="shared" si="122"/>
        <v>0</v>
      </c>
      <c r="V264" s="12">
        <f t="shared" si="131"/>
        <v>5.0546225567071803E-3</v>
      </c>
      <c r="W264" s="12">
        <f t="shared" si="123"/>
        <v>4.2582015317955055E-5</v>
      </c>
      <c r="X264" s="12">
        <f t="shared" si="124"/>
        <v>1.6740578955036711E-7</v>
      </c>
      <c r="Y264" s="12">
        <f t="shared" si="125"/>
        <v>0</v>
      </c>
      <c r="Z264" s="13" t="str">
        <f t="shared" si="126"/>
        <v>N</v>
      </c>
      <c r="AA264" s="13" t="str">
        <f t="shared" si="127"/>
        <v>N</v>
      </c>
      <c r="AB264" s="13" t="str">
        <f t="shared" si="128"/>
        <v>U</v>
      </c>
      <c r="AC264" s="14">
        <f t="shared" si="129"/>
        <v>166021.44365805644</v>
      </c>
      <c r="AD264" s="14">
        <f t="shared" si="130"/>
        <v>0</v>
      </c>
      <c r="AE264" s="27"/>
      <c r="AF264" s="27"/>
      <c r="AG264" s="33"/>
      <c r="AH264" s="34"/>
      <c r="AI264" s="35"/>
      <c r="AJ264" s="33"/>
      <c r="AK264" s="34"/>
      <c r="AL264" s="35"/>
      <c r="AM264" s="28"/>
      <c r="AN264" s="28"/>
      <c r="AO264" s="28"/>
    </row>
    <row r="265" spans="5:41" x14ac:dyDescent="0.25">
      <c r="E265" s="11">
        <f>route!A264</f>
        <v>0</v>
      </c>
      <c r="F265" s="11">
        <f>route!B264</f>
        <v>0</v>
      </c>
      <c r="G265" s="12">
        <f t="shared" si="108"/>
        <v>0</v>
      </c>
      <c r="H265" s="12">
        <f t="shared" si="109"/>
        <v>0</v>
      </c>
      <c r="I265" s="12">
        <f t="shared" si="110"/>
        <v>31</v>
      </c>
      <c r="J265" s="12">
        <f t="shared" si="111"/>
        <v>3</v>
      </c>
      <c r="K265" s="12">
        <f t="shared" si="112"/>
        <v>-5.2359877559829883E-2</v>
      </c>
      <c r="L265" s="12">
        <f t="shared" si="113"/>
        <v>-5.2335956242943828E-2</v>
      </c>
      <c r="M265" s="12">
        <f t="shared" si="114"/>
        <v>-5.2383818566763218E-2</v>
      </c>
      <c r="N265" s="12">
        <f t="shared" si="115"/>
        <v>0</v>
      </c>
      <c r="O265" s="12">
        <f t="shared" si="116"/>
        <v>6375585.7452000007</v>
      </c>
      <c r="P265" s="12">
        <f t="shared" si="117"/>
        <v>9.2468067027179749E-6</v>
      </c>
      <c r="Q265" s="12">
        <f t="shared" si="118"/>
        <v>0</v>
      </c>
      <c r="R265" s="12">
        <f t="shared" si="119"/>
        <v>0</v>
      </c>
      <c r="S265" s="12">
        <f t="shared" si="120"/>
        <v>0</v>
      </c>
      <c r="T265" s="12">
        <f t="shared" si="121"/>
        <v>0</v>
      </c>
      <c r="U265" s="12">
        <f t="shared" si="122"/>
        <v>0</v>
      </c>
      <c r="V265" s="12">
        <f t="shared" si="131"/>
        <v>5.0546225567071803E-3</v>
      </c>
      <c r="W265" s="12">
        <f t="shared" si="123"/>
        <v>4.2582015317955055E-5</v>
      </c>
      <c r="X265" s="12">
        <f t="shared" si="124"/>
        <v>1.6740578955036711E-7</v>
      </c>
      <c r="Y265" s="12">
        <f t="shared" si="125"/>
        <v>0</v>
      </c>
      <c r="Z265" s="13" t="str">
        <f t="shared" si="126"/>
        <v>N</v>
      </c>
      <c r="AA265" s="13" t="str">
        <f t="shared" si="127"/>
        <v>N</v>
      </c>
      <c r="AB265" s="13" t="str">
        <f t="shared" si="128"/>
        <v>U</v>
      </c>
      <c r="AC265" s="14">
        <f t="shared" si="129"/>
        <v>166021.44365805644</v>
      </c>
      <c r="AD265" s="14">
        <f t="shared" si="130"/>
        <v>0</v>
      </c>
      <c r="AE265" s="27"/>
      <c r="AF265" s="27"/>
      <c r="AG265" s="33"/>
      <c r="AH265" s="34"/>
      <c r="AI265" s="35"/>
      <c r="AJ265" s="33"/>
      <c r="AK265" s="34"/>
      <c r="AL265" s="35"/>
      <c r="AM265" s="28"/>
      <c r="AN265" s="28"/>
      <c r="AO265" s="28"/>
    </row>
    <row r="266" spans="5:41" x14ac:dyDescent="0.25">
      <c r="E266" s="11">
        <f>route!A265</f>
        <v>0</v>
      </c>
      <c r="F266" s="11">
        <f>route!B265</f>
        <v>0</v>
      </c>
      <c r="G266" s="12">
        <f t="shared" si="108"/>
        <v>0</v>
      </c>
      <c r="H266" s="12">
        <f t="shared" si="109"/>
        <v>0</v>
      </c>
      <c r="I266" s="12">
        <f t="shared" si="110"/>
        <v>31</v>
      </c>
      <c r="J266" s="12">
        <f t="shared" si="111"/>
        <v>3</v>
      </c>
      <c r="K266" s="12">
        <f t="shared" si="112"/>
        <v>-5.2359877559829883E-2</v>
      </c>
      <c r="L266" s="12">
        <f t="shared" si="113"/>
        <v>-5.2335956242943828E-2</v>
      </c>
      <c r="M266" s="12">
        <f t="shared" si="114"/>
        <v>-5.2383818566763218E-2</v>
      </c>
      <c r="N266" s="12">
        <f t="shared" si="115"/>
        <v>0</v>
      </c>
      <c r="O266" s="12">
        <f t="shared" si="116"/>
        <v>6375585.7452000007</v>
      </c>
      <c r="P266" s="12">
        <f t="shared" si="117"/>
        <v>9.2468067027179749E-6</v>
      </c>
      <c r="Q266" s="12">
        <f t="shared" si="118"/>
        <v>0</v>
      </c>
      <c r="R266" s="12">
        <f t="shared" si="119"/>
        <v>0</v>
      </c>
      <c r="S266" s="12">
        <f t="shared" si="120"/>
        <v>0</v>
      </c>
      <c r="T266" s="12">
        <f t="shared" si="121"/>
        <v>0</v>
      </c>
      <c r="U266" s="12">
        <f t="shared" si="122"/>
        <v>0</v>
      </c>
      <c r="V266" s="12">
        <f t="shared" si="131"/>
        <v>5.0546225567071803E-3</v>
      </c>
      <c r="W266" s="12">
        <f t="shared" si="123"/>
        <v>4.2582015317955055E-5</v>
      </c>
      <c r="X266" s="12">
        <f t="shared" si="124"/>
        <v>1.6740578955036711E-7</v>
      </c>
      <c r="Y266" s="12">
        <f t="shared" si="125"/>
        <v>0</v>
      </c>
      <c r="Z266" s="13" t="str">
        <f t="shared" si="126"/>
        <v>N</v>
      </c>
      <c r="AA266" s="13" t="str">
        <f t="shared" si="127"/>
        <v>N</v>
      </c>
      <c r="AB266" s="13" t="str">
        <f t="shared" si="128"/>
        <v>U</v>
      </c>
      <c r="AC266" s="14">
        <f t="shared" si="129"/>
        <v>166021.44365805644</v>
      </c>
      <c r="AD266" s="14">
        <f t="shared" si="130"/>
        <v>0</v>
      </c>
      <c r="AE266" s="27"/>
      <c r="AF266" s="27"/>
      <c r="AG266" s="33"/>
      <c r="AH266" s="34"/>
      <c r="AI266" s="35"/>
      <c r="AJ266" s="33"/>
      <c r="AK266" s="34"/>
      <c r="AL266" s="35"/>
      <c r="AM266" s="28"/>
      <c r="AN266" s="28"/>
      <c r="AO266" s="28"/>
    </row>
    <row r="267" spans="5:41" x14ac:dyDescent="0.25">
      <c r="E267" s="11">
        <f>route!A266</f>
        <v>0</v>
      </c>
      <c r="F267" s="11">
        <f>route!B266</f>
        <v>0</v>
      </c>
      <c r="G267" s="12">
        <f t="shared" si="108"/>
        <v>0</v>
      </c>
      <c r="H267" s="12">
        <f t="shared" si="109"/>
        <v>0</v>
      </c>
      <c r="I267" s="12">
        <f t="shared" si="110"/>
        <v>31</v>
      </c>
      <c r="J267" s="12">
        <f t="shared" si="111"/>
        <v>3</v>
      </c>
      <c r="K267" s="12">
        <f t="shared" si="112"/>
        <v>-5.2359877559829883E-2</v>
      </c>
      <c r="L267" s="12">
        <f t="shared" si="113"/>
        <v>-5.2335956242943828E-2</v>
      </c>
      <c r="M267" s="12">
        <f t="shared" si="114"/>
        <v>-5.2383818566763218E-2</v>
      </c>
      <c r="N267" s="12">
        <f t="shared" si="115"/>
        <v>0</v>
      </c>
      <c r="O267" s="12">
        <f t="shared" si="116"/>
        <v>6375585.7452000007</v>
      </c>
      <c r="P267" s="12">
        <f t="shared" si="117"/>
        <v>9.2468067027179749E-6</v>
      </c>
      <c r="Q267" s="12">
        <f t="shared" si="118"/>
        <v>0</v>
      </c>
      <c r="R267" s="12">
        <f t="shared" si="119"/>
        <v>0</v>
      </c>
      <c r="S267" s="12">
        <f t="shared" si="120"/>
        <v>0</v>
      </c>
      <c r="T267" s="12">
        <f t="shared" si="121"/>
        <v>0</v>
      </c>
      <c r="U267" s="12">
        <f t="shared" si="122"/>
        <v>0</v>
      </c>
      <c r="V267" s="12">
        <f t="shared" si="131"/>
        <v>5.0546225567071803E-3</v>
      </c>
      <c r="W267" s="12">
        <f t="shared" si="123"/>
        <v>4.2582015317955055E-5</v>
      </c>
      <c r="X267" s="12">
        <f t="shared" si="124"/>
        <v>1.6740578955036711E-7</v>
      </c>
      <c r="Y267" s="12">
        <f t="shared" si="125"/>
        <v>0</v>
      </c>
      <c r="Z267" s="13" t="str">
        <f t="shared" si="126"/>
        <v>N</v>
      </c>
      <c r="AA267" s="13" t="str">
        <f t="shared" si="127"/>
        <v>N</v>
      </c>
      <c r="AB267" s="13" t="str">
        <f t="shared" si="128"/>
        <v>U</v>
      </c>
      <c r="AC267" s="14">
        <f t="shared" si="129"/>
        <v>166021.44365805644</v>
      </c>
      <c r="AD267" s="14">
        <f t="shared" si="130"/>
        <v>0</v>
      </c>
      <c r="AE267" s="27"/>
      <c r="AF267" s="27"/>
      <c r="AG267" s="33"/>
      <c r="AH267" s="34"/>
      <c r="AI267" s="35"/>
      <c r="AJ267" s="33"/>
      <c r="AK267" s="34"/>
      <c r="AL267" s="35"/>
      <c r="AM267" s="28"/>
      <c r="AN267" s="28"/>
      <c r="AO267" s="28"/>
    </row>
    <row r="268" spans="5:41" x14ac:dyDescent="0.25">
      <c r="E268" s="11">
        <f>route!A267</f>
        <v>0</v>
      </c>
      <c r="F268" s="11">
        <f>route!B267</f>
        <v>0</v>
      </c>
      <c r="G268" s="12">
        <f t="shared" si="108"/>
        <v>0</v>
      </c>
      <c r="H268" s="12">
        <f t="shared" si="109"/>
        <v>0</v>
      </c>
      <c r="I268" s="12">
        <f t="shared" si="110"/>
        <v>31</v>
      </c>
      <c r="J268" s="12">
        <f t="shared" si="111"/>
        <v>3</v>
      </c>
      <c r="K268" s="12">
        <f t="shared" si="112"/>
        <v>-5.2359877559829883E-2</v>
      </c>
      <c r="L268" s="12">
        <f t="shared" si="113"/>
        <v>-5.2335956242943828E-2</v>
      </c>
      <c r="M268" s="12">
        <f t="shared" si="114"/>
        <v>-5.2383818566763218E-2</v>
      </c>
      <c r="N268" s="12">
        <f t="shared" si="115"/>
        <v>0</v>
      </c>
      <c r="O268" s="12">
        <f t="shared" si="116"/>
        <v>6375585.7452000007</v>
      </c>
      <c r="P268" s="12">
        <f t="shared" si="117"/>
        <v>9.2468067027179749E-6</v>
      </c>
      <c r="Q268" s="12">
        <f t="shared" si="118"/>
        <v>0</v>
      </c>
      <c r="R268" s="12">
        <f t="shared" si="119"/>
        <v>0</v>
      </c>
      <c r="S268" s="12">
        <f t="shared" si="120"/>
        <v>0</v>
      </c>
      <c r="T268" s="12">
        <f t="shared" si="121"/>
        <v>0</v>
      </c>
      <c r="U268" s="12">
        <f t="shared" si="122"/>
        <v>0</v>
      </c>
      <c r="V268" s="12">
        <f t="shared" si="131"/>
        <v>5.0546225567071803E-3</v>
      </c>
      <c r="W268" s="12">
        <f t="shared" si="123"/>
        <v>4.2582015317955055E-5</v>
      </c>
      <c r="X268" s="12">
        <f t="shared" si="124"/>
        <v>1.6740578955036711E-7</v>
      </c>
      <c r="Y268" s="12">
        <f t="shared" si="125"/>
        <v>0</v>
      </c>
      <c r="Z268" s="13" t="str">
        <f t="shared" si="126"/>
        <v>N</v>
      </c>
      <c r="AA268" s="13" t="str">
        <f t="shared" si="127"/>
        <v>N</v>
      </c>
      <c r="AB268" s="13" t="str">
        <f t="shared" si="128"/>
        <v>U</v>
      </c>
      <c r="AC268" s="14">
        <f t="shared" si="129"/>
        <v>166021.44365805644</v>
      </c>
      <c r="AD268" s="14">
        <f t="shared" si="130"/>
        <v>0</v>
      </c>
      <c r="AE268" s="27"/>
      <c r="AF268" s="27"/>
      <c r="AG268" s="33"/>
      <c r="AH268" s="34"/>
      <c r="AI268" s="35"/>
      <c r="AJ268" s="33"/>
      <c r="AK268" s="34"/>
      <c r="AL268" s="35"/>
      <c r="AM268" s="28"/>
      <c r="AN268" s="28"/>
      <c r="AO268" s="28"/>
    </row>
    <row r="269" spans="5:41" x14ac:dyDescent="0.25">
      <c r="E269" s="11">
        <f>route!A268</f>
        <v>0</v>
      </c>
      <c r="F269" s="11">
        <f>route!B268</f>
        <v>0</v>
      </c>
      <c r="G269" s="12">
        <f t="shared" si="108"/>
        <v>0</v>
      </c>
      <c r="H269" s="12">
        <f t="shared" si="109"/>
        <v>0</v>
      </c>
      <c r="I269" s="12">
        <f t="shared" si="110"/>
        <v>31</v>
      </c>
      <c r="J269" s="12">
        <f t="shared" si="111"/>
        <v>3</v>
      </c>
      <c r="K269" s="12">
        <f t="shared" si="112"/>
        <v>-5.2359877559829883E-2</v>
      </c>
      <c r="L269" s="12">
        <f t="shared" si="113"/>
        <v>-5.2335956242943828E-2</v>
      </c>
      <c r="M269" s="12">
        <f t="shared" si="114"/>
        <v>-5.2383818566763218E-2</v>
      </c>
      <c r="N269" s="12">
        <f t="shared" si="115"/>
        <v>0</v>
      </c>
      <c r="O269" s="12">
        <f t="shared" si="116"/>
        <v>6375585.7452000007</v>
      </c>
      <c r="P269" s="12">
        <f t="shared" si="117"/>
        <v>9.2468067027179749E-6</v>
      </c>
      <c r="Q269" s="12">
        <f t="shared" si="118"/>
        <v>0</v>
      </c>
      <c r="R269" s="12">
        <f t="shared" si="119"/>
        <v>0</v>
      </c>
      <c r="S269" s="12">
        <f t="shared" si="120"/>
        <v>0</v>
      </c>
      <c r="T269" s="12">
        <f t="shared" si="121"/>
        <v>0</v>
      </c>
      <c r="U269" s="12">
        <f t="shared" si="122"/>
        <v>0</v>
      </c>
      <c r="V269" s="12">
        <f t="shared" si="131"/>
        <v>5.0546225567071803E-3</v>
      </c>
      <c r="W269" s="12">
        <f t="shared" si="123"/>
        <v>4.2582015317955055E-5</v>
      </c>
      <c r="X269" s="12">
        <f t="shared" si="124"/>
        <v>1.6740578955036711E-7</v>
      </c>
      <c r="Y269" s="12">
        <f t="shared" si="125"/>
        <v>0</v>
      </c>
      <c r="Z269" s="13" t="str">
        <f t="shared" si="126"/>
        <v>N</v>
      </c>
      <c r="AA269" s="13" t="str">
        <f t="shared" si="127"/>
        <v>N</v>
      </c>
      <c r="AB269" s="13" t="str">
        <f t="shared" si="128"/>
        <v>U</v>
      </c>
      <c r="AC269" s="14">
        <f t="shared" si="129"/>
        <v>166021.44365805644</v>
      </c>
      <c r="AD269" s="14">
        <f t="shared" si="130"/>
        <v>0</v>
      </c>
      <c r="AE269" s="27"/>
      <c r="AF269" s="27"/>
      <c r="AG269" s="33"/>
      <c r="AH269" s="34"/>
      <c r="AI269" s="35"/>
      <c r="AJ269" s="33"/>
      <c r="AK269" s="34"/>
      <c r="AL269" s="35"/>
      <c r="AM269" s="28"/>
      <c r="AN269" s="28"/>
      <c r="AO269" s="28"/>
    </row>
    <row r="270" spans="5:41" x14ac:dyDescent="0.25">
      <c r="E270" s="11">
        <f>route!A269</f>
        <v>0</v>
      </c>
      <c r="F270" s="11">
        <f>route!B269</f>
        <v>0</v>
      </c>
      <c r="G270" s="12">
        <f t="shared" si="108"/>
        <v>0</v>
      </c>
      <c r="H270" s="12">
        <f t="shared" si="109"/>
        <v>0</v>
      </c>
      <c r="I270" s="12">
        <f t="shared" si="110"/>
        <v>31</v>
      </c>
      <c r="J270" s="12">
        <f t="shared" si="111"/>
        <v>3</v>
      </c>
      <c r="K270" s="12">
        <f t="shared" si="112"/>
        <v>-5.2359877559829883E-2</v>
      </c>
      <c r="L270" s="12">
        <f t="shared" si="113"/>
        <v>-5.2335956242943828E-2</v>
      </c>
      <c r="M270" s="12">
        <f t="shared" si="114"/>
        <v>-5.2383818566763218E-2</v>
      </c>
      <c r="N270" s="12">
        <f t="shared" si="115"/>
        <v>0</v>
      </c>
      <c r="O270" s="12">
        <f t="shared" si="116"/>
        <v>6375585.7452000007</v>
      </c>
      <c r="P270" s="12">
        <f t="shared" si="117"/>
        <v>9.2468067027179749E-6</v>
      </c>
      <c r="Q270" s="12">
        <f t="shared" si="118"/>
        <v>0</v>
      </c>
      <c r="R270" s="12">
        <f t="shared" si="119"/>
        <v>0</v>
      </c>
      <c r="S270" s="12">
        <f t="shared" si="120"/>
        <v>0</v>
      </c>
      <c r="T270" s="12">
        <f t="shared" si="121"/>
        <v>0</v>
      </c>
      <c r="U270" s="12">
        <f t="shared" si="122"/>
        <v>0</v>
      </c>
      <c r="V270" s="12">
        <f t="shared" si="131"/>
        <v>5.0546225567071803E-3</v>
      </c>
      <c r="W270" s="12">
        <f t="shared" si="123"/>
        <v>4.2582015317955055E-5</v>
      </c>
      <c r="X270" s="12">
        <f t="shared" si="124"/>
        <v>1.6740578955036711E-7</v>
      </c>
      <c r="Y270" s="12">
        <f t="shared" si="125"/>
        <v>0</v>
      </c>
      <c r="Z270" s="13" t="str">
        <f t="shared" si="126"/>
        <v>N</v>
      </c>
      <c r="AA270" s="13" t="str">
        <f t="shared" si="127"/>
        <v>N</v>
      </c>
      <c r="AB270" s="13" t="str">
        <f t="shared" si="128"/>
        <v>U</v>
      </c>
      <c r="AC270" s="14">
        <f t="shared" si="129"/>
        <v>166021.44365805644</v>
      </c>
      <c r="AD270" s="14">
        <f t="shared" si="130"/>
        <v>0</v>
      </c>
      <c r="AE270" s="27"/>
      <c r="AF270" s="27"/>
      <c r="AG270" s="33"/>
      <c r="AH270" s="34"/>
      <c r="AI270" s="35"/>
      <c r="AJ270" s="33"/>
      <c r="AK270" s="34"/>
      <c r="AL270" s="35"/>
      <c r="AM270" s="28"/>
      <c r="AN270" s="28"/>
      <c r="AO270" s="28"/>
    </row>
    <row r="271" spans="5:41" x14ac:dyDescent="0.25">
      <c r="E271" s="11">
        <f>route!A270</f>
        <v>0</v>
      </c>
      <c r="F271" s="11">
        <f>route!B270</f>
        <v>0</v>
      </c>
      <c r="G271" s="12">
        <f t="shared" si="108"/>
        <v>0</v>
      </c>
      <c r="H271" s="12">
        <f t="shared" si="109"/>
        <v>0</v>
      </c>
      <c r="I271" s="12">
        <f t="shared" si="110"/>
        <v>31</v>
      </c>
      <c r="J271" s="12">
        <f t="shared" si="111"/>
        <v>3</v>
      </c>
      <c r="K271" s="12">
        <f t="shared" si="112"/>
        <v>-5.2359877559829883E-2</v>
      </c>
      <c r="L271" s="12">
        <f t="shared" si="113"/>
        <v>-5.2335956242943828E-2</v>
      </c>
      <c r="M271" s="12">
        <f t="shared" si="114"/>
        <v>-5.2383818566763218E-2</v>
      </c>
      <c r="N271" s="12">
        <f t="shared" si="115"/>
        <v>0</v>
      </c>
      <c r="O271" s="12">
        <f t="shared" si="116"/>
        <v>6375585.7452000007</v>
      </c>
      <c r="P271" s="12">
        <f t="shared" si="117"/>
        <v>9.2468067027179749E-6</v>
      </c>
      <c r="Q271" s="12">
        <f t="shared" si="118"/>
        <v>0</v>
      </c>
      <c r="R271" s="12">
        <f t="shared" si="119"/>
        <v>0</v>
      </c>
      <c r="S271" s="12">
        <f t="shared" si="120"/>
        <v>0</v>
      </c>
      <c r="T271" s="12">
        <f t="shared" si="121"/>
        <v>0</v>
      </c>
      <c r="U271" s="12">
        <f t="shared" si="122"/>
        <v>0</v>
      </c>
      <c r="V271" s="12">
        <f t="shared" si="131"/>
        <v>5.0546225567071803E-3</v>
      </c>
      <c r="W271" s="12">
        <f t="shared" si="123"/>
        <v>4.2582015317955055E-5</v>
      </c>
      <c r="X271" s="12">
        <f t="shared" si="124"/>
        <v>1.6740578955036711E-7</v>
      </c>
      <c r="Y271" s="12">
        <f t="shared" si="125"/>
        <v>0</v>
      </c>
      <c r="Z271" s="13" t="str">
        <f t="shared" si="126"/>
        <v>N</v>
      </c>
      <c r="AA271" s="13" t="str">
        <f t="shared" si="127"/>
        <v>N</v>
      </c>
      <c r="AB271" s="13" t="str">
        <f t="shared" si="128"/>
        <v>U</v>
      </c>
      <c r="AC271" s="14">
        <f t="shared" si="129"/>
        <v>166021.44365805644</v>
      </c>
      <c r="AD271" s="14">
        <f t="shared" si="130"/>
        <v>0</v>
      </c>
      <c r="AE271" s="27"/>
      <c r="AF271" s="27"/>
      <c r="AG271" s="33"/>
      <c r="AH271" s="34"/>
      <c r="AI271" s="35"/>
      <c r="AJ271" s="33"/>
      <c r="AK271" s="34"/>
      <c r="AL271" s="35"/>
      <c r="AM271" s="28"/>
      <c r="AN271" s="28"/>
      <c r="AO271" s="28"/>
    </row>
    <row r="272" spans="5:41" x14ac:dyDescent="0.25">
      <c r="E272" s="11">
        <f>route!A271</f>
        <v>0</v>
      </c>
      <c r="F272" s="11">
        <f>route!B271</f>
        <v>0</v>
      </c>
      <c r="G272" s="12">
        <f t="shared" si="108"/>
        <v>0</v>
      </c>
      <c r="H272" s="12">
        <f t="shared" si="109"/>
        <v>0</v>
      </c>
      <c r="I272" s="12">
        <f t="shared" si="110"/>
        <v>31</v>
      </c>
      <c r="J272" s="12">
        <f t="shared" si="111"/>
        <v>3</v>
      </c>
      <c r="K272" s="12">
        <f t="shared" si="112"/>
        <v>-5.2359877559829883E-2</v>
      </c>
      <c r="L272" s="12">
        <f t="shared" si="113"/>
        <v>-5.2335956242943828E-2</v>
      </c>
      <c r="M272" s="12">
        <f t="shared" si="114"/>
        <v>-5.2383818566763218E-2</v>
      </c>
      <c r="N272" s="12">
        <f t="shared" si="115"/>
        <v>0</v>
      </c>
      <c r="O272" s="12">
        <f t="shared" si="116"/>
        <v>6375585.7452000007</v>
      </c>
      <c r="P272" s="12">
        <f t="shared" si="117"/>
        <v>9.2468067027179749E-6</v>
      </c>
      <c r="Q272" s="12">
        <f t="shared" si="118"/>
        <v>0</v>
      </c>
      <c r="R272" s="12">
        <f t="shared" si="119"/>
        <v>0</v>
      </c>
      <c r="S272" s="12">
        <f t="shared" si="120"/>
        <v>0</v>
      </c>
      <c r="T272" s="12">
        <f t="shared" si="121"/>
        <v>0</v>
      </c>
      <c r="U272" s="12">
        <f t="shared" si="122"/>
        <v>0</v>
      </c>
      <c r="V272" s="12">
        <f t="shared" si="131"/>
        <v>5.0546225567071803E-3</v>
      </c>
      <c r="W272" s="12">
        <f t="shared" si="123"/>
        <v>4.2582015317955055E-5</v>
      </c>
      <c r="X272" s="12">
        <f t="shared" si="124"/>
        <v>1.6740578955036711E-7</v>
      </c>
      <c r="Y272" s="12">
        <f t="shared" si="125"/>
        <v>0</v>
      </c>
      <c r="Z272" s="13" t="str">
        <f t="shared" si="126"/>
        <v>N</v>
      </c>
      <c r="AA272" s="13" t="str">
        <f t="shared" si="127"/>
        <v>N</v>
      </c>
      <c r="AB272" s="13" t="str">
        <f t="shared" si="128"/>
        <v>U</v>
      </c>
      <c r="AC272" s="14">
        <f t="shared" si="129"/>
        <v>166021.44365805644</v>
      </c>
      <c r="AD272" s="14">
        <f t="shared" si="130"/>
        <v>0</v>
      </c>
      <c r="AE272" s="27"/>
      <c r="AF272" s="27"/>
      <c r="AG272" s="33"/>
      <c r="AH272" s="34"/>
      <c r="AI272" s="35"/>
      <c r="AJ272" s="33"/>
      <c r="AK272" s="34"/>
      <c r="AL272" s="35"/>
      <c r="AM272" s="28"/>
      <c r="AN272" s="28"/>
      <c r="AO272" s="28"/>
    </row>
    <row r="273" spans="5:41" x14ac:dyDescent="0.25">
      <c r="E273" s="11">
        <f>route!A272</f>
        <v>0</v>
      </c>
      <c r="F273" s="11">
        <f>route!B272</f>
        <v>0</v>
      </c>
      <c r="G273" s="12">
        <f t="shared" si="108"/>
        <v>0</v>
      </c>
      <c r="H273" s="12">
        <f t="shared" si="109"/>
        <v>0</v>
      </c>
      <c r="I273" s="12">
        <f t="shared" si="110"/>
        <v>31</v>
      </c>
      <c r="J273" s="12">
        <f t="shared" si="111"/>
        <v>3</v>
      </c>
      <c r="K273" s="12">
        <f t="shared" si="112"/>
        <v>-5.2359877559829883E-2</v>
      </c>
      <c r="L273" s="12">
        <f t="shared" si="113"/>
        <v>-5.2335956242943828E-2</v>
      </c>
      <c r="M273" s="12">
        <f t="shared" si="114"/>
        <v>-5.2383818566763218E-2</v>
      </c>
      <c r="N273" s="12">
        <f t="shared" si="115"/>
        <v>0</v>
      </c>
      <c r="O273" s="12">
        <f t="shared" si="116"/>
        <v>6375585.7452000007</v>
      </c>
      <c r="P273" s="12">
        <f t="shared" si="117"/>
        <v>9.2468067027179749E-6</v>
      </c>
      <c r="Q273" s="12">
        <f t="shared" si="118"/>
        <v>0</v>
      </c>
      <c r="R273" s="12">
        <f t="shared" si="119"/>
        <v>0</v>
      </c>
      <c r="S273" s="12">
        <f t="shared" si="120"/>
        <v>0</v>
      </c>
      <c r="T273" s="12">
        <f t="shared" si="121"/>
        <v>0</v>
      </c>
      <c r="U273" s="12">
        <f t="shared" si="122"/>
        <v>0</v>
      </c>
      <c r="V273" s="12">
        <f t="shared" si="131"/>
        <v>5.0546225567071803E-3</v>
      </c>
      <c r="W273" s="12">
        <f t="shared" si="123"/>
        <v>4.2582015317955055E-5</v>
      </c>
      <c r="X273" s="12">
        <f t="shared" si="124"/>
        <v>1.6740578955036711E-7</v>
      </c>
      <c r="Y273" s="12">
        <f t="shared" si="125"/>
        <v>0</v>
      </c>
      <c r="Z273" s="13" t="str">
        <f t="shared" si="126"/>
        <v>N</v>
      </c>
      <c r="AA273" s="13" t="str">
        <f t="shared" si="127"/>
        <v>N</v>
      </c>
      <c r="AB273" s="13" t="str">
        <f t="shared" si="128"/>
        <v>U</v>
      </c>
      <c r="AC273" s="14">
        <f t="shared" si="129"/>
        <v>166021.44365805644</v>
      </c>
      <c r="AD273" s="14">
        <f t="shared" si="130"/>
        <v>0</v>
      </c>
      <c r="AE273" s="27"/>
      <c r="AF273" s="27"/>
      <c r="AG273" s="33"/>
      <c r="AH273" s="34"/>
      <c r="AI273" s="35"/>
      <c r="AJ273" s="33"/>
      <c r="AK273" s="34"/>
      <c r="AL273" s="35"/>
      <c r="AM273" s="28"/>
      <c r="AN273" s="28"/>
      <c r="AO273" s="28"/>
    </row>
    <row r="274" spans="5:41" x14ac:dyDescent="0.25">
      <c r="E274" s="11">
        <f>route!A273</f>
        <v>0</v>
      </c>
      <c r="F274" s="11">
        <f>route!B273</f>
        <v>0</v>
      </c>
      <c r="G274" s="12">
        <f t="shared" si="108"/>
        <v>0</v>
      </c>
      <c r="H274" s="12">
        <f t="shared" si="109"/>
        <v>0</v>
      </c>
      <c r="I274" s="12">
        <f t="shared" si="110"/>
        <v>31</v>
      </c>
      <c r="J274" s="12">
        <f t="shared" si="111"/>
        <v>3</v>
      </c>
      <c r="K274" s="12">
        <f t="shared" si="112"/>
        <v>-5.2359877559829883E-2</v>
      </c>
      <c r="L274" s="12">
        <f t="shared" si="113"/>
        <v>-5.2335956242943828E-2</v>
      </c>
      <c r="M274" s="12">
        <f t="shared" si="114"/>
        <v>-5.2383818566763218E-2</v>
      </c>
      <c r="N274" s="12">
        <f t="shared" si="115"/>
        <v>0</v>
      </c>
      <c r="O274" s="12">
        <f t="shared" si="116"/>
        <v>6375585.7452000007</v>
      </c>
      <c r="P274" s="12">
        <f t="shared" si="117"/>
        <v>9.2468067027179749E-6</v>
      </c>
      <c r="Q274" s="12">
        <f t="shared" si="118"/>
        <v>0</v>
      </c>
      <c r="R274" s="12">
        <f t="shared" si="119"/>
        <v>0</v>
      </c>
      <c r="S274" s="12">
        <f t="shared" si="120"/>
        <v>0</v>
      </c>
      <c r="T274" s="12">
        <f t="shared" si="121"/>
        <v>0</v>
      </c>
      <c r="U274" s="12">
        <f t="shared" si="122"/>
        <v>0</v>
      </c>
      <c r="V274" s="12">
        <f t="shared" si="131"/>
        <v>5.0546225567071803E-3</v>
      </c>
      <c r="W274" s="12">
        <f t="shared" si="123"/>
        <v>4.2582015317955055E-5</v>
      </c>
      <c r="X274" s="12">
        <f t="shared" si="124"/>
        <v>1.6740578955036711E-7</v>
      </c>
      <c r="Y274" s="12">
        <f t="shared" si="125"/>
        <v>0</v>
      </c>
      <c r="Z274" s="13" t="str">
        <f t="shared" si="126"/>
        <v>N</v>
      </c>
      <c r="AA274" s="13" t="str">
        <f t="shared" si="127"/>
        <v>N</v>
      </c>
      <c r="AB274" s="13" t="str">
        <f t="shared" si="128"/>
        <v>U</v>
      </c>
      <c r="AC274" s="14">
        <f t="shared" si="129"/>
        <v>166021.44365805644</v>
      </c>
      <c r="AD274" s="14">
        <f t="shared" si="130"/>
        <v>0</v>
      </c>
      <c r="AE274" s="27"/>
      <c r="AF274" s="27"/>
      <c r="AG274" s="33"/>
      <c r="AH274" s="34"/>
      <c r="AI274" s="35"/>
      <c r="AJ274" s="33"/>
      <c r="AK274" s="34"/>
      <c r="AL274" s="35"/>
      <c r="AM274" s="28"/>
      <c r="AN274" s="28"/>
      <c r="AO274" s="28"/>
    </row>
    <row r="275" spans="5:41" x14ac:dyDescent="0.25">
      <c r="E275" s="11">
        <f>route!A274</f>
        <v>0</v>
      </c>
      <c r="F275" s="11">
        <f>route!B274</f>
        <v>0</v>
      </c>
      <c r="G275" s="12">
        <f t="shared" si="108"/>
        <v>0</v>
      </c>
      <c r="H275" s="12">
        <f t="shared" si="109"/>
        <v>0</v>
      </c>
      <c r="I275" s="12">
        <f t="shared" si="110"/>
        <v>31</v>
      </c>
      <c r="J275" s="12">
        <f t="shared" si="111"/>
        <v>3</v>
      </c>
      <c r="K275" s="12">
        <f t="shared" si="112"/>
        <v>-5.2359877559829883E-2</v>
      </c>
      <c r="L275" s="12">
        <f t="shared" si="113"/>
        <v>-5.2335956242943828E-2</v>
      </c>
      <c r="M275" s="12">
        <f t="shared" si="114"/>
        <v>-5.2383818566763218E-2</v>
      </c>
      <c r="N275" s="12">
        <f t="shared" si="115"/>
        <v>0</v>
      </c>
      <c r="O275" s="12">
        <f t="shared" si="116"/>
        <v>6375585.7452000007</v>
      </c>
      <c r="P275" s="12">
        <f t="shared" si="117"/>
        <v>9.2468067027179749E-6</v>
      </c>
      <c r="Q275" s="12">
        <f t="shared" si="118"/>
        <v>0</v>
      </c>
      <c r="R275" s="12">
        <f t="shared" si="119"/>
        <v>0</v>
      </c>
      <c r="S275" s="12">
        <f t="shared" si="120"/>
        <v>0</v>
      </c>
      <c r="T275" s="12">
        <f t="shared" si="121"/>
        <v>0</v>
      </c>
      <c r="U275" s="12">
        <f t="shared" si="122"/>
        <v>0</v>
      </c>
      <c r="V275" s="12">
        <f t="shared" si="131"/>
        <v>5.0546225567071803E-3</v>
      </c>
      <c r="W275" s="12">
        <f t="shared" si="123"/>
        <v>4.2582015317955055E-5</v>
      </c>
      <c r="X275" s="12">
        <f t="shared" si="124"/>
        <v>1.6740578955036711E-7</v>
      </c>
      <c r="Y275" s="12">
        <f t="shared" si="125"/>
        <v>0</v>
      </c>
      <c r="Z275" s="13" t="str">
        <f t="shared" si="126"/>
        <v>N</v>
      </c>
      <c r="AA275" s="13" t="str">
        <f t="shared" si="127"/>
        <v>N</v>
      </c>
      <c r="AB275" s="13" t="str">
        <f t="shared" si="128"/>
        <v>U</v>
      </c>
      <c r="AC275" s="14">
        <f t="shared" si="129"/>
        <v>166021.44365805644</v>
      </c>
      <c r="AD275" s="14">
        <f t="shared" si="130"/>
        <v>0</v>
      </c>
      <c r="AE275" s="27"/>
      <c r="AF275" s="27"/>
      <c r="AG275" s="33"/>
      <c r="AH275" s="34"/>
      <c r="AI275" s="35"/>
      <c r="AJ275" s="33"/>
      <c r="AK275" s="34"/>
      <c r="AL275" s="35"/>
      <c r="AM275" s="28"/>
      <c r="AN275" s="28"/>
      <c r="AO275" s="28"/>
    </row>
    <row r="276" spans="5:41" x14ac:dyDescent="0.25">
      <c r="E276" s="11">
        <f>route!A275</f>
        <v>0</v>
      </c>
      <c r="F276" s="11">
        <f>route!B275</f>
        <v>0</v>
      </c>
      <c r="G276" s="12">
        <f t="shared" si="108"/>
        <v>0</v>
      </c>
      <c r="H276" s="12">
        <f t="shared" si="109"/>
        <v>0</v>
      </c>
      <c r="I276" s="12">
        <f t="shared" si="110"/>
        <v>31</v>
      </c>
      <c r="J276" s="12">
        <f t="shared" si="111"/>
        <v>3</v>
      </c>
      <c r="K276" s="12">
        <f t="shared" si="112"/>
        <v>-5.2359877559829883E-2</v>
      </c>
      <c r="L276" s="12">
        <f t="shared" si="113"/>
        <v>-5.2335956242943828E-2</v>
      </c>
      <c r="M276" s="12">
        <f t="shared" si="114"/>
        <v>-5.2383818566763218E-2</v>
      </c>
      <c r="N276" s="12">
        <f t="shared" si="115"/>
        <v>0</v>
      </c>
      <c r="O276" s="12">
        <f t="shared" si="116"/>
        <v>6375585.7452000007</v>
      </c>
      <c r="P276" s="12">
        <f t="shared" si="117"/>
        <v>9.2468067027179749E-6</v>
      </c>
      <c r="Q276" s="12">
        <f t="shared" si="118"/>
        <v>0</v>
      </c>
      <c r="R276" s="12">
        <f t="shared" si="119"/>
        <v>0</v>
      </c>
      <c r="S276" s="12">
        <f t="shared" si="120"/>
        <v>0</v>
      </c>
      <c r="T276" s="12">
        <f t="shared" si="121"/>
        <v>0</v>
      </c>
      <c r="U276" s="12">
        <f t="shared" si="122"/>
        <v>0</v>
      </c>
      <c r="V276" s="12">
        <f t="shared" si="131"/>
        <v>5.0546225567071803E-3</v>
      </c>
      <c r="W276" s="12">
        <f t="shared" si="123"/>
        <v>4.2582015317955055E-5</v>
      </c>
      <c r="X276" s="12">
        <f t="shared" si="124"/>
        <v>1.6740578955036711E-7</v>
      </c>
      <c r="Y276" s="12">
        <f t="shared" si="125"/>
        <v>0</v>
      </c>
      <c r="Z276" s="13" t="str">
        <f t="shared" si="126"/>
        <v>N</v>
      </c>
      <c r="AA276" s="13" t="str">
        <f t="shared" si="127"/>
        <v>N</v>
      </c>
      <c r="AB276" s="13" t="str">
        <f t="shared" si="128"/>
        <v>U</v>
      </c>
      <c r="AC276" s="14">
        <f t="shared" si="129"/>
        <v>166021.44365805644</v>
      </c>
      <c r="AD276" s="14">
        <f t="shared" si="130"/>
        <v>0</v>
      </c>
      <c r="AE276" s="27"/>
      <c r="AF276" s="27"/>
      <c r="AG276" s="33"/>
      <c r="AH276" s="34"/>
      <c r="AI276" s="35"/>
      <c r="AJ276" s="33"/>
      <c r="AK276" s="34"/>
      <c r="AL276" s="35"/>
      <c r="AM276" s="28"/>
      <c r="AN276" s="28"/>
      <c r="AO276" s="28"/>
    </row>
    <row r="277" spans="5:41" x14ac:dyDescent="0.25">
      <c r="E277" s="11">
        <f>route!A276</f>
        <v>0</v>
      </c>
      <c r="F277" s="11">
        <f>route!B276</f>
        <v>0</v>
      </c>
      <c r="G277" s="12">
        <f t="shared" si="108"/>
        <v>0</v>
      </c>
      <c r="H277" s="12">
        <f t="shared" si="109"/>
        <v>0</v>
      </c>
      <c r="I277" s="12">
        <f t="shared" si="110"/>
        <v>31</v>
      </c>
      <c r="J277" s="12">
        <f t="shared" si="111"/>
        <v>3</v>
      </c>
      <c r="K277" s="12">
        <f t="shared" si="112"/>
        <v>-5.2359877559829883E-2</v>
      </c>
      <c r="L277" s="12">
        <f t="shared" si="113"/>
        <v>-5.2335956242943828E-2</v>
      </c>
      <c r="M277" s="12">
        <f t="shared" si="114"/>
        <v>-5.2383818566763218E-2</v>
      </c>
      <c r="N277" s="12">
        <f t="shared" si="115"/>
        <v>0</v>
      </c>
      <c r="O277" s="12">
        <f t="shared" si="116"/>
        <v>6375585.7452000007</v>
      </c>
      <c r="P277" s="12">
        <f t="shared" si="117"/>
        <v>9.2468067027179749E-6</v>
      </c>
      <c r="Q277" s="12">
        <f t="shared" si="118"/>
        <v>0</v>
      </c>
      <c r="R277" s="12">
        <f t="shared" si="119"/>
        <v>0</v>
      </c>
      <c r="S277" s="12">
        <f t="shared" si="120"/>
        <v>0</v>
      </c>
      <c r="T277" s="12">
        <f t="shared" si="121"/>
        <v>0</v>
      </c>
      <c r="U277" s="12">
        <f t="shared" si="122"/>
        <v>0</v>
      </c>
      <c r="V277" s="12">
        <f t="shared" si="131"/>
        <v>5.0546225567071803E-3</v>
      </c>
      <c r="W277" s="12">
        <f t="shared" si="123"/>
        <v>4.2582015317955055E-5</v>
      </c>
      <c r="X277" s="12">
        <f t="shared" si="124"/>
        <v>1.6740578955036711E-7</v>
      </c>
      <c r="Y277" s="12">
        <f t="shared" si="125"/>
        <v>0</v>
      </c>
      <c r="Z277" s="13" t="str">
        <f t="shared" si="126"/>
        <v>N</v>
      </c>
      <c r="AA277" s="13" t="str">
        <f t="shared" si="127"/>
        <v>N</v>
      </c>
      <c r="AB277" s="13" t="str">
        <f t="shared" si="128"/>
        <v>U</v>
      </c>
      <c r="AC277" s="14">
        <f t="shared" si="129"/>
        <v>166021.44365805644</v>
      </c>
      <c r="AD277" s="14">
        <f t="shared" si="130"/>
        <v>0</v>
      </c>
      <c r="AE277" s="27"/>
      <c r="AF277" s="27"/>
      <c r="AG277" s="33"/>
      <c r="AH277" s="34"/>
      <c r="AI277" s="35"/>
      <c r="AJ277" s="33"/>
      <c r="AK277" s="34"/>
      <c r="AL277" s="35"/>
      <c r="AM277" s="28"/>
      <c r="AN277" s="28"/>
      <c r="AO277" s="28"/>
    </row>
    <row r="278" spans="5:41" x14ac:dyDescent="0.25">
      <c r="E278" s="11">
        <f>route!A277</f>
        <v>0</v>
      </c>
      <c r="F278" s="11">
        <f>route!B277</f>
        <v>0</v>
      </c>
      <c r="G278" s="12">
        <f t="shared" si="108"/>
        <v>0</v>
      </c>
      <c r="H278" s="12">
        <f t="shared" si="109"/>
        <v>0</v>
      </c>
      <c r="I278" s="12">
        <f t="shared" si="110"/>
        <v>31</v>
      </c>
      <c r="J278" s="12">
        <f t="shared" si="111"/>
        <v>3</v>
      </c>
      <c r="K278" s="12">
        <f t="shared" si="112"/>
        <v>-5.2359877559829883E-2</v>
      </c>
      <c r="L278" s="12">
        <f t="shared" si="113"/>
        <v>-5.2335956242943828E-2</v>
      </c>
      <c r="M278" s="12">
        <f t="shared" si="114"/>
        <v>-5.2383818566763218E-2</v>
      </c>
      <c r="N278" s="12">
        <f t="shared" si="115"/>
        <v>0</v>
      </c>
      <c r="O278" s="12">
        <f t="shared" si="116"/>
        <v>6375585.7452000007</v>
      </c>
      <c r="P278" s="12">
        <f t="shared" si="117"/>
        <v>9.2468067027179749E-6</v>
      </c>
      <c r="Q278" s="12">
        <f t="shared" si="118"/>
        <v>0</v>
      </c>
      <c r="R278" s="12">
        <f t="shared" si="119"/>
        <v>0</v>
      </c>
      <c r="S278" s="12">
        <f t="shared" si="120"/>
        <v>0</v>
      </c>
      <c r="T278" s="12">
        <f t="shared" si="121"/>
        <v>0</v>
      </c>
      <c r="U278" s="12">
        <f t="shared" si="122"/>
        <v>0</v>
      </c>
      <c r="V278" s="12">
        <f t="shared" si="131"/>
        <v>5.0546225567071803E-3</v>
      </c>
      <c r="W278" s="12">
        <f t="shared" si="123"/>
        <v>4.2582015317955055E-5</v>
      </c>
      <c r="X278" s="12">
        <f t="shared" si="124"/>
        <v>1.6740578955036711E-7</v>
      </c>
      <c r="Y278" s="12">
        <f t="shared" si="125"/>
        <v>0</v>
      </c>
      <c r="Z278" s="13" t="str">
        <f t="shared" si="126"/>
        <v>N</v>
      </c>
      <c r="AA278" s="13" t="str">
        <f t="shared" si="127"/>
        <v>N</v>
      </c>
      <c r="AB278" s="13" t="str">
        <f t="shared" si="128"/>
        <v>U</v>
      </c>
      <c r="AC278" s="14">
        <f t="shared" si="129"/>
        <v>166021.44365805644</v>
      </c>
      <c r="AD278" s="14">
        <f t="shared" si="130"/>
        <v>0</v>
      </c>
      <c r="AE278" s="27"/>
      <c r="AF278" s="27"/>
      <c r="AG278" s="33"/>
      <c r="AH278" s="34"/>
      <c r="AI278" s="35"/>
      <c r="AJ278" s="33"/>
      <c r="AK278" s="34"/>
      <c r="AL278" s="35"/>
      <c r="AM278" s="28"/>
      <c r="AN278" s="28"/>
      <c r="AO278" s="28"/>
    </row>
    <row r="279" spans="5:41" x14ac:dyDescent="0.25">
      <c r="E279" s="11">
        <f>route!A278</f>
        <v>0</v>
      </c>
      <c r="F279" s="11">
        <f>route!B278</f>
        <v>0</v>
      </c>
      <c r="G279" s="12">
        <f t="shared" si="108"/>
        <v>0</v>
      </c>
      <c r="H279" s="12">
        <f t="shared" si="109"/>
        <v>0</v>
      </c>
      <c r="I279" s="12">
        <f t="shared" si="110"/>
        <v>31</v>
      </c>
      <c r="J279" s="12">
        <f t="shared" si="111"/>
        <v>3</v>
      </c>
      <c r="K279" s="12">
        <f t="shared" si="112"/>
        <v>-5.2359877559829883E-2</v>
      </c>
      <c r="L279" s="12">
        <f t="shared" si="113"/>
        <v>-5.2335956242943828E-2</v>
      </c>
      <c r="M279" s="12">
        <f t="shared" si="114"/>
        <v>-5.2383818566763218E-2</v>
      </c>
      <c r="N279" s="12">
        <f t="shared" si="115"/>
        <v>0</v>
      </c>
      <c r="O279" s="12">
        <f t="shared" si="116"/>
        <v>6375585.7452000007</v>
      </c>
      <c r="P279" s="12">
        <f t="shared" si="117"/>
        <v>9.2468067027179749E-6</v>
      </c>
      <c r="Q279" s="12">
        <f t="shared" si="118"/>
        <v>0</v>
      </c>
      <c r="R279" s="12">
        <f t="shared" si="119"/>
        <v>0</v>
      </c>
      <c r="S279" s="12">
        <f t="shared" si="120"/>
        <v>0</v>
      </c>
      <c r="T279" s="12">
        <f t="shared" si="121"/>
        <v>0</v>
      </c>
      <c r="U279" s="12">
        <f t="shared" si="122"/>
        <v>0</v>
      </c>
      <c r="V279" s="12">
        <f t="shared" si="131"/>
        <v>5.0546225567071803E-3</v>
      </c>
      <c r="W279" s="12">
        <f t="shared" si="123"/>
        <v>4.2582015317955055E-5</v>
      </c>
      <c r="X279" s="12">
        <f t="shared" si="124"/>
        <v>1.6740578955036711E-7</v>
      </c>
      <c r="Y279" s="12">
        <f t="shared" si="125"/>
        <v>0</v>
      </c>
      <c r="Z279" s="13" t="str">
        <f t="shared" si="126"/>
        <v>N</v>
      </c>
      <c r="AA279" s="13" t="str">
        <f t="shared" si="127"/>
        <v>N</v>
      </c>
      <c r="AB279" s="13" t="str">
        <f t="shared" si="128"/>
        <v>U</v>
      </c>
      <c r="AC279" s="14">
        <f t="shared" si="129"/>
        <v>166021.44365805644</v>
      </c>
      <c r="AD279" s="14">
        <f t="shared" si="130"/>
        <v>0</v>
      </c>
      <c r="AE279" s="27"/>
      <c r="AF279" s="27"/>
      <c r="AG279" s="33"/>
      <c r="AH279" s="34"/>
      <c r="AI279" s="35"/>
      <c r="AJ279" s="33"/>
      <c r="AK279" s="34"/>
      <c r="AL279" s="35"/>
      <c r="AM279" s="28"/>
      <c r="AN279" s="28"/>
      <c r="AO279" s="28"/>
    </row>
    <row r="280" spans="5:41" x14ac:dyDescent="0.25">
      <c r="E280" s="11">
        <f>route!A279</f>
        <v>0</v>
      </c>
      <c r="F280" s="11">
        <f>route!B279</f>
        <v>0</v>
      </c>
      <c r="G280" s="12">
        <f t="shared" si="108"/>
        <v>0</v>
      </c>
      <c r="H280" s="12">
        <f t="shared" si="109"/>
        <v>0</v>
      </c>
      <c r="I280" s="12">
        <f t="shared" si="110"/>
        <v>31</v>
      </c>
      <c r="J280" s="12">
        <f t="shared" si="111"/>
        <v>3</v>
      </c>
      <c r="K280" s="12">
        <f t="shared" si="112"/>
        <v>-5.2359877559829883E-2</v>
      </c>
      <c r="L280" s="12">
        <f t="shared" si="113"/>
        <v>-5.2335956242943828E-2</v>
      </c>
      <c r="M280" s="12">
        <f t="shared" si="114"/>
        <v>-5.2383818566763218E-2</v>
      </c>
      <c r="N280" s="12">
        <f t="shared" si="115"/>
        <v>0</v>
      </c>
      <c r="O280" s="12">
        <f t="shared" si="116"/>
        <v>6375585.7452000007</v>
      </c>
      <c r="P280" s="12">
        <f t="shared" si="117"/>
        <v>9.2468067027179749E-6</v>
      </c>
      <c r="Q280" s="12">
        <f t="shared" si="118"/>
        <v>0</v>
      </c>
      <c r="R280" s="12">
        <f t="shared" si="119"/>
        <v>0</v>
      </c>
      <c r="S280" s="12">
        <f t="shared" si="120"/>
        <v>0</v>
      </c>
      <c r="T280" s="12">
        <f t="shared" si="121"/>
        <v>0</v>
      </c>
      <c r="U280" s="12">
        <f t="shared" si="122"/>
        <v>0</v>
      </c>
      <c r="V280" s="12">
        <f t="shared" si="131"/>
        <v>5.0546225567071803E-3</v>
      </c>
      <c r="W280" s="12">
        <f t="shared" si="123"/>
        <v>4.2582015317955055E-5</v>
      </c>
      <c r="X280" s="12">
        <f t="shared" si="124"/>
        <v>1.6740578955036711E-7</v>
      </c>
      <c r="Y280" s="12">
        <f t="shared" si="125"/>
        <v>0</v>
      </c>
      <c r="Z280" s="13" t="str">
        <f t="shared" si="126"/>
        <v>N</v>
      </c>
      <c r="AA280" s="13" t="str">
        <f t="shared" si="127"/>
        <v>N</v>
      </c>
      <c r="AB280" s="13" t="str">
        <f t="shared" si="128"/>
        <v>U</v>
      </c>
      <c r="AC280" s="14">
        <f t="shared" si="129"/>
        <v>166021.44365805644</v>
      </c>
      <c r="AD280" s="14">
        <f t="shared" si="130"/>
        <v>0</v>
      </c>
      <c r="AE280" s="27"/>
      <c r="AF280" s="27"/>
      <c r="AG280" s="33"/>
      <c r="AH280" s="34"/>
      <c r="AI280" s="35"/>
      <c r="AJ280" s="33"/>
      <c r="AK280" s="34"/>
      <c r="AL280" s="35"/>
      <c r="AM280" s="28"/>
      <c r="AN280" s="28"/>
      <c r="AO280" s="28"/>
    </row>
    <row r="281" spans="5:41" x14ac:dyDescent="0.25">
      <c r="E281" s="11">
        <f>route!A280</f>
        <v>0</v>
      </c>
      <c r="F281" s="11">
        <f>route!B280</f>
        <v>0</v>
      </c>
      <c r="G281" s="12">
        <f t="shared" si="108"/>
        <v>0</v>
      </c>
      <c r="H281" s="12">
        <f t="shared" si="109"/>
        <v>0</v>
      </c>
      <c r="I281" s="12">
        <f t="shared" si="110"/>
        <v>31</v>
      </c>
      <c r="J281" s="12">
        <f t="shared" si="111"/>
        <v>3</v>
      </c>
      <c r="K281" s="12">
        <f t="shared" si="112"/>
        <v>-5.2359877559829883E-2</v>
      </c>
      <c r="L281" s="12">
        <f t="shared" si="113"/>
        <v>-5.2335956242943828E-2</v>
      </c>
      <c r="M281" s="12">
        <f t="shared" si="114"/>
        <v>-5.2383818566763218E-2</v>
      </c>
      <c r="N281" s="12">
        <f t="shared" si="115"/>
        <v>0</v>
      </c>
      <c r="O281" s="12">
        <f t="shared" si="116"/>
        <v>6375585.7452000007</v>
      </c>
      <c r="P281" s="12">
        <f t="shared" si="117"/>
        <v>9.2468067027179749E-6</v>
      </c>
      <c r="Q281" s="12">
        <f t="shared" si="118"/>
        <v>0</v>
      </c>
      <c r="R281" s="12">
        <f t="shared" si="119"/>
        <v>0</v>
      </c>
      <c r="S281" s="12">
        <f t="shared" si="120"/>
        <v>0</v>
      </c>
      <c r="T281" s="12">
        <f t="shared" si="121"/>
        <v>0</v>
      </c>
      <c r="U281" s="12">
        <f t="shared" si="122"/>
        <v>0</v>
      </c>
      <c r="V281" s="12">
        <f t="shared" si="131"/>
        <v>5.0546225567071803E-3</v>
      </c>
      <c r="W281" s="12">
        <f t="shared" si="123"/>
        <v>4.2582015317955055E-5</v>
      </c>
      <c r="X281" s="12">
        <f t="shared" si="124"/>
        <v>1.6740578955036711E-7</v>
      </c>
      <c r="Y281" s="12">
        <f t="shared" si="125"/>
        <v>0</v>
      </c>
      <c r="Z281" s="13" t="str">
        <f t="shared" si="126"/>
        <v>N</v>
      </c>
      <c r="AA281" s="13" t="str">
        <f t="shared" si="127"/>
        <v>N</v>
      </c>
      <c r="AB281" s="13" t="str">
        <f t="shared" si="128"/>
        <v>U</v>
      </c>
      <c r="AC281" s="14">
        <f t="shared" si="129"/>
        <v>166021.44365805644</v>
      </c>
      <c r="AD281" s="14">
        <f t="shared" si="130"/>
        <v>0</v>
      </c>
      <c r="AE281" s="27"/>
      <c r="AF281" s="27"/>
      <c r="AG281" s="33"/>
      <c r="AH281" s="34"/>
      <c r="AI281" s="35"/>
      <c r="AJ281" s="33"/>
      <c r="AK281" s="34"/>
      <c r="AL281" s="35"/>
      <c r="AM281" s="28"/>
      <c r="AN281" s="28"/>
      <c r="AO281" s="28"/>
    </row>
    <row r="282" spans="5:41" x14ac:dyDescent="0.25">
      <c r="E282" s="11">
        <f>route!A281</f>
        <v>0</v>
      </c>
      <c r="F282" s="11">
        <f>route!B281</f>
        <v>0</v>
      </c>
      <c r="G282" s="12">
        <f t="shared" si="108"/>
        <v>0</v>
      </c>
      <c r="H282" s="12">
        <f t="shared" si="109"/>
        <v>0</v>
      </c>
      <c r="I282" s="12">
        <f t="shared" si="110"/>
        <v>31</v>
      </c>
      <c r="J282" s="12">
        <f t="shared" si="111"/>
        <v>3</v>
      </c>
      <c r="K282" s="12">
        <f t="shared" si="112"/>
        <v>-5.2359877559829883E-2</v>
      </c>
      <c r="L282" s="12">
        <f t="shared" si="113"/>
        <v>-5.2335956242943828E-2</v>
      </c>
      <c r="M282" s="12">
        <f t="shared" si="114"/>
        <v>-5.2383818566763218E-2</v>
      </c>
      <c r="N282" s="12">
        <f t="shared" si="115"/>
        <v>0</v>
      </c>
      <c r="O282" s="12">
        <f t="shared" si="116"/>
        <v>6375585.7452000007</v>
      </c>
      <c r="P282" s="12">
        <f t="shared" si="117"/>
        <v>9.2468067027179749E-6</v>
      </c>
      <c r="Q282" s="12">
        <f t="shared" si="118"/>
        <v>0</v>
      </c>
      <c r="R282" s="12">
        <f t="shared" si="119"/>
        <v>0</v>
      </c>
      <c r="S282" s="12">
        <f t="shared" si="120"/>
        <v>0</v>
      </c>
      <c r="T282" s="12">
        <f t="shared" si="121"/>
        <v>0</v>
      </c>
      <c r="U282" s="12">
        <f t="shared" si="122"/>
        <v>0</v>
      </c>
      <c r="V282" s="12">
        <f t="shared" si="131"/>
        <v>5.0546225567071803E-3</v>
      </c>
      <c r="W282" s="12">
        <f t="shared" si="123"/>
        <v>4.2582015317955055E-5</v>
      </c>
      <c r="X282" s="12">
        <f t="shared" si="124"/>
        <v>1.6740578955036711E-7</v>
      </c>
      <c r="Y282" s="12">
        <f t="shared" si="125"/>
        <v>0</v>
      </c>
      <c r="Z282" s="13" t="str">
        <f t="shared" si="126"/>
        <v>N</v>
      </c>
      <c r="AA282" s="13" t="str">
        <f t="shared" si="127"/>
        <v>N</v>
      </c>
      <c r="AB282" s="13" t="str">
        <f t="shared" si="128"/>
        <v>U</v>
      </c>
      <c r="AC282" s="14">
        <f t="shared" si="129"/>
        <v>166021.44365805644</v>
      </c>
      <c r="AD282" s="14">
        <f t="shared" si="130"/>
        <v>0</v>
      </c>
      <c r="AE282" s="27"/>
      <c r="AF282" s="27"/>
      <c r="AG282" s="33"/>
      <c r="AH282" s="34"/>
      <c r="AI282" s="35"/>
      <c r="AJ282" s="33"/>
      <c r="AK282" s="34"/>
      <c r="AL282" s="35"/>
      <c r="AM282" s="28"/>
      <c r="AN282" s="28"/>
      <c r="AO282" s="28"/>
    </row>
    <row r="283" spans="5:41" x14ac:dyDescent="0.25">
      <c r="E283" s="11">
        <f>route!A282</f>
        <v>0</v>
      </c>
      <c r="F283" s="11">
        <f>route!B282</f>
        <v>0</v>
      </c>
      <c r="G283" s="12">
        <f t="shared" si="108"/>
        <v>0</v>
      </c>
      <c r="H283" s="12">
        <f t="shared" si="109"/>
        <v>0</v>
      </c>
      <c r="I283" s="12">
        <f t="shared" si="110"/>
        <v>31</v>
      </c>
      <c r="J283" s="12">
        <f t="shared" si="111"/>
        <v>3</v>
      </c>
      <c r="K283" s="12">
        <f t="shared" si="112"/>
        <v>-5.2359877559829883E-2</v>
      </c>
      <c r="L283" s="12">
        <f t="shared" si="113"/>
        <v>-5.2335956242943828E-2</v>
      </c>
      <c r="M283" s="12">
        <f t="shared" si="114"/>
        <v>-5.2383818566763218E-2</v>
      </c>
      <c r="N283" s="12">
        <f t="shared" si="115"/>
        <v>0</v>
      </c>
      <c r="O283" s="12">
        <f t="shared" si="116"/>
        <v>6375585.7452000007</v>
      </c>
      <c r="P283" s="12">
        <f t="shared" si="117"/>
        <v>9.2468067027179749E-6</v>
      </c>
      <c r="Q283" s="12">
        <f t="shared" si="118"/>
        <v>0</v>
      </c>
      <c r="R283" s="12">
        <f t="shared" si="119"/>
        <v>0</v>
      </c>
      <c r="S283" s="12">
        <f t="shared" si="120"/>
        <v>0</v>
      </c>
      <c r="T283" s="12">
        <f t="shared" si="121"/>
        <v>0</v>
      </c>
      <c r="U283" s="12">
        <f t="shared" si="122"/>
        <v>0</v>
      </c>
      <c r="V283" s="12">
        <f t="shared" si="131"/>
        <v>5.0546225567071803E-3</v>
      </c>
      <c r="W283" s="12">
        <f t="shared" si="123"/>
        <v>4.2582015317955055E-5</v>
      </c>
      <c r="X283" s="12">
        <f t="shared" si="124"/>
        <v>1.6740578955036711E-7</v>
      </c>
      <c r="Y283" s="12">
        <f t="shared" si="125"/>
        <v>0</v>
      </c>
      <c r="Z283" s="13" t="str">
        <f t="shared" si="126"/>
        <v>N</v>
      </c>
      <c r="AA283" s="13" t="str">
        <f t="shared" si="127"/>
        <v>N</v>
      </c>
      <c r="AB283" s="13" t="str">
        <f t="shared" si="128"/>
        <v>U</v>
      </c>
      <c r="AC283" s="14">
        <f t="shared" si="129"/>
        <v>166021.44365805644</v>
      </c>
      <c r="AD283" s="14">
        <f t="shared" si="130"/>
        <v>0</v>
      </c>
      <c r="AE283" s="27"/>
      <c r="AF283" s="27"/>
      <c r="AG283" s="33"/>
      <c r="AH283" s="34"/>
      <c r="AI283" s="35"/>
      <c r="AJ283" s="33"/>
      <c r="AK283" s="34"/>
      <c r="AL283" s="35"/>
      <c r="AM283" s="28"/>
      <c r="AN283" s="28"/>
      <c r="AO283" s="28"/>
    </row>
    <row r="284" spans="5:41" x14ac:dyDescent="0.25">
      <c r="E284" s="11">
        <f>route!A283</f>
        <v>0</v>
      </c>
      <c r="F284" s="11">
        <f>route!B283</f>
        <v>0</v>
      </c>
      <c r="G284" s="12">
        <f t="shared" si="108"/>
        <v>0</v>
      </c>
      <c r="H284" s="12">
        <f t="shared" si="109"/>
        <v>0</v>
      </c>
      <c r="I284" s="12">
        <f t="shared" si="110"/>
        <v>31</v>
      </c>
      <c r="J284" s="12">
        <f t="shared" si="111"/>
        <v>3</v>
      </c>
      <c r="K284" s="12">
        <f t="shared" si="112"/>
        <v>-5.2359877559829883E-2</v>
      </c>
      <c r="L284" s="12">
        <f t="shared" si="113"/>
        <v>-5.2335956242943828E-2</v>
      </c>
      <c r="M284" s="12">
        <f t="shared" si="114"/>
        <v>-5.2383818566763218E-2</v>
      </c>
      <c r="N284" s="12">
        <f t="shared" si="115"/>
        <v>0</v>
      </c>
      <c r="O284" s="12">
        <f t="shared" si="116"/>
        <v>6375585.7452000007</v>
      </c>
      <c r="P284" s="12">
        <f t="shared" si="117"/>
        <v>9.2468067027179749E-6</v>
      </c>
      <c r="Q284" s="12">
        <f t="shared" si="118"/>
        <v>0</v>
      </c>
      <c r="R284" s="12">
        <f t="shared" si="119"/>
        <v>0</v>
      </c>
      <c r="S284" s="12">
        <f t="shared" si="120"/>
        <v>0</v>
      </c>
      <c r="T284" s="12">
        <f t="shared" si="121"/>
        <v>0</v>
      </c>
      <c r="U284" s="12">
        <f t="shared" si="122"/>
        <v>0</v>
      </c>
      <c r="V284" s="12">
        <f t="shared" si="131"/>
        <v>5.0546225567071803E-3</v>
      </c>
      <c r="W284" s="12">
        <f t="shared" si="123"/>
        <v>4.2582015317955055E-5</v>
      </c>
      <c r="X284" s="12">
        <f t="shared" si="124"/>
        <v>1.6740578955036711E-7</v>
      </c>
      <c r="Y284" s="12">
        <f t="shared" si="125"/>
        <v>0</v>
      </c>
      <c r="Z284" s="13" t="str">
        <f t="shared" si="126"/>
        <v>N</v>
      </c>
      <c r="AA284" s="13" t="str">
        <f t="shared" si="127"/>
        <v>N</v>
      </c>
      <c r="AB284" s="13" t="str">
        <f t="shared" si="128"/>
        <v>U</v>
      </c>
      <c r="AC284" s="14">
        <f t="shared" si="129"/>
        <v>166021.44365805644</v>
      </c>
      <c r="AD284" s="14">
        <f t="shared" si="130"/>
        <v>0</v>
      </c>
      <c r="AE284" s="27"/>
      <c r="AF284" s="27"/>
      <c r="AG284" s="33"/>
      <c r="AH284" s="34"/>
      <c r="AI284" s="35"/>
      <c r="AJ284" s="33"/>
      <c r="AK284" s="34"/>
      <c r="AL284" s="35"/>
      <c r="AM284" s="28"/>
      <c r="AN284" s="28"/>
      <c r="AO284" s="28"/>
    </row>
    <row r="285" spans="5:41" x14ac:dyDescent="0.25">
      <c r="E285" s="11">
        <f>route!A284</f>
        <v>0</v>
      </c>
      <c r="F285" s="11">
        <f>route!B284</f>
        <v>0</v>
      </c>
      <c r="G285" s="12">
        <f t="shared" si="108"/>
        <v>0</v>
      </c>
      <c r="H285" s="12">
        <f t="shared" si="109"/>
        <v>0</v>
      </c>
      <c r="I285" s="12">
        <f t="shared" si="110"/>
        <v>31</v>
      </c>
      <c r="J285" s="12">
        <f t="shared" si="111"/>
        <v>3</v>
      </c>
      <c r="K285" s="12">
        <f t="shared" si="112"/>
        <v>-5.2359877559829883E-2</v>
      </c>
      <c r="L285" s="12">
        <f t="shared" si="113"/>
        <v>-5.2335956242943828E-2</v>
      </c>
      <c r="M285" s="12">
        <f t="shared" si="114"/>
        <v>-5.2383818566763218E-2</v>
      </c>
      <c r="N285" s="12">
        <f t="shared" si="115"/>
        <v>0</v>
      </c>
      <c r="O285" s="12">
        <f t="shared" si="116"/>
        <v>6375585.7452000007</v>
      </c>
      <c r="P285" s="12">
        <f t="shared" si="117"/>
        <v>9.2468067027179749E-6</v>
      </c>
      <c r="Q285" s="12">
        <f t="shared" si="118"/>
        <v>0</v>
      </c>
      <c r="R285" s="12">
        <f t="shared" si="119"/>
        <v>0</v>
      </c>
      <c r="S285" s="12">
        <f t="shared" si="120"/>
        <v>0</v>
      </c>
      <c r="T285" s="12">
        <f t="shared" si="121"/>
        <v>0</v>
      </c>
      <c r="U285" s="12">
        <f t="shared" si="122"/>
        <v>0</v>
      </c>
      <c r="V285" s="12">
        <f t="shared" si="131"/>
        <v>5.0546225567071803E-3</v>
      </c>
      <c r="W285" s="12">
        <f t="shared" si="123"/>
        <v>4.2582015317955055E-5</v>
      </c>
      <c r="X285" s="12">
        <f t="shared" si="124"/>
        <v>1.6740578955036711E-7</v>
      </c>
      <c r="Y285" s="12">
        <f t="shared" si="125"/>
        <v>0</v>
      </c>
      <c r="Z285" s="13" t="str">
        <f t="shared" si="126"/>
        <v>N</v>
      </c>
      <c r="AA285" s="13" t="str">
        <f t="shared" si="127"/>
        <v>N</v>
      </c>
      <c r="AB285" s="13" t="str">
        <f t="shared" si="128"/>
        <v>U</v>
      </c>
      <c r="AC285" s="14">
        <f t="shared" si="129"/>
        <v>166021.44365805644</v>
      </c>
      <c r="AD285" s="14">
        <f t="shared" si="130"/>
        <v>0</v>
      </c>
      <c r="AE285" s="27"/>
      <c r="AF285" s="27"/>
      <c r="AG285" s="33"/>
      <c r="AH285" s="34"/>
      <c r="AI285" s="35"/>
      <c r="AJ285" s="33"/>
      <c r="AK285" s="34"/>
      <c r="AL285" s="35"/>
      <c r="AM285" s="28"/>
      <c r="AN285" s="28"/>
      <c r="AO285" s="28"/>
    </row>
    <row r="286" spans="5:41" x14ac:dyDescent="0.25">
      <c r="E286" s="11">
        <f>route!A285</f>
        <v>0</v>
      </c>
      <c r="F286" s="11">
        <f>route!B285</f>
        <v>0</v>
      </c>
      <c r="G286" s="12">
        <f t="shared" si="108"/>
        <v>0</v>
      </c>
      <c r="H286" s="12">
        <f t="shared" si="109"/>
        <v>0</v>
      </c>
      <c r="I286" s="12">
        <f t="shared" si="110"/>
        <v>31</v>
      </c>
      <c r="J286" s="12">
        <f t="shared" si="111"/>
        <v>3</v>
      </c>
      <c r="K286" s="12">
        <f t="shared" si="112"/>
        <v>-5.2359877559829883E-2</v>
      </c>
      <c r="L286" s="12">
        <f t="shared" si="113"/>
        <v>-5.2335956242943828E-2</v>
      </c>
      <c r="M286" s="12">
        <f t="shared" si="114"/>
        <v>-5.2383818566763218E-2</v>
      </c>
      <c r="N286" s="12">
        <f t="shared" si="115"/>
        <v>0</v>
      </c>
      <c r="O286" s="12">
        <f t="shared" si="116"/>
        <v>6375585.7452000007</v>
      </c>
      <c r="P286" s="12">
        <f t="shared" si="117"/>
        <v>9.2468067027179749E-6</v>
      </c>
      <c r="Q286" s="12">
        <f t="shared" si="118"/>
        <v>0</v>
      </c>
      <c r="R286" s="12">
        <f t="shared" si="119"/>
        <v>0</v>
      </c>
      <c r="S286" s="12">
        <f t="shared" si="120"/>
        <v>0</v>
      </c>
      <c r="T286" s="12">
        <f t="shared" si="121"/>
        <v>0</v>
      </c>
      <c r="U286" s="12">
        <f t="shared" si="122"/>
        <v>0</v>
      </c>
      <c r="V286" s="12">
        <f t="shared" si="131"/>
        <v>5.0546225567071803E-3</v>
      </c>
      <c r="W286" s="12">
        <f t="shared" si="123"/>
        <v>4.2582015317955055E-5</v>
      </c>
      <c r="X286" s="12">
        <f t="shared" si="124"/>
        <v>1.6740578955036711E-7</v>
      </c>
      <c r="Y286" s="12">
        <f t="shared" si="125"/>
        <v>0</v>
      </c>
      <c r="Z286" s="13" t="str">
        <f t="shared" si="126"/>
        <v>N</v>
      </c>
      <c r="AA286" s="13" t="str">
        <f t="shared" si="127"/>
        <v>N</v>
      </c>
      <c r="AB286" s="13" t="str">
        <f t="shared" si="128"/>
        <v>U</v>
      </c>
      <c r="AC286" s="14">
        <f t="shared" si="129"/>
        <v>166021.44365805644</v>
      </c>
      <c r="AD286" s="14">
        <f t="shared" si="130"/>
        <v>0</v>
      </c>
      <c r="AE286" s="27"/>
      <c r="AF286" s="27"/>
      <c r="AG286" s="33"/>
      <c r="AH286" s="34"/>
      <c r="AI286" s="35"/>
      <c r="AJ286" s="33"/>
      <c r="AK286" s="34"/>
      <c r="AL286" s="35"/>
      <c r="AM286" s="28"/>
      <c r="AN286" s="28"/>
      <c r="AO286" s="28"/>
    </row>
    <row r="287" spans="5:41" x14ac:dyDescent="0.25">
      <c r="E287" s="11">
        <f>route!A286</f>
        <v>0</v>
      </c>
      <c r="F287" s="11">
        <f>route!B286</f>
        <v>0</v>
      </c>
      <c r="G287" s="12">
        <f t="shared" si="108"/>
        <v>0</v>
      </c>
      <c r="H287" s="12">
        <f t="shared" si="109"/>
        <v>0</v>
      </c>
      <c r="I287" s="12">
        <f t="shared" si="110"/>
        <v>31</v>
      </c>
      <c r="J287" s="12">
        <f t="shared" si="111"/>
        <v>3</v>
      </c>
      <c r="K287" s="12">
        <f t="shared" si="112"/>
        <v>-5.2359877559829883E-2</v>
      </c>
      <c r="L287" s="12">
        <f t="shared" si="113"/>
        <v>-5.2335956242943828E-2</v>
      </c>
      <c r="M287" s="12">
        <f t="shared" si="114"/>
        <v>-5.2383818566763218E-2</v>
      </c>
      <c r="N287" s="12">
        <f t="shared" si="115"/>
        <v>0</v>
      </c>
      <c r="O287" s="12">
        <f t="shared" si="116"/>
        <v>6375585.7452000007</v>
      </c>
      <c r="P287" s="12">
        <f t="shared" si="117"/>
        <v>9.2468067027179749E-6</v>
      </c>
      <c r="Q287" s="12">
        <f t="shared" si="118"/>
        <v>0</v>
      </c>
      <c r="R287" s="12">
        <f t="shared" si="119"/>
        <v>0</v>
      </c>
      <c r="S287" s="12">
        <f t="shared" si="120"/>
        <v>0</v>
      </c>
      <c r="T287" s="12">
        <f t="shared" si="121"/>
        <v>0</v>
      </c>
      <c r="U287" s="12">
        <f t="shared" si="122"/>
        <v>0</v>
      </c>
      <c r="V287" s="12">
        <f t="shared" si="131"/>
        <v>5.0546225567071803E-3</v>
      </c>
      <c r="W287" s="12">
        <f t="shared" si="123"/>
        <v>4.2582015317955055E-5</v>
      </c>
      <c r="X287" s="12">
        <f t="shared" si="124"/>
        <v>1.6740578955036711E-7</v>
      </c>
      <c r="Y287" s="12">
        <f t="shared" si="125"/>
        <v>0</v>
      </c>
      <c r="Z287" s="13" t="str">
        <f t="shared" si="126"/>
        <v>N</v>
      </c>
      <c r="AA287" s="13" t="str">
        <f t="shared" si="127"/>
        <v>N</v>
      </c>
      <c r="AB287" s="13" t="str">
        <f t="shared" si="128"/>
        <v>U</v>
      </c>
      <c r="AC287" s="14">
        <f t="shared" si="129"/>
        <v>166021.44365805644</v>
      </c>
      <c r="AD287" s="14">
        <f t="shared" si="130"/>
        <v>0</v>
      </c>
      <c r="AE287" s="27"/>
      <c r="AF287" s="27"/>
      <c r="AG287" s="33"/>
      <c r="AH287" s="34"/>
      <c r="AI287" s="35"/>
      <c r="AJ287" s="33"/>
      <c r="AK287" s="34"/>
      <c r="AL287" s="35"/>
      <c r="AM287" s="28"/>
      <c r="AN287" s="28"/>
      <c r="AO287" s="28"/>
    </row>
    <row r="288" spans="5:41" x14ac:dyDescent="0.25">
      <c r="E288" s="11">
        <f>route!A287</f>
        <v>0</v>
      </c>
      <c r="F288" s="11">
        <f>route!B287</f>
        <v>0</v>
      </c>
      <c r="G288" s="12">
        <f t="shared" si="108"/>
        <v>0</v>
      </c>
      <c r="H288" s="12">
        <f t="shared" si="109"/>
        <v>0</v>
      </c>
      <c r="I288" s="12">
        <f t="shared" si="110"/>
        <v>31</v>
      </c>
      <c r="J288" s="12">
        <f t="shared" si="111"/>
        <v>3</v>
      </c>
      <c r="K288" s="12">
        <f t="shared" si="112"/>
        <v>-5.2359877559829883E-2</v>
      </c>
      <c r="L288" s="12">
        <f t="shared" si="113"/>
        <v>-5.2335956242943828E-2</v>
      </c>
      <c r="M288" s="12">
        <f t="shared" si="114"/>
        <v>-5.2383818566763218E-2</v>
      </c>
      <c r="N288" s="12">
        <f t="shared" si="115"/>
        <v>0</v>
      </c>
      <c r="O288" s="12">
        <f t="shared" si="116"/>
        <v>6375585.7452000007</v>
      </c>
      <c r="P288" s="12">
        <f t="shared" si="117"/>
        <v>9.2468067027179749E-6</v>
      </c>
      <c r="Q288" s="12">
        <f t="shared" si="118"/>
        <v>0</v>
      </c>
      <c r="R288" s="12">
        <f t="shared" si="119"/>
        <v>0</v>
      </c>
      <c r="S288" s="12">
        <f t="shared" si="120"/>
        <v>0</v>
      </c>
      <c r="T288" s="12">
        <f t="shared" si="121"/>
        <v>0</v>
      </c>
      <c r="U288" s="12">
        <f t="shared" si="122"/>
        <v>0</v>
      </c>
      <c r="V288" s="12">
        <f t="shared" si="131"/>
        <v>5.0546225567071803E-3</v>
      </c>
      <c r="W288" s="12">
        <f t="shared" si="123"/>
        <v>4.2582015317955055E-5</v>
      </c>
      <c r="X288" s="12">
        <f t="shared" si="124"/>
        <v>1.6740578955036711E-7</v>
      </c>
      <c r="Y288" s="12">
        <f t="shared" si="125"/>
        <v>0</v>
      </c>
      <c r="Z288" s="13" t="str">
        <f t="shared" si="126"/>
        <v>N</v>
      </c>
      <c r="AA288" s="13" t="str">
        <f t="shared" si="127"/>
        <v>N</v>
      </c>
      <c r="AB288" s="13" t="str">
        <f t="shared" si="128"/>
        <v>U</v>
      </c>
      <c r="AC288" s="14">
        <f t="shared" si="129"/>
        <v>166021.44365805644</v>
      </c>
      <c r="AD288" s="14">
        <f t="shared" si="130"/>
        <v>0</v>
      </c>
      <c r="AE288" s="27"/>
      <c r="AF288" s="27"/>
      <c r="AG288" s="33"/>
      <c r="AH288" s="34"/>
      <c r="AI288" s="35"/>
      <c r="AJ288" s="33"/>
      <c r="AK288" s="34"/>
      <c r="AL288" s="35"/>
      <c r="AM288" s="28"/>
      <c r="AN288" s="28"/>
      <c r="AO288" s="28"/>
    </row>
    <row r="289" spans="5:41" x14ac:dyDescent="0.25">
      <c r="E289" s="11">
        <f>route!A288</f>
        <v>0</v>
      </c>
      <c r="F289" s="11">
        <f>route!B288</f>
        <v>0</v>
      </c>
      <c r="G289" s="12">
        <f t="shared" si="108"/>
        <v>0</v>
      </c>
      <c r="H289" s="12">
        <f t="shared" si="109"/>
        <v>0</v>
      </c>
      <c r="I289" s="12">
        <f t="shared" si="110"/>
        <v>31</v>
      </c>
      <c r="J289" s="12">
        <f t="shared" si="111"/>
        <v>3</v>
      </c>
      <c r="K289" s="12">
        <f t="shared" si="112"/>
        <v>-5.2359877559829883E-2</v>
      </c>
      <c r="L289" s="12">
        <f t="shared" si="113"/>
        <v>-5.2335956242943828E-2</v>
      </c>
      <c r="M289" s="12">
        <f t="shared" si="114"/>
        <v>-5.2383818566763218E-2</v>
      </c>
      <c r="N289" s="12">
        <f t="shared" si="115"/>
        <v>0</v>
      </c>
      <c r="O289" s="12">
        <f t="shared" si="116"/>
        <v>6375585.7452000007</v>
      </c>
      <c r="P289" s="12">
        <f t="shared" si="117"/>
        <v>9.2468067027179749E-6</v>
      </c>
      <c r="Q289" s="12">
        <f t="shared" si="118"/>
        <v>0</v>
      </c>
      <c r="R289" s="12">
        <f t="shared" si="119"/>
        <v>0</v>
      </c>
      <c r="S289" s="12">
        <f t="shared" si="120"/>
        <v>0</v>
      </c>
      <c r="T289" s="12">
        <f t="shared" si="121"/>
        <v>0</v>
      </c>
      <c r="U289" s="12">
        <f t="shared" si="122"/>
        <v>0</v>
      </c>
      <c r="V289" s="12">
        <f t="shared" si="131"/>
        <v>5.0546225567071803E-3</v>
      </c>
      <c r="W289" s="12">
        <f t="shared" si="123"/>
        <v>4.2582015317955055E-5</v>
      </c>
      <c r="X289" s="12">
        <f t="shared" si="124"/>
        <v>1.6740578955036711E-7</v>
      </c>
      <c r="Y289" s="12">
        <f t="shared" si="125"/>
        <v>0</v>
      </c>
      <c r="Z289" s="13" t="str">
        <f t="shared" si="126"/>
        <v>N</v>
      </c>
      <c r="AA289" s="13" t="str">
        <f t="shared" si="127"/>
        <v>N</v>
      </c>
      <c r="AB289" s="13" t="str">
        <f t="shared" si="128"/>
        <v>U</v>
      </c>
      <c r="AC289" s="14">
        <f t="shared" si="129"/>
        <v>166021.44365805644</v>
      </c>
      <c r="AD289" s="14">
        <f t="shared" si="130"/>
        <v>0</v>
      </c>
      <c r="AE289" s="27"/>
      <c r="AF289" s="27"/>
      <c r="AG289" s="33"/>
      <c r="AH289" s="34"/>
      <c r="AI289" s="35"/>
      <c r="AJ289" s="33"/>
      <c r="AK289" s="34"/>
      <c r="AL289" s="35"/>
      <c r="AM289" s="28"/>
      <c r="AN289" s="28"/>
      <c r="AO289" s="28"/>
    </row>
    <row r="290" spans="5:41" x14ac:dyDescent="0.25">
      <c r="E290" s="11">
        <f>route!A289</f>
        <v>0</v>
      </c>
      <c r="F290" s="11">
        <f>route!B289</f>
        <v>0</v>
      </c>
      <c r="G290" s="12">
        <f t="shared" si="108"/>
        <v>0</v>
      </c>
      <c r="H290" s="12">
        <f t="shared" si="109"/>
        <v>0</v>
      </c>
      <c r="I290" s="12">
        <f t="shared" si="110"/>
        <v>31</v>
      </c>
      <c r="J290" s="12">
        <f t="shared" si="111"/>
        <v>3</v>
      </c>
      <c r="K290" s="12">
        <f t="shared" si="112"/>
        <v>-5.2359877559829883E-2</v>
      </c>
      <c r="L290" s="12">
        <f t="shared" si="113"/>
        <v>-5.2335956242943828E-2</v>
      </c>
      <c r="M290" s="12">
        <f t="shared" si="114"/>
        <v>-5.2383818566763218E-2</v>
      </c>
      <c r="N290" s="12">
        <f t="shared" si="115"/>
        <v>0</v>
      </c>
      <c r="O290" s="12">
        <f t="shared" si="116"/>
        <v>6375585.7452000007</v>
      </c>
      <c r="P290" s="12">
        <f t="shared" si="117"/>
        <v>9.2468067027179749E-6</v>
      </c>
      <c r="Q290" s="12">
        <f t="shared" si="118"/>
        <v>0</v>
      </c>
      <c r="R290" s="12">
        <f t="shared" si="119"/>
        <v>0</v>
      </c>
      <c r="S290" s="12">
        <f t="shared" si="120"/>
        <v>0</v>
      </c>
      <c r="T290" s="12">
        <f t="shared" si="121"/>
        <v>0</v>
      </c>
      <c r="U290" s="12">
        <f t="shared" si="122"/>
        <v>0</v>
      </c>
      <c r="V290" s="12">
        <f t="shared" si="131"/>
        <v>5.0546225567071803E-3</v>
      </c>
      <c r="W290" s="12">
        <f t="shared" si="123"/>
        <v>4.2582015317955055E-5</v>
      </c>
      <c r="X290" s="12">
        <f t="shared" si="124"/>
        <v>1.6740578955036711E-7</v>
      </c>
      <c r="Y290" s="12">
        <f t="shared" si="125"/>
        <v>0</v>
      </c>
      <c r="Z290" s="13" t="str">
        <f t="shared" si="126"/>
        <v>N</v>
      </c>
      <c r="AA290" s="13" t="str">
        <f t="shared" si="127"/>
        <v>N</v>
      </c>
      <c r="AB290" s="13" t="str">
        <f t="shared" si="128"/>
        <v>U</v>
      </c>
      <c r="AC290" s="14">
        <f t="shared" si="129"/>
        <v>166021.44365805644</v>
      </c>
      <c r="AD290" s="14">
        <f t="shared" si="130"/>
        <v>0</v>
      </c>
      <c r="AE290" s="27"/>
      <c r="AF290" s="27"/>
      <c r="AG290" s="33"/>
      <c r="AH290" s="34"/>
      <c r="AI290" s="35"/>
      <c r="AJ290" s="33"/>
      <c r="AK290" s="34"/>
      <c r="AL290" s="35"/>
      <c r="AM290" s="28"/>
      <c r="AN290" s="28"/>
      <c r="AO290" s="28"/>
    </row>
    <row r="291" spans="5:41" x14ac:dyDescent="0.25">
      <c r="E291" s="11">
        <f>route!A290</f>
        <v>0</v>
      </c>
      <c r="F291" s="11">
        <f>route!B290</f>
        <v>0</v>
      </c>
      <c r="G291" s="12">
        <f t="shared" si="108"/>
        <v>0</v>
      </c>
      <c r="H291" s="12">
        <f t="shared" si="109"/>
        <v>0</v>
      </c>
      <c r="I291" s="12">
        <f t="shared" si="110"/>
        <v>31</v>
      </c>
      <c r="J291" s="12">
        <f t="shared" si="111"/>
        <v>3</v>
      </c>
      <c r="K291" s="12">
        <f t="shared" si="112"/>
        <v>-5.2359877559829883E-2</v>
      </c>
      <c r="L291" s="12">
        <f t="shared" si="113"/>
        <v>-5.2335956242943828E-2</v>
      </c>
      <c r="M291" s="12">
        <f t="shared" si="114"/>
        <v>-5.2383818566763218E-2</v>
      </c>
      <c r="N291" s="12">
        <f t="shared" si="115"/>
        <v>0</v>
      </c>
      <c r="O291" s="12">
        <f t="shared" si="116"/>
        <v>6375585.7452000007</v>
      </c>
      <c r="P291" s="12">
        <f t="shared" si="117"/>
        <v>9.2468067027179749E-6</v>
      </c>
      <c r="Q291" s="12">
        <f t="shared" si="118"/>
        <v>0</v>
      </c>
      <c r="R291" s="12">
        <f t="shared" si="119"/>
        <v>0</v>
      </c>
      <c r="S291" s="12">
        <f t="shared" si="120"/>
        <v>0</v>
      </c>
      <c r="T291" s="12">
        <f t="shared" si="121"/>
        <v>0</v>
      </c>
      <c r="U291" s="12">
        <f t="shared" si="122"/>
        <v>0</v>
      </c>
      <c r="V291" s="12">
        <f t="shared" si="131"/>
        <v>5.0546225567071803E-3</v>
      </c>
      <c r="W291" s="12">
        <f t="shared" si="123"/>
        <v>4.2582015317955055E-5</v>
      </c>
      <c r="X291" s="12">
        <f t="shared" si="124"/>
        <v>1.6740578955036711E-7</v>
      </c>
      <c r="Y291" s="12">
        <f t="shared" si="125"/>
        <v>0</v>
      </c>
      <c r="Z291" s="13" t="str">
        <f t="shared" si="126"/>
        <v>N</v>
      </c>
      <c r="AA291" s="13" t="str">
        <f t="shared" si="127"/>
        <v>N</v>
      </c>
      <c r="AB291" s="13" t="str">
        <f t="shared" si="128"/>
        <v>U</v>
      </c>
      <c r="AC291" s="14">
        <f t="shared" si="129"/>
        <v>166021.44365805644</v>
      </c>
      <c r="AD291" s="14">
        <f t="shared" si="130"/>
        <v>0</v>
      </c>
      <c r="AE291" s="27"/>
      <c r="AF291" s="27"/>
      <c r="AG291" s="33"/>
      <c r="AH291" s="34"/>
      <c r="AI291" s="35"/>
      <c r="AJ291" s="33"/>
      <c r="AK291" s="34"/>
      <c r="AL291" s="35"/>
      <c r="AM291" s="28"/>
      <c r="AN291" s="28"/>
      <c r="AO291" s="28"/>
    </row>
    <row r="292" spans="5:41" x14ac:dyDescent="0.25">
      <c r="E292" s="11">
        <f>route!A291</f>
        <v>0</v>
      </c>
      <c r="F292" s="11">
        <f>route!B291</f>
        <v>0</v>
      </c>
      <c r="G292" s="12">
        <f t="shared" ref="G292:G355" si="132">F292*PI()/180</f>
        <v>0</v>
      </c>
      <c r="H292" s="12">
        <f t="shared" ref="H292:H355" si="133">E292*PI()/180</f>
        <v>0</v>
      </c>
      <c r="I292" s="12">
        <f t="shared" ref="I292:I355" si="134">TRUNC((F292/6)+31)</f>
        <v>31</v>
      </c>
      <c r="J292" s="12">
        <f t="shared" ref="J292:J355" si="135">6*I292-183</f>
        <v>3</v>
      </c>
      <c r="K292" s="12">
        <f t="shared" ref="K292:K355" si="136">+G292-((J292*PI())/180)</f>
        <v>-5.2359877559829883E-2</v>
      </c>
      <c r="L292" s="12">
        <f t="shared" ref="L292:L355" si="137">COS(H292)*SIN(K292)</f>
        <v>-5.2335956242943828E-2</v>
      </c>
      <c r="M292" s="12">
        <f t="shared" ref="M292:M355" si="138">(1/2)*LN((1+L292)/(1-L292))</f>
        <v>-5.2383818566763218E-2</v>
      </c>
      <c r="N292" s="12">
        <f t="shared" ref="N292:N355" si="139">ATAN((TAN(H292))/COS(K292))-H292</f>
        <v>0</v>
      </c>
      <c r="O292" s="12">
        <f t="shared" ref="O292:O355" si="140">($C$18/(1+$C$17*(COS(H292))^2)^(1/2))*0.9996</f>
        <v>6375585.7452000007</v>
      </c>
      <c r="P292" s="12">
        <f t="shared" ref="P292:P355" si="141">($C$17/2)*M292^2*(COS(H292))^2</f>
        <v>9.2468067027179749E-6</v>
      </c>
      <c r="Q292" s="12">
        <f t="shared" ref="Q292:Q355" si="142">SIN(2*H292)</f>
        <v>0</v>
      </c>
      <c r="R292" s="12">
        <f t="shared" ref="R292:R355" si="143">+Q292*(COS(H292))^2</f>
        <v>0</v>
      </c>
      <c r="S292" s="12">
        <f t="shared" ref="S292:S355" si="144">H292+(Q292/2)</f>
        <v>0</v>
      </c>
      <c r="T292" s="12">
        <f t="shared" ref="T292:T355" si="145">((3*S292)+R292)/4</f>
        <v>0</v>
      </c>
      <c r="U292" s="12">
        <f t="shared" ref="U292:U355" si="146">(5*T292+R292*(COS(H292))^2)/3</f>
        <v>0</v>
      </c>
      <c r="V292" s="12">
        <f t="shared" si="131"/>
        <v>5.0546225567071803E-3</v>
      </c>
      <c r="W292" s="12">
        <f t="shared" ref="W292:W355" si="147">(5/3)*V292^2</f>
        <v>4.2582015317955055E-5</v>
      </c>
      <c r="X292" s="12">
        <f t="shared" ref="X292:X355" si="148">(35/27)*V292^3</f>
        <v>1.6740578955036711E-7</v>
      </c>
      <c r="Y292" s="12">
        <f t="shared" ref="Y292:Y355" si="149">0.9996*$C$18*(H292-(V292*S292)+(W292*T292)-(X292*U292))</f>
        <v>0</v>
      </c>
      <c r="Z292" s="13" t="str">
        <f t="shared" ref="Z292:Z355" si="150">IF(E292&lt;-72,"C",IF(E292&lt;-64,"D",IF(E292&lt;-56,"E",IF(E292&lt;-48,"F",IF(E292&lt;-40,"G",IF(E292&lt;-32,"H",IF(E292&lt;-24,"J",IF(E292&lt;-16,"K",AA292))))))))</f>
        <v>N</v>
      </c>
      <c r="AA292" s="13" t="str">
        <f t="shared" ref="AA292:AA355" si="151">IF(E292&lt;-8,"L",IF(E292&lt;0,"M",IF(E292&lt;8,"N",IF(E292&lt;16,"P",IF(E292&lt;24,"Q",IF(E292&lt;32,"R",IF(E292&lt;40,"S",IF(E292&lt;48,"T","no"))))))))</f>
        <v>N</v>
      </c>
      <c r="AB292" s="13" t="str">
        <f t="shared" ref="AB292:AB355" si="152">IF(E292&lt;56,"U",IF(E292&lt;64,"V",IF(E292&lt;72,"W",IF(E292&lt;84,"X","no"))))</f>
        <v>U</v>
      </c>
      <c r="AC292" s="14">
        <f t="shared" ref="AC292:AC355" si="153">M292*O292*(1+P292/3)+500000</f>
        <v>166021.44365805644</v>
      </c>
      <c r="AD292" s="14">
        <f t="shared" ref="AD292:AD355" si="154">IF($C$21="S",N292*O292*(1+P292)+Y292+10000000,N292*O292*(1+P292)+Y292)</f>
        <v>0</v>
      </c>
      <c r="AE292" s="27"/>
      <c r="AF292" s="27"/>
      <c r="AG292" s="33"/>
      <c r="AH292" s="34"/>
      <c r="AI292" s="35"/>
      <c r="AJ292" s="33"/>
      <c r="AK292" s="34"/>
      <c r="AL292" s="35"/>
      <c r="AM292" s="28"/>
      <c r="AN292" s="28"/>
      <c r="AO292" s="28"/>
    </row>
    <row r="293" spans="5:41" x14ac:dyDescent="0.25">
      <c r="E293" s="11">
        <f>route!A292</f>
        <v>0</v>
      </c>
      <c r="F293" s="11">
        <f>route!B292</f>
        <v>0</v>
      </c>
      <c r="G293" s="12">
        <f t="shared" si="132"/>
        <v>0</v>
      </c>
      <c r="H293" s="12">
        <f t="shared" si="133"/>
        <v>0</v>
      </c>
      <c r="I293" s="12">
        <f t="shared" si="134"/>
        <v>31</v>
      </c>
      <c r="J293" s="12">
        <f t="shared" si="135"/>
        <v>3</v>
      </c>
      <c r="K293" s="12">
        <f t="shared" si="136"/>
        <v>-5.2359877559829883E-2</v>
      </c>
      <c r="L293" s="12">
        <f t="shared" si="137"/>
        <v>-5.2335956242943828E-2</v>
      </c>
      <c r="M293" s="12">
        <f t="shared" si="138"/>
        <v>-5.2383818566763218E-2</v>
      </c>
      <c r="N293" s="12">
        <f t="shared" si="139"/>
        <v>0</v>
      </c>
      <c r="O293" s="12">
        <f t="shared" si="140"/>
        <v>6375585.7452000007</v>
      </c>
      <c r="P293" s="12">
        <f t="shared" si="141"/>
        <v>9.2468067027179749E-6</v>
      </c>
      <c r="Q293" s="12">
        <f t="shared" si="142"/>
        <v>0</v>
      </c>
      <c r="R293" s="12">
        <f t="shared" si="143"/>
        <v>0</v>
      </c>
      <c r="S293" s="12">
        <f t="shared" si="144"/>
        <v>0</v>
      </c>
      <c r="T293" s="12">
        <f t="shared" si="145"/>
        <v>0</v>
      </c>
      <c r="U293" s="12">
        <f t="shared" si="146"/>
        <v>0</v>
      </c>
      <c r="V293" s="12">
        <f t="shared" si="131"/>
        <v>5.0546225567071803E-3</v>
      </c>
      <c r="W293" s="12">
        <f t="shared" si="147"/>
        <v>4.2582015317955055E-5</v>
      </c>
      <c r="X293" s="12">
        <f t="shared" si="148"/>
        <v>1.6740578955036711E-7</v>
      </c>
      <c r="Y293" s="12">
        <f t="shared" si="149"/>
        <v>0</v>
      </c>
      <c r="Z293" s="13" t="str">
        <f t="shared" si="150"/>
        <v>N</v>
      </c>
      <c r="AA293" s="13" t="str">
        <f t="shared" si="151"/>
        <v>N</v>
      </c>
      <c r="AB293" s="13" t="str">
        <f t="shared" si="152"/>
        <v>U</v>
      </c>
      <c r="AC293" s="14">
        <f t="shared" si="153"/>
        <v>166021.44365805644</v>
      </c>
      <c r="AD293" s="14">
        <f t="shared" si="154"/>
        <v>0</v>
      </c>
      <c r="AE293" s="27"/>
      <c r="AF293" s="27"/>
      <c r="AG293" s="33"/>
      <c r="AH293" s="34"/>
      <c r="AI293" s="35"/>
      <c r="AJ293" s="33"/>
      <c r="AK293" s="34"/>
      <c r="AL293" s="35"/>
      <c r="AM293" s="28"/>
      <c r="AN293" s="28"/>
      <c r="AO293" s="28"/>
    </row>
    <row r="294" spans="5:41" x14ac:dyDescent="0.25">
      <c r="E294" s="11">
        <f>route!A293</f>
        <v>0</v>
      </c>
      <c r="F294" s="11">
        <f>route!B293</f>
        <v>0</v>
      </c>
      <c r="G294" s="12">
        <f t="shared" si="132"/>
        <v>0</v>
      </c>
      <c r="H294" s="12">
        <f t="shared" si="133"/>
        <v>0</v>
      </c>
      <c r="I294" s="12">
        <f t="shared" si="134"/>
        <v>31</v>
      </c>
      <c r="J294" s="12">
        <f t="shared" si="135"/>
        <v>3</v>
      </c>
      <c r="K294" s="12">
        <f t="shared" si="136"/>
        <v>-5.2359877559829883E-2</v>
      </c>
      <c r="L294" s="12">
        <f t="shared" si="137"/>
        <v>-5.2335956242943828E-2</v>
      </c>
      <c r="M294" s="12">
        <f t="shared" si="138"/>
        <v>-5.2383818566763218E-2</v>
      </c>
      <c r="N294" s="12">
        <f t="shared" si="139"/>
        <v>0</v>
      </c>
      <c r="O294" s="12">
        <f t="shared" si="140"/>
        <v>6375585.7452000007</v>
      </c>
      <c r="P294" s="12">
        <f t="shared" si="141"/>
        <v>9.2468067027179749E-6</v>
      </c>
      <c r="Q294" s="12">
        <f t="shared" si="142"/>
        <v>0</v>
      </c>
      <c r="R294" s="12">
        <f t="shared" si="143"/>
        <v>0</v>
      </c>
      <c r="S294" s="12">
        <f t="shared" si="144"/>
        <v>0</v>
      </c>
      <c r="T294" s="12">
        <f t="shared" si="145"/>
        <v>0</v>
      </c>
      <c r="U294" s="12">
        <f t="shared" si="146"/>
        <v>0</v>
      </c>
      <c r="V294" s="12">
        <f t="shared" si="131"/>
        <v>5.0546225567071803E-3</v>
      </c>
      <c r="W294" s="12">
        <f t="shared" si="147"/>
        <v>4.2582015317955055E-5</v>
      </c>
      <c r="X294" s="12">
        <f t="shared" si="148"/>
        <v>1.6740578955036711E-7</v>
      </c>
      <c r="Y294" s="12">
        <f t="shared" si="149"/>
        <v>0</v>
      </c>
      <c r="Z294" s="13" t="str">
        <f t="shared" si="150"/>
        <v>N</v>
      </c>
      <c r="AA294" s="13" t="str">
        <f t="shared" si="151"/>
        <v>N</v>
      </c>
      <c r="AB294" s="13" t="str">
        <f t="shared" si="152"/>
        <v>U</v>
      </c>
      <c r="AC294" s="14">
        <f t="shared" si="153"/>
        <v>166021.44365805644</v>
      </c>
      <c r="AD294" s="14">
        <f t="shared" si="154"/>
        <v>0</v>
      </c>
      <c r="AE294" s="27"/>
      <c r="AF294" s="27"/>
      <c r="AG294" s="33"/>
      <c r="AH294" s="34"/>
      <c r="AI294" s="35"/>
      <c r="AJ294" s="33"/>
      <c r="AK294" s="34"/>
      <c r="AL294" s="35"/>
      <c r="AM294" s="28"/>
      <c r="AN294" s="28"/>
      <c r="AO294" s="28"/>
    </row>
    <row r="295" spans="5:41" x14ac:dyDescent="0.25">
      <c r="E295" s="11">
        <f>route!A294</f>
        <v>0</v>
      </c>
      <c r="F295" s="11">
        <f>route!B294</f>
        <v>0</v>
      </c>
      <c r="G295" s="12">
        <f t="shared" si="132"/>
        <v>0</v>
      </c>
      <c r="H295" s="12">
        <f t="shared" si="133"/>
        <v>0</v>
      </c>
      <c r="I295" s="12">
        <f t="shared" si="134"/>
        <v>31</v>
      </c>
      <c r="J295" s="12">
        <f t="shared" si="135"/>
        <v>3</v>
      </c>
      <c r="K295" s="12">
        <f t="shared" si="136"/>
        <v>-5.2359877559829883E-2</v>
      </c>
      <c r="L295" s="12">
        <f t="shared" si="137"/>
        <v>-5.2335956242943828E-2</v>
      </c>
      <c r="M295" s="12">
        <f t="shared" si="138"/>
        <v>-5.2383818566763218E-2</v>
      </c>
      <c r="N295" s="12">
        <f t="shared" si="139"/>
        <v>0</v>
      </c>
      <c r="O295" s="12">
        <f t="shared" si="140"/>
        <v>6375585.7452000007</v>
      </c>
      <c r="P295" s="12">
        <f t="shared" si="141"/>
        <v>9.2468067027179749E-6</v>
      </c>
      <c r="Q295" s="12">
        <f t="shared" si="142"/>
        <v>0</v>
      </c>
      <c r="R295" s="12">
        <f t="shared" si="143"/>
        <v>0</v>
      </c>
      <c r="S295" s="12">
        <f t="shared" si="144"/>
        <v>0</v>
      </c>
      <c r="T295" s="12">
        <f t="shared" si="145"/>
        <v>0</v>
      </c>
      <c r="U295" s="12">
        <f t="shared" si="146"/>
        <v>0</v>
      </c>
      <c r="V295" s="12">
        <f t="shared" si="131"/>
        <v>5.0546225567071803E-3</v>
      </c>
      <c r="W295" s="12">
        <f t="shared" si="147"/>
        <v>4.2582015317955055E-5</v>
      </c>
      <c r="X295" s="12">
        <f t="shared" si="148"/>
        <v>1.6740578955036711E-7</v>
      </c>
      <c r="Y295" s="12">
        <f t="shared" si="149"/>
        <v>0</v>
      </c>
      <c r="Z295" s="13" t="str">
        <f t="shared" si="150"/>
        <v>N</v>
      </c>
      <c r="AA295" s="13" t="str">
        <f t="shared" si="151"/>
        <v>N</v>
      </c>
      <c r="AB295" s="13" t="str">
        <f t="shared" si="152"/>
        <v>U</v>
      </c>
      <c r="AC295" s="14">
        <f t="shared" si="153"/>
        <v>166021.44365805644</v>
      </c>
      <c r="AD295" s="14">
        <f t="shared" si="154"/>
        <v>0</v>
      </c>
      <c r="AE295" s="27"/>
      <c r="AF295" s="27"/>
      <c r="AG295" s="33"/>
      <c r="AH295" s="34"/>
      <c r="AI295" s="35"/>
      <c r="AJ295" s="33"/>
      <c r="AK295" s="34"/>
      <c r="AL295" s="35"/>
      <c r="AM295" s="28"/>
      <c r="AN295" s="28"/>
      <c r="AO295" s="28"/>
    </row>
    <row r="296" spans="5:41" x14ac:dyDescent="0.25">
      <c r="E296" s="11">
        <f>route!A295</f>
        <v>0</v>
      </c>
      <c r="F296" s="11">
        <f>route!B295</f>
        <v>0</v>
      </c>
      <c r="G296" s="12">
        <f t="shared" si="132"/>
        <v>0</v>
      </c>
      <c r="H296" s="12">
        <f t="shared" si="133"/>
        <v>0</v>
      </c>
      <c r="I296" s="12">
        <f t="shared" si="134"/>
        <v>31</v>
      </c>
      <c r="J296" s="12">
        <f t="shared" si="135"/>
        <v>3</v>
      </c>
      <c r="K296" s="12">
        <f t="shared" si="136"/>
        <v>-5.2359877559829883E-2</v>
      </c>
      <c r="L296" s="12">
        <f t="shared" si="137"/>
        <v>-5.2335956242943828E-2</v>
      </c>
      <c r="M296" s="12">
        <f t="shared" si="138"/>
        <v>-5.2383818566763218E-2</v>
      </c>
      <c r="N296" s="12">
        <f t="shared" si="139"/>
        <v>0</v>
      </c>
      <c r="O296" s="12">
        <f t="shared" si="140"/>
        <v>6375585.7452000007</v>
      </c>
      <c r="P296" s="12">
        <f t="shared" si="141"/>
        <v>9.2468067027179749E-6</v>
      </c>
      <c r="Q296" s="12">
        <f t="shared" si="142"/>
        <v>0</v>
      </c>
      <c r="R296" s="12">
        <f t="shared" si="143"/>
        <v>0</v>
      </c>
      <c r="S296" s="12">
        <f t="shared" si="144"/>
        <v>0</v>
      </c>
      <c r="T296" s="12">
        <f t="shared" si="145"/>
        <v>0</v>
      </c>
      <c r="U296" s="12">
        <f t="shared" si="146"/>
        <v>0</v>
      </c>
      <c r="V296" s="12">
        <f t="shared" si="131"/>
        <v>5.0546225567071803E-3</v>
      </c>
      <c r="W296" s="12">
        <f t="shared" si="147"/>
        <v>4.2582015317955055E-5</v>
      </c>
      <c r="X296" s="12">
        <f t="shared" si="148"/>
        <v>1.6740578955036711E-7</v>
      </c>
      <c r="Y296" s="12">
        <f t="shared" si="149"/>
        <v>0</v>
      </c>
      <c r="Z296" s="13" t="str">
        <f t="shared" si="150"/>
        <v>N</v>
      </c>
      <c r="AA296" s="13" t="str">
        <f t="shared" si="151"/>
        <v>N</v>
      </c>
      <c r="AB296" s="13" t="str">
        <f t="shared" si="152"/>
        <v>U</v>
      </c>
      <c r="AC296" s="14">
        <f t="shared" si="153"/>
        <v>166021.44365805644</v>
      </c>
      <c r="AD296" s="14">
        <f t="shared" si="154"/>
        <v>0</v>
      </c>
      <c r="AE296" s="27"/>
      <c r="AF296" s="27"/>
      <c r="AG296" s="33"/>
      <c r="AH296" s="34"/>
      <c r="AI296" s="35"/>
      <c r="AJ296" s="33"/>
      <c r="AK296" s="34"/>
      <c r="AL296" s="35"/>
      <c r="AM296" s="28"/>
      <c r="AN296" s="28"/>
      <c r="AO296" s="28"/>
    </row>
    <row r="297" spans="5:41" x14ac:dyDescent="0.25">
      <c r="E297" s="11">
        <f>route!A296</f>
        <v>0</v>
      </c>
      <c r="F297" s="11">
        <f>route!B296</f>
        <v>0</v>
      </c>
      <c r="G297" s="12">
        <f t="shared" si="132"/>
        <v>0</v>
      </c>
      <c r="H297" s="12">
        <f t="shared" si="133"/>
        <v>0</v>
      </c>
      <c r="I297" s="12">
        <f t="shared" si="134"/>
        <v>31</v>
      </c>
      <c r="J297" s="12">
        <f t="shared" si="135"/>
        <v>3</v>
      </c>
      <c r="K297" s="12">
        <f t="shared" si="136"/>
        <v>-5.2359877559829883E-2</v>
      </c>
      <c r="L297" s="12">
        <f t="shared" si="137"/>
        <v>-5.2335956242943828E-2</v>
      </c>
      <c r="M297" s="12">
        <f t="shared" si="138"/>
        <v>-5.2383818566763218E-2</v>
      </c>
      <c r="N297" s="12">
        <f t="shared" si="139"/>
        <v>0</v>
      </c>
      <c r="O297" s="12">
        <f t="shared" si="140"/>
        <v>6375585.7452000007</v>
      </c>
      <c r="P297" s="12">
        <f t="shared" si="141"/>
        <v>9.2468067027179749E-6</v>
      </c>
      <c r="Q297" s="12">
        <f t="shared" si="142"/>
        <v>0</v>
      </c>
      <c r="R297" s="12">
        <f t="shared" si="143"/>
        <v>0</v>
      </c>
      <c r="S297" s="12">
        <f t="shared" si="144"/>
        <v>0</v>
      </c>
      <c r="T297" s="12">
        <f t="shared" si="145"/>
        <v>0</v>
      </c>
      <c r="U297" s="12">
        <f t="shared" si="146"/>
        <v>0</v>
      </c>
      <c r="V297" s="12">
        <f t="shared" si="131"/>
        <v>5.0546225567071803E-3</v>
      </c>
      <c r="W297" s="12">
        <f t="shared" si="147"/>
        <v>4.2582015317955055E-5</v>
      </c>
      <c r="X297" s="12">
        <f t="shared" si="148"/>
        <v>1.6740578955036711E-7</v>
      </c>
      <c r="Y297" s="12">
        <f t="shared" si="149"/>
        <v>0</v>
      </c>
      <c r="Z297" s="13" t="str">
        <f t="shared" si="150"/>
        <v>N</v>
      </c>
      <c r="AA297" s="13" t="str">
        <f t="shared" si="151"/>
        <v>N</v>
      </c>
      <c r="AB297" s="13" t="str">
        <f t="shared" si="152"/>
        <v>U</v>
      </c>
      <c r="AC297" s="14">
        <f t="shared" si="153"/>
        <v>166021.44365805644</v>
      </c>
      <c r="AD297" s="14">
        <f t="shared" si="154"/>
        <v>0</v>
      </c>
      <c r="AE297" s="27"/>
      <c r="AF297" s="27"/>
      <c r="AG297" s="33"/>
      <c r="AH297" s="34"/>
      <c r="AI297" s="35"/>
      <c r="AJ297" s="33"/>
      <c r="AK297" s="34"/>
      <c r="AL297" s="35"/>
      <c r="AM297" s="28"/>
      <c r="AN297" s="28"/>
      <c r="AO297" s="28"/>
    </row>
    <row r="298" spans="5:41" x14ac:dyDescent="0.25">
      <c r="E298" s="11">
        <f>route!A297</f>
        <v>0</v>
      </c>
      <c r="F298" s="11">
        <f>route!B297</f>
        <v>0</v>
      </c>
      <c r="G298" s="12">
        <f t="shared" si="132"/>
        <v>0</v>
      </c>
      <c r="H298" s="12">
        <f t="shared" si="133"/>
        <v>0</v>
      </c>
      <c r="I298" s="12">
        <f t="shared" si="134"/>
        <v>31</v>
      </c>
      <c r="J298" s="12">
        <f t="shared" si="135"/>
        <v>3</v>
      </c>
      <c r="K298" s="12">
        <f t="shared" si="136"/>
        <v>-5.2359877559829883E-2</v>
      </c>
      <c r="L298" s="12">
        <f t="shared" si="137"/>
        <v>-5.2335956242943828E-2</v>
      </c>
      <c r="M298" s="12">
        <f t="shared" si="138"/>
        <v>-5.2383818566763218E-2</v>
      </c>
      <c r="N298" s="12">
        <f t="shared" si="139"/>
        <v>0</v>
      </c>
      <c r="O298" s="12">
        <f t="shared" si="140"/>
        <v>6375585.7452000007</v>
      </c>
      <c r="P298" s="12">
        <f t="shared" si="141"/>
        <v>9.2468067027179749E-6</v>
      </c>
      <c r="Q298" s="12">
        <f t="shared" si="142"/>
        <v>0</v>
      </c>
      <c r="R298" s="12">
        <f t="shared" si="143"/>
        <v>0</v>
      </c>
      <c r="S298" s="12">
        <f t="shared" si="144"/>
        <v>0</v>
      </c>
      <c r="T298" s="12">
        <f t="shared" si="145"/>
        <v>0</v>
      </c>
      <c r="U298" s="12">
        <f t="shared" si="146"/>
        <v>0</v>
      </c>
      <c r="V298" s="12">
        <f t="shared" si="131"/>
        <v>5.0546225567071803E-3</v>
      </c>
      <c r="W298" s="12">
        <f t="shared" si="147"/>
        <v>4.2582015317955055E-5</v>
      </c>
      <c r="X298" s="12">
        <f t="shared" si="148"/>
        <v>1.6740578955036711E-7</v>
      </c>
      <c r="Y298" s="12">
        <f t="shared" si="149"/>
        <v>0</v>
      </c>
      <c r="Z298" s="13" t="str">
        <f t="shared" si="150"/>
        <v>N</v>
      </c>
      <c r="AA298" s="13" t="str">
        <f t="shared" si="151"/>
        <v>N</v>
      </c>
      <c r="AB298" s="13" t="str">
        <f t="shared" si="152"/>
        <v>U</v>
      </c>
      <c r="AC298" s="14">
        <f t="shared" si="153"/>
        <v>166021.44365805644</v>
      </c>
      <c r="AD298" s="14">
        <f t="shared" si="154"/>
        <v>0</v>
      </c>
      <c r="AE298" s="27"/>
      <c r="AF298" s="27"/>
      <c r="AG298" s="33"/>
      <c r="AH298" s="34"/>
      <c r="AI298" s="35"/>
      <c r="AJ298" s="33"/>
      <c r="AK298" s="34"/>
      <c r="AL298" s="35"/>
      <c r="AM298" s="28"/>
      <c r="AN298" s="28"/>
      <c r="AO298" s="28"/>
    </row>
    <row r="299" spans="5:41" x14ac:dyDescent="0.25">
      <c r="E299" s="11">
        <f>route!A298</f>
        <v>0</v>
      </c>
      <c r="F299" s="11">
        <f>route!B298</f>
        <v>0</v>
      </c>
      <c r="G299" s="12">
        <f t="shared" si="132"/>
        <v>0</v>
      </c>
      <c r="H299" s="12">
        <f t="shared" si="133"/>
        <v>0</v>
      </c>
      <c r="I299" s="12">
        <f t="shared" si="134"/>
        <v>31</v>
      </c>
      <c r="J299" s="12">
        <f t="shared" si="135"/>
        <v>3</v>
      </c>
      <c r="K299" s="12">
        <f t="shared" si="136"/>
        <v>-5.2359877559829883E-2</v>
      </c>
      <c r="L299" s="12">
        <f t="shared" si="137"/>
        <v>-5.2335956242943828E-2</v>
      </c>
      <c r="M299" s="12">
        <f t="shared" si="138"/>
        <v>-5.2383818566763218E-2</v>
      </c>
      <c r="N299" s="12">
        <f t="shared" si="139"/>
        <v>0</v>
      </c>
      <c r="O299" s="12">
        <f t="shared" si="140"/>
        <v>6375585.7452000007</v>
      </c>
      <c r="P299" s="12">
        <f t="shared" si="141"/>
        <v>9.2468067027179749E-6</v>
      </c>
      <c r="Q299" s="12">
        <f t="shared" si="142"/>
        <v>0</v>
      </c>
      <c r="R299" s="12">
        <f t="shared" si="143"/>
        <v>0</v>
      </c>
      <c r="S299" s="12">
        <f t="shared" si="144"/>
        <v>0</v>
      </c>
      <c r="T299" s="12">
        <f t="shared" si="145"/>
        <v>0</v>
      </c>
      <c r="U299" s="12">
        <f t="shared" si="146"/>
        <v>0</v>
      </c>
      <c r="V299" s="12">
        <f t="shared" si="131"/>
        <v>5.0546225567071803E-3</v>
      </c>
      <c r="W299" s="12">
        <f t="shared" si="147"/>
        <v>4.2582015317955055E-5</v>
      </c>
      <c r="X299" s="12">
        <f t="shared" si="148"/>
        <v>1.6740578955036711E-7</v>
      </c>
      <c r="Y299" s="12">
        <f t="shared" si="149"/>
        <v>0</v>
      </c>
      <c r="Z299" s="13" t="str">
        <f t="shared" si="150"/>
        <v>N</v>
      </c>
      <c r="AA299" s="13" t="str">
        <f t="shared" si="151"/>
        <v>N</v>
      </c>
      <c r="AB299" s="13" t="str">
        <f t="shared" si="152"/>
        <v>U</v>
      </c>
      <c r="AC299" s="14">
        <f t="shared" si="153"/>
        <v>166021.44365805644</v>
      </c>
      <c r="AD299" s="14">
        <f t="shared" si="154"/>
        <v>0</v>
      </c>
      <c r="AE299" s="27"/>
      <c r="AF299" s="27"/>
      <c r="AG299" s="33"/>
      <c r="AH299" s="34"/>
      <c r="AI299" s="35"/>
      <c r="AJ299" s="33"/>
      <c r="AK299" s="34"/>
      <c r="AL299" s="35"/>
      <c r="AM299" s="28"/>
      <c r="AN299" s="28"/>
      <c r="AO299" s="28"/>
    </row>
    <row r="300" spans="5:41" x14ac:dyDescent="0.25">
      <c r="E300" s="11">
        <f>route!A299</f>
        <v>0</v>
      </c>
      <c r="F300" s="11">
        <f>route!B299</f>
        <v>0</v>
      </c>
      <c r="G300" s="12">
        <f t="shared" si="132"/>
        <v>0</v>
      </c>
      <c r="H300" s="12">
        <f t="shared" si="133"/>
        <v>0</v>
      </c>
      <c r="I300" s="12">
        <f t="shared" si="134"/>
        <v>31</v>
      </c>
      <c r="J300" s="12">
        <f t="shared" si="135"/>
        <v>3</v>
      </c>
      <c r="K300" s="12">
        <f t="shared" si="136"/>
        <v>-5.2359877559829883E-2</v>
      </c>
      <c r="L300" s="12">
        <f t="shared" si="137"/>
        <v>-5.2335956242943828E-2</v>
      </c>
      <c r="M300" s="12">
        <f t="shared" si="138"/>
        <v>-5.2383818566763218E-2</v>
      </c>
      <c r="N300" s="12">
        <f t="shared" si="139"/>
        <v>0</v>
      </c>
      <c r="O300" s="12">
        <f t="shared" si="140"/>
        <v>6375585.7452000007</v>
      </c>
      <c r="P300" s="12">
        <f t="shared" si="141"/>
        <v>9.2468067027179749E-6</v>
      </c>
      <c r="Q300" s="12">
        <f t="shared" si="142"/>
        <v>0</v>
      </c>
      <c r="R300" s="12">
        <f t="shared" si="143"/>
        <v>0</v>
      </c>
      <c r="S300" s="12">
        <f t="shared" si="144"/>
        <v>0</v>
      </c>
      <c r="T300" s="12">
        <f t="shared" si="145"/>
        <v>0</v>
      </c>
      <c r="U300" s="12">
        <f t="shared" si="146"/>
        <v>0</v>
      </c>
      <c r="V300" s="12">
        <f t="shared" si="131"/>
        <v>5.0546225567071803E-3</v>
      </c>
      <c r="W300" s="12">
        <f t="shared" si="147"/>
        <v>4.2582015317955055E-5</v>
      </c>
      <c r="X300" s="12">
        <f t="shared" si="148"/>
        <v>1.6740578955036711E-7</v>
      </c>
      <c r="Y300" s="12">
        <f t="shared" si="149"/>
        <v>0</v>
      </c>
      <c r="Z300" s="13" t="str">
        <f t="shared" si="150"/>
        <v>N</v>
      </c>
      <c r="AA300" s="13" t="str">
        <f t="shared" si="151"/>
        <v>N</v>
      </c>
      <c r="AB300" s="13" t="str">
        <f t="shared" si="152"/>
        <v>U</v>
      </c>
      <c r="AC300" s="14">
        <f t="shared" si="153"/>
        <v>166021.44365805644</v>
      </c>
      <c r="AD300" s="14">
        <f t="shared" si="154"/>
        <v>0</v>
      </c>
      <c r="AE300" s="27"/>
      <c r="AF300" s="27"/>
      <c r="AG300" s="33"/>
      <c r="AH300" s="34"/>
      <c r="AI300" s="35"/>
      <c r="AJ300" s="33"/>
      <c r="AK300" s="34"/>
      <c r="AL300" s="35"/>
      <c r="AM300" s="28"/>
      <c r="AN300" s="28"/>
      <c r="AO300" s="28"/>
    </row>
    <row r="301" spans="5:41" x14ac:dyDescent="0.25">
      <c r="E301" s="11">
        <f>route!A300</f>
        <v>0</v>
      </c>
      <c r="F301" s="11">
        <f>route!B300</f>
        <v>0</v>
      </c>
      <c r="G301" s="12">
        <f t="shared" si="132"/>
        <v>0</v>
      </c>
      <c r="H301" s="12">
        <f t="shared" si="133"/>
        <v>0</v>
      </c>
      <c r="I301" s="12">
        <f t="shared" si="134"/>
        <v>31</v>
      </c>
      <c r="J301" s="12">
        <f t="shared" si="135"/>
        <v>3</v>
      </c>
      <c r="K301" s="12">
        <f t="shared" si="136"/>
        <v>-5.2359877559829883E-2</v>
      </c>
      <c r="L301" s="12">
        <f t="shared" si="137"/>
        <v>-5.2335956242943828E-2</v>
      </c>
      <c r="M301" s="12">
        <f t="shared" si="138"/>
        <v>-5.2383818566763218E-2</v>
      </c>
      <c r="N301" s="12">
        <f t="shared" si="139"/>
        <v>0</v>
      </c>
      <c r="O301" s="12">
        <f t="shared" si="140"/>
        <v>6375585.7452000007</v>
      </c>
      <c r="P301" s="12">
        <f t="shared" si="141"/>
        <v>9.2468067027179749E-6</v>
      </c>
      <c r="Q301" s="12">
        <f t="shared" si="142"/>
        <v>0</v>
      </c>
      <c r="R301" s="12">
        <f t="shared" si="143"/>
        <v>0</v>
      </c>
      <c r="S301" s="12">
        <f t="shared" si="144"/>
        <v>0</v>
      </c>
      <c r="T301" s="12">
        <f t="shared" si="145"/>
        <v>0</v>
      </c>
      <c r="U301" s="12">
        <f t="shared" si="146"/>
        <v>0</v>
      </c>
      <c r="V301" s="12">
        <f t="shared" si="131"/>
        <v>5.0546225567071803E-3</v>
      </c>
      <c r="W301" s="12">
        <f t="shared" si="147"/>
        <v>4.2582015317955055E-5</v>
      </c>
      <c r="X301" s="12">
        <f t="shared" si="148"/>
        <v>1.6740578955036711E-7</v>
      </c>
      <c r="Y301" s="12">
        <f t="shared" si="149"/>
        <v>0</v>
      </c>
      <c r="Z301" s="13" t="str">
        <f t="shared" si="150"/>
        <v>N</v>
      </c>
      <c r="AA301" s="13" t="str">
        <f t="shared" si="151"/>
        <v>N</v>
      </c>
      <c r="AB301" s="13" t="str">
        <f t="shared" si="152"/>
        <v>U</v>
      </c>
      <c r="AC301" s="14">
        <f t="shared" si="153"/>
        <v>166021.44365805644</v>
      </c>
      <c r="AD301" s="14">
        <f t="shared" si="154"/>
        <v>0</v>
      </c>
      <c r="AE301" s="27"/>
      <c r="AF301" s="27"/>
      <c r="AG301" s="33"/>
      <c r="AH301" s="34"/>
      <c r="AI301" s="35"/>
      <c r="AJ301" s="33"/>
      <c r="AK301" s="34"/>
      <c r="AL301" s="35"/>
      <c r="AM301" s="28"/>
      <c r="AN301" s="28"/>
      <c r="AO301" s="28"/>
    </row>
    <row r="302" spans="5:41" x14ac:dyDescent="0.25">
      <c r="E302" s="11">
        <f>route!A301</f>
        <v>0</v>
      </c>
      <c r="F302" s="11">
        <f>route!B301</f>
        <v>0</v>
      </c>
      <c r="G302" s="12">
        <f t="shared" si="132"/>
        <v>0</v>
      </c>
      <c r="H302" s="12">
        <f t="shared" si="133"/>
        <v>0</v>
      </c>
      <c r="I302" s="12">
        <f t="shared" si="134"/>
        <v>31</v>
      </c>
      <c r="J302" s="12">
        <f t="shared" si="135"/>
        <v>3</v>
      </c>
      <c r="K302" s="12">
        <f t="shared" si="136"/>
        <v>-5.2359877559829883E-2</v>
      </c>
      <c r="L302" s="12">
        <f t="shared" si="137"/>
        <v>-5.2335956242943828E-2</v>
      </c>
      <c r="M302" s="12">
        <f t="shared" si="138"/>
        <v>-5.2383818566763218E-2</v>
      </c>
      <c r="N302" s="12">
        <f t="shared" si="139"/>
        <v>0</v>
      </c>
      <c r="O302" s="12">
        <f t="shared" si="140"/>
        <v>6375585.7452000007</v>
      </c>
      <c r="P302" s="12">
        <f t="shared" si="141"/>
        <v>9.2468067027179749E-6</v>
      </c>
      <c r="Q302" s="12">
        <f t="shared" si="142"/>
        <v>0</v>
      </c>
      <c r="R302" s="12">
        <f t="shared" si="143"/>
        <v>0</v>
      </c>
      <c r="S302" s="12">
        <f t="shared" si="144"/>
        <v>0</v>
      </c>
      <c r="T302" s="12">
        <f t="shared" si="145"/>
        <v>0</v>
      </c>
      <c r="U302" s="12">
        <f t="shared" si="146"/>
        <v>0</v>
      </c>
      <c r="V302" s="12">
        <f t="shared" si="131"/>
        <v>5.0546225567071803E-3</v>
      </c>
      <c r="W302" s="12">
        <f t="shared" si="147"/>
        <v>4.2582015317955055E-5</v>
      </c>
      <c r="X302" s="12">
        <f t="shared" si="148"/>
        <v>1.6740578955036711E-7</v>
      </c>
      <c r="Y302" s="12">
        <f t="shared" si="149"/>
        <v>0</v>
      </c>
      <c r="Z302" s="13" t="str">
        <f t="shared" si="150"/>
        <v>N</v>
      </c>
      <c r="AA302" s="13" t="str">
        <f t="shared" si="151"/>
        <v>N</v>
      </c>
      <c r="AB302" s="13" t="str">
        <f t="shared" si="152"/>
        <v>U</v>
      </c>
      <c r="AC302" s="14">
        <f t="shared" si="153"/>
        <v>166021.44365805644</v>
      </c>
      <c r="AD302" s="14">
        <f t="shared" si="154"/>
        <v>0</v>
      </c>
      <c r="AE302" s="27"/>
      <c r="AF302" s="27"/>
      <c r="AG302" s="33"/>
      <c r="AH302" s="34"/>
      <c r="AI302" s="35"/>
      <c r="AJ302" s="33"/>
      <c r="AK302" s="34"/>
      <c r="AL302" s="35"/>
      <c r="AM302" s="28"/>
      <c r="AN302" s="28"/>
      <c r="AO302" s="28"/>
    </row>
    <row r="303" spans="5:41" x14ac:dyDescent="0.25">
      <c r="E303" s="11">
        <f>route!A302</f>
        <v>0</v>
      </c>
      <c r="F303" s="11">
        <f>route!B302</f>
        <v>0</v>
      </c>
      <c r="G303" s="12">
        <f t="shared" si="132"/>
        <v>0</v>
      </c>
      <c r="H303" s="12">
        <f t="shared" si="133"/>
        <v>0</v>
      </c>
      <c r="I303" s="12">
        <f t="shared" si="134"/>
        <v>31</v>
      </c>
      <c r="J303" s="12">
        <f t="shared" si="135"/>
        <v>3</v>
      </c>
      <c r="K303" s="12">
        <f t="shared" si="136"/>
        <v>-5.2359877559829883E-2</v>
      </c>
      <c r="L303" s="12">
        <f t="shared" si="137"/>
        <v>-5.2335956242943828E-2</v>
      </c>
      <c r="M303" s="12">
        <f t="shared" si="138"/>
        <v>-5.2383818566763218E-2</v>
      </c>
      <c r="N303" s="12">
        <f t="shared" si="139"/>
        <v>0</v>
      </c>
      <c r="O303" s="12">
        <f t="shared" si="140"/>
        <v>6375585.7452000007</v>
      </c>
      <c r="P303" s="12">
        <f t="shared" si="141"/>
        <v>9.2468067027179749E-6</v>
      </c>
      <c r="Q303" s="12">
        <f t="shared" si="142"/>
        <v>0</v>
      </c>
      <c r="R303" s="12">
        <f t="shared" si="143"/>
        <v>0</v>
      </c>
      <c r="S303" s="12">
        <f t="shared" si="144"/>
        <v>0</v>
      </c>
      <c r="T303" s="12">
        <f t="shared" si="145"/>
        <v>0</v>
      </c>
      <c r="U303" s="12">
        <f t="shared" si="146"/>
        <v>0</v>
      </c>
      <c r="V303" s="12">
        <f t="shared" si="131"/>
        <v>5.0546225567071803E-3</v>
      </c>
      <c r="W303" s="12">
        <f t="shared" si="147"/>
        <v>4.2582015317955055E-5</v>
      </c>
      <c r="X303" s="12">
        <f t="shared" si="148"/>
        <v>1.6740578955036711E-7</v>
      </c>
      <c r="Y303" s="12">
        <f t="shared" si="149"/>
        <v>0</v>
      </c>
      <c r="Z303" s="13" t="str">
        <f t="shared" si="150"/>
        <v>N</v>
      </c>
      <c r="AA303" s="13" t="str">
        <f t="shared" si="151"/>
        <v>N</v>
      </c>
      <c r="AB303" s="13" t="str">
        <f t="shared" si="152"/>
        <v>U</v>
      </c>
      <c r="AC303" s="14">
        <f t="shared" si="153"/>
        <v>166021.44365805644</v>
      </c>
      <c r="AD303" s="14">
        <f t="shared" si="154"/>
        <v>0</v>
      </c>
      <c r="AE303" s="27"/>
      <c r="AF303" s="27"/>
      <c r="AG303" s="33"/>
      <c r="AH303" s="34"/>
      <c r="AI303" s="35"/>
      <c r="AJ303" s="33"/>
      <c r="AK303" s="34"/>
      <c r="AL303" s="35"/>
      <c r="AM303" s="28"/>
      <c r="AN303" s="28"/>
      <c r="AO303" s="28"/>
    </row>
    <row r="304" spans="5:41" x14ac:dyDescent="0.25">
      <c r="E304" s="11">
        <f>route!A303</f>
        <v>0</v>
      </c>
      <c r="F304" s="11">
        <f>route!B303</f>
        <v>0</v>
      </c>
      <c r="G304" s="12">
        <f t="shared" si="132"/>
        <v>0</v>
      </c>
      <c r="H304" s="12">
        <f t="shared" si="133"/>
        <v>0</v>
      </c>
      <c r="I304" s="12">
        <f t="shared" si="134"/>
        <v>31</v>
      </c>
      <c r="J304" s="12">
        <f t="shared" si="135"/>
        <v>3</v>
      </c>
      <c r="K304" s="12">
        <f t="shared" si="136"/>
        <v>-5.2359877559829883E-2</v>
      </c>
      <c r="L304" s="12">
        <f t="shared" si="137"/>
        <v>-5.2335956242943828E-2</v>
      </c>
      <c r="M304" s="12">
        <f t="shared" si="138"/>
        <v>-5.2383818566763218E-2</v>
      </c>
      <c r="N304" s="12">
        <f t="shared" si="139"/>
        <v>0</v>
      </c>
      <c r="O304" s="12">
        <f t="shared" si="140"/>
        <v>6375585.7452000007</v>
      </c>
      <c r="P304" s="12">
        <f t="shared" si="141"/>
        <v>9.2468067027179749E-6</v>
      </c>
      <c r="Q304" s="12">
        <f t="shared" si="142"/>
        <v>0</v>
      </c>
      <c r="R304" s="12">
        <f t="shared" si="143"/>
        <v>0</v>
      </c>
      <c r="S304" s="12">
        <f t="shared" si="144"/>
        <v>0</v>
      </c>
      <c r="T304" s="12">
        <f t="shared" si="145"/>
        <v>0</v>
      </c>
      <c r="U304" s="12">
        <f t="shared" si="146"/>
        <v>0</v>
      </c>
      <c r="V304" s="12">
        <f t="shared" si="131"/>
        <v>5.0546225567071803E-3</v>
      </c>
      <c r="W304" s="12">
        <f t="shared" si="147"/>
        <v>4.2582015317955055E-5</v>
      </c>
      <c r="X304" s="12">
        <f t="shared" si="148"/>
        <v>1.6740578955036711E-7</v>
      </c>
      <c r="Y304" s="12">
        <f t="shared" si="149"/>
        <v>0</v>
      </c>
      <c r="Z304" s="13" t="str">
        <f t="shared" si="150"/>
        <v>N</v>
      </c>
      <c r="AA304" s="13" t="str">
        <f t="shared" si="151"/>
        <v>N</v>
      </c>
      <c r="AB304" s="13" t="str">
        <f t="shared" si="152"/>
        <v>U</v>
      </c>
      <c r="AC304" s="14">
        <f t="shared" si="153"/>
        <v>166021.44365805644</v>
      </c>
      <c r="AD304" s="14">
        <f t="shared" si="154"/>
        <v>0</v>
      </c>
      <c r="AE304" s="27"/>
      <c r="AF304" s="27"/>
      <c r="AG304" s="33"/>
      <c r="AH304" s="34"/>
      <c r="AI304" s="35"/>
      <c r="AJ304" s="33"/>
      <c r="AK304" s="34"/>
      <c r="AL304" s="35"/>
      <c r="AM304" s="28"/>
      <c r="AN304" s="28"/>
      <c r="AO304" s="28"/>
    </row>
    <row r="305" spans="5:41" x14ac:dyDescent="0.25">
      <c r="E305" s="11">
        <f>route!A304</f>
        <v>0</v>
      </c>
      <c r="F305" s="11">
        <f>route!B304</f>
        <v>0</v>
      </c>
      <c r="G305" s="12">
        <f t="shared" si="132"/>
        <v>0</v>
      </c>
      <c r="H305" s="12">
        <f t="shared" si="133"/>
        <v>0</v>
      </c>
      <c r="I305" s="12">
        <f t="shared" si="134"/>
        <v>31</v>
      </c>
      <c r="J305" s="12">
        <f t="shared" si="135"/>
        <v>3</v>
      </c>
      <c r="K305" s="12">
        <f t="shared" si="136"/>
        <v>-5.2359877559829883E-2</v>
      </c>
      <c r="L305" s="12">
        <f t="shared" si="137"/>
        <v>-5.2335956242943828E-2</v>
      </c>
      <c r="M305" s="12">
        <f t="shared" si="138"/>
        <v>-5.2383818566763218E-2</v>
      </c>
      <c r="N305" s="12">
        <f t="shared" si="139"/>
        <v>0</v>
      </c>
      <c r="O305" s="12">
        <f t="shared" si="140"/>
        <v>6375585.7452000007</v>
      </c>
      <c r="P305" s="12">
        <f t="shared" si="141"/>
        <v>9.2468067027179749E-6</v>
      </c>
      <c r="Q305" s="12">
        <f t="shared" si="142"/>
        <v>0</v>
      </c>
      <c r="R305" s="12">
        <f t="shared" si="143"/>
        <v>0</v>
      </c>
      <c r="S305" s="12">
        <f t="shared" si="144"/>
        <v>0</v>
      </c>
      <c r="T305" s="12">
        <f t="shared" si="145"/>
        <v>0</v>
      </c>
      <c r="U305" s="12">
        <f t="shared" si="146"/>
        <v>0</v>
      </c>
      <c r="V305" s="12">
        <f t="shared" si="131"/>
        <v>5.0546225567071803E-3</v>
      </c>
      <c r="W305" s="12">
        <f t="shared" si="147"/>
        <v>4.2582015317955055E-5</v>
      </c>
      <c r="X305" s="12">
        <f t="shared" si="148"/>
        <v>1.6740578955036711E-7</v>
      </c>
      <c r="Y305" s="12">
        <f t="shared" si="149"/>
        <v>0</v>
      </c>
      <c r="Z305" s="13" t="str">
        <f t="shared" si="150"/>
        <v>N</v>
      </c>
      <c r="AA305" s="13" t="str">
        <f t="shared" si="151"/>
        <v>N</v>
      </c>
      <c r="AB305" s="13" t="str">
        <f t="shared" si="152"/>
        <v>U</v>
      </c>
      <c r="AC305" s="14">
        <f t="shared" si="153"/>
        <v>166021.44365805644</v>
      </c>
      <c r="AD305" s="14">
        <f t="shared" si="154"/>
        <v>0</v>
      </c>
      <c r="AE305" s="27"/>
      <c r="AF305" s="27"/>
      <c r="AG305" s="33"/>
      <c r="AH305" s="34"/>
      <c r="AI305" s="35"/>
      <c r="AJ305" s="33"/>
      <c r="AK305" s="34"/>
      <c r="AL305" s="35"/>
      <c r="AM305" s="28"/>
      <c r="AN305" s="28"/>
      <c r="AO305" s="28"/>
    </row>
    <row r="306" spans="5:41" x14ac:dyDescent="0.25">
      <c r="E306" s="11">
        <f>route!A305</f>
        <v>0</v>
      </c>
      <c r="F306" s="11">
        <f>route!B305</f>
        <v>0</v>
      </c>
      <c r="G306" s="12">
        <f t="shared" si="132"/>
        <v>0</v>
      </c>
      <c r="H306" s="12">
        <f t="shared" si="133"/>
        <v>0</v>
      </c>
      <c r="I306" s="12">
        <f t="shared" si="134"/>
        <v>31</v>
      </c>
      <c r="J306" s="12">
        <f t="shared" si="135"/>
        <v>3</v>
      </c>
      <c r="K306" s="12">
        <f t="shared" si="136"/>
        <v>-5.2359877559829883E-2</v>
      </c>
      <c r="L306" s="12">
        <f t="shared" si="137"/>
        <v>-5.2335956242943828E-2</v>
      </c>
      <c r="M306" s="12">
        <f t="shared" si="138"/>
        <v>-5.2383818566763218E-2</v>
      </c>
      <c r="N306" s="12">
        <f t="shared" si="139"/>
        <v>0</v>
      </c>
      <c r="O306" s="12">
        <f t="shared" si="140"/>
        <v>6375585.7452000007</v>
      </c>
      <c r="P306" s="12">
        <f t="shared" si="141"/>
        <v>9.2468067027179749E-6</v>
      </c>
      <c r="Q306" s="12">
        <f t="shared" si="142"/>
        <v>0</v>
      </c>
      <c r="R306" s="12">
        <f t="shared" si="143"/>
        <v>0</v>
      </c>
      <c r="S306" s="12">
        <f t="shared" si="144"/>
        <v>0</v>
      </c>
      <c r="T306" s="12">
        <f t="shared" si="145"/>
        <v>0</v>
      </c>
      <c r="U306" s="12">
        <f t="shared" si="146"/>
        <v>0</v>
      </c>
      <c r="V306" s="12">
        <f t="shared" si="131"/>
        <v>5.0546225567071803E-3</v>
      </c>
      <c r="W306" s="12">
        <f t="shared" si="147"/>
        <v>4.2582015317955055E-5</v>
      </c>
      <c r="X306" s="12">
        <f t="shared" si="148"/>
        <v>1.6740578955036711E-7</v>
      </c>
      <c r="Y306" s="12">
        <f t="shared" si="149"/>
        <v>0</v>
      </c>
      <c r="Z306" s="13" t="str">
        <f t="shared" si="150"/>
        <v>N</v>
      </c>
      <c r="AA306" s="13" t="str">
        <f t="shared" si="151"/>
        <v>N</v>
      </c>
      <c r="AB306" s="13" t="str">
        <f t="shared" si="152"/>
        <v>U</v>
      </c>
      <c r="AC306" s="14">
        <f t="shared" si="153"/>
        <v>166021.44365805644</v>
      </c>
      <c r="AD306" s="14">
        <f t="shared" si="154"/>
        <v>0</v>
      </c>
      <c r="AE306" s="27"/>
      <c r="AF306" s="27"/>
      <c r="AG306" s="33"/>
      <c r="AH306" s="34"/>
      <c r="AI306" s="35"/>
      <c r="AJ306" s="33"/>
      <c r="AK306" s="34"/>
      <c r="AL306" s="35"/>
      <c r="AM306" s="28"/>
      <c r="AN306" s="28"/>
      <c r="AO306" s="28"/>
    </row>
    <row r="307" spans="5:41" x14ac:dyDescent="0.25">
      <c r="E307" s="11">
        <f>route!A306</f>
        <v>0</v>
      </c>
      <c r="F307" s="11">
        <f>route!B306</f>
        <v>0</v>
      </c>
      <c r="G307" s="12">
        <f t="shared" si="132"/>
        <v>0</v>
      </c>
      <c r="H307" s="12">
        <f t="shared" si="133"/>
        <v>0</v>
      </c>
      <c r="I307" s="12">
        <f t="shared" si="134"/>
        <v>31</v>
      </c>
      <c r="J307" s="12">
        <f t="shared" si="135"/>
        <v>3</v>
      </c>
      <c r="K307" s="12">
        <f t="shared" si="136"/>
        <v>-5.2359877559829883E-2</v>
      </c>
      <c r="L307" s="12">
        <f t="shared" si="137"/>
        <v>-5.2335956242943828E-2</v>
      </c>
      <c r="M307" s="12">
        <f t="shared" si="138"/>
        <v>-5.2383818566763218E-2</v>
      </c>
      <c r="N307" s="12">
        <f t="shared" si="139"/>
        <v>0</v>
      </c>
      <c r="O307" s="12">
        <f t="shared" si="140"/>
        <v>6375585.7452000007</v>
      </c>
      <c r="P307" s="12">
        <f t="shared" si="141"/>
        <v>9.2468067027179749E-6</v>
      </c>
      <c r="Q307" s="12">
        <f t="shared" si="142"/>
        <v>0</v>
      </c>
      <c r="R307" s="12">
        <f t="shared" si="143"/>
        <v>0</v>
      </c>
      <c r="S307" s="12">
        <f t="shared" si="144"/>
        <v>0</v>
      </c>
      <c r="T307" s="12">
        <f t="shared" si="145"/>
        <v>0</v>
      </c>
      <c r="U307" s="12">
        <f t="shared" si="146"/>
        <v>0</v>
      </c>
      <c r="V307" s="12">
        <f t="shared" si="131"/>
        <v>5.0546225567071803E-3</v>
      </c>
      <c r="W307" s="12">
        <f t="shared" si="147"/>
        <v>4.2582015317955055E-5</v>
      </c>
      <c r="X307" s="12">
        <f t="shared" si="148"/>
        <v>1.6740578955036711E-7</v>
      </c>
      <c r="Y307" s="12">
        <f t="shared" si="149"/>
        <v>0</v>
      </c>
      <c r="Z307" s="13" t="str">
        <f t="shared" si="150"/>
        <v>N</v>
      </c>
      <c r="AA307" s="13" t="str">
        <f t="shared" si="151"/>
        <v>N</v>
      </c>
      <c r="AB307" s="13" t="str">
        <f t="shared" si="152"/>
        <v>U</v>
      </c>
      <c r="AC307" s="14">
        <f t="shared" si="153"/>
        <v>166021.44365805644</v>
      </c>
      <c r="AD307" s="14">
        <f t="shared" si="154"/>
        <v>0</v>
      </c>
      <c r="AE307" s="27"/>
      <c r="AF307" s="27"/>
      <c r="AG307" s="33"/>
      <c r="AH307" s="34"/>
      <c r="AI307" s="35"/>
      <c r="AJ307" s="33"/>
      <c r="AK307" s="34"/>
      <c r="AL307" s="35"/>
      <c r="AM307" s="28"/>
      <c r="AN307" s="28"/>
      <c r="AO307" s="28"/>
    </row>
    <row r="308" spans="5:41" x14ac:dyDescent="0.25">
      <c r="E308" s="11">
        <f>route!A307</f>
        <v>0</v>
      </c>
      <c r="F308" s="11">
        <f>route!B307</f>
        <v>0</v>
      </c>
      <c r="G308" s="12">
        <f t="shared" si="132"/>
        <v>0</v>
      </c>
      <c r="H308" s="12">
        <f t="shared" si="133"/>
        <v>0</v>
      </c>
      <c r="I308" s="12">
        <f t="shared" si="134"/>
        <v>31</v>
      </c>
      <c r="J308" s="12">
        <f t="shared" si="135"/>
        <v>3</v>
      </c>
      <c r="K308" s="12">
        <f t="shared" si="136"/>
        <v>-5.2359877559829883E-2</v>
      </c>
      <c r="L308" s="12">
        <f t="shared" si="137"/>
        <v>-5.2335956242943828E-2</v>
      </c>
      <c r="M308" s="12">
        <f t="shared" si="138"/>
        <v>-5.2383818566763218E-2</v>
      </c>
      <c r="N308" s="12">
        <f t="shared" si="139"/>
        <v>0</v>
      </c>
      <c r="O308" s="12">
        <f t="shared" si="140"/>
        <v>6375585.7452000007</v>
      </c>
      <c r="P308" s="12">
        <f t="shared" si="141"/>
        <v>9.2468067027179749E-6</v>
      </c>
      <c r="Q308" s="12">
        <f t="shared" si="142"/>
        <v>0</v>
      </c>
      <c r="R308" s="12">
        <f t="shared" si="143"/>
        <v>0</v>
      </c>
      <c r="S308" s="12">
        <f t="shared" si="144"/>
        <v>0</v>
      </c>
      <c r="T308" s="12">
        <f t="shared" si="145"/>
        <v>0</v>
      </c>
      <c r="U308" s="12">
        <f t="shared" si="146"/>
        <v>0</v>
      </c>
      <c r="V308" s="12">
        <f t="shared" si="131"/>
        <v>5.0546225567071803E-3</v>
      </c>
      <c r="W308" s="12">
        <f t="shared" si="147"/>
        <v>4.2582015317955055E-5</v>
      </c>
      <c r="X308" s="12">
        <f t="shared" si="148"/>
        <v>1.6740578955036711E-7</v>
      </c>
      <c r="Y308" s="12">
        <f t="shared" si="149"/>
        <v>0</v>
      </c>
      <c r="Z308" s="13" t="str">
        <f t="shared" si="150"/>
        <v>N</v>
      </c>
      <c r="AA308" s="13" t="str">
        <f t="shared" si="151"/>
        <v>N</v>
      </c>
      <c r="AB308" s="13" t="str">
        <f t="shared" si="152"/>
        <v>U</v>
      </c>
      <c r="AC308" s="14">
        <f t="shared" si="153"/>
        <v>166021.44365805644</v>
      </c>
      <c r="AD308" s="14">
        <f t="shared" si="154"/>
        <v>0</v>
      </c>
      <c r="AE308" s="27"/>
      <c r="AF308" s="27"/>
      <c r="AG308" s="33"/>
      <c r="AH308" s="34"/>
      <c r="AI308" s="35"/>
      <c r="AJ308" s="33"/>
      <c r="AK308" s="34"/>
      <c r="AL308" s="35"/>
      <c r="AM308" s="28"/>
      <c r="AN308" s="28"/>
      <c r="AO308" s="28"/>
    </row>
    <row r="309" spans="5:41" x14ac:dyDescent="0.25">
      <c r="E309" s="11">
        <f>route!A308</f>
        <v>0</v>
      </c>
      <c r="F309" s="11">
        <f>route!B308</f>
        <v>0</v>
      </c>
      <c r="G309" s="12">
        <f t="shared" si="132"/>
        <v>0</v>
      </c>
      <c r="H309" s="12">
        <f t="shared" si="133"/>
        <v>0</v>
      </c>
      <c r="I309" s="12">
        <f t="shared" si="134"/>
        <v>31</v>
      </c>
      <c r="J309" s="12">
        <f t="shared" si="135"/>
        <v>3</v>
      </c>
      <c r="K309" s="12">
        <f t="shared" si="136"/>
        <v>-5.2359877559829883E-2</v>
      </c>
      <c r="L309" s="12">
        <f t="shared" si="137"/>
        <v>-5.2335956242943828E-2</v>
      </c>
      <c r="M309" s="12">
        <f t="shared" si="138"/>
        <v>-5.2383818566763218E-2</v>
      </c>
      <c r="N309" s="12">
        <f t="shared" si="139"/>
        <v>0</v>
      </c>
      <c r="O309" s="12">
        <f t="shared" si="140"/>
        <v>6375585.7452000007</v>
      </c>
      <c r="P309" s="12">
        <f t="shared" si="141"/>
        <v>9.2468067027179749E-6</v>
      </c>
      <c r="Q309" s="12">
        <f t="shared" si="142"/>
        <v>0</v>
      </c>
      <c r="R309" s="12">
        <f t="shared" si="143"/>
        <v>0</v>
      </c>
      <c r="S309" s="12">
        <f t="shared" si="144"/>
        <v>0</v>
      </c>
      <c r="T309" s="12">
        <f t="shared" si="145"/>
        <v>0</v>
      </c>
      <c r="U309" s="12">
        <f t="shared" si="146"/>
        <v>0</v>
      </c>
      <c r="V309" s="12">
        <f t="shared" si="131"/>
        <v>5.0546225567071803E-3</v>
      </c>
      <c r="W309" s="12">
        <f t="shared" si="147"/>
        <v>4.2582015317955055E-5</v>
      </c>
      <c r="X309" s="12">
        <f t="shared" si="148"/>
        <v>1.6740578955036711E-7</v>
      </c>
      <c r="Y309" s="12">
        <f t="shared" si="149"/>
        <v>0</v>
      </c>
      <c r="Z309" s="13" t="str">
        <f t="shared" si="150"/>
        <v>N</v>
      </c>
      <c r="AA309" s="13" t="str">
        <f t="shared" si="151"/>
        <v>N</v>
      </c>
      <c r="AB309" s="13" t="str">
        <f t="shared" si="152"/>
        <v>U</v>
      </c>
      <c r="AC309" s="14">
        <f t="shared" si="153"/>
        <v>166021.44365805644</v>
      </c>
      <c r="AD309" s="14">
        <f t="shared" si="154"/>
        <v>0</v>
      </c>
      <c r="AE309" s="27"/>
      <c r="AF309" s="27"/>
      <c r="AG309" s="33"/>
      <c r="AH309" s="34"/>
      <c r="AI309" s="35"/>
      <c r="AJ309" s="33"/>
      <c r="AK309" s="34"/>
      <c r="AL309" s="35"/>
      <c r="AM309" s="28"/>
      <c r="AN309" s="28"/>
      <c r="AO309" s="28"/>
    </row>
    <row r="310" spans="5:41" x14ac:dyDescent="0.25">
      <c r="E310" s="11">
        <f>route!A309</f>
        <v>0</v>
      </c>
      <c r="F310" s="11">
        <f>route!B309</f>
        <v>0</v>
      </c>
      <c r="G310" s="12">
        <f t="shared" si="132"/>
        <v>0</v>
      </c>
      <c r="H310" s="12">
        <f t="shared" si="133"/>
        <v>0</v>
      </c>
      <c r="I310" s="12">
        <f t="shared" si="134"/>
        <v>31</v>
      </c>
      <c r="J310" s="12">
        <f t="shared" si="135"/>
        <v>3</v>
      </c>
      <c r="K310" s="12">
        <f t="shared" si="136"/>
        <v>-5.2359877559829883E-2</v>
      </c>
      <c r="L310" s="12">
        <f t="shared" si="137"/>
        <v>-5.2335956242943828E-2</v>
      </c>
      <c r="M310" s="12">
        <f t="shared" si="138"/>
        <v>-5.2383818566763218E-2</v>
      </c>
      <c r="N310" s="12">
        <f t="shared" si="139"/>
        <v>0</v>
      </c>
      <c r="O310" s="12">
        <f t="shared" si="140"/>
        <v>6375585.7452000007</v>
      </c>
      <c r="P310" s="12">
        <f t="shared" si="141"/>
        <v>9.2468067027179749E-6</v>
      </c>
      <c r="Q310" s="12">
        <f t="shared" si="142"/>
        <v>0</v>
      </c>
      <c r="R310" s="12">
        <f t="shared" si="143"/>
        <v>0</v>
      </c>
      <c r="S310" s="12">
        <f t="shared" si="144"/>
        <v>0</v>
      </c>
      <c r="T310" s="12">
        <f t="shared" si="145"/>
        <v>0</v>
      </c>
      <c r="U310" s="12">
        <f t="shared" si="146"/>
        <v>0</v>
      </c>
      <c r="V310" s="12">
        <f t="shared" si="131"/>
        <v>5.0546225567071803E-3</v>
      </c>
      <c r="W310" s="12">
        <f t="shared" si="147"/>
        <v>4.2582015317955055E-5</v>
      </c>
      <c r="X310" s="12">
        <f t="shared" si="148"/>
        <v>1.6740578955036711E-7</v>
      </c>
      <c r="Y310" s="12">
        <f t="shared" si="149"/>
        <v>0</v>
      </c>
      <c r="Z310" s="13" t="str">
        <f t="shared" si="150"/>
        <v>N</v>
      </c>
      <c r="AA310" s="13" t="str">
        <f t="shared" si="151"/>
        <v>N</v>
      </c>
      <c r="AB310" s="13" t="str">
        <f t="shared" si="152"/>
        <v>U</v>
      </c>
      <c r="AC310" s="14">
        <f t="shared" si="153"/>
        <v>166021.44365805644</v>
      </c>
      <c r="AD310" s="14">
        <f t="shared" si="154"/>
        <v>0</v>
      </c>
      <c r="AE310" s="27"/>
      <c r="AF310" s="27"/>
      <c r="AG310" s="33"/>
      <c r="AH310" s="34"/>
      <c r="AI310" s="35"/>
      <c r="AJ310" s="33"/>
      <c r="AK310" s="34"/>
      <c r="AL310" s="35"/>
      <c r="AM310" s="28"/>
      <c r="AN310" s="28"/>
      <c r="AO310" s="28"/>
    </row>
    <row r="311" spans="5:41" x14ac:dyDescent="0.25">
      <c r="E311" s="11">
        <f>route!A310</f>
        <v>0</v>
      </c>
      <c r="F311" s="11">
        <f>route!B310</f>
        <v>0</v>
      </c>
      <c r="G311" s="12">
        <f t="shared" si="132"/>
        <v>0</v>
      </c>
      <c r="H311" s="12">
        <f t="shared" si="133"/>
        <v>0</v>
      </c>
      <c r="I311" s="12">
        <f t="shared" si="134"/>
        <v>31</v>
      </c>
      <c r="J311" s="12">
        <f t="shared" si="135"/>
        <v>3</v>
      </c>
      <c r="K311" s="12">
        <f t="shared" si="136"/>
        <v>-5.2359877559829883E-2</v>
      </c>
      <c r="L311" s="12">
        <f t="shared" si="137"/>
        <v>-5.2335956242943828E-2</v>
      </c>
      <c r="M311" s="12">
        <f t="shared" si="138"/>
        <v>-5.2383818566763218E-2</v>
      </c>
      <c r="N311" s="12">
        <f t="shared" si="139"/>
        <v>0</v>
      </c>
      <c r="O311" s="12">
        <f t="shared" si="140"/>
        <v>6375585.7452000007</v>
      </c>
      <c r="P311" s="12">
        <f t="shared" si="141"/>
        <v>9.2468067027179749E-6</v>
      </c>
      <c r="Q311" s="12">
        <f t="shared" si="142"/>
        <v>0</v>
      </c>
      <c r="R311" s="12">
        <f t="shared" si="143"/>
        <v>0</v>
      </c>
      <c r="S311" s="12">
        <f t="shared" si="144"/>
        <v>0</v>
      </c>
      <c r="T311" s="12">
        <f t="shared" si="145"/>
        <v>0</v>
      </c>
      <c r="U311" s="12">
        <f t="shared" si="146"/>
        <v>0</v>
      </c>
      <c r="V311" s="12">
        <f t="shared" si="131"/>
        <v>5.0546225567071803E-3</v>
      </c>
      <c r="W311" s="12">
        <f t="shared" si="147"/>
        <v>4.2582015317955055E-5</v>
      </c>
      <c r="X311" s="12">
        <f t="shared" si="148"/>
        <v>1.6740578955036711E-7</v>
      </c>
      <c r="Y311" s="12">
        <f t="shared" si="149"/>
        <v>0</v>
      </c>
      <c r="Z311" s="13" t="str">
        <f t="shared" si="150"/>
        <v>N</v>
      </c>
      <c r="AA311" s="13" t="str">
        <f t="shared" si="151"/>
        <v>N</v>
      </c>
      <c r="AB311" s="13" t="str">
        <f t="shared" si="152"/>
        <v>U</v>
      </c>
      <c r="AC311" s="14">
        <f t="shared" si="153"/>
        <v>166021.44365805644</v>
      </c>
      <c r="AD311" s="14">
        <f t="shared" si="154"/>
        <v>0</v>
      </c>
      <c r="AE311" s="27"/>
      <c r="AF311" s="27"/>
      <c r="AG311" s="33"/>
      <c r="AH311" s="34"/>
      <c r="AI311" s="35"/>
      <c r="AJ311" s="33"/>
      <c r="AK311" s="34"/>
      <c r="AL311" s="35"/>
      <c r="AM311" s="28"/>
      <c r="AN311" s="28"/>
      <c r="AO311" s="28"/>
    </row>
    <row r="312" spans="5:41" x14ac:dyDescent="0.25">
      <c r="E312" s="11">
        <f>route!A311</f>
        <v>0</v>
      </c>
      <c r="F312" s="11">
        <f>route!B311</f>
        <v>0</v>
      </c>
      <c r="G312" s="12">
        <f t="shared" si="132"/>
        <v>0</v>
      </c>
      <c r="H312" s="12">
        <f t="shared" si="133"/>
        <v>0</v>
      </c>
      <c r="I312" s="12">
        <f t="shared" si="134"/>
        <v>31</v>
      </c>
      <c r="J312" s="12">
        <f t="shared" si="135"/>
        <v>3</v>
      </c>
      <c r="K312" s="12">
        <f t="shared" si="136"/>
        <v>-5.2359877559829883E-2</v>
      </c>
      <c r="L312" s="12">
        <f t="shared" si="137"/>
        <v>-5.2335956242943828E-2</v>
      </c>
      <c r="M312" s="12">
        <f t="shared" si="138"/>
        <v>-5.2383818566763218E-2</v>
      </c>
      <c r="N312" s="12">
        <f t="shared" si="139"/>
        <v>0</v>
      </c>
      <c r="O312" s="12">
        <f t="shared" si="140"/>
        <v>6375585.7452000007</v>
      </c>
      <c r="P312" s="12">
        <f t="shared" si="141"/>
        <v>9.2468067027179749E-6</v>
      </c>
      <c r="Q312" s="12">
        <f t="shared" si="142"/>
        <v>0</v>
      </c>
      <c r="R312" s="12">
        <f t="shared" si="143"/>
        <v>0</v>
      </c>
      <c r="S312" s="12">
        <f t="shared" si="144"/>
        <v>0</v>
      </c>
      <c r="T312" s="12">
        <f t="shared" si="145"/>
        <v>0</v>
      </c>
      <c r="U312" s="12">
        <f t="shared" si="146"/>
        <v>0</v>
      </c>
      <c r="V312" s="12">
        <f t="shared" si="131"/>
        <v>5.0546225567071803E-3</v>
      </c>
      <c r="W312" s="12">
        <f t="shared" si="147"/>
        <v>4.2582015317955055E-5</v>
      </c>
      <c r="X312" s="12">
        <f t="shared" si="148"/>
        <v>1.6740578955036711E-7</v>
      </c>
      <c r="Y312" s="12">
        <f t="shared" si="149"/>
        <v>0</v>
      </c>
      <c r="Z312" s="13" t="str">
        <f t="shared" si="150"/>
        <v>N</v>
      </c>
      <c r="AA312" s="13" t="str">
        <f t="shared" si="151"/>
        <v>N</v>
      </c>
      <c r="AB312" s="13" t="str">
        <f t="shared" si="152"/>
        <v>U</v>
      </c>
      <c r="AC312" s="14">
        <f t="shared" si="153"/>
        <v>166021.44365805644</v>
      </c>
      <c r="AD312" s="14">
        <f t="shared" si="154"/>
        <v>0</v>
      </c>
      <c r="AE312" s="27"/>
      <c r="AF312" s="27"/>
      <c r="AG312" s="33"/>
      <c r="AH312" s="34"/>
      <c r="AI312" s="35"/>
      <c r="AJ312" s="33"/>
      <c r="AK312" s="34"/>
      <c r="AL312" s="35"/>
      <c r="AM312" s="28"/>
      <c r="AN312" s="28"/>
      <c r="AO312" s="28"/>
    </row>
    <row r="313" spans="5:41" x14ac:dyDescent="0.25">
      <c r="E313" s="11">
        <f>route!A312</f>
        <v>0</v>
      </c>
      <c r="F313" s="11">
        <f>route!B312</f>
        <v>0</v>
      </c>
      <c r="G313" s="12">
        <f t="shared" si="132"/>
        <v>0</v>
      </c>
      <c r="H313" s="12">
        <f t="shared" si="133"/>
        <v>0</v>
      </c>
      <c r="I313" s="12">
        <f t="shared" si="134"/>
        <v>31</v>
      </c>
      <c r="J313" s="12">
        <f t="shared" si="135"/>
        <v>3</v>
      </c>
      <c r="K313" s="12">
        <f t="shared" si="136"/>
        <v>-5.2359877559829883E-2</v>
      </c>
      <c r="L313" s="12">
        <f t="shared" si="137"/>
        <v>-5.2335956242943828E-2</v>
      </c>
      <c r="M313" s="12">
        <f t="shared" si="138"/>
        <v>-5.2383818566763218E-2</v>
      </c>
      <c r="N313" s="12">
        <f t="shared" si="139"/>
        <v>0</v>
      </c>
      <c r="O313" s="12">
        <f t="shared" si="140"/>
        <v>6375585.7452000007</v>
      </c>
      <c r="P313" s="12">
        <f t="shared" si="141"/>
        <v>9.2468067027179749E-6</v>
      </c>
      <c r="Q313" s="12">
        <f t="shared" si="142"/>
        <v>0</v>
      </c>
      <c r="R313" s="12">
        <f t="shared" si="143"/>
        <v>0</v>
      </c>
      <c r="S313" s="12">
        <f t="shared" si="144"/>
        <v>0</v>
      </c>
      <c r="T313" s="12">
        <f t="shared" si="145"/>
        <v>0</v>
      </c>
      <c r="U313" s="12">
        <f t="shared" si="146"/>
        <v>0</v>
      </c>
      <c r="V313" s="12">
        <f t="shared" si="131"/>
        <v>5.0546225567071803E-3</v>
      </c>
      <c r="W313" s="12">
        <f t="shared" si="147"/>
        <v>4.2582015317955055E-5</v>
      </c>
      <c r="X313" s="12">
        <f t="shared" si="148"/>
        <v>1.6740578955036711E-7</v>
      </c>
      <c r="Y313" s="12">
        <f t="shared" si="149"/>
        <v>0</v>
      </c>
      <c r="Z313" s="13" t="str">
        <f t="shared" si="150"/>
        <v>N</v>
      </c>
      <c r="AA313" s="13" t="str">
        <f t="shared" si="151"/>
        <v>N</v>
      </c>
      <c r="AB313" s="13" t="str">
        <f t="shared" si="152"/>
        <v>U</v>
      </c>
      <c r="AC313" s="14">
        <f t="shared" si="153"/>
        <v>166021.44365805644</v>
      </c>
      <c r="AD313" s="14">
        <f t="shared" si="154"/>
        <v>0</v>
      </c>
      <c r="AE313" s="27"/>
      <c r="AF313" s="27"/>
      <c r="AG313" s="33"/>
      <c r="AH313" s="34"/>
      <c r="AI313" s="35"/>
      <c r="AJ313" s="33"/>
      <c r="AK313" s="34"/>
      <c r="AL313" s="35"/>
      <c r="AM313" s="28"/>
      <c r="AN313" s="28"/>
      <c r="AO313" s="28"/>
    </row>
    <row r="314" spans="5:41" x14ac:dyDescent="0.25">
      <c r="E314" s="11">
        <f>route!A313</f>
        <v>0</v>
      </c>
      <c r="F314" s="11">
        <f>route!B313</f>
        <v>0</v>
      </c>
      <c r="G314" s="12">
        <f t="shared" si="132"/>
        <v>0</v>
      </c>
      <c r="H314" s="12">
        <f t="shared" si="133"/>
        <v>0</v>
      </c>
      <c r="I314" s="12">
        <f t="shared" si="134"/>
        <v>31</v>
      </c>
      <c r="J314" s="12">
        <f t="shared" si="135"/>
        <v>3</v>
      </c>
      <c r="K314" s="12">
        <f t="shared" si="136"/>
        <v>-5.2359877559829883E-2</v>
      </c>
      <c r="L314" s="12">
        <f t="shared" si="137"/>
        <v>-5.2335956242943828E-2</v>
      </c>
      <c r="M314" s="12">
        <f t="shared" si="138"/>
        <v>-5.2383818566763218E-2</v>
      </c>
      <c r="N314" s="12">
        <f t="shared" si="139"/>
        <v>0</v>
      </c>
      <c r="O314" s="12">
        <f t="shared" si="140"/>
        <v>6375585.7452000007</v>
      </c>
      <c r="P314" s="12">
        <f t="shared" si="141"/>
        <v>9.2468067027179749E-6</v>
      </c>
      <c r="Q314" s="12">
        <f t="shared" si="142"/>
        <v>0</v>
      </c>
      <c r="R314" s="12">
        <f t="shared" si="143"/>
        <v>0</v>
      </c>
      <c r="S314" s="12">
        <f t="shared" si="144"/>
        <v>0</v>
      </c>
      <c r="T314" s="12">
        <f t="shared" si="145"/>
        <v>0</v>
      </c>
      <c r="U314" s="12">
        <f t="shared" si="146"/>
        <v>0</v>
      </c>
      <c r="V314" s="12">
        <f t="shared" si="131"/>
        <v>5.0546225567071803E-3</v>
      </c>
      <c r="W314" s="12">
        <f t="shared" si="147"/>
        <v>4.2582015317955055E-5</v>
      </c>
      <c r="X314" s="12">
        <f t="shared" si="148"/>
        <v>1.6740578955036711E-7</v>
      </c>
      <c r="Y314" s="12">
        <f t="shared" si="149"/>
        <v>0</v>
      </c>
      <c r="Z314" s="13" t="str">
        <f t="shared" si="150"/>
        <v>N</v>
      </c>
      <c r="AA314" s="13" t="str">
        <f t="shared" si="151"/>
        <v>N</v>
      </c>
      <c r="AB314" s="13" t="str">
        <f t="shared" si="152"/>
        <v>U</v>
      </c>
      <c r="AC314" s="14">
        <f t="shared" si="153"/>
        <v>166021.44365805644</v>
      </c>
      <c r="AD314" s="14">
        <f t="shared" si="154"/>
        <v>0</v>
      </c>
      <c r="AE314" s="27"/>
      <c r="AF314" s="27"/>
      <c r="AG314" s="33"/>
      <c r="AH314" s="34"/>
      <c r="AI314" s="35"/>
      <c r="AJ314" s="33"/>
      <c r="AK314" s="34"/>
      <c r="AL314" s="35"/>
      <c r="AM314" s="28"/>
      <c r="AN314" s="28"/>
      <c r="AO314" s="28"/>
    </row>
    <row r="315" spans="5:41" x14ac:dyDescent="0.25">
      <c r="E315" s="11">
        <f>route!A314</f>
        <v>0</v>
      </c>
      <c r="F315" s="11">
        <f>route!B314</f>
        <v>0</v>
      </c>
      <c r="G315" s="12">
        <f t="shared" si="132"/>
        <v>0</v>
      </c>
      <c r="H315" s="12">
        <f t="shared" si="133"/>
        <v>0</v>
      </c>
      <c r="I315" s="12">
        <f t="shared" si="134"/>
        <v>31</v>
      </c>
      <c r="J315" s="12">
        <f t="shared" si="135"/>
        <v>3</v>
      </c>
      <c r="K315" s="12">
        <f t="shared" si="136"/>
        <v>-5.2359877559829883E-2</v>
      </c>
      <c r="L315" s="12">
        <f t="shared" si="137"/>
        <v>-5.2335956242943828E-2</v>
      </c>
      <c r="M315" s="12">
        <f t="shared" si="138"/>
        <v>-5.2383818566763218E-2</v>
      </c>
      <c r="N315" s="12">
        <f t="shared" si="139"/>
        <v>0</v>
      </c>
      <c r="O315" s="12">
        <f t="shared" si="140"/>
        <v>6375585.7452000007</v>
      </c>
      <c r="P315" s="12">
        <f t="shared" si="141"/>
        <v>9.2468067027179749E-6</v>
      </c>
      <c r="Q315" s="12">
        <f t="shared" si="142"/>
        <v>0</v>
      </c>
      <c r="R315" s="12">
        <f t="shared" si="143"/>
        <v>0</v>
      </c>
      <c r="S315" s="12">
        <f t="shared" si="144"/>
        <v>0</v>
      </c>
      <c r="T315" s="12">
        <f t="shared" si="145"/>
        <v>0</v>
      </c>
      <c r="U315" s="12">
        <f t="shared" si="146"/>
        <v>0</v>
      </c>
      <c r="V315" s="12">
        <f t="shared" si="131"/>
        <v>5.0546225567071803E-3</v>
      </c>
      <c r="W315" s="12">
        <f t="shared" si="147"/>
        <v>4.2582015317955055E-5</v>
      </c>
      <c r="X315" s="12">
        <f t="shared" si="148"/>
        <v>1.6740578955036711E-7</v>
      </c>
      <c r="Y315" s="12">
        <f t="shared" si="149"/>
        <v>0</v>
      </c>
      <c r="Z315" s="13" t="str">
        <f t="shared" si="150"/>
        <v>N</v>
      </c>
      <c r="AA315" s="13" t="str">
        <f t="shared" si="151"/>
        <v>N</v>
      </c>
      <c r="AB315" s="13" t="str">
        <f t="shared" si="152"/>
        <v>U</v>
      </c>
      <c r="AC315" s="14">
        <f t="shared" si="153"/>
        <v>166021.44365805644</v>
      </c>
      <c r="AD315" s="14">
        <f t="shared" si="154"/>
        <v>0</v>
      </c>
      <c r="AE315" s="27"/>
      <c r="AF315" s="27"/>
      <c r="AG315" s="33"/>
      <c r="AH315" s="34"/>
      <c r="AI315" s="35"/>
      <c r="AJ315" s="33"/>
      <c r="AK315" s="34"/>
      <c r="AL315" s="35"/>
      <c r="AM315" s="28"/>
      <c r="AN315" s="28"/>
      <c r="AO315" s="28"/>
    </row>
    <row r="316" spans="5:41" x14ac:dyDescent="0.25">
      <c r="E316" s="11">
        <f>route!A315</f>
        <v>0</v>
      </c>
      <c r="F316" s="11">
        <f>route!B315</f>
        <v>0</v>
      </c>
      <c r="G316" s="12">
        <f t="shared" si="132"/>
        <v>0</v>
      </c>
      <c r="H316" s="12">
        <f t="shared" si="133"/>
        <v>0</v>
      </c>
      <c r="I316" s="12">
        <f t="shared" si="134"/>
        <v>31</v>
      </c>
      <c r="J316" s="12">
        <f t="shared" si="135"/>
        <v>3</v>
      </c>
      <c r="K316" s="12">
        <f t="shared" si="136"/>
        <v>-5.2359877559829883E-2</v>
      </c>
      <c r="L316" s="12">
        <f t="shared" si="137"/>
        <v>-5.2335956242943828E-2</v>
      </c>
      <c r="M316" s="12">
        <f t="shared" si="138"/>
        <v>-5.2383818566763218E-2</v>
      </c>
      <c r="N316" s="12">
        <f t="shared" si="139"/>
        <v>0</v>
      </c>
      <c r="O316" s="12">
        <f t="shared" si="140"/>
        <v>6375585.7452000007</v>
      </c>
      <c r="P316" s="12">
        <f t="shared" si="141"/>
        <v>9.2468067027179749E-6</v>
      </c>
      <c r="Q316" s="12">
        <f t="shared" si="142"/>
        <v>0</v>
      </c>
      <c r="R316" s="12">
        <f t="shared" si="143"/>
        <v>0</v>
      </c>
      <c r="S316" s="12">
        <f t="shared" si="144"/>
        <v>0</v>
      </c>
      <c r="T316" s="12">
        <f t="shared" si="145"/>
        <v>0</v>
      </c>
      <c r="U316" s="12">
        <f t="shared" si="146"/>
        <v>0</v>
      </c>
      <c r="V316" s="12">
        <f t="shared" si="131"/>
        <v>5.0546225567071803E-3</v>
      </c>
      <c r="W316" s="12">
        <f t="shared" si="147"/>
        <v>4.2582015317955055E-5</v>
      </c>
      <c r="X316" s="12">
        <f t="shared" si="148"/>
        <v>1.6740578955036711E-7</v>
      </c>
      <c r="Y316" s="12">
        <f t="shared" si="149"/>
        <v>0</v>
      </c>
      <c r="Z316" s="13" t="str">
        <f t="shared" si="150"/>
        <v>N</v>
      </c>
      <c r="AA316" s="13" t="str">
        <f t="shared" si="151"/>
        <v>N</v>
      </c>
      <c r="AB316" s="13" t="str">
        <f t="shared" si="152"/>
        <v>U</v>
      </c>
      <c r="AC316" s="14">
        <f t="shared" si="153"/>
        <v>166021.44365805644</v>
      </c>
      <c r="AD316" s="14">
        <f t="shared" si="154"/>
        <v>0</v>
      </c>
      <c r="AE316" s="27"/>
      <c r="AF316" s="27"/>
      <c r="AG316" s="33"/>
      <c r="AH316" s="34"/>
      <c r="AI316" s="35"/>
      <c r="AJ316" s="33"/>
      <c r="AK316" s="34"/>
      <c r="AL316" s="35"/>
      <c r="AM316" s="28"/>
      <c r="AN316" s="28"/>
      <c r="AO316" s="28"/>
    </row>
    <row r="317" spans="5:41" x14ac:dyDescent="0.25">
      <c r="E317" s="11">
        <f>route!A316</f>
        <v>0</v>
      </c>
      <c r="F317" s="11">
        <f>route!B316</f>
        <v>0</v>
      </c>
      <c r="G317" s="12">
        <f t="shared" si="132"/>
        <v>0</v>
      </c>
      <c r="H317" s="12">
        <f t="shared" si="133"/>
        <v>0</v>
      </c>
      <c r="I317" s="12">
        <f t="shared" si="134"/>
        <v>31</v>
      </c>
      <c r="J317" s="12">
        <f t="shared" si="135"/>
        <v>3</v>
      </c>
      <c r="K317" s="12">
        <f t="shared" si="136"/>
        <v>-5.2359877559829883E-2</v>
      </c>
      <c r="L317" s="12">
        <f t="shared" si="137"/>
        <v>-5.2335956242943828E-2</v>
      </c>
      <c r="M317" s="12">
        <f t="shared" si="138"/>
        <v>-5.2383818566763218E-2</v>
      </c>
      <c r="N317" s="12">
        <f t="shared" si="139"/>
        <v>0</v>
      </c>
      <c r="O317" s="12">
        <f t="shared" si="140"/>
        <v>6375585.7452000007</v>
      </c>
      <c r="P317" s="12">
        <f t="shared" si="141"/>
        <v>9.2468067027179749E-6</v>
      </c>
      <c r="Q317" s="12">
        <f t="shared" si="142"/>
        <v>0</v>
      </c>
      <c r="R317" s="12">
        <f t="shared" si="143"/>
        <v>0</v>
      </c>
      <c r="S317" s="12">
        <f t="shared" si="144"/>
        <v>0</v>
      </c>
      <c r="T317" s="12">
        <f t="shared" si="145"/>
        <v>0</v>
      </c>
      <c r="U317" s="12">
        <f t="shared" si="146"/>
        <v>0</v>
      </c>
      <c r="V317" s="12">
        <f t="shared" si="131"/>
        <v>5.0546225567071803E-3</v>
      </c>
      <c r="W317" s="12">
        <f t="shared" si="147"/>
        <v>4.2582015317955055E-5</v>
      </c>
      <c r="X317" s="12">
        <f t="shared" si="148"/>
        <v>1.6740578955036711E-7</v>
      </c>
      <c r="Y317" s="12">
        <f t="shared" si="149"/>
        <v>0</v>
      </c>
      <c r="Z317" s="13" t="str">
        <f t="shared" si="150"/>
        <v>N</v>
      </c>
      <c r="AA317" s="13" t="str">
        <f t="shared" si="151"/>
        <v>N</v>
      </c>
      <c r="AB317" s="13" t="str">
        <f t="shared" si="152"/>
        <v>U</v>
      </c>
      <c r="AC317" s="14">
        <f t="shared" si="153"/>
        <v>166021.44365805644</v>
      </c>
      <c r="AD317" s="14">
        <f t="shared" si="154"/>
        <v>0</v>
      </c>
      <c r="AE317" s="27"/>
      <c r="AF317" s="27"/>
      <c r="AG317" s="33"/>
      <c r="AH317" s="34"/>
      <c r="AI317" s="35"/>
      <c r="AJ317" s="33"/>
      <c r="AK317" s="34"/>
      <c r="AL317" s="35"/>
      <c r="AM317" s="28"/>
      <c r="AN317" s="28"/>
      <c r="AO317" s="28"/>
    </row>
    <row r="318" spans="5:41" x14ac:dyDescent="0.25">
      <c r="E318" s="11">
        <f>route!A317</f>
        <v>0</v>
      </c>
      <c r="F318" s="11">
        <f>route!B317</f>
        <v>0</v>
      </c>
      <c r="G318" s="12">
        <f t="shared" si="132"/>
        <v>0</v>
      </c>
      <c r="H318" s="12">
        <f t="shared" si="133"/>
        <v>0</v>
      </c>
      <c r="I318" s="12">
        <f t="shared" si="134"/>
        <v>31</v>
      </c>
      <c r="J318" s="12">
        <f t="shared" si="135"/>
        <v>3</v>
      </c>
      <c r="K318" s="12">
        <f t="shared" si="136"/>
        <v>-5.2359877559829883E-2</v>
      </c>
      <c r="L318" s="12">
        <f t="shared" si="137"/>
        <v>-5.2335956242943828E-2</v>
      </c>
      <c r="M318" s="12">
        <f t="shared" si="138"/>
        <v>-5.2383818566763218E-2</v>
      </c>
      <c r="N318" s="12">
        <f t="shared" si="139"/>
        <v>0</v>
      </c>
      <c r="O318" s="12">
        <f t="shared" si="140"/>
        <v>6375585.7452000007</v>
      </c>
      <c r="P318" s="12">
        <f t="shared" si="141"/>
        <v>9.2468067027179749E-6</v>
      </c>
      <c r="Q318" s="12">
        <f t="shared" si="142"/>
        <v>0</v>
      </c>
      <c r="R318" s="12">
        <f t="shared" si="143"/>
        <v>0</v>
      </c>
      <c r="S318" s="12">
        <f t="shared" si="144"/>
        <v>0</v>
      </c>
      <c r="T318" s="12">
        <f t="shared" si="145"/>
        <v>0</v>
      </c>
      <c r="U318" s="12">
        <f t="shared" si="146"/>
        <v>0</v>
      </c>
      <c r="V318" s="12">
        <f t="shared" si="131"/>
        <v>5.0546225567071803E-3</v>
      </c>
      <c r="W318" s="12">
        <f t="shared" si="147"/>
        <v>4.2582015317955055E-5</v>
      </c>
      <c r="X318" s="12">
        <f t="shared" si="148"/>
        <v>1.6740578955036711E-7</v>
      </c>
      <c r="Y318" s="12">
        <f t="shared" si="149"/>
        <v>0</v>
      </c>
      <c r="Z318" s="13" t="str">
        <f t="shared" si="150"/>
        <v>N</v>
      </c>
      <c r="AA318" s="13" t="str">
        <f t="shared" si="151"/>
        <v>N</v>
      </c>
      <c r="AB318" s="13" t="str">
        <f t="shared" si="152"/>
        <v>U</v>
      </c>
      <c r="AC318" s="14">
        <f t="shared" si="153"/>
        <v>166021.44365805644</v>
      </c>
      <c r="AD318" s="14">
        <f t="shared" si="154"/>
        <v>0</v>
      </c>
      <c r="AE318" s="27"/>
      <c r="AF318" s="27"/>
      <c r="AG318" s="33"/>
      <c r="AH318" s="34"/>
      <c r="AI318" s="35"/>
      <c r="AJ318" s="33"/>
      <c r="AK318" s="34"/>
      <c r="AL318" s="35"/>
      <c r="AM318" s="28"/>
      <c r="AN318" s="28"/>
      <c r="AO318" s="28"/>
    </row>
    <row r="319" spans="5:41" x14ac:dyDescent="0.25">
      <c r="E319" s="11">
        <f>route!A318</f>
        <v>0</v>
      </c>
      <c r="F319" s="11">
        <f>route!B318</f>
        <v>0</v>
      </c>
      <c r="G319" s="12">
        <f t="shared" si="132"/>
        <v>0</v>
      </c>
      <c r="H319" s="12">
        <f t="shared" si="133"/>
        <v>0</v>
      </c>
      <c r="I319" s="12">
        <f t="shared" si="134"/>
        <v>31</v>
      </c>
      <c r="J319" s="12">
        <f t="shared" si="135"/>
        <v>3</v>
      </c>
      <c r="K319" s="12">
        <f t="shared" si="136"/>
        <v>-5.2359877559829883E-2</v>
      </c>
      <c r="L319" s="12">
        <f t="shared" si="137"/>
        <v>-5.2335956242943828E-2</v>
      </c>
      <c r="M319" s="12">
        <f t="shared" si="138"/>
        <v>-5.2383818566763218E-2</v>
      </c>
      <c r="N319" s="12">
        <f t="shared" si="139"/>
        <v>0</v>
      </c>
      <c r="O319" s="12">
        <f t="shared" si="140"/>
        <v>6375585.7452000007</v>
      </c>
      <c r="P319" s="12">
        <f t="shared" si="141"/>
        <v>9.2468067027179749E-6</v>
      </c>
      <c r="Q319" s="12">
        <f t="shared" si="142"/>
        <v>0</v>
      </c>
      <c r="R319" s="12">
        <f t="shared" si="143"/>
        <v>0</v>
      </c>
      <c r="S319" s="12">
        <f t="shared" si="144"/>
        <v>0</v>
      </c>
      <c r="T319" s="12">
        <f t="shared" si="145"/>
        <v>0</v>
      </c>
      <c r="U319" s="12">
        <f t="shared" si="146"/>
        <v>0</v>
      </c>
      <c r="V319" s="12">
        <f t="shared" si="131"/>
        <v>5.0546225567071803E-3</v>
      </c>
      <c r="W319" s="12">
        <f t="shared" si="147"/>
        <v>4.2582015317955055E-5</v>
      </c>
      <c r="X319" s="12">
        <f t="shared" si="148"/>
        <v>1.6740578955036711E-7</v>
      </c>
      <c r="Y319" s="12">
        <f t="shared" si="149"/>
        <v>0</v>
      </c>
      <c r="Z319" s="13" t="str">
        <f t="shared" si="150"/>
        <v>N</v>
      </c>
      <c r="AA319" s="13" t="str">
        <f t="shared" si="151"/>
        <v>N</v>
      </c>
      <c r="AB319" s="13" t="str">
        <f t="shared" si="152"/>
        <v>U</v>
      </c>
      <c r="AC319" s="14">
        <f t="shared" si="153"/>
        <v>166021.44365805644</v>
      </c>
      <c r="AD319" s="14">
        <f t="shared" si="154"/>
        <v>0</v>
      </c>
      <c r="AE319" s="27"/>
      <c r="AF319" s="27"/>
      <c r="AG319" s="33"/>
      <c r="AH319" s="34"/>
      <c r="AI319" s="35"/>
      <c r="AJ319" s="33"/>
      <c r="AK319" s="34"/>
      <c r="AL319" s="35"/>
      <c r="AM319" s="28"/>
      <c r="AN319" s="28"/>
      <c r="AO319" s="28"/>
    </row>
    <row r="320" spans="5:41" x14ac:dyDescent="0.25">
      <c r="E320" s="11">
        <f>route!A319</f>
        <v>0</v>
      </c>
      <c r="F320" s="11">
        <f>route!B319</f>
        <v>0</v>
      </c>
      <c r="G320" s="12">
        <f t="shared" si="132"/>
        <v>0</v>
      </c>
      <c r="H320" s="12">
        <f t="shared" si="133"/>
        <v>0</v>
      </c>
      <c r="I320" s="12">
        <f t="shared" si="134"/>
        <v>31</v>
      </c>
      <c r="J320" s="12">
        <f t="shared" si="135"/>
        <v>3</v>
      </c>
      <c r="K320" s="12">
        <f t="shared" si="136"/>
        <v>-5.2359877559829883E-2</v>
      </c>
      <c r="L320" s="12">
        <f t="shared" si="137"/>
        <v>-5.2335956242943828E-2</v>
      </c>
      <c r="M320" s="12">
        <f t="shared" si="138"/>
        <v>-5.2383818566763218E-2</v>
      </c>
      <c r="N320" s="12">
        <f t="shared" si="139"/>
        <v>0</v>
      </c>
      <c r="O320" s="12">
        <f t="shared" si="140"/>
        <v>6375585.7452000007</v>
      </c>
      <c r="P320" s="12">
        <f t="shared" si="141"/>
        <v>9.2468067027179749E-6</v>
      </c>
      <c r="Q320" s="12">
        <f t="shared" si="142"/>
        <v>0</v>
      </c>
      <c r="R320" s="12">
        <f t="shared" si="143"/>
        <v>0</v>
      </c>
      <c r="S320" s="12">
        <f t="shared" si="144"/>
        <v>0</v>
      </c>
      <c r="T320" s="12">
        <f t="shared" si="145"/>
        <v>0</v>
      </c>
      <c r="U320" s="12">
        <f t="shared" si="146"/>
        <v>0</v>
      </c>
      <c r="V320" s="12">
        <f t="shared" si="131"/>
        <v>5.0546225567071803E-3</v>
      </c>
      <c r="W320" s="12">
        <f t="shared" si="147"/>
        <v>4.2582015317955055E-5</v>
      </c>
      <c r="X320" s="12">
        <f t="shared" si="148"/>
        <v>1.6740578955036711E-7</v>
      </c>
      <c r="Y320" s="12">
        <f t="shared" si="149"/>
        <v>0</v>
      </c>
      <c r="Z320" s="13" t="str">
        <f t="shared" si="150"/>
        <v>N</v>
      </c>
      <c r="AA320" s="13" t="str">
        <f t="shared" si="151"/>
        <v>N</v>
      </c>
      <c r="AB320" s="13" t="str">
        <f t="shared" si="152"/>
        <v>U</v>
      </c>
      <c r="AC320" s="14">
        <f t="shared" si="153"/>
        <v>166021.44365805644</v>
      </c>
      <c r="AD320" s="14">
        <f t="shared" si="154"/>
        <v>0</v>
      </c>
      <c r="AE320" s="27"/>
      <c r="AF320" s="27"/>
      <c r="AG320" s="33"/>
      <c r="AH320" s="34"/>
      <c r="AI320" s="35"/>
      <c r="AJ320" s="33"/>
      <c r="AK320" s="34"/>
      <c r="AL320" s="35"/>
      <c r="AM320" s="28"/>
      <c r="AN320" s="28"/>
      <c r="AO320" s="28"/>
    </row>
    <row r="321" spans="5:41" x14ac:dyDescent="0.25">
      <c r="E321" s="11">
        <f>route!A320</f>
        <v>0</v>
      </c>
      <c r="F321" s="11">
        <f>route!B320</f>
        <v>0</v>
      </c>
      <c r="G321" s="12">
        <f t="shared" si="132"/>
        <v>0</v>
      </c>
      <c r="H321" s="12">
        <f t="shared" si="133"/>
        <v>0</v>
      </c>
      <c r="I321" s="12">
        <f t="shared" si="134"/>
        <v>31</v>
      </c>
      <c r="J321" s="12">
        <f t="shared" si="135"/>
        <v>3</v>
      </c>
      <c r="K321" s="12">
        <f t="shared" si="136"/>
        <v>-5.2359877559829883E-2</v>
      </c>
      <c r="L321" s="12">
        <f t="shared" si="137"/>
        <v>-5.2335956242943828E-2</v>
      </c>
      <c r="M321" s="12">
        <f t="shared" si="138"/>
        <v>-5.2383818566763218E-2</v>
      </c>
      <c r="N321" s="12">
        <f t="shared" si="139"/>
        <v>0</v>
      </c>
      <c r="O321" s="12">
        <f t="shared" si="140"/>
        <v>6375585.7452000007</v>
      </c>
      <c r="P321" s="12">
        <f t="shared" si="141"/>
        <v>9.2468067027179749E-6</v>
      </c>
      <c r="Q321" s="12">
        <f t="shared" si="142"/>
        <v>0</v>
      </c>
      <c r="R321" s="12">
        <f t="shared" si="143"/>
        <v>0</v>
      </c>
      <c r="S321" s="12">
        <f t="shared" si="144"/>
        <v>0</v>
      </c>
      <c r="T321" s="12">
        <f t="shared" si="145"/>
        <v>0</v>
      </c>
      <c r="U321" s="12">
        <f t="shared" si="146"/>
        <v>0</v>
      </c>
      <c r="V321" s="12">
        <f t="shared" si="131"/>
        <v>5.0546225567071803E-3</v>
      </c>
      <c r="W321" s="12">
        <f t="shared" si="147"/>
        <v>4.2582015317955055E-5</v>
      </c>
      <c r="X321" s="12">
        <f t="shared" si="148"/>
        <v>1.6740578955036711E-7</v>
      </c>
      <c r="Y321" s="12">
        <f t="shared" si="149"/>
        <v>0</v>
      </c>
      <c r="Z321" s="13" t="str">
        <f t="shared" si="150"/>
        <v>N</v>
      </c>
      <c r="AA321" s="13" t="str">
        <f t="shared" si="151"/>
        <v>N</v>
      </c>
      <c r="AB321" s="13" t="str">
        <f t="shared" si="152"/>
        <v>U</v>
      </c>
      <c r="AC321" s="14">
        <f t="shared" si="153"/>
        <v>166021.44365805644</v>
      </c>
      <c r="AD321" s="14">
        <f t="shared" si="154"/>
        <v>0</v>
      </c>
      <c r="AE321" s="27"/>
      <c r="AF321" s="27"/>
      <c r="AG321" s="33"/>
      <c r="AH321" s="34"/>
      <c r="AI321" s="35"/>
      <c r="AJ321" s="33"/>
      <c r="AK321" s="34"/>
      <c r="AL321" s="35"/>
      <c r="AM321" s="28"/>
      <c r="AN321" s="28"/>
      <c r="AO321" s="28"/>
    </row>
    <row r="322" spans="5:41" x14ac:dyDescent="0.25">
      <c r="E322" s="11">
        <f>route!A321</f>
        <v>0</v>
      </c>
      <c r="F322" s="11">
        <f>route!B321</f>
        <v>0</v>
      </c>
      <c r="G322" s="12">
        <f t="shared" si="132"/>
        <v>0</v>
      </c>
      <c r="H322" s="12">
        <f t="shared" si="133"/>
        <v>0</v>
      </c>
      <c r="I322" s="12">
        <f t="shared" si="134"/>
        <v>31</v>
      </c>
      <c r="J322" s="12">
        <f t="shared" si="135"/>
        <v>3</v>
      </c>
      <c r="K322" s="12">
        <f t="shared" si="136"/>
        <v>-5.2359877559829883E-2</v>
      </c>
      <c r="L322" s="12">
        <f t="shared" si="137"/>
        <v>-5.2335956242943828E-2</v>
      </c>
      <c r="M322" s="12">
        <f t="shared" si="138"/>
        <v>-5.2383818566763218E-2</v>
      </c>
      <c r="N322" s="12">
        <f t="shared" si="139"/>
        <v>0</v>
      </c>
      <c r="O322" s="12">
        <f t="shared" si="140"/>
        <v>6375585.7452000007</v>
      </c>
      <c r="P322" s="12">
        <f t="shared" si="141"/>
        <v>9.2468067027179749E-6</v>
      </c>
      <c r="Q322" s="12">
        <f t="shared" si="142"/>
        <v>0</v>
      </c>
      <c r="R322" s="12">
        <f t="shared" si="143"/>
        <v>0</v>
      </c>
      <c r="S322" s="12">
        <f t="shared" si="144"/>
        <v>0</v>
      </c>
      <c r="T322" s="12">
        <f t="shared" si="145"/>
        <v>0</v>
      </c>
      <c r="U322" s="12">
        <f t="shared" si="146"/>
        <v>0</v>
      </c>
      <c r="V322" s="12">
        <f t="shared" si="131"/>
        <v>5.0546225567071803E-3</v>
      </c>
      <c r="W322" s="12">
        <f t="shared" si="147"/>
        <v>4.2582015317955055E-5</v>
      </c>
      <c r="X322" s="12">
        <f t="shared" si="148"/>
        <v>1.6740578955036711E-7</v>
      </c>
      <c r="Y322" s="12">
        <f t="shared" si="149"/>
        <v>0</v>
      </c>
      <c r="Z322" s="13" t="str">
        <f t="shared" si="150"/>
        <v>N</v>
      </c>
      <c r="AA322" s="13" t="str">
        <f t="shared" si="151"/>
        <v>N</v>
      </c>
      <c r="AB322" s="13" t="str">
        <f t="shared" si="152"/>
        <v>U</v>
      </c>
      <c r="AC322" s="14">
        <f t="shared" si="153"/>
        <v>166021.44365805644</v>
      </c>
      <c r="AD322" s="14">
        <f t="shared" si="154"/>
        <v>0</v>
      </c>
      <c r="AE322" s="27"/>
      <c r="AF322" s="27"/>
      <c r="AG322" s="33"/>
      <c r="AH322" s="34"/>
      <c r="AI322" s="35"/>
      <c r="AJ322" s="33"/>
      <c r="AK322" s="34"/>
      <c r="AL322" s="35"/>
      <c r="AM322" s="28"/>
      <c r="AN322" s="28"/>
      <c r="AO322" s="28"/>
    </row>
    <row r="323" spans="5:41" x14ac:dyDescent="0.25">
      <c r="E323" s="11">
        <f>route!A322</f>
        <v>0</v>
      </c>
      <c r="F323" s="11">
        <f>route!B322</f>
        <v>0</v>
      </c>
      <c r="G323" s="12">
        <f t="shared" si="132"/>
        <v>0</v>
      </c>
      <c r="H323" s="12">
        <f t="shared" si="133"/>
        <v>0</v>
      </c>
      <c r="I323" s="12">
        <f t="shared" si="134"/>
        <v>31</v>
      </c>
      <c r="J323" s="12">
        <f t="shared" si="135"/>
        <v>3</v>
      </c>
      <c r="K323" s="12">
        <f t="shared" si="136"/>
        <v>-5.2359877559829883E-2</v>
      </c>
      <c r="L323" s="12">
        <f t="shared" si="137"/>
        <v>-5.2335956242943828E-2</v>
      </c>
      <c r="M323" s="12">
        <f t="shared" si="138"/>
        <v>-5.2383818566763218E-2</v>
      </c>
      <c r="N323" s="12">
        <f t="shared" si="139"/>
        <v>0</v>
      </c>
      <c r="O323" s="12">
        <f t="shared" si="140"/>
        <v>6375585.7452000007</v>
      </c>
      <c r="P323" s="12">
        <f t="shared" si="141"/>
        <v>9.2468067027179749E-6</v>
      </c>
      <c r="Q323" s="12">
        <f t="shared" si="142"/>
        <v>0</v>
      </c>
      <c r="R323" s="12">
        <f t="shared" si="143"/>
        <v>0</v>
      </c>
      <c r="S323" s="12">
        <f t="shared" si="144"/>
        <v>0</v>
      </c>
      <c r="T323" s="12">
        <f t="shared" si="145"/>
        <v>0</v>
      </c>
      <c r="U323" s="12">
        <f t="shared" si="146"/>
        <v>0</v>
      </c>
      <c r="V323" s="12">
        <f t="shared" si="131"/>
        <v>5.0546225567071803E-3</v>
      </c>
      <c r="W323" s="12">
        <f t="shared" si="147"/>
        <v>4.2582015317955055E-5</v>
      </c>
      <c r="X323" s="12">
        <f t="shared" si="148"/>
        <v>1.6740578955036711E-7</v>
      </c>
      <c r="Y323" s="12">
        <f t="shared" si="149"/>
        <v>0</v>
      </c>
      <c r="Z323" s="13" t="str">
        <f t="shared" si="150"/>
        <v>N</v>
      </c>
      <c r="AA323" s="13" t="str">
        <f t="shared" si="151"/>
        <v>N</v>
      </c>
      <c r="AB323" s="13" t="str">
        <f t="shared" si="152"/>
        <v>U</v>
      </c>
      <c r="AC323" s="14">
        <f t="shared" si="153"/>
        <v>166021.44365805644</v>
      </c>
      <c r="AD323" s="14">
        <f t="shared" si="154"/>
        <v>0</v>
      </c>
      <c r="AE323" s="27"/>
      <c r="AF323" s="27"/>
      <c r="AG323" s="33"/>
      <c r="AH323" s="34"/>
      <c r="AI323" s="35"/>
      <c r="AJ323" s="33"/>
      <c r="AK323" s="34"/>
      <c r="AL323" s="35"/>
      <c r="AM323" s="28"/>
      <c r="AN323" s="28"/>
      <c r="AO323" s="28"/>
    </row>
    <row r="324" spans="5:41" x14ac:dyDescent="0.25">
      <c r="E324" s="11">
        <f>route!A323</f>
        <v>0</v>
      </c>
      <c r="F324" s="11">
        <f>route!B323</f>
        <v>0</v>
      </c>
      <c r="G324" s="12">
        <f t="shared" si="132"/>
        <v>0</v>
      </c>
      <c r="H324" s="12">
        <f t="shared" si="133"/>
        <v>0</v>
      </c>
      <c r="I324" s="12">
        <f t="shared" si="134"/>
        <v>31</v>
      </c>
      <c r="J324" s="12">
        <f t="shared" si="135"/>
        <v>3</v>
      </c>
      <c r="K324" s="12">
        <f t="shared" si="136"/>
        <v>-5.2359877559829883E-2</v>
      </c>
      <c r="L324" s="12">
        <f t="shared" si="137"/>
        <v>-5.2335956242943828E-2</v>
      </c>
      <c r="M324" s="12">
        <f t="shared" si="138"/>
        <v>-5.2383818566763218E-2</v>
      </c>
      <c r="N324" s="12">
        <f t="shared" si="139"/>
        <v>0</v>
      </c>
      <c r="O324" s="12">
        <f t="shared" si="140"/>
        <v>6375585.7452000007</v>
      </c>
      <c r="P324" s="12">
        <f t="shared" si="141"/>
        <v>9.2468067027179749E-6</v>
      </c>
      <c r="Q324" s="12">
        <f t="shared" si="142"/>
        <v>0</v>
      </c>
      <c r="R324" s="12">
        <f t="shared" si="143"/>
        <v>0</v>
      </c>
      <c r="S324" s="12">
        <f t="shared" si="144"/>
        <v>0</v>
      </c>
      <c r="T324" s="12">
        <f t="shared" si="145"/>
        <v>0</v>
      </c>
      <c r="U324" s="12">
        <f t="shared" si="146"/>
        <v>0</v>
      </c>
      <c r="V324" s="12">
        <f t="shared" si="131"/>
        <v>5.0546225567071803E-3</v>
      </c>
      <c r="W324" s="12">
        <f t="shared" si="147"/>
        <v>4.2582015317955055E-5</v>
      </c>
      <c r="X324" s="12">
        <f t="shared" si="148"/>
        <v>1.6740578955036711E-7</v>
      </c>
      <c r="Y324" s="12">
        <f t="shared" si="149"/>
        <v>0</v>
      </c>
      <c r="Z324" s="13" t="str">
        <f t="shared" si="150"/>
        <v>N</v>
      </c>
      <c r="AA324" s="13" t="str">
        <f t="shared" si="151"/>
        <v>N</v>
      </c>
      <c r="AB324" s="13" t="str">
        <f t="shared" si="152"/>
        <v>U</v>
      </c>
      <c r="AC324" s="14">
        <f t="shared" si="153"/>
        <v>166021.44365805644</v>
      </c>
      <c r="AD324" s="14">
        <f t="shared" si="154"/>
        <v>0</v>
      </c>
      <c r="AE324" s="27"/>
      <c r="AF324" s="27"/>
      <c r="AG324" s="33"/>
      <c r="AH324" s="34"/>
      <c r="AI324" s="35"/>
      <c r="AJ324" s="33"/>
      <c r="AK324" s="34"/>
      <c r="AL324" s="35"/>
      <c r="AM324" s="28"/>
      <c r="AN324" s="28"/>
      <c r="AO324" s="28"/>
    </row>
    <row r="325" spans="5:41" x14ac:dyDescent="0.25">
      <c r="E325" s="11">
        <f>route!A324</f>
        <v>0</v>
      </c>
      <c r="F325" s="11">
        <f>route!B324</f>
        <v>0</v>
      </c>
      <c r="G325" s="12">
        <f t="shared" si="132"/>
        <v>0</v>
      </c>
      <c r="H325" s="12">
        <f t="shared" si="133"/>
        <v>0</v>
      </c>
      <c r="I325" s="12">
        <f t="shared" si="134"/>
        <v>31</v>
      </c>
      <c r="J325" s="12">
        <f t="shared" si="135"/>
        <v>3</v>
      </c>
      <c r="K325" s="12">
        <f t="shared" si="136"/>
        <v>-5.2359877559829883E-2</v>
      </c>
      <c r="L325" s="12">
        <f t="shared" si="137"/>
        <v>-5.2335956242943828E-2</v>
      </c>
      <c r="M325" s="12">
        <f t="shared" si="138"/>
        <v>-5.2383818566763218E-2</v>
      </c>
      <c r="N325" s="12">
        <f t="shared" si="139"/>
        <v>0</v>
      </c>
      <c r="O325" s="12">
        <f t="shared" si="140"/>
        <v>6375585.7452000007</v>
      </c>
      <c r="P325" s="12">
        <f t="shared" si="141"/>
        <v>9.2468067027179749E-6</v>
      </c>
      <c r="Q325" s="12">
        <f t="shared" si="142"/>
        <v>0</v>
      </c>
      <c r="R325" s="12">
        <f t="shared" si="143"/>
        <v>0</v>
      </c>
      <c r="S325" s="12">
        <f t="shared" si="144"/>
        <v>0</v>
      </c>
      <c r="T325" s="12">
        <f t="shared" si="145"/>
        <v>0</v>
      </c>
      <c r="U325" s="12">
        <f t="shared" si="146"/>
        <v>0</v>
      </c>
      <c r="V325" s="12">
        <f t="shared" ref="V325:V388" si="155">(3/4)*$C$17</f>
        <v>5.0546225567071803E-3</v>
      </c>
      <c r="W325" s="12">
        <f t="shared" si="147"/>
        <v>4.2582015317955055E-5</v>
      </c>
      <c r="X325" s="12">
        <f t="shared" si="148"/>
        <v>1.6740578955036711E-7</v>
      </c>
      <c r="Y325" s="12">
        <f t="shared" si="149"/>
        <v>0</v>
      </c>
      <c r="Z325" s="13" t="str">
        <f t="shared" si="150"/>
        <v>N</v>
      </c>
      <c r="AA325" s="13" t="str">
        <f t="shared" si="151"/>
        <v>N</v>
      </c>
      <c r="AB325" s="13" t="str">
        <f t="shared" si="152"/>
        <v>U</v>
      </c>
      <c r="AC325" s="14">
        <f t="shared" si="153"/>
        <v>166021.44365805644</v>
      </c>
      <c r="AD325" s="14">
        <f t="shared" si="154"/>
        <v>0</v>
      </c>
      <c r="AE325" s="27"/>
      <c r="AF325" s="27"/>
      <c r="AG325" s="33"/>
      <c r="AH325" s="34"/>
      <c r="AI325" s="35"/>
      <c r="AJ325" s="33"/>
      <c r="AK325" s="34"/>
      <c r="AL325" s="35"/>
      <c r="AM325" s="28"/>
      <c r="AN325" s="28"/>
      <c r="AO325" s="28"/>
    </row>
    <row r="326" spans="5:41" x14ac:dyDescent="0.25">
      <c r="E326" s="11">
        <f>route!A325</f>
        <v>0</v>
      </c>
      <c r="F326" s="11">
        <f>route!B325</f>
        <v>0</v>
      </c>
      <c r="G326" s="12">
        <f t="shared" si="132"/>
        <v>0</v>
      </c>
      <c r="H326" s="12">
        <f t="shared" si="133"/>
        <v>0</v>
      </c>
      <c r="I326" s="12">
        <f t="shared" si="134"/>
        <v>31</v>
      </c>
      <c r="J326" s="12">
        <f t="shared" si="135"/>
        <v>3</v>
      </c>
      <c r="K326" s="12">
        <f t="shared" si="136"/>
        <v>-5.2359877559829883E-2</v>
      </c>
      <c r="L326" s="12">
        <f t="shared" si="137"/>
        <v>-5.2335956242943828E-2</v>
      </c>
      <c r="M326" s="12">
        <f t="shared" si="138"/>
        <v>-5.2383818566763218E-2</v>
      </c>
      <c r="N326" s="12">
        <f t="shared" si="139"/>
        <v>0</v>
      </c>
      <c r="O326" s="12">
        <f t="shared" si="140"/>
        <v>6375585.7452000007</v>
      </c>
      <c r="P326" s="12">
        <f t="shared" si="141"/>
        <v>9.2468067027179749E-6</v>
      </c>
      <c r="Q326" s="12">
        <f t="shared" si="142"/>
        <v>0</v>
      </c>
      <c r="R326" s="12">
        <f t="shared" si="143"/>
        <v>0</v>
      </c>
      <c r="S326" s="12">
        <f t="shared" si="144"/>
        <v>0</v>
      </c>
      <c r="T326" s="12">
        <f t="shared" si="145"/>
        <v>0</v>
      </c>
      <c r="U326" s="12">
        <f t="shared" si="146"/>
        <v>0</v>
      </c>
      <c r="V326" s="12">
        <f t="shared" si="155"/>
        <v>5.0546225567071803E-3</v>
      </c>
      <c r="W326" s="12">
        <f t="shared" si="147"/>
        <v>4.2582015317955055E-5</v>
      </c>
      <c r="X326" s="12">
        <f t="shared" si="148"/>
        <v>1.6740578955036711E-7</v>
      </c>
      <c r="Y326" s="12">
        <f t="shared" si="149"/>
        <v>0</v>
      </c>
      <c r="Z326" s="13" t="str">
        <f t="shared" si="150"/>
        <v>N</v>
      </c>
      <c r="AA326" s="13" t="str">
        <f t="shared" si="151"/>
        <v>N</v>
      </c>
      <c r="AB326" s="13" t="str">
        <f t="shared" si="152"/>
        <v>U</v>
      </c>
      <c r="AC326" s="14">
        <f t="shared" si="153"/>
        <v>166021.44365805644</v>
      </c>
      <c r="AD326" s="14">
        <f t="shared" si="154"/>
        <v>0</v>
      </c>
      <c r="AE326" s="27"/>
      <c r="AF326" s="27"/>
      <c r="AG326" s="33"/>
      <c r="AH326" s="34"/>
      <c r="AI326" s="35"/>
      <c r="AJ326" s="33"/>
      <c r="AK326" s="34"/>
      <c r="AL326" s="35"/>
      <c r="AM326" s="28"/>
      <c r="AN326" s="28"/>
      <c r="AO326" s="28"/>
    </row>
    <row r="327" spans="5:41" x14ac:dyDescent="0.25">
      <c r="E327" s="11">
        <f>route!A326</f>
        <v>0</v>
      </c>
      <c r="F327" s="11">
        <f>route!B326</f>
        <v>0</v>
      </c>
      <c r="G327" s="12">
        <f t="shared" si="132"/>
        <v>0</v>
      </c>
      <c r="H327" s="12">
        <f t="shared" si="133"/>
        <v>0</v>
      </c>
      <c r="I327" s="12">
        <f t="shared" si="134"/>
        <v>31</v>
      </c>
      <c r="J327" s="12">
        <f t="shared" si="135"/>
        <v>3</v>
      </c>
      <c r="K327" s="12">
        <f t="shared" si="136"/>
        <v>-5.2359877559829883E-2</v>
      </c>
      <c r="L327" s="12">
        <f t="shared" si="137"/>
        <v>-5.2335956242943828E-2</v>
      </c>
      <c r="M327" s="12">
        <f t="shared" si="138"/>
        <v>-5.2383818566763218E-2</v>
      </c>
      <c r="N327" s="12">
        <f t="shared" si="139"/>
        <v>0</v>
      </c>
      <c r="O327" s="12">
        <f t="shared" si="140"/>
        <v>6375585.7452000007</v>
      </c>
      <c r="P327" s="12">
        <f t="shared" si="141"/>
        <v>9.2468067027179749E-6</v>
      </c>
      <c r="Q327" s="12">
        <f t="shared" si="142"/>
        <v>0</v>
      </c>
      <c r="R327" s="12">
        <f t="shared" si="143"/>
        <v>0</v>
      </c>
      <c r="S327" s="12">
        <f t="shared" si="144"/>
        <v>0</v>
      </c>
      <c r="T327" s="12">
        <f t="shared" si="145"/>
        <v>0</v>
      </c>
      <c r="U327" s="12">
        <f t="shared" si="146"/>
        <v>0</v>
      </c>
      <c r="V327" s="12">
        <f t="shared" si="155"/>
        <v>5.0546225567071803E-3</v>
      </c>
      <c r="W327" s="12">
        <f t="shared" si="147"/>
        <v>4.2582015317955055E-5</v>
      </c>
      <c r="X327" s="12">
        <f t="shared" si="148"/>
        <v>1.6740578955036711E-7</v>
      </c>
      <c r="Y327" s="12">
        <f t="shared" si="149"/>
        <v>0</v>
      </c>
      <c r="Z327" s="13" t="str">
        <f t="shared" si="150"/>
        <v>N</v>
      </c>
      <c r="AA327" s="13" t="str">
        <f t="shared" si="151"/>
        <v>N</v>
      </c>
      <c r="AB327" s="13" t="str">
        <f t="shared" si="152"/>
        <v>U</v>
      </c>
      <c r="AC327" s="14">
        <f t="shared" si="153"/>
        <v>166021.44365805644</v>
      </c>
      <c r="AD327" s="14">
        <f t="shared" si="154"/>
        <v>0</v>
      </c>
      <c r="AE327" s="27"/>
      <c r="AF327" s="27"/>
      <c r="AG327" s="33"/>
      <c r="AH327" s="34"/>
      <c r="AI327" s="35"/>
      <c r="AJ327" s="33"/>
      <c r="AK327" s="34"/>
      <c r="AL327" s="35"/>
      <c r="AM327" s="28"/>
      <c r="AN327" s="28"/>
      <c r="AO327" s="28"/>
    </row>
    <row r="328" spans="5:41" x14ac:dyDescent="0.25">
      <c r="E328" s="11">
        <f>route!A327</f>
        <v>0</v>
      </c>
      <c r="F328" s="11">
        <f>route!B327</f>
        <v>0</v>
      </c>
      <c r="G328" s="12">
        <f t="shared" si="132"/>
        <v>0</v>
      </c>
      <c r="H328" s="12">
        <f t="shared" si="133"/>
        <v>0</v>
      </c>
      <c r="I328" s="12">
        <f t="shared" si="134"/>
        <v>31</v>
      </c>
      <c r="J328" s="12">
        <f t="shared" si="135"/>
        <v>3</v>
      </c>
      <c r="K328" s="12">
        <f t="shared" si="136"/>
        <v>-5.2359877559829883E-2</v>
      </c>
      <c r="L328" s="12">
        <f t="shared" si="137"/>
        <v>-5.2335956242943828E-2</v>
      </c>
      <c r="M328" s="12">
        <f t="shared" si="138"/>
        <v>-5.2383818566763218E-2</v>
      </c>
      <c r="N328" s="12">
        <f t="shared" si="139"/>
        <v>0</v>
      </c>
      <c r="O328" s="12">
        <f t="shared" si="140"/>
        <v>6375585.7452000007</v>
      </c>
      <c r="P328" s="12">
        <f t="shared" si="141"/>
        <v>9.2468067027179749E-6</v>
      </c>
      <c r="Q328" s="12">
        <f t="shared" si="142"/>
        <v>0</v>
      </c>
      <c r="R328" s="12">
        <f t="shared" si="143"/>
        <v>0</v>
      </c>
      <c r="S328" s="12">
        <f t="shared" si="144"/>
        <v>0</v>
      </c>
      <c r="T328" s="12">
        <f t="shared" si="145"/>
        <v>0</v>
      </c>
      <c r="U328" s="12">
        <f t="shared" si="146"/>
        <v>0</v>
      </c>
      <c r="V328" s="12">
        <f t="shared" si="155"/>
        <v>5.0546225567071803E-3</v>
      </c>
      <c r="W328" s="12">
        <f t="shared" si="147"/>
        <v>4.2582015317955055E-5</v>
      </c>
      <c r="X328" s="12">
        <f t="shared" si="148"/>
        <v>1.6740578955036711E-7</v>
      </c>
      <c r="Y328" s="12">
        <f t="shared" si="149"/>
        <v>0</v>
      </c>
      <c r="Z328" s="13" t="str">
        <f t="shared" si="150"/>
        <v>N</v>
      </c>
      <c r="AA328" s="13" t="str">
        <f t="shared" si="151"/>
        <v>N</v>
      </c>
      <c r="AB328" s="13" t="str">
        <f t="shared" si="152"/>
        <v>U</v>
      </c>
      <c r="AC328" s="14">
        <f t="shared" si="153"/>
        <v>166021.44365805644</v>
      </c>
      <c r="AD328" s="14">
        <f t="shared" si="154"/>
        <v>0</v>
      </c>
      <c r="AE328" s="27"/>
      <c r="AF328" s="27"/>
      <c r="AG328" s="33"/>
      <c r="AH328" s="34"/>
      <c r="AI328" s="35"/>
      <c r="AJ328" s="33"/>
      <c r="AK328" s="34"/>
      <c r="AL328" s="35"/>
      <c r="AM328" s="28"/>
      <c r="AN328" s="28"/>
      <c r="AO328" s="28"/>
    </row>
    <row r="329" spans="5:41" x14ac:dyDescent="0.25">
      <c r="E329" s="11">
        <f>route!A328</f>
        <v>0</v>
      </c>
      <c r="F329" s="11">
        <f>route!B328</f>
        <v>0</v>
      </c>
      <c r="G329" s="12">
        <f t="shared" si="132"/>
        <v>0</v>
      </c>
      <c r="H329" s="12">
        <f t="shared" si="133"/>
        <v>0</v>
      </c>
      <c r="I329" s="12">
        <f t="shared" si="134"/>
        <v>31</v>
      </c>
      <c r="J329" s="12">
        <f t="shared" si="135"/>
        <v>3</v>
      </c>
      <c r="K329" s="12">
        <f t="shared" si="136"/>
        <v>-5.2359877559829883E-2</v>
      </c>
      <c r="L329" s="12">
        <f t="shared" si="137"/>
        <v>-5.2335956242943828E-2</v>
      </c>
      <c r="M329" s="12">
        <f t="shared" si="138"/>
        <v>-5.2383818566763218E-2</v>
      </c>
      <c r="N329" s="12">
        <f t="shared" si="139"/>
        <v>0</v>
      </c>
      <c r="O329" s="12">
        <f t="shared" si="140"/>
        <v>6375585.7452000007</v>
      </c>
      <c r="P329" s="12">
        <f t="shared" si="141"/>
        <v>9.2468067027179749E-6</v>
      </c>
      <c r="Q329" s="12">
        <f t="shared" si="142"/>
        <v>0</v>
      </c>
      <c r="R329" s="12">
        <f t="shared" si="143"/>
        <v>0</v>
      </c>
      <c r="S329" s="12">
        <f t="shared" si="144"/>
        <v>0</v>
      </c>
      <c r="T329" s="12">
        <f t="shared" si="145"/>
        <v>0</v>
      </c>
      <c r="U329" s="12">
        <f t="shared" si="146"/>
        <v>0</v>
      </c>
      <c r="V329" s="12">
        <f t="shared" si="155"/>
        <v>5.0546225567071803E-3</v>
      </c>
      <c r="W329" s="12">
        <f t="shared" si="147"/>
        <v>4.2582015317955055E-5</v>
      </c>
      <c r="X329" s="12">
        <f t="shared" si="148"/>
        <v>1.6740578955036711E-7</v>
      </c>
      <c r="Y329" s="12">
        <f t="shared" si="149"/>
        <v>0</v>
      </c>
      <c r="Z329" s="13" t="str">
        <f t="shared" si="150"/>
        <v>N</v>
      </c>
      <c r="AA329" s="13" t="str">
        <f t="shared" si="151"/>
        <v>N</v>
      </c>
      <c r="AB329" s="13" t="str">
        <f t="shared" si="152"/>
        <v>U</v>
      </c>
      <c r="AC329" s="14">
        <f t="shared" si="153"/>
        <v>166021.44365805644</v>
      </c>
      <c r="AD329" s="14">
        <f t="shared" si="154"/>
        <v>0</v>
      </c>
      <c r="AE329" s="27"/>
      <c r="AF329" s="27"/>
      <c r="AG329" s="33"/>
      <c r="AH329" s="34"/>
      <c r="AI329" s="35"/>
      <c r="AJ329" s="33"/>
      <c r="AK329" s="34"/>
      <c r="AL329" s="35"/>
      <c r="AM329" s="28"/>
      <c r="AN329" s="28"/>
      <c r="AO329" s="28"/>
    </row>
    <row r="330" spans="5:41" x14ac:dyDescent="0.25">
      <c r="E330" s="11">
        <f>route!A329</f>
        <v>0</v>
      </c>
      <c r="F330" s="11">
        <f>route!B329</f>
        <v>0</v>
      </c>
      <c r="G330" s="12">
        <f t="shared" si="132"/>
        <v>0</v>
      </c>
      <c r="H330" s="12">
        <f t="shared" si="133"/>
        <v>0</v>
      </c>
      <c r="I330" s="12">
        <f t="shared" si="134"/>
        <v>31</v>
      </c>
      <c r="J330" s="12">
        <f t="shared" si="135"/>
        <v>3</v>
      </c>
      <c r="K330" s="12">
        <f t="shared" si="136"/>
        <v>-5.2359877559829883E-2</v>
      </c>
      <c r="L330" s="12">
        <f t="shared" si="137"/>
        <v>-5.2335956242943828E-2</v>
      </c>
      <c r="M330" s="12">
        <f t="shared" si="138"/>
        <v>-5.2383818566763218E-2</v>
      </c>
      <c r="N330" s="12">
        <f t="shared" si="139"/>
        <v>0</v>
      </c>
      <c r="O330" s="12">
        <f t="shared" si="140"/>
        <v>6375585.7452000007</v>
      </c>
      <c r="P330" s="12">
        <f t="shared" si="141"/>
        <v>9.2468067027179749E-6</v>
      </c>
      <c r="Q330" s="12">
        <f t="shared" si="142"/>
        <v>0</v>
      </c>
      <c r="R330" s="12">
        <f t="shared" si="143"/>
        <v>0</v>
      </c>
      <c r="S330" s="12">
        <f t="shared" si="144"/>
        <v>0</v>
      </c>
      <c r="T330" s="12">
        <f t="shared" si="145"/>
        <v>0</v>
      </c>
      <c r="U330" s="12">
        <f t="shared" si="146"/>
        <v>0</v>
      </c>
      <c r="V330" s="12">
        <f t="shared" si="155"/>
        <v>5.0546225567071803E-3</v>
      </c>
      <c r="W330" s="12">
        <f t="shared" si="147"/>
        <v>4.2582015317955055E-5</v>
      </c>
      <c r="X330" s="12">
        <f t="shared" si="148"/>
        <v>1.6740578955036711E-7</v>
      </c>
      <c r="Y330" s="12">
        <f t="shared" si="149"/>
        <v>0</v>
      </c>
      <c r="Z330" s="13" t="str">
        <f t="shared" si="150"/>
        <v>N</v>
      </c>
      <c r="AA330" s="13" t="str">
        <f t="shared" si="151"/>
        <v>N</v>
      </c>
      <c r="AB330" s="13" t="str">
        <f t="shared" si="152"/>
        <v>U</v>
      </c>
      <c r="AC330" s="14">
        <f t="shared" si="153"/>
        <v>166021.44365805644</v>
      </c>
      <c r="AD330" s="14">
        <f t="shared" si="154"/>
        <v>0</v>
      </c>
      <c r="AE330" s="27"/>
      <c r="AF330" s="27"/>
      <c r="AG330" s="33"/>
      <c r="AH330" s="34"/>
      <c r="AI330" s="35"/>
      <c r="AJ330" s="33"/>
      <c r="AK330" s="34"/>
      <c r="AL330" s="35"/>
      <c r="AM330" s="28"/>
      <c r="AN330" s="28"/>
      <c r="AO330" s="28"/>
    </row>
    <row r="331" spans="5:41" x14ac:dyDescent="0.25">
      <c r="E331" s="11">
        <f>route!A330</f>
        <v>0</v>
      </c>
      <c r="F331" s="11">
        <f>route!B330</f>
        <v>0</v>
      </c>
      <c r="G331" s="12">
        <f t="shared" si="132"/>
        <v>0</v>
      </c>
      <c r="H331" s="12">
        <f t="shared" si="133"/>
        <v>0</v>
      </c>
      <c r="I331" s="12">
        <f t="shared" si="134"/>
        <v>31</v>
      </c>
      <c r="J331" s="12">
        <f t="shared" si="135"/>
        <v>3</v>
      </c>
      <c r="K331" s="12">
        <f t="shared" si="136"/>
        <v>-5.2359877559829883E-2</v>
      </c>
      <c r="L331" s="12">
        <f t="shared" si="137"/>
        <v>-5.2335956242943828E-2</v>
      </c>
      <c r="M331" s="12">
        <f t="shared" si="138"/>
        <v>-5.2383818566763218E-2</v>
      </c>
      <c r="N331" s="12">
        <f t="shared" si="139"/>
        <v>0</v>
      </c>
      <c r="O331" s="12">
        <f t="shared" si="140"/>
        <v>6375585.7452000007</v>
      </c>
      <c r="P331" s="12">
        <f t="shared" si="141"/>
        <v>9.2468067027179749E-6</v>
      </c>
      <c r="Q331" s="12">
        <f t="shared" si="142"/>
        <v>0</v>
      </c>
      <c r="R331" s="12">
        <f t="shared" si="143"/>
        <v>0</v>
      </c>
      <c r="S331" s="12">
        <f t="shared" si="144"/>
        <v>0</v>
      </c>
      <c r="T331" s="12">
        <f t="shared" si="145"/>
        <v>0</v>
      </c>
      <c r="U331" s="12">
        <f t="shared" si="146"/>
        <v>0</v>
      </c>
      <c r="V331" s="12">
        <f t="shared" si="155"/>
        <v>5.0546225567071803E-3</v>
      </c>
      <c r="W331" s="12">
        <f t="shared" si="147"/>
        <v>4.2582015317955055E-5</v>
      </c>
      <c r="X331" s="12">
        <f t="shared" si="148"/>
        <v>1.6740578955036711E-7</v>
      </c>
      <c r="Y331" s="12">
        <f t="shared" si="149"/>
        <v>0</v>
      </c>
      <c r="Z331" s="13" t="str">
        <f t="shared" si="150"/>
        <v>N</v>
      </c>
      <c r="AA331" s="13" t="str">
        <f t="shared" si="151"/>
        <v>N</v>
      </c>
      <c r="AB331" s="13" t="str">
        <f t="shared" si="152"/>
        <v>U</v>
      </c>
      <c r="AC331" s="14">
        <f t="shared" si="153"/>
        <v>166021.44365805644</v>
      </c>
      <c r="AD331" s="14">
        <f t="shared" si="154"/>
        <v>0</v>
      </c>
      <c r="AE331" s="27"/>
      <c r="AF331" s="27"/>
      <c r="AG331" s="33"/>
      <c r="AH331" s="34"/>
      <c r="AI331" s="35"/>
      <c r="AJ331" s="33"/>
      <c r="AK331" s="34"/>
      <c r="AL331" s="35"/>
      <c r="AM331" s="28"/>
      <c r="AN331" s="28"/>
      <c r="AO331" s="28"/>
    </row>
    <row r="332" spans="5:41" x14ac:dyDescent="0.25">
      <c r="E332" s="11">
        <f>route!A331</f>
        <v>0</v>
      </c>
      <c r="F332" s="11">
        <f>route!B331</f>
        <v>0</v>
      </c>
      <c r="G332" s="12">
        <f t="shared" si="132"/>
        <v>0</v>
      </c>
      <c r="H332" s="12">
        <f t="shared" si="133"/>
        <v>0</v>
      </c>
      <c r="I332" s="12">
        <f t="shared" si="134"/>
        <v>31</v>
      </c>
      <c r="J332" s="12">
        <f t="shared" si="135"/>
        <v>3</v>
      </c>
      <c r="K332" s="12">
        <f t="shared" si="136"/>
        <v>-5.2359877559829883E-2</v>
      </c>
      <c r="L332" s="12">
        <f t="shared" si="137"/>
        <v>-5.2335956242943828E-2</v>
      </c>
      <c r="M332" s="12">
        <f t="shared" si="138"/>
        <v>-5.2383818566763218E-2</v>
      </c>
      <c r="N332" s="12">
        <f t="shared" si="139"/>
        <v>0</v>
      </c>
      <c r="O332" s="12">
        <f t="shared" si="140"/>
        <v>6375585.7452000007</v>
      </c>
      <c r="P332" s="12">
        <f t="shared" si="141"/>
        <v>9.2468067027179749E-6</v>
      </c>
      <c r="Q332" s="12">
        <f t="shared" si="142"/>
        <v>0</v>
      </c>
      <c r="R332" s="12">
        <f t="shared" si="143"/>
        <v>0</v>
      </c>
      <c r="S332" s="12">
        <f t="shared" si="144"/>
        <v>0</v>
      </c>
      <c r="T332" s="12">
        <f t="shared" si="145"/>
        <v>0</v>
      </c>
      <c r="U332" s="12">
        <f t="shared" si="146"/>
        <v>0</v>
      </c>
      <c r="V332" s="12">
        <f t="shared" si="155"/>
        <v>5.0546225567071803E-3</v>
      </c>
      <c r="W332" s="12">
        <f t="shared" si="147"/>
        <v>4.2582015317955055E-5</v>
      </c>
      <c r="X332" s="12">
        <f t="shared" si="148"/>
        <v>1.6740578955036711E-7</v>
      </c>
      <c r="Y332" s="12">
        <f t="shared" si="149"/>
        <v>0</v>
      </c>
      <c r="Z332" s="13" t="str">
        <f t="shared" si="150"/>
        <v>N</v>
      </c>
      <c r="AA332" s="13" t="str">
        <f t="shared" si="151"/>
        <v>N</v>
      </c>
      <c r="AB332" s="13" t="str">
        <f t="shared" si="152"/>
        <v>U</v>
      </c>
      <c r="AC332" s="14">
        <f t="shared" si="153"/>
        <v>166021.44365805644</v>
      </c>
      <c r="AD332" s="14">
        <f t="shared" si="154"/>
        <v>0</v>
      </c>
      <c r="AE332" s="27"/>
      <c r="AF332" s="27"/>
      <c r="AG332" s="33"/>
      <c r="AH332" s="34"/>
      <c r="AI332" s="35"/>
      <c r="AJ332" s="33"/>
      <c r="AK332" s="34"/>
      <c r="AL332" s="35"/>
      <c r="AM332" s="28"/>
      <c r="AN332" s="28"/>
      <c r="AO332" s="28"/>
    </row>
    <row r="333" spans="5:41" x14ac:dyDescent="0.25">
      <c r="E333" s="11">
        <f>route!A332</f>
        <v>0</v>
      </c>
      <c r="F333" s="11">
        <f>route!B332</f>
        <v>0</v>
      </c>
      <c r="G333" s="12">
        <f t="shared" si="132"/>
        <v>0</v>
      </c>
      <c r="H333" s="12">
        <f t="shared" si="133"/>
        <v>0</v>
      </c>
      <c r="I333" s="12">
        <f t="shared" si="134"/>
        <v>31</v>
      </c>
      <c r="J333" s="12">
        <f t="shared" si="135"/>
        <v>3</v>
      </c>
      <c r="K333" s="12">
        <f t="shared" si="136"/>
        <v>-5.2359877559829883E-2</v>
      </c>
      <c r="L333" s="12">
        <f t="shared" si="137"/>
        <v>-5.2335956242943828E-2</v>
      </c>
      <c r="M333" s="12">
        <f t="shared" si="138"/>
        <v>-5.2383818566763218E-2</v>
      </c>
      <c r="N333" s="12">
        <f t="shared" si="139"/>
        <v>0</v>
      </c>
      <c r="O333" s="12">
        <f t="shared" si="140"/>
        <v>6375585.7452000007</v>
      </c>
      <c r="P333" s="12">
        <f t="shared" si="141"/>
        <v>9.2468067027179749E-6</v>
      </c>
      <c r="Q333" s="12">
        <f t="shared" si="142"/>
        <v>0</v>
      </c>
      <c r="R333" s="12">
        <f t="shared" si="143"/>
        <v>0</v>
      </c>
      <c r="S333" s="12">
        <f t="shared" si="144"/>
        <v>0</v>
      </c>
      <c r="T333" s="12">
        <f t="shared" si="145"/>
        <v>0</v>
      </c>
      <c r="U333" s="12">
        <f t="shared" si="146"/>
        <v>0</v>
      </c>
      <c r="V333" s="12">
        <f t="shared" si="155"/>
        <v>5.0546225567071803E-3</v>
      </c>
      <c r="W333" s="12">
        <f t="shared" si="147"/>
        <v>4.2582015317955055E-5</v>
      </c>
      <c r="X333" s="12">
        <f t="shared" si="148"/>
        <v>1.6740578955036711E-7</v>
      </c>
      <c r="Y333" s="12">
        <f t="shared" si="149"/>
        <v>0</v>
      </c>
      <c r="Z333" s="13" t="str">
        <f t="shared" si="150"/>
        <v>N</v>
      </c>
      <c r="AA333" s="13" t="str">
        <f t="shared" si="151"/>
        <v>N</v>
      </c>
      <c r="AB333" s="13" t="str">
        <f t="shared" si="152"/>
        <v>U</v>
      </c>
      <c r="AC333" s="14">
        <f t="shared" si="153"/>
        <v>166021.44365805644</v>
      </c>
      <c r="AD333" s="14">
        <f t="shared" si="154"/>
        <v>0</v>
      </c>
      <c r="AE333" s="27"/>
      <c r="AF333" s="27"/>
      <c r="AG333" s="33"/>
      <c r="AH333" s="34"/>
      <c r="AI333" s="35"/>
      <c r="AJ333" s="33"/>
      <c r="AK333" s="34"/>
      <c r="AL333" s="35"/>
      <c r="AM333" s="28"/>
      <c r="AN333" s="28"/>
      <c r="AO333" s="28"/>
    </row>
    <row r="334" spans="5:41" x14ac:dyDescent="0.25">
      <c r="E334" s="11">
        <f>route!A333</f>
        <v>0</v>
      </c>
      <c r="F334" s="11">
        <f>route!B333</f>
        <v>0</v>
      </c>
      <c r="G334" s="12">
        <f t="shared" si="132"/>
        <v>0</v>
      </c>
      <c r="H334" s="12">
        <f t="shared" si="133"/>
        <v>0</v>
      </c>
      <c r="I334" s="12">
        <f t="shared" si="134"/>
        <v>31</v>
      </c>
      <c r="J334" s="12">
        <f t="shared" si="135"/>
        <v>3</v>
      </c>
      <c r="K334" s="12">
        <f t="shared" si="136"/>
        <v>-5.2359877559829883E-2</v>
      </c>
      <c r="L334" s="12">
        <f t="shared" si="137"/>
        <v>-5.2335956242943828E-2</v>
      </c>
      <c r="M334" s="12">
        <f t="shared" si="138"/>
        <v>-5.2383818566763218E-2</v>
      </c>
      <c r="N334" s="12">
        <f t="shared" si="139"/>
        <v>0</v>
      </c>
      <c r="O334" s="12">
        <f t="shared" si="140"/>
        <v>6375585.7452000007</v>
      </c>
      <c r="P334" s="12">
        <f t="shared" si="141"/>
        <v>9.2468067027179749E-6</v>
      </c>
      <c r="Q334" s="12">
        <f t="shared" si="142"/>
        <v>0</v>
      </c>
      <c r="R334" s="12">
        <f t="shared" si="143"/>
        <v>0</v>
      </c>
      <c r="S334" s="12">
        <f t="shared" si="144"/>
        <v>0</v>
      </c>
      <c r="T334" s="12">
        <f t="shared" si="145"/>
        <v>0</v>
      </c>
      <c r="U334" s="12">
        <f t="shared" si="146"/>
        <v>0</v>
      </c>
      <c r="V334" s="12">
        <f t="shared" si="155"/>
        <v>5.0546225567071803E-3</v>
      </c>
      <c r="W334" s="12">
        <f t="shared" si="147"/>
        <v>4.2582015317955055E-5</v>
      </c>
      <c r="X334" s="12">
        <f t="shared" si="148"/>
        <v>1.6740578955036711E-7</v>
      </c>
      <c r="Y334" s="12">
        <f t="shared" si="149"/>
        <v>0</v>
      </c>
      <c r="Z334" s="13" t="str">
        <f t="shared" si="150"/>
        <v>N</v>
      </c>
      <c r="AA334" s="13" t="str">
        <f t="shared" si="151"/>
        <v>N</v>
      </c>
      <c r="AB334" s="13" t="str">
        <f t="shared" si="152"/>
        <v>U</v>
      </c>
      <c r="AC334" s="14">
        <f t="shared" si="153"/>
        <v>166021.44365805644</v>
      </c>
      <c r="AD334" s="14">
        <f t="shared" si="154"/>
        <v>0</v>
      </c>
      <c r="AE334" s="27"/>
      <c r="AF334" s="27"/>
      <c r="AG334" s="33"/>
      <c r="AH334" s="34"/>
      <c r="AI334" s="35"/>
      <c r="AJ334" s="33"/>
      <c r="AK334" s="34"/>
      <c r="AL334" s="35"/>
      <c r="AM334" s="28"/>
      <c r="AN334" s="28"/>
      <c r="AO334" s="28"/>
    </row>
    <row r="335" spans="5:41" x14ac:dyDescent="0.25">
      <c r="E335" s="11">
        <f>route!A334</f>
        <v>0</v>
      </c>
      <c r="F335" s="11">
        <f>route!B334</f>
        <v>0</v>
      </c>
      <c r="G335" s="12">
        <f t="shared" si="132"/>
        <v>0</v>
      </c>
      <c r="H335" s="12">
        <f t="shared" si="133"/>
        <v>0</v>
      </c>
      <c r="I335" s="12">
        <f t="shared" si="134"/>
        <v>31</v>
      </c>
      <c r="J335" s="12">
        <f t="shared" si="135"/>
        <v>3</v>
      </c>
      <c r="K335" s="12">
        <f t="shared" si="136"/>
        <v>-5.2359877559829883E-2</v>
      </c>
      <c r="L335" s="12">
        <f t="shared" si="137"/>
        <v>-5.2335956242943828E-2</v>
      </c>
      <c r="M335" s="12">
        <f t="shared" si="138"/>
        <v>-5.2383818566763218E-2</v>
      </c>
      <c r="N335" s="12">
        <f t="shared" si="139"/>
        <v>0</v>
      </c>
      <c r="O335" s="12">
        <f t="shared" si="140"/>
        <v>6375585.7452000007</v>
      </c>
      <c r="P335" s="12">
        <f t="shared" si="141"/>
        <v>9.2468067027179749E-6</v>
      </c>
      <c r="Q335" s="12">
        <f t="shared" si="142"/>
        <v>0</v>
      </c>
      <c r="R335" s="12">
        <f t="shared" si="143"/>
        <v>0</v>
      </c>
      <c r="S335" s="12">
        <f t="shared" si="144"/>
        <v>0</v>
      </c>
      <c r="T335" s="12">
        <f t="shared" si="145"/>
        <v>0</v>
      </c>
      <c r="U335" s="12">
        <f t="shared" si="146"/>
        <v>0</v>
      </c>
      <c r="V335" s="12">
        <f t="shared" si="155"/>
        <v>5.0546225567071803E-3</v>
      </c>
      <c r="W335" s="12">
        <f t="shared" si="147"/>
        <v>4.2582015317955055E-5</v>
      </c>
      <c r="X335" s="12">
        <f t="shared" si="148"/>
        <v>1.6740578955036711E-7</v>
      </c>
      <c r="Y335" s="12">
        <f t="shared" si="149"/>
        <v>0</v>
      </c>
      <c r="Z335" s="13" t="str">
        <f t="shared" si="150"/>
        <v>N</v>
      </c>
      <c r="AA335" s="13" t="str">
        <f t="shared" si="151"/>
        <v>N</v>
      </c>
      <c r="AB335" s="13" t="str">
        <f t="shared" si="152"/>
        <v>U</v>
      </c>
      <c r="AC335" s="14">
        <f t="shared" si="153"/>
        <v>166021.44365805644</v>
      </c>
      <c r="AD335" s="14">
        <f t="shared" si="154"/>
        <v>0</v>
      </c>
      <c r="AE335" s="27"/>
      <c r="AF335" s="27"/>
      <c r="AG335" s="33"/>
      <c r="AH335" s="34"/>
      <c r="AI335" s="35"/>
      <c r="AJ335" s="33"/>
      <c r="AK335" s="34"/>
      <c r="AL335" s="35"/>
      <c r="AM335" s="28"/>
      <c r="AN335" s="28"/>
      <c r="AO335" s="28"/>
    </row>
    <row r="336" spans="5:41" x14ac:dyDescent="0.25">
      <c r="E336" s="11">
        <f>route!A335</f>
        <v>0</v>
      </c>
      <c r="F336" s="11">
        <f>route!B335</f>
        <v>0</v>
      </c>
      <c r="G336" s="12">
        <f t="shared" si="132"/>
        <v>0</v>
      </c>
      <c r="H336" s="12">
        <f t="shared" si="133"/>
        <v>0</v>
      </c>
      <c r="I336" s="12">
        <f t="shared" si="134"/>
        <v>31</v>
      </c>
      <c r="J336" s="12">
        <f t="shared" si="135"/>
        <v>3</v>
      </c>
      <c r="K336" s="12">
        <f t="shared" si="136"/>
        <v>-5.2359877559829883E-2</v>
      </c>
      <c r="L336" s="12">
        <f t="shared" si="137"/>
        <v>-5.2335956242943828E-2</v>
      </c>
      <c r="M336" s="12">
        <f t="shared" si="138"/>
        <v>-5.2383818566763218E-2</v>
      </c>
      <c r="N336" s="12">
        <f t="shared" si="139"/>
        <v>0</v>
      </c>
      <c r="O336" s="12">
        <f t="shared" si="140"/>
        <v>6375585.7452000007</v>
      </c>
      <c r="P336" s="12">
        <f t="shared" si="141"/>
        <v>9.2468067027179749E-6</v>
      </c>
      <c r="Q336" s="12">
        <f t="shared" si="142"/>
        <v>0</v>
      </c>
      <c r="R336" s="12">
        <f t="shared" si="143"/>
        <v>0</v>
      </c>
      <c r="S336" s="12">
        <f t="shared" si="144"/>
        <v>0</v>
      </c>
      <c r="T336" s="12">
        <f t="shared" si="145"/>
        <v>0</v>
      </c>
      <c r="U336" s="12">
        <f t="shared" si="146"/>
        <v>0</v>
      </c>
      <c r="V336" s="12">
        <f t="shared" si="155"/>
        <v>5.0546225567071803E-3</v>
      </c>
      <c r="W336" s="12">
        <f t="shared" si="147"/>
        <v>4.2582015317955055E-5</v>
      </c>
      <c r="X336" s="12">
        <f t="shared" si="148"/>
        <v>1.6740578955036711E-7</v>
      </c>
      <c r="Y336" s="12">
        <f t="shared" si="149"/>
        <v>0</v>
      </c>
      <c r="Z336" s="13" t="str">
        <f t="shared" si="150"/>
        <v>N</v>
      </c>
      <c r="AA336" s="13" t="str">
        <f t="shared" si="151"/>
        <v>N</v>
      </c>
      <c r="AB336" s="13" t="str">
        <f t="shared" si="152"/>
        <v>U</v>
      </c>
      <c r="AC336" s="14">
        <f t="shared" si="153"/>
        <v>166021.44365805644</v>
      </c>
      <c r="AD336" s="14">
        <f t="shared" si="154"/>
        <v>0</v>
      </c>
      <c r="AE336" s="27"/>
      <c r="AF336" s="27"/>
      <c r="AG336" s="33"/>
      <c r="AH336" s="34"/>
      <c r="AI336" s="35"/>
      <c r="AJ336" s="33"/>
      <c r="AK336" s="34"/>
      <c r="AL336" s="35"/>
      <c r="AM336" s="28"/>
      <c r="AN336" s="28"/>
      <c r="AO336" s="28"/>
    </row>
    <row r="337" spans="5:41" x14ac:dyDescent="0.25">
      <c r="E337" s="11">
        <f>route!A336</f>
        <v>0</v>
      </c>
      <c r="F337" s="11">
        <f>route!B336</f>
        <v>0</v>
      </c>
      <c r="G337" s="12">
        <f t="shared" si="132"/>
        <v>0</v>
      </c>
      <c r="H337" s="12">
        <f t="shared" si="133"/>
        <v>0</v>
      </c>
      <c r="I337" s="12">
        <f t="shared" si="134"/>
        <v>31</v>
      </c>
      <c r="J337" s="12">
        <f t="shared" si="135"/>
        <v>3</v>
      </c>
      <c r="K337" s="12">
        <f t="shared" si="136"/>
        <v>-5.2359877559829883E-2</v>
      </c>
      <c r="L337" s="12">
        <f t="shared" si="137"/>
        <v>-5.2335956242943828E-2</v>
      </c>
      <c r="M337" s="12">
        <f t="shared" si="138"/>
        <v>-5.2383818566763218E-2</v>
      </c>
      <c r="N337" s="12">
        <f t="shared" si="139"/>
        <v>0</v>
      </c>
      <c r="O337" s="12">
        <f t="shared" si="140"/>
        <v>6375585.7452000007</v>
      </c>
      <c r="P337" s="12">
        <f t="shared" si="141"/>
        <v>9.2468067027179749E-6</v>
      </c>
      <c r="Q337" s="12">
        <f t="shared" si="142"/>
        <v>0</v>
      </c>
      <c r="R337" s="12">
        <f t="shared" si="143"/>
        <v>0</v>
      </c>
      <c r="S337" s="12">
        <f t="shared" si="144"/>
        <v>0</v>
      </c>
      <c r="T337" s="12">
        <f t="shared" si="145"/>
        <v>0</v>
      </c>
      <c r="U337" s="12">
        <f t="shared" si="146"/>
        <v>0</v>
      </c>
      <c r="V337" s="12">
        <f t="shared" si="155"/>
        <v>5.0546225567071803E-3</v>
      </c>
      <c r="W337" s="12">
        <f t="shared" si="147"/>
        <v>4.2582015317955055E-5</v>
      </c>
      <c r="X337" s="12">
        <f t="shared" si="148"/>
        <v>1.6740578955036711E-7</v>
      </c>
      <c r="Y337" s="12">
        <f t="shared" si="149"/>
        <v>0</v>
      </c>
      <c r="Z337" s="13" t="str">
        <f t="shared" si="150"/>
        <v>N</v>
      </c>
      <c r="AA337" s="13" t="str">
        <f t="shared" si="151"/>
        <v>N</v>
      </c>
      <c r="AB337" s="13" t="str">
        <f t="shared" si="152"/>
        <v>U</v>
      </c>
      <c r="AC337" s="14">
        <f t="shared" si="153"/>
        <v>166021.44365805644</v>
      </c>
      <c r="AD337" s="14">
        <f t="shared" si="154"/>
        <v>0</v>
      </c>
      <c r="AE337" s="27"/>
      <c r="AF337" s="27"/>
      <c r="AG337" s="33"/>
      <c r="AH337" s="34"/>
      <c r="AI337" s="35"/>
      <c r="AJ337" s="33"/>
      <c r="AK337" s="34"/>
      <c r="AL337" s="35"/>
      <c r="AM337" s="28"/>
      <c r="AN337" s="28"/>
      <c r="AO337" s="28"/>
    </row>
    <row r="338" spans="5:41" x14ac:dyDescent="0.25">
      <c r="E338" s="11">
        <f>route!A337</f>
        <v>0</v>
      </c>
      <c r="F338" s="11">
        <f>route!B337</f>
        <v>0</v>
      </c>
      <c r="G338" s="12">
        <f t="shared" si="132"/>
        <v>0</v>
      </c>
      <c r="H338" s="12">
        <f t="shared" si="133"/>
        <v>0</v>
      </c>
      <c r="I338" s="12">
        <f t="shared" si="134"/>
        <v>31</v>
      </c>
      <c r="J338" s="12">
        <f t="shared" si="135"/>
        <v>3</v>
      </c>
      <c r="K338" s="12">
        <f t="shared" si="136"/>
        <v>-5.2359877559829883E-2</v>
      </c>
      <c r="L338" s="12">
        <f t="shared" si="137"/>
        <v>-5.2335956242943828E-2</v>
      </c>
      <c r="M338" s="12">
        <f t="shared" si="138"/>
        <v>-5.2383818566763218E-2</v>
      </c>
      <c r="N338" s="12">
        <f t="shared" si="139"/>
        <v>0</v>
      </c>
      <c r="O338" s="12">
        <f t="shared" si="140"/>
        <v>6375585.7452000007</v>
      </c>
      <c r="P338" s="12">
        <f t="shared" si="141"/>
        <v>9.2468067027179749E-6</v>
      </c>
      <c r="Q338" s="12">
        <f t="shared" si="142"/>
        <v>0</v>
      </c>
      <c r="R338" s="12">
        <f t="shared" si="143"/>
        <v>0</v>
      </c>
      <c r="S338" s="12">
        <f t="shared" si="144"/>
        <v>0</v>
      </c>
      <c r="T338" s="12">
        <f t="shared" si="145"/>
        <v>0</v>
      </c>
      <c r="U338" s="12">
        <f t="shared" si="146"/>
        <v>0</v>
      </c>
      <c r="V338" s="12">
        <f t="shared" si="155"/>
        <v>5.0546225567071803E-3</v>
      </c>
      <c r="W338" s="12">
        <f t="shared" si="147"/>
        <v>4.2582015317955055E-5</v>
      </c>
      <c r="X338" s="12">
        <f t="shared" si="148"/>
        <v>1.6740578955036711E-7</v>
      </c>
      <c r="Y338" s="12">
        <f t="shared" si="149"/>
        <v>0</v>
      </c>
      <c r="Z338" s="13" t="str">
        <f t="shared" si="150"/>
        <v>N</v>
      </c>
      <c r="AA338" s="13" t="str">
        <f t="shared" si="151"/>
        <v>N</v>
      </c>
      <c r="AB338" s="13" t="str">
        <f t="shared" si="152"/>
        <v>U</v>
      </c>
      <c r="AC338" s="14">
        <f t="shared" si="153"/>
        <v>166021.44365805644</v>
      </c>
      <c r="AD338" s="14">
        <f t="shared" si="154"/>
        <v>0</v>
      </c>
      <c r="AE338" s="27"/>
      <c r="AF338" s="27"/>
      <c r="AG338" s="33"/>
      <c r="AH338" s="34"/>
      <c r="AI338" s="35"/>
      <c r="AJ338" s="33"/>
      <c r="AK338" s="34"/>
      <c r="AL338" s="35"/>
      <c r="AM338" s="28"/>
      <c r="AN338" s="28"/>
      <c r="AO338" s="28"/>
    </row>
    <row r="339" spans="5:41" x14ac:dyDescent="0.25">
      <c r="E339" s="11">
        <f>route!A338</f>
        <v>0</v>
      </c>
      <c r="F339" s="11">
        <f>route!B338</f>
        <v>0</v>
      </c>
      <c r="G339" s="12">
        <f t="shared" si="132"/>
        <v>0</v>
      </c>
      <c r="H339" s="12">
        <f t="shared" si="133"/>
        <v>0</v>
      </c>
      <c r="I339" s="12">
        <f t="shared" si="134"/>
        <v>31</v>
      </c>
      <c r="J339" s="12">
        <f t="shared" si="135"/>
        <v>3</v>
      </c>
      <c r="K339" s="12">
        <f t="shared" si="136"/>
        <v>-5.2359877559829883E-2</v>
      </c>
      <c r="L339" s="12">
        <f t="shared" si="137"/>
        <v>-5.2335956242943828E-2</v>
      </c>
      <c r="M339" s="12">
        <f t="shared" si="138"/>
        <v>-5.2383818566763218E-2</v>
      </c>
      <c r="N339" s="12">
        <f t="shared" si="139"/>
        <v>0</v>
      </c>
      <c r="O339" s="12">
        <f t="shared" si="140"/>
        <v>6375585.7452000007</v>
      </c>
      <c r="P339" s="12">
        <f t="shared" si="141"/>
        <v>9.2468067027179749E-6</v>
      </c>
      <c r="Q339" s="12">
        <f t="shared" si="142"/>
        <v>0</v>
      </c>
      <c r="R339" s="12">
        <f t="shared" si="143"/>
        <v>0</v>
      </c>
      <c r="S339" s="12">
        <f t="shared" si="144"/>
        <v>0</v>
      </c>
      <c r="T339" s="12">
        <f t="shared" si="145"/>
        <v>0</v>
      </c>
      <c r="U339" s="12">
        <f t="shared" si="146"/>
        <v>0</v>
      </c>
      <c r="V339" s="12">
        <f t="shared" si="155"/>
        <v>5.0546225567071803E-3</v>
      </c>
      <c r="W339" s="12">
        <f t="shared" si="147"/>
        <v>4.2582015317955055E-5</v>
      </c>
      <c r="X339" s="12">
        <f t="shared" si="148"/>
        <v>1.6740578955036711E-7</v>
      </c>
      <c r="Y339" s="12">
        <f t="shared" si="149"/>
        <v>0</v>
      </c>
      <c r="Z339" s="13" t="str">
        <f t="shared" si="150"/>
        <v>N</v>
      </c>
      <c r="AA339" s="13" t="str">
        <f t="shared" si="151"/>
        <v>N</v>
      </c>
      <c r="AB339" s="13" t="str">
        <f t="shared" si="152"/>
        <v>U</v>
      </c>
      <c r="AC339" s="14">
        <f t="shared" si="153"/>
        <v>166021.44365805644</v>
      </c>
      <c r="AD339" s="14">
        <f t="shared" si="154"/>
        <v>0</v>
      </c>
      <c r="AE339" s="27"/>
      <c r="AF339" s="27"/>
      <c r="AG339" s="33"/>
      <c r="AH339" s="34"/>
      <c r="AI339" s="35"/>
      <c r="AJ339" s="33"/>
      <c r="AK339" s="34"/>
      <c r="AL339" s="35"/>
      <c r="AM339" s="28"/>
      <c r="AN339" s="28"/>
      <c r="AO339" s="28"/>
    </row>
    <row r="340" spans="5:41" x14ac:dyDescent="0.25">
      <c r="E340" s="11">
        <f>route!A339</f>
        <v>0</v>
      </c>
      <c r="F340" s="11">
        <f>route!B339</f>
        <v>0</v>
      </c>
      <c r="G340" s="12">
        <f t="shared" si="132"/>
        <v>0</v>
      </c>
      <c r="H340" s="12">
        <f t="shared" si="133"/>
        <v>0</v>
      </c>
      <c r="I340" s="12">
        <f t="shared" si="134"/>
        <v>31</v>
      </c>
      <c r="J340" s="12">
        <f t="shared" si="135"/>
        <v>3</v>
      </c>
      <c r="K340" s="12">
        <f t="shared" si="136"/>
        <v>-5.2359877559829883E-2</v>
      </c>
      <c r="L340" s="12">
        <f t="shared" si="137"/>
        <v>-5.2335956242943828E-2</v>
      </c>
      <c r="M340" s="12">
        <f t="shared" si="138"/>
        <v>-5.2383818566763218E-2</v>
      </c>
      <c r="N340" s="12">
        <f t="shared" si="139"/>
        <v>0</v>
      </c>
      <c r="O340" s="12">
        <f t="shared" si="140"/>
        <v>6375585.7452000007</v>
      </c>
      <c r="P340" s="12">
        <f t="shared" si="141"/>
        <v>9.2468067027179749E-6</v>
      </c>
      <c r="Q340" s="12">
        <f t="shared" si="142"/>
        <v>0</v>
      </c>
      <c r="R340" s="12">
        <f t="shared" si="143"/>
        <v>0</v>
      </c>
      <c r="S340" s="12">
        <f t="shared" si="144"/>
        <v>0</v>
      </c>
      <c r="T340" s="12">
        <f t="shared" si="145"/>
        <v>0</v>
      </c>
      <c r="U340" s="12">
        <f t="shared" si="146"/>
        <v>0</v>
      </c>
      <c r="V340" s="12">
        <f t="shared" si="155"/>
        <v>5.0546225567071803E-3</v>
      </c>
      <c r="W340" s="12">
        <f t="shared" si="147"/>
        <v>4.2582015317955055E-5</v>
      </c>
      <c r="X340" s="12">
        <f t="shared" si="148"/>
        <v>1.6740578955036711E-7</v>
      </c>
      <c r="Y340" s="12">
        <f t="shared" si="149"/>
        <v>0</v>
      </c>
      <c r="Z340" s="13" t="str">
        <f t="shared" si="150"/>
        <v>N</v>
      </c>
      <c r="AA340" s="13" t="str">
        <f t="shared" si="151"/>
        <v>N</v>
      </c>
      <c r="AB340" s="13" t="str">
        <f t="shared" si="152"/>
        <v>U</v>
      </c>
      <c r="AC340" s="14">
        <f t="shared" si="153"/>
        <v>166021.44365805644</v>
      </c>
      <c r="AD340" s="14">
        <f t="shared" si="154"/>
        <v>0</v>
      </c>
      <c r="AE340" s="27"/>
      <c r="AF340" s="27"/>
      <c r="AG340" s="33"/>
      <c r="AH340" s="34"/>
      <c r="AI340" s="35"/>
      <c r="AJ340" s="33"/>
      <c r="AK340" s="34"/>
      <c r="AL340" s="35"/>
      <c r="AM340" s="28"/>
      <c r="AN340" s="28"/>
      <c r="AO340" s="28"/>
    </row>
    <row r="341" spans="5:41" x14ac:dyDescent="0.25">
      <c r="E341" s="11">
        <f>route!A340</f>
        <v>0</v>
      </c>
      <c r="F341" s="11">
        <f>route!B340</f>
        <v>0</v>
      </c>
      <c r="G341" s="12">
        <f t="shared" si="132"/>
        <v>0</v>
      </c>
      <c r="H341" s="12">
        <f t="shared" si="133"/>
        <v>0</v>
      </c>
      <c r="I341" s="12">
        <f t="shared" si="134"/>
        <v>31</v>
      </c>
      <c r="J341" s="12">
        <f t="shared" si="135"/>
        <v>3</v>
      </c>
      <c r="K341" s="12">
        <f t="shared" si="136"/>
        <v>-5.2359877559829883E-2</v>
      </c>
      <c r="L341" s="12">
        <f t="shared" si="137"/>
        <v>-5.2335956242943828E-2</v>
      </c>
      <c r="M341" s="12">
        <f t="shared" si="138"/>
        <v>-5.2383818566763218E-2</v>
      </c>
      <c r="N341" s="12">
        <f t="shared" si="139"/>
        <v>0</v>
      </c>
      <c r="O341" s="12">
        <f t="shared" si="140"/>
        <v>6375585.7452000007</v>
      </c>
      <c r="P341" s="12">
        <f t="shared" si="141"/>
        <v>9.2468067027179749E-6</v>
      </c>
      <c r="Q341" s="12">
        <f t="shared" si="142"/>
        <v>0</v>
      </c>
      <c r="R341" s="12">
        <f t="shared" si="143"/>
        <v>0</v>
      </c>
      <c r="S341" s="12">
        <f t="shared" si="144"/>
        <v>0</v>
      </c>
      <c r="T341" s="12">
        <f t="shared" si="145"/>
        <v>0</v>
      </c>
      <c r="U341" s="12">
        <f t="shared" si="146"/>
        <v>0</v>
      </c>
      <c r="V341" s="12">
        <f t="shared" si="155"/>
        <v>5.0546225567071803E-3</v>
      </c>
      <c r="W341" s="12">
        <f t="shared" si="147"/>
        <v>4.2582015317955055E-5</v>
      </c>
      <c r="X341" s="12">
        <f t="shared" si="148"/>
        <v>1.6740578955036711E-7</v>
      </c>
      <c r="Y341" s="12">
        <f t="shared" si="149"/>
        <v>0</v>
      </c>
      <c r="Z341" s="13" t="str">
        <f t="shared" si="150"/>
        <v>N</v>
      </c>
      <c r="AA341" s="13" t="str">
        <f t="shared" si="151"/>
        <v>N</v>
      </c>
      <c r="AB341" s="13" t="str">
        <f t="shared" si="152"/>
        <v>U</v>
      </c>
      <c r="AC341" s="14">
        <f t="shared" si="153"/>
        <v>166021.44365805644</v>
      </c>
      <c r="AD341" s="14">
        <f t="shared" si="154"/>
        <v>0</v>
      </c>
      <c r="AE341" s="27"/>
      <c r="AF341" s="27"/>
      <c r="AG341" s="33"/>
      <c r="AH341" s="34"/>
      <c r="AI341" s="35"/>
      <c r="AJ341" s="33"/>
      <c r="AK341" s="34"/>
      <c r="AL341" s="35"/>
      <c r="AM341" s="28"/>
      <c r="AN341" s="28"/>
      <c r="AO341" s="28"/>
    </row>
    <row r="342" spans="5:41" x14ac:dyDescent="0.25">
      <c r="E342" s="11">
        <f>route!A341</f>
        <v>0</v>
      </c>
      <c r="F342" s="11">
        <f>route!B341</f>
        <v>0</v>
      </c>
      <c r="G342" s="12">
        <f t="shared" si="132"/>
        <v>0</v>
      </c>
      <c r="H342" s="12">
        <f t="shared" si="133"/>
        <v>0</v>
      </c>
      <c r="I342" s="12">
        <f t="shared" si="134"/>
        <v>31</v>
      </c>
      <c r="J342" s="12">
        <f t="shared" si="135"/>
        <v>3</v>
      </c>
      <c r="K342" s="12">
        <f t="shared" si="136"/>
        <v>-5.2359877559829883E-2</v>
      </c>
      <c r="L342" s="12">
        <f t="shared" si="137"/>
        <v>-5.2335956242943828E-2</v>
      </c>
      <c r="M342" s="12">
        <f t="shared" si="138"/>
        <v>-5.2383818566763218E-2</v>
      </c>
      <c r="N342" s="12">
        <f t="shared" si="139"/>
        <v>0</v>
      </c>
      <c r="O342" s="12">
        <f t="shared" si="140"/>
        <v>6375585.7452000007</v>
      </c>
      <c r="P342" s="12">
        <f t="shared" si="141"/>
        <v>9.2468067027179749E-6</v>
      </c>
      <c r="Q342" s="12">
        <f t="shared" si="142"/>
        <v>0</v>
      </c>
      <c r="R342" s="12">
        <f t="shared" si="143"/>
        <v>0</v>
      </c>
      <c r="S342" s="12">
        <f t="shared" si="144"/>
        <v>0</v>
      </c>
      <c r="T342" s="12">
        <f t="shared" si="145"/>
        <v>0</v>
      </c>
      <c r="U342" s="12">
        <f t="shared" si="146"/>
        <v>0</v>
      </c>
      <c r="V342" s="12">
        <f t="shared" si="155"/>
        <v>5.0546225567071803E-3</v>
      </c>
      <c r="W342" s="12">
        <f t="shared" si="147"/>
        <v>4.2582015317955055E-5</v>
      </c>
      <c r="X342" s="12">
        <f t="shared" si="148"/>
        <v>1.6740578955036711E-7</v>
      </c>
      <c r="Y342" s="12">
        <f t="shared" si="149"/>
        <v>0</v>
      </c>
      <c r="Z342" s="13" t="str">
        <f t="shared" si="150"/>
        <v>N</v>
      </c>
      <c r="AA342" s="13" t="str">
        <f t="shared" si="151"/>
        <v>N</v>
      </c>
      <c r="AB342" s="13" t="str">
        <f t="shared" si="152"/>
        <v>U</v>
      </c>
      <c r="AC342" s="14">
        <f t="shared" si="153"/>
        <v>166021.44365805644</v>
      </c>
      <c r="AD342" s="14">
        <f t="shared" si="154"/>
        <v>0</v>
      </c>
      <c r="AE342" s="27"/>
      <c r="AF342" s="27"/>
      <c r="AG342" s="33"/>
      <c r="AH342" s="34"/>
      <c r="AI342" s="35"/>
      <c r="AJ342" s="33"/>
      <c r="AK342" s="34"/>
      <c r="AL342" s="35"/>
      <c r="AM342" s="28"/>
      <c r="AN342" s="28"/>
      <c r="AO342" s="28"/>
    </row>
    <row r="343" spans="5:41" x14ac:dyDescent="0.25">
      <c r="E343" s="11">
        <f>route!A342</f>
        <v>0</v>
      </c>
      <c r="F343" s="11">
        <f>route!B342</f>
        <v>0</v>
      </c>
      <c r="G343" s="12">
        <f t="shared" si="132"/>
        <v>0</v>
      </c>
      <c r="H343" s="12">
        <f t="shared" si="133"/>
        <v>0</v>
      </c>
      <c r="I343" s="12">
        <f t="shared" si="134"/>
        <v>31</v>
      </c>
      <c r="J343" s="12">
        <f t="shared" si="135"/>
        <v>3</v>
      </c>
      <c r="K343" s="12">
        <f t="shared" si="136"/>
        <v>-5.2359877559829883E-2</v>
      </c>
      <c r="L343" s="12">
        <f t="shared" si="137"/>
        <v>-5.2335956242943828E-2</v>
      </c>
      <c r="M343" s="12">
        <f t="shared" si="138"/>
        <v>-5.2383818566763218E-2</v>
      </c>
      <c r="N343" s="12">
        <f t="shared" si="139"/>
        <v>0</v>
      </c>
      <c r="O343" s="12">
        <f t="shared" si="140"/>
        <v>6375585.7452000007</v>
      </c>
      <c r="P343" s="12">
        <f t="shared" si="141"/>
        <v>9.2468067027179749E-6</v>
      </c>
      <c r="Q343" s="12">
        <f t="shared" si="142"/>
        <v>0</v>
      </c>
      <c r="R343" s="12">
        <f t="shared" si="143"/>
        <v>0</v>
      </c>
      <c r="S343" s="12">
        <f t="shared" si="144"/>
        <v>0</v>
      </c>
      <c r="T343" s="12">
        <f t="shared" si="145"/>
        <v>0</v>
      </c>
      <c r="U343" s="12">
        <f t="shared" si="146"/>
        <v>0</v>
      </c>
      <c r="V343" s="12">
        <f t="shared" si="155"/>
        <v>5.0546225567071803E-3</v>
      </c>
      <c r="W343" s="12">
        <f t="shared" si="147"/>
        <v>4.2582015317955055E-5</v>
      </c>
      <c r="X343" s="12">
        <f t="shared" si="148"/>
        <v>1.6740578955036711E-7</v>
      </c>
      <c r="Y343" s="12">
        <f t="shared" si="149"/>
        <v>0</v>
      </c>
      <c r="Z343" s="13" t="str">
        <f t="shared" si="150"/>
        <v>N</v>
      </c>
      <c r="AA343" s="13" t="str">
        <f t="shared" si="151"/>
        <v>N</v>
      </c>
      <c r="AB343" s="13" t="str">
        <f t="shared" si="152"/>
        <v>U</v>
      </c>
      <c r="AC343" s="14">
        <f t="shared" si="153"/>
        <v>166021.44365805644</v>
      </c>
      <c r="AD343" s="14">
        <f t="shared" si="154"/>
        <v>0</v>
      </c>
      <c r="AE343" s="27"/>
      <c r="AF343" s="27"/>
      <c r="AG343" s="33"/>
      <c r="AH343" s="34"/>
      <c r="AI343" s="35"/>
      <c r="AJ343" s="33"/>
      <c r="AK343" s="34"/>
      <c r="AL343" s="35"/>
      <c r="AM343" s="28"/>
      <c r="AN343" s="28"/>
      <c r="AO343" s="28"/>
    </row>
    <row r="344" spans="5:41" x14ac:dyDescent="0.25">
      <c r="E344" s="11">
        <f>route!A343</f>
        <v>0</v>
      </c>
      <c r="F344" s="11">
        <f>route!B343</f>
        <v>0</v>
      </c>
      <c r="G344" s="12">
        <f t="shared" si="132"/>
        <v>0</v>
      </c>
      <c r="H344" s="12">
        <f t="shared" si="133"/>
        <v>0</v>
      </c>
      <c r="I344" s="12">
        <f t="shared" si="134"/>
        <v>31</v>
      </c>
      <c r="J344" s="12">
        <f t="shared" si="135"/>
        <v>3</v>
      </c>
      <c r="K344" s="12">
        <f t="shared" si="136"/>
        <v>-5.2359877559829883E-2</v>
      </c>
      <c r="L344" s="12">
        <f t="shared" si="137"/>
        <v>-5.2335956242943828E-2</v>
      </c>
      <c r="M344" s="12">
        <f t="shared" si="138"/>
        <v>-5.2383818566763218E-2</v>
      </c>
      <c r="N344" s="12">
        <f t="shared" si="139"/>
        <v>0</v>
      </c>
      <c r="O344" s="12">
        <f t="shared" si="140"/>
        <v>6375585.7452000007</v>
      </c>
      <c r="P344" s="12">
        <f t="shared" si="141"/>
        <v>9.2468067027179749E-6</v>
      </c>
      <c r="Q344" s="12">
        <f t="shared" si="142"/>
        <v>0</v>
      </c>
      <c r="R344" s="12">
        <f t="shared" si="143"/>
        <v>0</v>
      </c>
      <c r="S344" s="12">
        <f t="shared" si="144"/>
        <v>0</v>
      </c>
      <c r="T344" s="12">
        <f t="shared" si="145"/>
        <v>0</v>
      </c>
      <c r="U344" s="12">
        <f t="shared" si="146"/>
        <v>0</v>
      </c>
      <c r="V344" s="12">
        <f t="shared" si="155"/>
        <v>5.0546225567071803E-3</v>
      </c>
      <c r="W344" s="12">
        <f t="shared" si="147"/>
        <v>4.2582015317955055E-5</v>
      </c>
      <c r="X344" s="12">
        <f t="shared" si="148"/>
        <v>1.6740578955036711E-7</v>
      </c>
      <c r="Y344" s="12">
        <f t="shared" si="149"/>
        <v>0</v>
      </c>
      <c r="Z344" s="13" t="str">
        <f t="shared" si="150"/>
        <v>N</v>
      </c>
      <c r="AA344" s="13" t="str">
        <f t="shared" si="151"/>
        <v>N</v>
      </c>
      <c r="AB344" s="13" t="str">
        <f t="shared" si="152"/>
        <v>U</v>
      </c>
      <c r="AC344" s="14">
        <f t="shared" si="153"/>
        <v>166021.44365805644</v>
      </c>
      <c r="AD344" s="14">
        <f t="shared" si="154"/>
        <v>0</v>
      </c>
      <c r="AE344" s="27"/>
      <c r="AF344" s="27"/>
      <c r="AG344" s="33"/>
      <c r="AH344" s="34"/>
      <c r="AI344" s="35"/>
      <c r="AJ344" s="33"/>
      <c r="AK344" s="34"/>
      <c r="AL344" s="35"/>
      <c r="AM344" s="28"/>
      <c r="AN344" s="28"/>
      <c r="AO344" s="28"/>
    </row>
    <row r="345" spans="5:41" x14ac:dyDescent="0.25">
      <c r="E345" s="11">
        <f>route!A344</f>
        <v>0</v>
      </c>
      <c r="F345" s="11">
        <f>route!B344</f>
        <v>0</v>
      </c>
      <c r="G345" s="12">
        <f t="shared" si="132"/>
        <v>0</v>
      </c>
      <c r="H345" s="12">
        <f t="shared" si="133"/>
        <v>0</v>
      </c>
      <c r="I345" s="12">
        <f t="shared" si="134"/>
        <v>31</v>
      </c>
      <c r="J345" s="12">
        <f t="shared" si="135"/>
        <v>3</v>
      </c>
      <c r="K345" s="12">
        <f t="shared" si="136"/>
        <v>-5.2359877559829883E-2</v>
      </c>
      <c r="L345" s="12">
        <f t="shared" si="137"/>
        <v>-5.2335956242943828E-2</v>
      </c>
      <c r="M345" s="12">
        <f t="shared" si="138"/>
        <v>-5.2383818566763218E-2</v>
      </c>
      <c r="N345" s="12">
        <f t="shared" si="139"/>
        <v>0</v>
      </c>
      <c r="O345" s="12">
        <f t="shared" si="140"/>
        <v>6375585.7452000007</v>
      </c>
      <c r="P345" s="12">
        <f t="shared" si="141"/>
        <v>9.2468067027179749E-6</v>
      </c>
      <c r="Q345" s="12">
        <f t="shared" si="142"/>
        <v>0</v>
      </c>
      <c r="R345" s="12">
        <f t="shared" si="143"/>
        <v>0</v>
      </c>
      <c r="S345" s="12">
        <f t="shared" si="144"/>
        <v>0</v>
      </c>
      <c r="T345" s="12">
        <f t="shared" si="145"/>
        <v>0</v>
      </c>
      <c r="U345" s="12">
        <f t="shared" si="146"/>
        <v>0</v>
      </c>
      <c r="V345" s="12">
        <f t="shared" si="155"/>
        <v>5.0546225567071803E-3</v>
      </c>
      <c r="W345" s="12">
        <f t="shared" si="147"/>
        <v>4.2582015317955055E-5</v>
      </c>
      <c r="X345" s="12">
        <f t="shared" si="148"/>
        <v>1.6740578955036711E-7</v>
      </c>
      <c r="Y345" s="12">
        <f t="shared" si="149"/>
        <v>0</v>
      </c>
      <c r="Z345" s="13" t="str">
        <f t="shared" si="150"/>
        <v>N</v>
      </c>
      <c r="AA345" s="13" t="str">
        <f t="shared" si="151"/>
        <v>N</v>
      </c>
      <c r="AB345" s="13" t="str">
        <f t="shared" si="152"/>
        <v>U</v>
      </c>
      <c r="AC345" s="14">
        <f t="shared" si="153"/>
        <v>166021.44365805644</v>
      </c>
      <c r="AD345" s="14">
        <f t="shared" si="154"/>
        <v>0</v>
      </c>
      <c r="AE345" s="27"/>
      <c r="AF345" s="27"/>
      <c r="AG345" s="33"/>
      <c r="AH345" s="34"/>
      <c r="AI345" s="35"/>
      <c r="AJ345" s="33"/>
      <c r="AK345" s="34"/>
      <c r="AL345" s="35"/>
      <c r="AM345" s="28"/>
      <c r="AN345" s="28"/>
      <c r="AO345" s="28"/>
    </row>
    <row r="346" spans="5:41" x14ac:dyDescent="0.25">
      <c r="E346" s="11">
        <f>route!A345</f>
        <v>0</v>
      </c>
      <c r="F346" s="11">
        <f>route!B345</f>
        <v>0</v>
      </c>
      <c r="G346" s="12">
        <f t="shared" si="132"/>
        <v>0</v>
      </c>
      <c r="H346" s="12">
        <f t="shared" si="133"/>
        <v>0</v>
      </c>
      <c r="I346" s="12">
        <f t="shared" si="134"/>
        <v>31</v>
      </c>
      <c r="J346" s="12">
        <f t="shared" si="135"/>
        <v>3</v>
      </c>
      <c r="K346" s="12">
        <f t="shared" si="136"/>
        <v>-5.2359877559829883E-2</v>
      </c>
      <c r="L346" s="12">
        <f t="shared" si="137"/>
        <v>-5.2335956242943828E-2</v>
      </c>
      <c r="M346" s="12">
        <f t="shared" si="138"/>
        <v>-5.2383818566763218E-2</v>
      </c>
      <c r="N346" s="12">
        <f t="shared" si="139"/>
        <v>0</v>
      </c>
      <c r="O346" s="12">
        <f t="shared" si="140"/>
        <v>6375585.7452000007</v>
      </c>
      <c r="P346" s="12">
        <f t="shared" si="141"/>
        <v>9.2468067027179749E-6</v>
      </c>
      <c r="Q346" s="12">
        <f t="shared" si="142"/>
        <v>0</v>
      </c>
      <c r="R346" s="12">
        <f t="shared" si="143"/>
        <v>0</v>
      </c>
      <c r="S346" s="12">
        <f t="shared" si="144"/>
        <v>0</v>
      </c>
      <c r="T346" s="12">
        <f t="shared" si="145"/>
        <v>0</v>
      </c>
      <c r="U346" s="12">
        <f t="shared" si="146"/>
        <v>0</v>
      </c>
      <c r="V346" s="12">
        <f t="shared" si="155"/>
        <v>5.0546225567071803E-3</v>
      </c>
      <c r="W346" s="12">
        <f t="shared" si="147"/>
        <v>4.2582015317955055E-5</v>
      </c>
      <c r="X346" s="12">
        <f t="shared" si="148"/>
        <v>1.6740578955036711E-7</v>
      </c>
      <c r="Y346" s="12">
        <f t="shared" si="149"/>
        <v>0</v>
      </c>
      <c r="Z346" s="13" t="str">
        <f t="shared" si="150"/>
        <v>N</v>
      </c>
      <c r="AA346" s="13" t="str">
        <f t="shared" si="151"/>
        <v>N</v>
      </c>
      <c r="AB346" s="13" t="str">
        <f t="shared" si="152"/>
        <v>U</v>
      </c>
      <c r="AC346" s="14">
        <f t="shared" si="153"/>
        <v>166021.44365805644</v>
      </c>
      <c r="AD346" s="14">
        <f t="shared" si="154"/>
        <v>0</v>
      </c>
      <c r="AE346" s="27"/>
      <c r="AF346" s="27"/>
      <c r="AG346" s="33"/>
      <c r="AH346" s="34"/>
      <c r="AI346" s="35"/>
      <c r="AJ346" s="33"/>
      <c r="AK346" s="34"/>
      <c r="AL346" s="35"/>
      <c r="AM346" s="28"/>
      <c r="AN346" s="28"/>
      <c r="AO346" s="28"/>
    </row>
    <row r="347" spans="5:41" x14ac:dyDescent="0.25">
      <c r="E347" s="11">
        <f>route!A346</f>
        <v>0</v>
      </c>
      <c r="F347" s="11">
        <f>route!B346</f>
        <v>0</v>
      </c>
      <c r="G347" s="12">
        <f t="shared" si="132"/>
        <v>0</v>
      </c>
      <c r="H347" s="12">
        <f t="shared" si="133"/>
        <v>0</v>
      </c>
      <c r="I347" s="12">
        <f t="shared" si="134"/>
        <v>31</v>
      </c>
      <c r="J347" s="12">
        <f t="shared" si="135"/>
        <v>3</v>
      </c>
      <c r="K347" s="12">
        <f t="shared" si="136"/>
        <v>-5.2359877559829883E-2</v>
      </c>
      <c r="L347" s="12">
        <f t="shared" si="137"/>
        <v>-5.2335956242943828E-2</v>
      </c>
      <c r="M347" s="12">
        <f t="shared" si="138"/>
        <v>-5.2383818566763218E-2</v>
      </c>
      <c r="N347" s="12">
        <f t="shared" si="139"/>
        <v>0</v>
      </c>
      <c r="O347" s="12">
        <f t="shared" si="140"/>
        <v>6375585.7452000007</v>
      </c>
      <c r="P347" s="12">
        <f t="shared" si="141"/>
        <v>9.2468067027179749E-6</v>
      </c>
      <c r="Q347" s="12">
        <f t="shared" si="142"/>
        <v>0</v>
      </c>
      <c r="R347" s="12">
        <f t="shared" si="143"/>
        <v>0</v>
      </c>
      <c r="S347" s="12">
        <f t="shared" si="144"/>
        <v>0</v>
      </c>
      <c r="T347" s="12">
        <f t="shared" si="145"/>
        <v>0</v>
      </c>
      <c r="U347" s="12">
        <f t="shared" si="146"/>
        <v>0</v>
      </c>
      <c r="V347" s="12">
        <f t="shared" si="155"/>
        <v>5.0546225567071803E-3</v>
      </c>
      <c r="W347" s="12">
        <f t="shared" si="147"/>
        <v>4.2582015317955055E-5</v>
      </c>
      <c r="X347" s="12">
        <f t="shared" si="148"/>
        <v>1.6740578955036711E-7</v>
      </c>
      <c r="Y347" s="12">
        <f t="shared" si="149"/>
        <v>0</v>
      </c>
      <c r="Z347" s="13" t="str">
        <f t="shared" si="150"/>
        <v>N</v>
      </c>
      <c r="AA347" s="13" t="str">
        <f t="shared" si="151"/>
        <v>N</v>
      </c>
      <c r="AB347" s="13" t="str">
        <f t="shared" si="152"/>
        <v>U</v>
      </c>
      <c r="AC347" s="14">
        <f t="shared" si="153"/>
        <v>166021.44365805644</v>
      </c>
      <c r="AD347" s="14">
        <f t="shared" si="154"/>
        <v>0</v>
      </c>
      <c r="AE347" s="27"/>
      <c r="AF347" s="27"/>
      <c r="AG347" s="33"/>
      <c r="AH347" s="34"/>
      <c r="AI347" s="35"/>
      <c r="AJ347" s="33"/>
      <c r="AK347" s="34"/>
      <c r="AL347" s="35"/>
      <c r="AM347" s="28"/>
      <c r="AN347" s="28"/>
      <c r="AO347" s="28"/>
    </row>
    <row r="348" spans="5:41" x14ac:dyDescent="0.25">
      <c r="E348" s="11">
        <f>route!A347</f>
        <v>0</v>
      </c>
      <c r="F348" s="11">
        <f>route!B347</f>
        <v>0</v>
      </c>
      <c r="G348" s="12">
        <f t="shared" si="132"/>
        <v>0</v>
      </c>
      <c r="H348" s="12">
        <f t="shared" si="133"/>
        <v>0</v>
      </c>
      <c r="I348" s="12">
        <f t="shared" si="134"/>
        <v>31</v>
      </c>
      <c r="J348" s="12">
        <f t="shared" si="135"/>
        <v>3</v>
      </c>
      <c r="K348" s="12">
        <f t="shared" si="136"/>
        <v>-5.2359877559829883E-2</v>
      </c>
      <c r="L348" s="12">
        <f t="shared" si="137"/>
        <v>-5.2335956242943828E-2</v>
      </c>
      <c r="M348" s="12">
        <f t="shared" si="138"/>
        <v>-5.2383818566763218E-2</v>
      </c>
      <c r="N348" s="12">
        <f t="shared" si="139"/>
        <v>0</v>
      </c>
      <c r="O348" s="12">
        <f t="shared" si="140"/>
        <v>6375585.7452000007</v>
      </c>
      <c r="P348" s="12">
        <f t="shared" si="141"/>
        <v>9.2468067027179749E-6</v>
      </c>
      <c r="Q348" s="12">
        <f t="shared" si="142"/>
        <v>0</v>
      </c>
      <c r="R348" s="12">
        <f t="shared" si="143"/>
        <v>0</v>
      </c>
      <c r="S348" s="12">
        <f t="shared" si="144"/>
        <v>0</v>
      </c>
      <c r="T348" s="12">
        <f t="shared" si="145"/>
        <v>0</v>
      </c>
      <c r="U348" s="12">
        <f t="shared" si="146"/>
        <v>0</v>
      </c>
      <c r="V348" s="12">
        <f t="shared" si="155"/>
        <v>5.0546225567071803E-3</v>
      </c>
      <c r="W348" s="12">
        <f t="shared" si="147"/>
        <v>4.2582015317955055E-5</v>
      </c>
      <c r="X348" s="12">
        <f t="shared" si="148"/>
        <v>1.6740578955036711E-7</v>
      </c>
      <c r="Y348" s="12">
        <f t="shared" si="149"/>
        <v>0</v>
      </c>
      <c r="Z348" s="13" t="str">
        <f t="shared" si="150"/>
        <v>N</v>
      </c>
      <c r="AA348" s="13" t="str">
        <f t="shared" si="151"/>
        <v>N</v>
      </c>
      <c r="AB348" s="13" t="str">
        <f t="shared" si="152"/>
        <v>U</v>
      </c>
      <c r="AC348" s="14">
        <f t="shared" si="153"/>
        <v>166021.44365805644</v>
      </c>
      <c r="AD348" s="14">
        <f t="shared" si="154"/>
        <v>0</v>
      </c>
      <c r="AE348" s="27"/>
      <c r="AF348" s="27"/>
      <c r="AG348" s="33"/>
      <c r="AH348" s="34"/>
      <c r="AI348" s="35"/>
      <c r="AJ348" s="33"/>
      <c r="AK348" s="34"/>
      <c r="AL348" s="35"/>
      <c r="AM348" s="28"/>
      <c r="AN348" s="28"/>
      <c r="AO348" s="28"/>
    </row>
    <row r="349" spans="5:41" x14ac:dyDescent="0.25">
      <c r="E349" s="11">
        <f>route!A348</f>
        <v>0</v>
      </c>
      <c r="F349" s="11">
        <f>route!B348</f>
        <v>0</v>
      </c>
      <c r="G349" s="12">
        <f t="shared" si="132"/>
        <v>0</v>
      </c>
      <c r="H349" s="12">
        <f t="shared" si="133"/>
        <v>0</v>
      </c>
      <c r="I349" s="12">
        <f t="shared" si="134"/>
        <v>31</v>
      </c>
      <c r="J349" s="12">
        <f t="shared" si="135"/>
        <v>3</v>
      </c>
      <c r="K349" s="12">
        <f t="shared" si="136"/>
        <v>-5.2359877559829883E-2</v>
      </c>
      <c r="L349" s="12">
        <f t="shared" si="137"/>
        <v>-5.2335956242943828E-2</v>
      </c>
      <c r="M349" s="12">
        <f t="shared" si="138"/>
        <v>-5.2383818566763218E-2</v>
      </c>
      <c r="N349" s="12">
        <f t="shared" si="139"/>
        <v>0</v>
      </c>
      <c r="O349" s="12">
        <f t="shared" si="140"/>
        <v>6375585.7452000007</v>
      </c>
      <c r="P349" s="12">
        <f t="shared" si="141"/>
        <v>9.2468067027179749E-6</v>
      </c>
      <c r="Q349" s="12">
        <f t="shared" si="142"/>
        <v>0</v>
      </c>
      <c r="R349" s="12">
        <f t="shared" si="143"/>
        <v>0</v>
      </c>
      <c r="S349" s="12">
        <f t="shared" si="144"/>
        <v>0</v>
      </c>
      <c r="T349" s="12">
        <f t="shared" si="145"/>
        <v>0</v>
      </c>
      <c r="U349" s="12">
        <f t="shared" si="146"/>
        <v>0</v>
      </c>
      <c r="V349" s="12">
        <f t="shared" si="155"/>
        <v>5.0546225567071803E-3</v>
      </c>
      <c r="W349" s="12">
        <f t="shared" si="147"/>
        <v>4.2582015317955055E-5</v>
      </c>
      <c r="X349" s="12">
        <f t="shared" si="148"/>
        <v>1.6740578955036711E-7</v>
      </c>
      <c r="Y349" s="12">
        <f t="shared" si="149"/>
        <v>0</v>
      </c>
      <c r="Z349" s="13" t="str">
        <f t="shared" si="150"/>
        <v>N</v>
      </c>
      <c r="AA349" s="13" t="str">
        <f t="shared" si="151"/>
        <v>N</v>
      </c>
      <c r="AB349" s="13" t="str">
        <f t="shared" si="152"/>
        <v>U</v>
      </c>
      <c r="AC349" s="14">
        <f t="shared" si="153"/>
        <v>166021.44365805644</v>
      </c>
      <c r="AD349" s="14">
        <f t="shared" si="154"/>
        <v>0</v>
      </c>
      <c r="AE349" s="27"/>
      <c r="AF349" s="27"/>
      <c r="AG349" s="33"/>
      <c r="AH349" s="34"/>
      <c r="AI349" s="35"/>
      <c r="AJ349" s="33"/>
      <c r="AK349" s="34"/>
      <c r="AL349" s="35"/>
      <c r="AM349" s="28"/>
      <c r="AN349" s="28"/>
      <c r="AO349" s="28"/>
    </row>
    <row r="350" spans="5:41" x14ac:dyDescent="0.25">
      <c r="E350" s="11">
        <f>route!A349</f>
        <v>0</v>
      </c>
      <c r="F350" s="11">
        <f>route!B349</f>
        <v>0</v>
      </c>
      <c r="G350" s="12">
        <f t="shared" si="132"/>
        <v>0</v>
      </c>
      <c r="H350" s="12">
        <f t="shared" si="133"/>
        <v>0</v>
      </c>
      <c r="I350" s="12">
        <f t="shared" si="134"/>
        <v>31</v>
      </c>
      <c r="J350" s="12">
        <f t="shared" si="135"/>
        <v>3</v>
      </c>
      <c r="K350" s="12">
        <f t="shared" si="136"/>
        <v>-5.2359877559829883E-2</v>
      </c>
      <c r="L350" s="12">
        <f t="shared" si="137"/>
        <v>-5.2335956242943828E-2</v>
      </c>
      <c r="M350" s="12">
        <f t="shared" si="138"/>
        <v>-5.2383818566763218E-2</v>
      </c>
      <c r="N350" s="12">
        <f t="shared" si="139"/>
        <v>0</v>
      </c>
      <c r="O350" s="12">
        <f t="shared" si="140"/>
        <v>6375585.7452000007</v>
      </c>
      <c r="P350" s="12">
        <f t="shared" si="141"/>
        <v>9.2468067027179749E-6</v>
      </c>
      <c r="Q350" s="12">
        <f t="shared" si="142"/>
        <v>0</v>
      </c>
      <c r="R350" s="12">
        <f t="shared" si="143"/>
        <v>0</v>
      </c>
      <c r="S350" s="12">
        <f t="shared" si="144"/>
        <v>0</v>
      </c>
      <c r="T350" s="12">
        <f t="shared" si="145"/>
        <v>0</v>
      </c>
      <c r="U350" s="12">
        <f t="shared" si="146"/>
        <v>0</v>
      </c>
      <c r="V350" s="12">
        <f t="shared" si="155"/>
        <v>5.0546225567071803E-3</v>
      </c>
      <c r="W350" s="12">
        <f t="shared" si="147"/>
        <v>4.2582015317955055E-5</v>
      </c>
      <c r="X350" s="12">
        <f t="shared" si="148"/>
        <v>1.6740578955036711E-7</v>
      </c>
      <c r="Y350" s="12">
        <f t="shared" si="149"/>
        <v>0</v>
      </c>
      <c r="Z350" s="13" t="str">
        <f t="shared" si="150"/>
        <v>N</v>
      </c>
      <c r="AA350" s="13" t="str">
        <f t="shared" si="151"/>
        <v>N</v>
      </c>
      <c r="AB350" s="13" t="str">
        <f t="shared" si="152"/>
        <v>U</v>
      </c>
      <c r="AC350" s="14">
        <f t="shared" si="153"/>
        <v>166021.44365805644</v>
      </c>
      <c r="AD350" s="14">
        <f t="shared" si="154"/>
        <v>0</v>
      </c>
      <c r="AE350" s="27"/>
      <c r="AF350" s="27"/>
      <c r="AG350" s="33"/>
      <c r="AH350" s="34"/>
      <c r="AI350" s="35"/>
      <c r="AJ350" s="33"/>
      <c r="AK350" s="34"/>
      <c r="AL350" s="35"/>
      <c r="AM350" s="28"/>
      <c r="AN350" s="28"/>
      <c r="AO350" s="28"/>
    </row>
    <row r="351" spans="5:41" x14ac:dyDescent="0.25">
      <c r="E351" s="11">
        <f>route!A350</f>
        <v>0</v>
      </c>
      <c r="F351" s="11">
        <f>route!B350</f>
        <v>0</v>
      </c>
      <c r="G351" s="12">
        <f t="shared" si="132"/>
        <v>0</v>
      </c>
      <c r="H351" s="12">
        <f t="shared" si="133"/>
        <v>0</v>
      </c>
      <c r="I351" s="12">
        <f t="shared" si="134"/>
        <v>31</v>
      </c>
      <c r="J351" s="12">
        <f t="shared" si="135"/>
        <v>3</v>
      </c>
      <c r="K351" s="12">
        <f t="shared" si="136"/>
        <v>-5.2359877559829883E-2</v>
      </c>
      <c r="L351" s="12">
        <f t="shared" si="137"/>
        <v>-5.2335956242943828E-2</v>
      </c>
      <c r="M351" s="12">
        <f t="shared" si="138"/>
        <v>-5.2383818566763218E-2</v>
      </c>
      <c r="N351" s="12">
        <f t="shared" si="139"/>
        <v>0</v>
      </c>
      <c r="O351" s="12">
        <f t="shared" si="140"/>
        <v>6375585.7452000007</v>
      </c>
      <c r="P351" s="12">
        <f t="shared" si="141"/>
        <v>9.2468067027179749E-6</v>
      </c>
      <c r="Q351" s="12">
        <f t="shared" si="142"/>
        <v>0</v>
      </c>
      <c r="R351" s="12">
        <f t="shared" si="143"/>
        <v>0</v>
      </c>
      <c r="S351" s="12">
        <f t="shared" si="144"/>
        <v>0</v>
      </c>
      <c r="T351" s="12">
        <f t="shared" si="145"/>
        <v>0</v>
      </c>
      <c r="U351" s="12">
        <f t="shared" si="146"/>
        <v>0</v>
      </c>
      <c r="V351" s="12">
        <f t="shared" si="155"/>
        <v>5.0546225567071803E-3</v>
      </c>
      <c r="W351" s="12">
        <f t="shared" si="147"/>
        <v>4.2582015317955055E-5</v>
      </c>
      <c r="X351" s="12">
        <f t="shared" si="148"/>
        <v>1.6740578955036711E-7</v>
      </c>
      <c r="Y351" s="12">
        <f t="shared" si="149"/>
        <v>0</v>
      </c>
      <c r="Z351" s="13" t="str">
        <f t="shared" si="150"/>
        <v>N</v>
      </c>
      <c r="AA351" s="13" t="str">
        <f t="shared" si="151"/>
        <v>N</v>
      </c>
      <c r="AB351" s="13" t="str">
        <f t="shared" si="152"/>
        <v>U</v>
      </c>
      <c r="AC351" s="14">
        <f t="shared" si="153"/>
        <v>166021.44365805644</v>
      </c>
      <c r="AD351" s="14">
        <f t="shared" si="154"/>
        <v>0</v>
      </c>
      <c r="AE351" s="27"/>
      <c r="AF351" s="27"/>
      <c r="AG351" s="33"/>
      <c r="AH351" s="34"/>
      <c r="AI351" s="35"/>
      <c r="AJ351" s="33"/>
      <c r="AK351" s="34"/>
      <c r="AL351" s="35"/>
      <c r="AM351" s="28"/>
      <c r="AN351" s="28"/>
      <c r="AO351" s="28"/>
    </row>
    <row r="352" spans="5:41" x14ac:dyDescent="0.25">
      <c r="E352" s="11">
        <f>route!A351</f>
        <v>0</v>
      </c>
      <c r="F352" s="11">
        <f>route!B351</f>
        <v>0</v>
      </c>
      <c r="G352" s="12">
        <f t="shared" si="132"/>
        <v>0</v>
      </c>
      <c r="H352" s="12">
        <f t="shared" si="133"/>
        <v>0</v>
      </c>
      <c r="I352" s="12">
        <f t="shared" si="134"/>
        <v>31</v>
      </c>
      <c r="J352" s="12">
        <f t="shared" si="135"/>
        <v>3</v>
      </c>
      <c r="K352" s="12">
        <f t="shared" si="136"/>
        <v>-5.2359877559829883E-2</v>
      </c>
      <c r="L352" s="12">
        <f t="shared" si="137"/>
        <v>-5.2335956242943828E-2</v>
      </c>
      <c r="M352" s="12">
        <f t="shared" si="138"/>
        <v>-5.2383818566763218E-2</v>
      </c>
      <c r="N352" s="12">
        <f t="shared" si="139"/>
        <v>0</v>
      </c>
      <c r="O352" s="12">
        <f t="shared" si="140"/>
        <v>6375585.7452000007</v>
      </c>
      <c r="P352" s="12">
        <f t="shared" si="141"/>
        <v>9.2468067027179749E-6</v>
      </c>
      <c r="Q352" s="12">
        <f t="shared" si="142"/>
        <v>0</v>
      </c>
      <c r="R352" s="12">
        <f t="shared" si="143"/>
        <v>0</v>
      </c>
      <c r="S352" s="12">
        <f t="shared" si="144"/>
        <v>0</v>
      </c>
      <c r="T352" s="12">
        <f t="shared" si="145"/>
        <v>0</v>
      </c>
      <c r="U352" s="12">
        <f t="shared" si="146"/>
        <v>0</v>
      </c>
      <c r="V352" s="12">
        <f t="shared" si="155"/>
        <v>5.0546225567071803E-3</v>
      </c>
      <c r="W352" s="12">
        <f t="shared" si="147"/>
        <v>4.2582015317955055E-5</v>
      </c>
      <c r="X352" s="12">
        <f t="shared" si="148"/>
        <v>1.6740578955036711E-7</v>
      </c>
      <c r="Y352" s="12">
        <f t="shared" si="149"/>
        <v>0</v>
      </c>
      <c r="Z352" s="13" t="str">
        <f t="shared" si="150"/>
        <v>N</v>
      </c>
      <c r="AA352" s="13" t="str">
        <f t="shared" si="151"/>
        <v>N</v>
      </c>
      <c r="AB352" s="13" t="str">
        <f t="shared" si="152"/>
        <v>U</v>
      </c>
      <c r="AC352" s="14">
        <f t="shared" si="153"/>
        <v>166021.44365805644</v>
      </c>
      <c r="AD352" s="14">
        <f t="shared" si="154"/>
        <v>0</v>
      </c>
      <c r="AE352" s="27"/>
      <c r="AF352" s="27"/>
      <c r="AG352" s="33"/>
      <c r="AH352" s="34"/>
      <c r="AI352" s="35"/>
      <c r="AJ352" s="33"/>
      <c r="AK352" s="34"/>
      <c r="AL352" s="35"/>
      <c r="AM352" s="28"/>
      <c r="AN352" s="28"/>
      <c r="AO352" s="28"/>
    </row>
    <row r="353" spans="5:41" x14ac:dyDescent="0.25">
      <c r="E353" s="11">
        <f>route!A352</f>
        <v>0</v>
      </c>
      <c r="F353" s="11">
        <f>route!B352</f>
        <v>0</v>
      </c>
      <c r="G353" s="12">
        <f t="shared" si="132"/>
        <v>0</v>
      </c>
      <c r="H353" s="12">
        <f t="shared" si="133"/>
        <v>0</v>
      </c>
      <c r="I353" s="12">
        <f t="shared" si="134"/>
        <v>31</v>
      </c>
      <c r="J353" s="12">
        <f t="shared" si="135"/>
        <v>3</v>
      </c>
      <c r="K353" s="12">
        <f t="shared" si="136"/>
        <v>-5.2359877559829883E-2</v>
      </c>
      <c r="L353" s="12">
        <f t="shared" si="137"/>
        <v>-5.2335956242943828E-2</v>
      </c>
      <c r="M353" s="12">
        <f t="shared" si="138"/>
        <v>-5.2383818566763218E-2</v>
      </c>
      <c r="N353" s="12">
        <f t="shared" si="139"/>
        <v>0</v>
      </c>
      <c r="O353" s="12">
        <f t="shared" si="140"/>
        <v>6375585.7452000007</v>
      </c>
      <c r="P353" s="12">
        <f t="shared" si="141"/>
        <v>9.2468067027179749E-6</v>
      </c>
      <c r="Q353" s="12">
        <f t="shared" si="142"/>
        <v>0</v>
      </c>
      <c r="R353" s="12">
        <f t="shared" si="143"/>
        <v>0</v>
      </c>
      <c r="S353" s="12">
        <f t="shared" si="144"/>
        <v>0</v>
      </c>
      <c r="T353" s="12">
        <f t="shared" si="145"/>
        <v>0</v>
      </c>
      <c r="U353" s="12">
        <f t="shared" si="146"/>
        <v>0</v>
      </c>
      <c r="V353" s="12">
        <f t="shared" si="155"/>
        <v>5.0546225567071803E-3</v>
      </c>
      <c r="W353" s="12">
        <f t="shared" si="147"/>
        <v>4.2582015317955055E-5</v>
      </c>
      <c r="X353" s="12">
        <f t="shared" si="148"/>
        <v>1.6740578955036711E-7</v>
      </c>
      <c r="Y353" s="12">
        <f t="shared" si="149"/>
        <v>0</v>
      </c>
      <c r="Z353" s="13" t="str">
        <f t="shared" si="150"/>
        <v>N</v>
      </c>
      <c r="AA353" s="13" t="str">
        <f t="shared" si="151"/>
        <v>N</v>
      </c>
      <c r="AB353" s="13" t="str">
        <f t="shared" si="152"/>
        <v>U</v>
      </c>
      <c r="AC353" s="14">
        <f t="shared" si="153"/>
        <v>166021.44365805644</v>
      </c>
      <c r="AD353" s="14">
        <f t="shared" si="154"/>
        <v>0</v>
      </c>
      <c r="AE353" s="27"/>
      <c r="AF353" s="27"/>
      <c r="AG353" s="33"/>
      <c r="AH353" s="34"/>
      <c r="AI353" s="35"/>
      <c r="AJ353" s="33"/>
      <c r="AK353" s="34"/>
      <c r="AL353" s="35"/>
      <c r="AM353" s="28"/>
      <c r="AN353" s="28"/>
      <c r="AO353" s="28"/>
    </row>
    <row r="354" spans="5:41" x14ac:dyDescent="0.25">
      <c r="E354" s="11">
        <f>route!A353</f>
        <v>0</v>
      </c>
      <c r="F354" s="11">
        <f>route!B353</f>
        <v>0</v>
      </c>
      <c r="G354" s="12">
        <f t="shared" si="132"/>
        <v>0</v>
      </c>
      <c r="H354" s="12">
        <f t="shared" si="133"/>
        <v>0</v>
      </c>
      <c r="I354" s="12">
        <f t="shared" si="134"/>
        <v>31</v>
      </c>
      <c r="J354" s="12">
        <f t="shared" si="135"/>
        <v>3</v>
      </c>
      <c r="K354" s="12">
        <f t="shared" si="136"/>
        <v>-5.2359877559829883E-2</v>
      </c>
      <c r="L354" s="12">
        <f t="shared" si="137"/>
        <v>-5.2335956242943828E-2</v>
      </c>
      <c r="M354" s="12">
        <f t="shared" si="138"/>
        <v>-5.2383818566763218E-2</v>
      </c>
      <c r="N354" s="12">
        <f t="shared" si="139"/>
        <v>0</v>
      </c>
      <c r="O354" s="12">
        <f t="shared" si="140"/>
        <v>6375585.7452000007</v>
      </c>
      <c r="P354" s="12">
        <f t="shared" si="141"/>
        <v>9.2468067027179749E-6</v>
      </c>
      <c r="Q354" s="12">
        <f t="shared" si="142"/>
        <v>0</v>
      </c>
      <c r="R354" s="12">
        <f t="shared" si="143"/>
        <v>0</v>
      </c>
      <c r="S354" s="12">
        <f t="shared" si="144"/>
        <v>0</v>
      </c>
      <c r="T354" s="12">
        <f t="shared" si="145"/>
        <v>0</v>
      </c>
      <c r="U354" s="12">
        <f t="shared" si="146"/>
        <v>0</v>
      </c>
      <c r="V354" s="12">
        <f t="shared" si="155"/>
        <v>5.0546225567071803E-3</v>
      </c>
      <c r="W354" s="12">
        <f t="shared" si="147"/>
        <v>4.2582015317955055E-5</v>
      </c>
      <c r="X354" s="12">
        <f t="shared" si="148"/>
        <v>1.6740578955036711E-7</v>
      </c>
      <c r="Y354" s="12">
        <f t="shared" si="149"/>
        <v>0</v>
      </c>
      <c r="Z354" s="13" t="str">
        <f t="shared" si="150"/>
        <v>N</v>
      </c>
      <c r="AA354" s="13" t="str">
        <f t="shared" si="151"/>
        <v>N</v>
      </c>
      <c r="AB354" s="13" t="str">
        <f t="shared" si="152"/>
        <v>U</v>
      </c>
      <c r="AC354" s="14">
        <f t="shared" si="153"/>
        <v>166021.44365805644</v>
      </c>
      <c r="AD354" s="14">
        <f t="shared" si="154"/>
        <v>0</v>
      </c>
      <c r="AE354" s="27"/>
      <c r="AF354" s="27"/>
      <c r="AG354" s="33"/>
      <c r="AH354" s="34"/>
      <c r="AI354" s="35"/>
      <c r="AJ354" s="33"/>
      <c r="AK354" s="34"/>
      <c r="AL354" s="35"/>
      <c r="AM354" s="28"/>
      <c r="AN354" s="28"/>
      <c r="AO354" s="28"/>
    </row>
    <row r="355" spans="5:41" x14ac:dyDescent="0.25">
      <c r="E355" s="11">
        <f>route!A354</f>
        <v>0</v>
      </c>
      <c r="F355" s="11">
        <f>route!B354</f>
        <v>0</v>
      </c>
      <c r="G355" s="12">
        <f t="shared" si="132"/>
        <v>0</v>
      </c>
      <c r="H355" s="12">
        <f t="shared" si="133"/>
        <v>0</v>
      </c>
      <c r="I355" s="12">
        <f t="shared" si="134"/>
        <v>31</v>
      </c>
      <c r="J355" s="12">
        <f t="shared" si="135"/>
        <v>3</v>
      </c>
      <c r="K355" s="12">
        <f t="shared" si="136"/>
        <v>-5.2359877559829883E-2</v>
      </c>
      <c r="L355" s="12">
        <f t="shared" si="137"/>
        <v>-5.2335956242943828E-2</v>
      </c>
      <c r="M355" s="12">
        <f t="shared" si="138"/>
        <v>-5.2383818566763218E-2</v>
      </c>
      <c r="N355" s="12">
        <f t="shared" si="139"/>
        <v>0</v>
      </c>
      <c r="O355" s="12">
        <f t="shared" si="140"/>
        <v>6375585.7452000007</v>
      </c>
      <c r="P355" s="12">
        <f t="shared" si="141"/>
        <v>9.2468067027179749E-6</v>
      </c>
      <c r="Q355" s="12">
        <f t="shared" si="142"/>
        <v>0</v>
      </c>
      <c r="R355" s="12">
        <f t="shared" si="143"/>
        <v>0</v>
      </c>
      <c r="S355" s="12">
        <f t="shared" si="144"/>
        <v>0</v>
      </c>
      <c r="T355" s="12">
        <f t="shared" si="145"/>
        <v>0</v>
      </c>
      <c r="U355" s="12">
        <f t="shared" si="146"/>
        <v>0</v>
      </c>
      <c r="V355" s="12">
        <f t="shared" si="155"/>
        <v>5.0546225567071803E-3</v>
      </c>
      <c r="W355" s="12">
        <f t="shared" si="147"/>
        <v>4.2582015317955055E-5</v>
      </c>
      <c r="X355" s="12">
        <f t="shared" si="148"/>
        <v>1.6740578955036711E-7</v>
      </c>
      <c r="Y355" s="12">
        <f t="shared" si="149"/>
        <v>0</v>
      </c>
      <c r="Z355" s="13" t="str">
        <f t="shared" si="150"/>
        <v>N</v>
      </c>
      <c r="AA355" s="13" t="str">
        <f t="shared" si="151"/>
        <v>N</v>
      </c>
      <c r="AB355" s="13" t="str">
        <f t="shared" si="152"/>
        <v>U</v>
      </c>
      <c r="AC355" s="14">
        <f t="shared" si="153"/>
        <v>166021.44365805644</v>
      </c>
      <c r="AD355" s="14">
        <f t="shared" si="154"/>
        <v>0</v>
      </c>
      <c r="AE355" s="27"/>
      <c r="AF355" s="27"/>
      <c r="AG355" s="33"/>
      <c r="AH355" s="34"/>
      <c r="AI355" s="35"/>
      <c r="AJ355" s="33"/>
      <c r="AK355" s="34"/>
      <c r="AL355" s="35"/>
      <c r="AM355" s="28"/>
      <c r="AN355" s="28"/>
      <c r="AO355" s="28"/>
    </row>
    <row r="356" spans="5:41" x14ac:dyDescent="0.25">
      <c r="E356" s="11">
        <f>route!A355</f>
        <v>0</v>
      </c>
      <c r="F356" s="11">
        <f>route!B355</f>
        <v>0</v>
      </c>
      <c r="G356" s="12">
        <f t="shared" ref="G356:G419" si="156">F356*PI()/180</f>
        <v>0</v>
      </c>
      <c r="H356" s="12">
        <f t="shared" ref="H356:H419" si="157">E356*PI()/180</f>
        <v>0</v>
      </c>
      <c r="I356" s="12">
        <f t="shared" ref="I356:I419" si="158">TRUNC((F356/6)+31)</f>
        <v>31</v>
      </c>
      <c r="J356" s="12">
        <f t="shared" ref="J356:J419" si="159">6*I356-183</f>
        <v>3</v>
      </c>
      <c r="K356" s="12">
        <f t="shared" ref="K356:K419" si="160">+G356-((J356*PI())/180)</f>
        <v>-5.2359877559829883E-2</v>
      </c>
      <c r="L356" s="12">
        <f t="shared" ref="L356:L419" si="161">COS(H356)*SIN(K356)</f>
        <v>-5.2335956242943828E-2</v>
      </c>
      <c r="M356" s="12">
        <f t="shared" ref="M356:M419" si="162">(1/2)*LN((1+L356)/(1-L356))</f>
        <v>-5.2383818566763218E-2</v>
      </c>
      <c r="N356" s="12">
        <f t="shared" ref="N356:N419" si="163">ATAN((TAN(H356))/COS(K356))-H356</f>
        <v>0</v>
      </c>
      <c r="O356" s="12">
        <f t="shared" ref="O356:O419" si="164">($C$18/(1+$C$17*(COS(H356))^2)^(1/2))*0.9996</f>
        <v>6375585.7452000007</v>
      </c>
      <c r="P356" s="12">
        <f t="shared" ref="P356:P419" si="165">($C$17/2)*M356^2*(COS(H356))^2</f>
        <v>9.2468067027179749E-6</v>
      </c>
      <c r="Q356" s="12">
        <f t="shared" ref="Q356:Q419" si="166">SIN(2*H356)</f>
        <v>0</v>
      </c>
      <c r="R356" s="12">
        <f t="shared" ref="R356:R419" si="167">+Q356*(COS(H356))^2</f>
        <v>0</v>
      </c>
      <c r="S356" s="12">
        <f t="shared" ref="S356:S419" si="168">H356+(Q356/2)</f>
        <v>0</v>
      </c>
      <c r="T356" s="12">
        <f t="shared" ref="T356:T419" si="169">((3*S356)+R356)/4</f>
        <v>0</v>
      </c>
      <c r="U356" s="12">
        <f t="shared" ref="U356:U419" si="170">(5*T356+R356*(COS(H356))^2)/3</f>
        <v>0</v>
      </c>
      <c r="V356" s="12">
        <f t="shared" si="155"/>
        <v>5.0546225567071803E-3</v>
      </c>
      <c r="W356" s="12">
        <f t="shared" ref="W356:W419" si="171">(5/3)*V356^2</f>
        <v>4.2582015317955055E-5</v>
      </c>
      <c r="X356" s="12">
        <f t="shared" ref="X356:X419" si="172">(35/27)*V356^3</f>
        <v>1.6740578955036711E-7</v>
      </c>
      <c r="Y356" s="12">
        <f t="shared" ref="Y356:Y419" si="173">0.9996*$C$18*(H356-(V356*S356)+(W356*T356)-(X356*U356))</f>
        <v>0</v>
      </c>
      <c r="Z356" s="13" t="str">
        <f t="shared" ref="Z356:Z419" si="174">IF(E356&lt;-72,"C",IF(E356&lt;-64,"D",IF(E356&lt;-56,"E",IF(E356&lt;-48,"F",IF(E356&lt;-40,"G",IF(E356&lt;-32,"H",IF(E356&lt;-24,"J",IF(E356&lt;-16,"K",AA356))))))))</f>
        <v>N</v>
      </c>
      <c r="AA356" s="13" t="str">
        <f t="shared" ref="AA356:AA419" si="175">IF(E356&lt;-8,"L",IF(E356&lt;0,"M",IF(E356&lt;8,"N",IF(E356&lt;16,"P",IF(E356&lt;24,"Q",IF(E356&lt;32,"R",IF(E356&lt;40,"S",IF(E356&lt;48,"T","no"))))))))</f>
        <v>N</v>
      </c>
      <c r="AB356" s="13" t="str">
        <f t="shared" ref="AB356:AB419" si="176">IF(E356&lt;56,"U",IF(E356&lt;64,"V",IF(E356&lt;72,"W",IF(E356&lt;84,"X","no"))))</f>
        <v>U</v>
      </c>
      <c r="AC356" s="14">
        <f t="shared" ref="AC356:AC419" si="177">M356*O356*(1+P356/3)+500000</f>
        <v>166021.44365805644</v>
      </c>
      <c r="AD356" s="14">
        <f t="shared" ref="AD356:AD419" si="178">IF($C$21="S",N356*O356*(1+P356)+Y356+10000000,N356*O356*(1+P356)+Y356)</f>
        <v>0</v>
      </c>
      <c r="AE356" s="27"/>
      <c r="AF356" s="27"/>
      <c r="AG356" s="33"/>
      <c r="AH356" s="34"/>
      <c r="AI356" s="35"/>
      <c r="AJ356" s="33"/>
      <c r="AK356" s="34"/>
      <c r="AL356" s="35"/>
      <c r="AM356" s="28"/>
      <c r="AN356" s="28"/>
      <c r="AO356" s="28"/>
    </row>
    <row r="357" spans="5:41" x14ac:dyDescent="0.25">
      <c r="E357" s="11">
        <f>route!A356</f>
        <v>0</v>
      </c>
      <c r="F357" s="11">
        <f>route!B356</f>
        <v>0</v>
      </c>
      <c r="G357" s="12">
        <f t="shared" si="156"/>
        <v>0</v>
      </c>
      <c r="H357" s="12">
        <f t="shared" si="157"/>
        <v>0</v>
      </c>
      <c r="I357" s="12">
        <f t="shared" si="158"/>
        <v>31</v>
      </c>
      <c r="J357" s="12">
        <f t="shared" si="159"/>
        <v>3</v>
      </c>
      <c r="K357" s="12">
        <f t="shared" si="160"/>
        <v>-5.2359877559829883E-2</v>
      </c>
      <c r="L357" s="12">
        <f t="shared" si="161"/>
        <v>-5.2335956242943828E-2</v>
      </c>
      <c r="M357" s="12">
        <f t="shared" si="162"/>
        <v>-5.2383818566763218E-2</v>
      </c>
      <c r="N357" s="12">
        <f t="shared" si="163"/>
        <v>0</v>
      </c>
      <c r="O357" s="12">
        <f t="shared" si="164"/>
        <v>6375585.7452000007</v>
      </c>
      <c r="P357" s="12">
        <f t="shared" si="165"/>
        <v>9.2468067027179749E-6</v>
      </c>
      <c r="Q357" s="12">
        <f t="shared" si="166"/>
        <v>0</v>
      </c>
      <c r="R357" s="12">
        <f t="shared" si="167"/>
        <v>0</v>
      </c>
      <c r="S357" s="12">
        <f t="shared" si="168"/>
        <v>0</v>
      </c>
      <c r="T357" s="12">
        <f t="shared" si="169"/>
        <v>0</v>
      </c>
      <c r="U357" s="12">
        <f t="shared" si="170"/>
        <v>0</v>
      </c>
      <c r="V357" s="12">
        <f t="shared" si="155"/>
        <v>5.0546225567071803E-3</v>
      </c>
      <c r="W357" s="12">
        <f t="shared" si="171"/>
        <v>4.2582015317955055E-5</v>
      </c>
      <c r="X357" s="12">
        <f t="shared" si="172"/>
        <v>1.6740578955036711E-7</v>
      </c>
      <c r="Y357" s="12">
        <f t="shared" si="173"/>
        <v>0</v>
      </c>
      <c r="Z357" s="13" t="str">
        <f t="shared" si="174"/>
        <v>N</v>
      </c>
      <c r="AA357" s="13" t="str">
        <f t="shared" si="175"/>
        <v>N</v>
      </c>
      <c r="AB357" s="13" t="str">
        <f t="shared" si="176"/>
        <v>U</v>
      </c>
      <c r="AC357" s="14">
        <f t="shared" si="177"/>
        <v>166021.44365805644</v>
      </c>
      <c r="AD357" s="14">
        <f t="shared" si="178"/>
        <v>0</v>
      </c>
      <c r="AE357" s="27"/>
      <c r="AF357" s="27"/>
      <c r="AG357" s="33"/>
      <c r="AH357" s="34"/>
      <c r="AI357" s="35"/>
      <c r="AJ357" s="33"/>
      <c r="AK357" s="34"/>
      <c r="AL357" s="35"/>
      <c r="AM357" s="28"/>
      <c r="AN357" s="28"/>
      <c r="AO357" s="28"/>
    </row>
    <row r="358" spans="5:41" x14ac:dyDescent="0.25">
      <c r="E358" s="11">
        <f>route!A357</f>
        <v>0</v>
      </c>
      <c r="F358" s="11">
        <f>route!B357</f>
        <v>0</v>
      </c>
      <c r="G358" s="12">
        <f t="shared" si="156"/>
        <v>0</v>
      </c>
      <c r="H358" s="12">
        <f t="shared" si="157"/>
        <v>0</v>
      </c>
      <c r="I358" s="12">
        <f t="shared" si="158"/>
        <v>31</v>
      </c>
      <c r="J358" s="12">
        <f t="shared" si="159"/>
        <v>3</v>
      </c>
      <c r="K358" s="12">
        <f t="shared" si="160"/>
        <v>-5.2359877559829883E-2</v>
      </c>
      <c r="L358" s="12">
        <f t="shared" si="161"/>
        <v>-5.2335956242943828E-2</v>
      </c>
      <c r="M358" s="12">
        <f t="shared" si="162"/>
        <v>-5.2383818566763218E-2</v>
      </c>
      <c r="N358" s="12">
        <f t="shared" si="163"/>
        <v>0</v>
      </c>
      <c r="O358" s="12">
        <f t="shared" si="164"/>
        <v>6375585.7452000007</v>
      </c>
      <c r="P358" s="12">
        <f t="shared" si="165"/>
        <v>9.2468067027179749E-6</v>
      </c>
      <c r="Q358" s="12">
        <f t="shared" si="166"/>
        <v>0</v>
      </c>
      <c r="R358" s="12">
        <f t="shared" si="167"/>
        <v>0</v>
      </c>
      <c r="S358" s="12">
        <f t="shared" si="168"/>
        <v>0</v>
      </c>
      <c r="T358" s="12">
        <f t="shared" si="169"/>
        <v>0</v>
      </c>
      <c r="U358" s="12">
        <f t="shared" si="170"/>
        <v>0</v>
      </c>
      <c r="V358" s="12">
        <f t="shared" si="155"/>
        <v>5.0546225567071803E-3</v>
      </c>
      <c r="W358" s="12">
        <f t="shared" si="171"/>
        <v>4.2582015317955055E-5</v>
      </c>
      <c r="X358" s="12">
        <f t="shared" si="172"/>
        <v>1.6740578955036711E-7</v>
      </c>
      <c r="Y358" s="12">
        <f t="shared" si="173"/>
        <v>0</v>
      </c>
      <c r="Z358" s="13" t="str">
        <f t="shared" si="174"/>
        <v>N</v>
      </c>
      <c r="AA358" s="13" t="str">
        <f t="shared" si="175"/>
        <v>N</v>
      </c>
      <c r="AB358" s="13" t="str">
        <f t="shared" si="176"/>
        <v>U</v>
      </c>
      <c r="AC358" s="14">
        <f t="shared" si="177"/>
        <v>166021.44365805644</v>
      </c>
      <c r="AD358" s="14">
        <f t="shared" si="178"/>
        <v>0</v>
      </c>
      <c r="AE358" s="27"/>
      <c r="AF358" s="27"/>
      <c r="AG358" s="33"/>
      <c r="AH358" s="34"/>
      <c r="AI358" s="35"/>
      <c r="AJ358" s="33"/>
      <c r="AK358" s="34"/>
      <c r="AL358" s="35"/>
      <c r="AM358" s="28"/>
      <c r="AN358" s="28"/>
      <c r="AO358" s="28"/>
    </row>
    <row r="359" spans="5:41" x14ac:dyDescent="0.25">
      <c r="E359" s="11">
        <f>route!A358</f>
        <v>0</v>
      </c>
      <c r="F359" s="11">
        <f>route!B358</f>
        <v>0</v>
      </c>
      <c r="G359" s="12">
        <f t="shared" si="156"/>
        <v>0</v>
      </c>
      <c r="H359" s="12">
        <f t="shared" si="157"/>
        <v>0</v>
      </c>
      <c r="I359" s="12">
        <f t="shared" si="158"/>
        <v>31</v>
      </c>
      <c r="J359" s="12">
        <f t="shared" si="159"/>
        <v>3</v>
      </c>
      <c r="K359" s="12">
        <f t="shared" si="160"/>
        <v>-5.2359877559829883E-2</v>
      </c>
      <c r="L359" s="12">
        <f t="shared" si="161"/>
        <v>-5.2335956242943828E-2</v>
      </c>
      <c r="M359" s="12">
        <f t="shared" si="162"/>
        <v>-5.2383818566763218E-2</v>
      </c>
      <c r="N359" s="12">
        <f t="shared" si="163"/>
        <v>0</v>
      </c>
      <c r="O359" s="12">
        <f t="shared" si="164"/>
        <v>6375585.7452000007</v>
      </c>
      <c r="P359" s="12">
        <f t="shared" si="165"/>
        <v>9.2468067027179749E-6</v>
      </c>
      <c r="Q359" s="12">
        <f t="shared" si="166"/>
        <v>0</v>
      </c>
      <c r="R359" s="12">
        <f t="shared" si="167"/>
        <v>0</v>
      </c>
      <c r="S359" s="12">
        <f t="shared" si="168"/>
        <v>0</v>
      </c>
      <c r="T359" s="12">
        <f t="shared" si="169"/>
        <v>0</v>
      </c>
      <c r="U359" s="12">
        <f t="shared" si="170"/>
        <v>0</v>
      </c>
      <c r="V359" s="12">
        <f t="shared" si="155"/>
        <v>5.0546225567071803E-3</v>
      </c>
      <c r="W359" s="12">
        <f t="shared" si="171"/>
        <v>4.2582015317955055E-5</v>
      </c>
      <c r="X359" s="12">
        <f t="shared" si="172"/>
        <v>1.6740578955036711E-7</v>
      </c>
      <c r="Y359" s="12">
        <f t="shared" si="173"/>
        <v>0</v>
      </c>
      <c r="Z359" s="13" t="str">
        <f t="shared" si="174"/>
        <v>N</v>
      </c>
      <c r="AA359" s="13" t="str">
        <f t="shared" si="175"/>
        <v>N</v>
      </c>
      <c r="AB359" s="13" t="str">
        <f t="shared" si="176"/>
        <v>U</v>
      </c>
      <c r="AC359" s="14">
        <f t="shared" si="177"/>
        <v>166021.44365805644</v>
      </c>
      <c r="AD359" s="14">
        <f t="shared" si="178"/>
        <v>0</v>
      </c>
      <c r="AE359" s="27"/>
      <c r="AF359" s="27"/>
      <c r="AG359" s="33"/>
      <c r="AH359" s="34"/>
      <c r="AI359" s="35"/>
      <c r="AJ359" s="33"/>
      <c r="AK359" s="34"/>
      <c r="AL359" s="35"/>
      <c r="AM359" s="28"/>
      <c r="AN359" s="28"/>
      <c r="AO359" s="28"/>
    </row>
    <row r="360" spans="5:41" x14ac:dyDescent="0.25">
      <c r="E360" s="11">
        <f>route!A359</f>
        <v>0</v>
      </c>
      <c r="F360" s="11">
        <f>route!B359</f>
        <v>0</v>
      </c>
      <c r="G360" s="12">
        <f t="shared" si="156"/>
        <v>0</v>
      </c>
      <c r="H360" s="12">
        <f t="shared" si="157"/>
        <v>0</v>
      </c>
      <c r="I360" s="12">
        <f t="shared" si="158"/>
        <v>31</v>
      </c>
      <c r="J360" s="12">
        <f t="shared" si="159"/>
        <v>3</v>
      </c>
      <c r="K360" s="12">
        <f t="shared" si="160"/>
        <v>-5.2359877559829883E-2</v>
      </c>
      <c r="L360" s="12">
        <f t="shared" si="161"/>
        <v>-5.2335956242943828E-2</v>
      </c>
      <c r="M360" s="12">
        <f t="shared" si="162"/>
        <v>-5.2383818566763218E-2</v>
      </c>
      <c r="N360" s="12">
        <f t="shared" si="163"/>
        <v>0</v>
      </c>
      <c r="O360" s="12">
        <f t="shared" si="164"/>
        <v>6375585.7452000007</v>
      </c>
      <c r="P360" s="12">
        <f t="shared" si="165"/>
        <v>9.2468067027179749E-6</v>
      </c>
      <c r="Q360" s="12">
        <f t="shared" si="166"/>
        <v>0</v>
      </c>
      <c r="R360" s="12">
        <f t="shared" si="167"/>
        <v>0</v>
      </c>
      <c r="S360" s="12">
        <f t="shared" si="168"/>
        <v>0</v>
      </c>
      <c r="T360" s="12">
        <f t="shared" si="169"/>
        <v>0</v>
      </c>
      <c r="U360" s="12">
        <f t="shared" si="170"/>
        <v>0</v>
      </c>
      <c r="V360" s="12">
        <f t="shared" si="155"/>
        <v>5.0546225567071803E-3</v>
      </c>
      <c r="W360" s="12">
        <f t="shared" si="171"/>
        <v>4.2582015317955055E-5</v>
      </c>
      <c r="X360" s="12">
        <f t="shared" si="172"/>
        <v>1.6740578955036711E-7</v>
      </c>
      <c r="Y360" s="12">
        <f t="shared" si="173"/>
        <v>0</v>
      </c>
      <c r="Z360" s="13" t="str">
        <f t="shared" si="174"/>
        <v>N</v>
      </c>
      <c r="AA360" s="13" t="str">
        <f t="shared" si="175"/>
        <v>N</v>
      </c>
      <c r="AB360" s="13" t="str">
        <f t="shared" si="176"/>
        <v>U</v>
      </c>
      <c r="AC360" s="14">
        <f t="shared" si="177"/>
        <v>166021.44365805644</v>
      </c>
      <c r="AD360" s="14">
        <f t="shared" si="178"/>
        <v>0</v>
      </c>
      <c r="AE360" s="27"/>
      <c r="AF360" s="27"/>
      <c r="AG360" s="33"/>
      <c r="AH360" s="34"/>
      <c r="AI360" s="35"/>
      <c r="AJ360" s="33"/>
      <c r="AK360" s="34"/>
      <c r="AL360" s="35"/>
      <c r="AM360" s="28"/>
      <c r="AN360" s="28"/>
      <c r="AO360" s="28"/>
    </row>
    <row r="361" spans="5:41" x14ac:dyDescent="0.25">
      <c r="E361" s="11">
        <f>route!A360</f>
        <v>0</v>
      </c>
      <c r="F361" s="11">
        <f>route!B360</f>
        <v>0</v>
      </c>
      <c r="G361" s="12">
        <f t="shared" si="156"/>
        <v>0</v>
      </c>
      <c r="H361" s="12">
        <f t="shared" si="157"/>
        <v>0</v>
      </c>
      <c r="I361" s="12">
        <f t="shared" si="158"/>
        <v>31</v>
      </c>
      <c r="J361" s="12">
        <f t="shared" si="159"/>
        <v>3</v>
      </c>
      <c r="K361" s="12">
        <f t="shared" si="160"/>
        <v>-5.2359877559829883E-2</v>
      </c>
      <c r="L361" s="12">
        <f t="shared" si="161"/>
        <v>-5.2335956242943828E-2</v>
      </c>
      <c r="M361" s="12">
        <f t="shared" si="162"/>
        <v>-5.2383818566763218E-2</v>
      </c>
      <c r="N361" s="12">
        <f t="shared" si="163"/>
        <v>0</v>
      </c>
      <c r="O361" s="12">
        <f t="shared" si="164"/>
        <v>6375585.7452000007</v>
      </c>
      <c r="P361" s="12">
        <f t="shared" si="165"/>
        <v>9.2468067027179749E-6</v>
      </c>
      <c r="Q361" s="12">
        <f t="shared" si="166"/>
        <v>0</v>
      </c>
      <c r="R361" s="12">
        <f t="shared" si="167"/>
        <v>0</v>
      </c>
      <c r="S361" s="12">
        <f t="shared" si="168"/>
        <v>0</v>
      </c>
      <c r="T361" s="12">
        <f t="shared" si="169"/>
        <v>0</v>
      </c>
      <c r="U361" s="12">
        <f t="shared" si="170"/>
        <v>0</v>
      </c>
      <c r="V361" s="12">
        <f t="shared" si="155"/>
        <v>5.0546225567071803E-3</v>
      </c>
      <c r="W361" s="12">
        <f t="shared" si="171"/>
        <v>4.2582015317955055E-5</v>
      </c>
      <c r="X361" s="12">
        <f t="shared" si="172"/>
        <v>1.6740578955036711E-7</v>
      </c>
      <c r="Y361" s="12">
        <f t="shared" si="173"/>
        <v>0</v>
      </c>
      <c r="Z361" s="13" t="str">
        <f t="shared" si="174"/>
        <v>N</v>
      </c>
      <c r="AA361" s="13" t="str">
        <f t="shared" si="175"/>
        <v>N</v>
      </c>
      <c r="AB361" s="13" t="str">
        <f t="shared" si="176"/>
        <v>U</v>
      </c>
      <c r="AC361" s="14">
        <f t="shared" si="177"/>
        <v>166021.44365805644</v>
      </c>
      <c r="AD361" s="14">
        <f t="shared" si="178"/>
        <v>0</v>
      </c>
      <c r="AE361" s="27"/>
      <c r="AF361" s="27"/>
      <c r="AG361" s="33"/>
      <c r="AH361" s="34"/>
      <c r="AI361" s="35"/>
      <c r="AJ361" s="33"/>
      <c r="AK361" s="34"/>
      <c r="AL361" s="35"/>
      <c r="AM361" s="28"/>
      <c r="AN361" s="28"/>
      <c r="AO361" s="28"/>
    </row>
    <row r="362" spans="5:41" x14ac:dyDescent="0.25">
      <c r="E362" s="11">
        <f>route!A361</f>
        <v>0</v>
      </c>
      <c r="F362" s="11">
        <f>route!B361</f>
        <v>0</v>
      </c>
      <c r="G362" s="12">
        <f t="shared" si="156"/>
        <v>0</v>
      </c>
      <c r="H362" s="12">
        <f t="shared" si="157"/>
        <v>0</v>
      </c>
      <c r="I362" s="12">
        <f t="shared" si="158"/>
        <v>31</v>
      </c>
      <c r="J362" s="12">
        <f t="shared" si="159"/>
        <v>3</v>
      </c>
      <c r="K362" s="12">
        <f t="shared" si="160"/>
        <v>-5.2359877559829883E-2</v>
      </c>
      <c r="L362" s="12">
        <f t="shared" si="161"/>
        <v>-5.2335956242943828E-2</v>
      </c>
      <c r="M362" s="12">
        <f t="shared" si="162"/>
        <v>-5.2383818566763218E-2</v>
      </c>
      <c r="N362" s="12">
        <f t="shared" si="163"/>
        <v>0</v>
      </c>
      <c r="O362" s="12">
        <f t="shared" si="164"/>
        <v>6375585.7452000007</v>
      </c>
      <c r="P362" s="12">
        <f t="shared" si="165"/>
        <v>9.2468067027179749E-6</v>
      </c>
      <c r="Q362" s="12">
        <f t="shared" si="166"/>
        <v>0</v>
      </c>
      <c r="R362" s="12">
        <f t="shared" si="167"/>
        <v>0</v>
      </c>
      <c r="S362" s="12">
        <f t="shared" si="168"/>
        <v>0</v>
      </c>
      <c r="T362" s="12">
        <f t="shared" si="169"/>
        <v>0</v>
      </c>
      <c r="U362" s="12">
        <f t="shared" si="170"/>
        <v>0</v>
      </c>
      <c r="V362" s="12">
        <f t="shared" si="155"/>
        <v>5.0546225567071803E-3</v>
      </c>
      <c r="W362" s="12">
        <f t="shared" si="171"/>
        <v>4.2582015317955055E-5</v>
      </c>
      <c r="X362" s="12">
        <f t="shared" si="172"/>
        <v>1.6740578955036711E-7</v>
      </c>
      <c r="Y362" s="12">
        <f t="shared" si="173"/>
        <v>0</v>
      </c>
      <c r="Z362" s="13" t="str">
        <f t="shared" si="174"/>
        <v>N</v>
      </c>
      <c r="AA362" s="13" t="str">
        <f t="shared" si="175"/>
        <v>N</v>
      </c>
      <c r="AB362" s="13" t="str">
        <f t="shared" si="176"/>
        <v>U</v>
      </c>
      <c r="AC362" s="14">
        <f t="shared" si="177"/>
        <v>166021.44365805644</v>
      </c>
      <c r="AD362" s="14">
        <f t="shared" si="178"/>
        <v>0</v>
      </c>
      <c r="AE362" s="27"/>
      <c r="AF362" s="27"/>
      <c r="AG362" s="33"/>
      <c r="AH362" s="34"/>
      <c r="AI362" s="35"/>
      <c r="AJ362" s="33"/>
      <c r="AK362" s="34"/>
      <c r="AL362" s="35"/>
      <c r="AM362" s="28"/>
      <c r="AN362" s="28"/>
      <c r="AO362" s="28"/>
    </row>
    <row r="363" spans="5:41" x14ac:dyDescent="0.25">
      <c r="E363" s="11">
        <f>route!A362</f>
        <v>0</v>
      </c>
      <c r="F363" s="11">
        <f>route!B362</f>
        <v>0</v>
      </c>
      <c r="G363" s="12">
        <f t="shared" si="156"/>
        <v>0</v>
      </c>
      <c r="H363" s="12">
        <f t="shared" si="157"/>
        <v>0</v>
      </c>
      <c r="I363" s="12">
        <f t="shared" si="158"/>
        <v>31</v>
      </c>
      <c r="J363" s="12">
        <f t="shared" si="159"/>
        <v>3</v>
      </c>
      <c r="K363" s="12">
        <f t="shared" si="160"/>
        <v>-5.2359877559829883E-2</v>
      </c>
      <c r="L363" s="12">
        <f t="shared" si="161"/>
        <v>-5.2335956242943828E-2</v>
      </c>
      <c r="M363" s="12">
        <f t="shared" si="162"/>
        <v>-5.2383818566763218E-2</v>
      </c>
      <c r="N363" s="12">
        <f t="shared" si="163"/>
        <v>0</v>
      </c>
      <c r="O363" s="12">
        <f t="shared" si="164"/>
        <v>6375585.7452000007</v>
      </c>
      <c r="P363" s="12">
        <f t="shared" si="165"/>
        <v>9.2468067027179749E-6</v>
      </c>
      <c r="Q363" s="12">
        <f t="shared" si="166"/>
        <v>0</v>
      </c>
      <c r="R363" s="12">
        <f t="shared" si="167"/>
        <v>0</v>
      </c>
      <c r="S363" s="12">
        <f t="shared" si="168"/>
        <v>0</v>
      </c>
      <c r="T363" s="12">
        <f t="shared" si="169"/>
        <v>0</v>
      </c>
      <c r="U363" s="12">
        <f t="shared" si="170"/>
        <v>0</v>
      </c>
      <c r="V363" s="12">
        <f t="shared" si="155"/>
        <v>5.0546225567071803E-3</v>
      </c>
      <c r="W363" s="12">
        <f t="shared" si="171"/>
        <v>4.2582015317955055E-5</v>
      </c>
      <c r="X363" s="12">
        <f t="shared" si="172"/>
        <v>1.6740578955036711E-7</v>
      </c>
      <c r="Y363" s="12">
        <f t="shared" si="173"/>
        <v>0</v>
      </c>
      <c r="Z363" s="13" t="str">
        <f t="shared" si="174"/>
        <v>N</v>
      </c>
      <c r="AA363" s="13" t="str">
        <f t="shared" si="175"/>
        <v>N</v>
      </c>
      <c r="AB363" s="13" t="str">
        <f t="shared" si="176"/>
        <v>U</v>
      </c>
      <c r="AC363" s="14">
        <f t="shared" si="177"/>
        <v>166021.44365805644</v>
      </c>
      <c r="AD363" s="14">
        <f t="shared" si="178"/>
        <v>0</v>
      </c>
      <c r="AE363" s="27"/>
      <c r="AF363" s="27"/>
      <c r="AG363" s="33"/>
      <c r="AH363" s="34"/>
      <c r="AI363" s="35"/>
      <c r="AJ363" s="33"/>
      <c r="AK363" s="34"/>
      <c r="AL363" s="35"/>
      <c r="AM363" s="28"/>
      <c r="AN363" s="28"/>
      <c r="AO363" s="28"/>
    </row>
    <row r="364" spans="5:41" x14ac:dyDescent="0.25">
      <c r="E364" s="11">
        <f>route!A363</f>
        <v>0</v>
      </c>
      <c r="F364" s="11">
        <f>route!B363</f>
        <v>0</v>
      </c>
      <c r="G364" s="12">
        <f t="shared" si="156"/>
        <v>0</v>
      </c>
      <c r="H364" s="12">
        <f t="shared" si="157"/>
        <v>0</v>
      </c>
      <c r="I364" s="12">
        <f t="shared" si="158"/>
        <v>31</v>
      </c>
      <c r="J364" s="12">
        <f t="shared" si="159"/>
        <v>3</v>
      </c>
      <c r="K364" s="12">
        <f t="shared" si="160"/>
        <v>-5.2359877559829883E-2</v>
      </c>
      <c r="L364" s="12">
        <f t="shared" si="161"/>
        <v>-5.2335956242943828E-2</v>
      </c>
      <c r="M364" s="12">
        <f t="shared" si="162"/>
        <v>-5.2383818566763218E-2</v>
      </c>
      <c r="N364" s="12">
        <f t="shared" si="163"/>
        <v>0</v>
      </c>
      <c r="O364" s="12">
        <f t="shared" si="164"/>
        <v>6375585.7452000007</v>
      </c>
      <c r="P364" s="12">
        <f t="shared" si="165"/>
        <v>9.2468067027179749E-6</v>
      </c>
      <c r="Q364" s="12">
        <f t="shared" si="166"/>
        <v>0</v>
      </c>
      <c r="R364" s="12">
        <f t="shared" si="167"/>
        <v>0</v>
      </c>
      <c r="S364" s="12">
        <f t="shared" si="168"/>
        <v>0</v>
      </c>
      <c r="T364" s="12">
        <f t="shared" si="169"/>
        <v>0</v>
      </c>
      <c r="U364" s="12">
        <f t="shared" si="170"/>
        <v>0</v>
      </c>
      <c r="V364" s="12">
        <f t="shared" si="155"/>
        <v>5.0546225567071803E-3</v>
      </c>
      <c r="W364" s="12">
        <f t="shared" si="171"/>
        <v>4.2582015317955055E-5</v>
      </c>
      <c r="X364" s="12">
        <f t="shared" si="172"/>
        <v>1.6740578955036711E-7</v>
      </c>
      <c r="Y364" s="12">
        <f t="shared" si="173"/>
        <v>0</v>
      </c>
      <c r="Z364" s="13" t="str">
        <f t="shared" si="174"/>
        <v>N</v>
      </c>
      <c r="AA364" s="13" t="str">
        <f t="shared" si="175"/>
        <v>N</v>
      </c>
      <c r="AB364" s="13" t="str">
        <f t="shared" si="176"/>
        <v>U</v>
      </c>
      <c r="AC364" s="14">
        <f t="shared" si="177"/>
        <v>166021.44365805644</v>
      </c>
      <c r="AD364" s="14">
        <f t="shared" si="178"/>
        <v>0</v>
      </c>
      <c r="AE364" s="27"/>
      <c r="AF364" s="27"/>
      <c r="AG364" s="33"/>
      <c r="AH364" s="34"/>
      <c r="AI364" s="35"/>
      <c r="AJ364" s="33"/>
      <c r="AK364" s="34"/>
      <c r="AL364" s="35"/>
      <c r="AM364" s="28"/>
      <c r="AN364" s="28"/>
      <c r="AO364" s="28"/>
    </row>
    <row r="365" spans="5:41" x14ac:dyDescent="0.25">
      <c r="E365" s="11">
        <f>route!A364</f>
        <v>0</v>
      </c>
      <c r="F365" s="11">
        <f>route!B364</f>
        <v>0</v>
      </c>
      <c r="G365" s="12">
        <f t="shared" si="156"/>
        <v>0</v>
      </c>
      <c r="H365" s="12">
        <f t="shared" si="157"/>
        <v>0</v>
      </c>
      <c r="I365" s="12">
        <f t="shared" si="158"/>
        <v>31</v>
      </c>
      <c r="J365" s="12">
        <f t="shared" si="159"/>
        <v>3</v>
      </c>
      <c r="K365" s="12">
        <f t="shared" si="160"/>
        <v>-5.2359877559829883E-2</v>
      </c>
      <c r="L365" s="12">
        <f t="shared" si="161"/>
        <v>-5.2335956242943828E-2</v>
      </c>
      <c r="M365" s="12">
        <f t="shared" si="162"/>
        <v>-5.2383818566763218E-2</v>
      </c>
      <c r="N365" s="12">
        <f t="shared" si="163"/>
        <v>0</v>
      </c>
      <c r="O365" s="12">
        <f t="shared" si="164"/>
        <v>6375585.7452000007</v>
      </c>
      <c r="P365" s="12">
        <f t="shared" si="165"/>
        <v>9.2468067027179749E-6</v>
      </c>
      <c r="Q365" s="12">
        <f t="shared" si="166"/>
        <v>0</v>
      </c>
      <c r="R365" s="12">
        <f t="shared" si="167"/>
        <v>0</v>
      </c>
      <c r="S365" s="12">
        <f t="shared" si="168"/>
        <v>0</v>
      </c>
      <c r="T365" s="12">
        <f t="shared" si="169"/>
        <v>0</v>
      </c>
      <c r="U365" s="12">
        <f t="shared" si="170"/>
        <v>0</v>
      </c>
      <c r="V365" s="12">
        <f t="shared" si="155"/>
        <v>5.0546225567071803E-3</v>
      </c>
      <c r="W365" s="12">
        <f t="shared" si="171"/>
        <v>4.2582015317955055E-5</v>
      </c>
      <c r="X365" s="12">
        <f t="shared" si="172"/>
        <v>1.6740578955036711E-7</v>
      </c>
      <c r="Y365" s="12">
        <f t="shared" si="173"/>
        <v>0</v>
      </c>
      <c r="Z365" s="13" t="str">
        <f t="shared" si="174"/>
        <v>N</v>
      </c>
      <c r="AA365" s="13" t="str">
        <f t="shared" si="175"/>
        <v>N</v>
      </c>
      <c r="AB365" s="13" t="str">
        <f t="shared" si="176"/>
        <v>U</v>
      </c>
      <c r="AC365" s="14">
        <f t="shared" si="177"/>
        <v>166021.44365805644</v>
      </c>
      <c r="AD365" s="14">
        <f t="shared" si="178"/>
        <v>0</v>
      </c>
      <c r="AE365" s="27"/>
      <c r="AF365" s="27"/>
      <c r="AG365" s="33"/>
      <c r="AH365" s="34"/>
      <c r="AI365" s="35"/>
      <c r="AJ365" s="33"/>
      <c r="AK365" s="34"/>
      <c r="AL365" s="35"/>
      <c r="AM365" s="28"/>
      <c r="AN365" s="28"/>
      <c r="AO365" s="28"/>
    </row>
    <row r="366" spans="5:41" x14ac:dyDescent="0.25">
      <c r="E366" s="11">
        <f>route!A365</f>
        <v>0</v>
      </c>
      <c r="F366" s="11">
        <f>route!B365</f>
        <v>0</v>
      </c>
      <c r="G366" s="12">
        <f t="shared" si="156"/>
        <v>0</v>
      </c>
      <c r="H366" s="12">
        <f t="shared" si="157"/>
        <v>0</v>
      </c>
      <c r="I366" s="12">
        <f t="shared" si="158"/>
        <v>31</v>
      </c>
      <c r="J366" s="12">
        <f t="shared" si="159"/>
        <v>3</v>
      </c>
      <c r="K366" s="12">
        <f t="shared" si="160"/>
        <v>-5.2359877559829883E-2</v>
      </c>
      <c r="L366" s="12">
        <f t="shared" si="161"/>
        <v>-5.2335956242943828E-2</v>
      </c>
      <c r="M366" s="12">
        <f t="shared" si="162"/>
        <v>-5.2383818566763218E-2</v>
      </c>
      <c r="N366" s="12">
        <f t="shared" si="163"/>
        <v>0</v>
      </c>
      <c r="O366" s="12">
        <f t="shared" si="164"/>
        <v>6375585.7452000007</v>
      </c>
      <c r="P366" s="12">
        <f t="shared" si="165"/>
        <v>9.2468067027179749E-6</v>
      </c>
      <c r="Q366" s="12">
        <f t="shared" si="166"/>
        <v>0</v>
      </c>
      <c r="R366" s="12">
        <f t="shared" si="167"/>
        <v>0</v>
      </c>
      <c r="S366" s="12">
        <f t="shared" si="168"/>
        <v>0</v>
      </c>
      <c r="T366" s="12">
        <f t="shared" si="169"/>
        <v>0</v>
      </c>
      <c r="U366" s="12">
        <f t="shared" si="170"/>
        <v>0</v>
      </c>
      <c r="V366" s="12">
        <f t="shared" si="155"/>
        <v>5.0546225567071803E-3</v>
      </c>
      <c r="W366" s="12">
        <f t="shared" si="171"/>
        <v>4.2582015317955055E-5</v>
      </c>
      <c r="X366" s="12">
        <f t="shared" si="172"/>
        <v>1.6740578955036711E-7</v>
      </c>
      <c r="Y366" s="12">
        <f t="shared" si="173"/>
        <v>0</v>
      </c>
      <c r="Z366" s="13" t="str">
        <f t="shared" si="174"/>
        <v>N</v>
      </c>
      <c r="AA366" s="13" t="str">
        <f t="shared" si="175"/>
        <v>N</v>
      </c>
      <c r="AB366" s="13" t="str">
        <f t="shared" si="176"/>
        <v>U</v>
      </c>
      <c r="AC366" s="14">
        <f t="shared" si="177"/>
        <v>166021.44365805644</v>
      </c>
      <c r="AD366" s="14">
        <f t="shared" si="178"/>
        <v>0</v>
      </c>
      <c r="AE366" s="27"/>
      <c r="AF366" s="27"/>
      <c r="AG366" s="33"/>
      <c r="AH366" s="34"/>
      <c r="AI366" s="35"/>
      <c r="AJ366" s="33"/>
      <c r="AK366" s="34"/>
      <c r="AL366" s="35"/>
      <c r="AM366" s="28"/>
      <c r="AN366" s="28"/>
      <c r="AO366" s="28"/>
    </row>
    <row r="367" spans="5:41" x14ac:dyDescent="0.25">
      <c r="E367" s="11">
        <f>route!A366</f>
        <v>0</v>
      </c>
      <c r="F367" s="11">
        <f>route!B366</f>
        <v>0</v>
      </c>
      <c r="G367" s="12">
        <f t="shared" si="156"/>
        <v>0</v>
      </c>
      <c r="H367" s="12">
        <f t="shared" si="157"/>
        <v>0</v>
      </c>
      <c r="I367" s="12">
        <f t="shared" si="158"/>
        <v>31</v>
      </c>
      <c r="J367" s="12">
        <f t="shared" si="159"/>
        <v>3</v>
      </c>
      <c r="K367" s="12">
        <f t="shared" si="160"/>
        <v>-5.2359877559829883E-2</v>
      </c>
      <c r="L367" s="12">
        <f t="shared" si="161"/>
        <v>-5.2335956242943828E-2</v>
      </c>
      <c r="M367" s="12">
        <f t="shared" si="162"/>
        <v>-5.2383818566763218E-2</v>
      </c>
      <c r="N367" s="12">
        <f t="shared" si="163"/>
        <v>0</v>
      </c>
      <c r="O367" s="12">
        <f t="shared" si="164"/>
        <v>6375585.7452000007</v>
      </c>
      <c r="P367" s="12">
        <f t="shared" si="165"/>
        <v>9.2468067027179749E-6</v>
      </c>
      <c r="Q367" s="12">
        <f t="shared" si="166"/>
        <v>0</v>
      </c>
      <c r="R367" s="12">
        <f t="shared" si="167"/>
        <v>0</v>
      </c>
      <c r="S367" s="12">
        <f t="shared" si="168"/>
        <v>0</v>
      </c>
      <c r="T367" s="12">
        <f t="shared" si="169"/>
        <v>0</v>
      </c>
      <c r="U367" s="12">
        <f t="shared" si="170"/>
        <v>0</v>
      </c>
      <c r="V367" s="12">
        <f t="shared" si="155"/>
        <v>5.0546225567071803E-3</v>
      </c>
      <c r="W367" s="12">
        <f t="shared" si="171"/>
        <v>4.2582015317955055E-5</v>
      </c>
      <c r="X367" s="12">
        <f t="shared" si="172"/>
        <v>1.6740578955036711E-7</v>
      </c>
      <c r="Y367" s="12">
        <f t="shared" si="173"/>
        <v>0</v>
      </c>
      <c r="Z367" s="13" t="str">
        <f t="shared" si="174"/>
        <v>N</v>
      </c>
      <c r="AA367" s="13" t="str">
        <f t="shared" si="175"/>
        <v>N</v>
      </c>
      <c r="AB367" s="13" t="str">
        <f t="shared" si="176"/>
        <v>U</v>
      </c>
      <c r="AC367" s="14">
        <f t="shared" si="177"/>
        <v>166021.44365805644</v>
      </c>
      <c r="AD367" s="14">
        <f t="shared" si="178"/>
        <v>0</v>
      </c>
      <c r="AE367" s="27"/>
      <c r="AF367" s="27"/>
      <c r="AG367" s="33"/>
      <c r="AH367" s="34"/>
      <c r="AI367" s="35"/>
      <c r="AJ367" s="33"/>
      <c r="AK367" s="34"/>
      <c r="AL367" s="35"/>
      <c r="AM367" s="28"/>
      <c r="AN367" s="28"/>
      <c r="AO367" s="28"/>
    </row>
    <row r="368" spans="5:41" x14ac:dyDescent="0.25">
      <c r="E368" s="11">
        <f>route!A367</f>
        <v>0</v>
      </c>
      <c r="F368" s="11">
        <f>route!B367</f>
        <v>0</v>
      </c>
      <c r="G368" s="12">
        <f t="shared" si="156"/>
        <v>0</v>
      </c>
      <c r="H368" s="12">
        <f t="shared" si="157"/>
        <v>0</v>
      </c>
      <c r="I368" s="12">
        <f t="shared" si="158"/>
        <v>31</v>
      </c>
      <c r="J368" s="12">
        <f t="shared" si="159"/>
        <v>3</v>
      </c>
      <c r="K368" s="12">
        <f t="shared" si="160"/>
        <v>-5.2359877559829883E-2</v>
      </c>
      <c r="L368" s="12">
        <f t="shared" si="161"/>
        <v>-5.2335956242943828E-2</v>
      </c>
      <c r="M368" s="12">
        <f t="shared" si="162"/>
        <v>-5.2383818566763218E-2</v>
      </c>
      <c r="N368" s="12">
        <f t="shared" si="163"/>
        <v>0</v>
      </c>
      <c r="O368" s="12">
        <f t="shared" si="164"/>
        <v>6375585.7452000007</v>
      </c>
      <c r="P368" s="12">
        <f t="shared" si="165"/>
        <v>9.2468067027179749E-6</v>
      </c>
      <c r="Q368" s="12">
        <f t="shared" si="166"/>
        <v>0</v>
      </c>
      <c r="R368" s="12">
        <f t="shared" si="167"/>
        <v>0</v>
      </c>
      <c r="S368" s="12">
        <f t="shared" si="168"/>
        <v>0</v>
      </c>
      <c r="T368" s="12">
        <f t="shared" si="169"/>
        <v>0</v>
      </c>
      <c r="U368" s="12">
        <f t="shared" si="170"/>
        <v>0</v>
      </c>
      <c r="V368" s="12">
        <f t="shared" si="155"/>
        <v>5.0546225567071803E-3</v>
      </c>
      <c r="W368" s="12">
        <f t="shared" si="171"/>
        <v>4.2582015317955055E-5</v>
      </c>
      <c r="X368" s="12">
        <f t="shared" si="172"/>
        <v>1.6740578955036711E-7</v>
      </c>
      <c r="Y368" s="12">
        <f t="shared" si="173"/>
        <v>0</v>
      </c>
      <c r="Z368" s="13" t="str">
        <f t="shared" si="174"/>
        <v>N</v>
      </c>
      <c r="AA368" s="13" t="str">
        <f t="shared" si="175"/>
        <v>N</v>
      </c>
      <c r="AB368" s="13" t="str">
        <f t="shared" si="176"/>
        <v>U</v>
      </c>
      <c r="AC368" s="14">
        <f t="shared" si="177"/>
        <v>166021.44365805644</v>
      </c>
      <c r="AD368" s="14">
        <f t="shared" si="178"/>
        <v>0</v>
      </c>
      <c r="AE368" s="27"/>
      <c r="AF368" s="27"/>
      <c r="AG368" s="33"/>
      <c r="AH368" s="34"/>
      <c r="AI368" s="35"/>
      <c r="AJ368" s="33"/>
      <c r="AK368" s="34"/>
      <c r="AL368" s="35"/>
      <c r="AM368" s="28"/>
      <c r="AN368" s="28"/>
      <c r="AO368" s="28"/>
    </row>
    <row r="369" spans="5:41" x14ac:dyDescent="0.25">
      <c r="E369" s="11">
        <f>route!A368</f>
        <v>0</v>
      </c>
      <c r="F369" s="11">
        <f>route!B368</f>
        <v>0</v>
      </c>
      <c r="G369" s="12">
        <f t="shared" si="156"/>
        <v>0</v>
      </c>
      <c r="H369" s="12">
        <f t="shared" si="157"/>
        <v>0</v>
      </c>
      <c r="I369" s="12">
        <f t="shared" si="158"/>
        <v>31</v>
      </c>
      <c r="J369" s="12">
        <f t="shared" si="159"/>
        <v>3</v>
      </c>
      <c r="K369" s="12">
        <f t="shared" si="160"/>
        <v>-5.2359877559829883E-2</v>
      </c>
      <c r="L369" s="12">
        <f t="shared" si="161"/>
        <v>-5.2335956242943828E-2</v>
      </c>
      <c r="M369" s="12">
        <f t="shared" si="162"/>
        <v>-5.2383818566763218E-2</v>
      </c>
      <c r="N369" s="12">
        <f t="shared" si="163"/>
        <v>0</v>
      </c>
      <c r="O369" s="12">
        <f t="shared" si="164"/>
        <v>6375585.7452000007</v>
      </c>
      <c r="P369" s="12">
        <f t="shared" si="165"/>
        <v>9.2468067027179749E-6</v>
      </c>
      <c r="Q369" s="12">
        <f t="shared" si="166"/>
        <v>0</v>
      </c>
      <c r="R369" s="12">
        <f t="shared" si="167"/>
        <v>0</v>
      </c>
      <c r="S369" s="12">
        <f t="shared" si="168"/>
        <v>0</v>
      </c>
      <c r="T369" s="12">
        <f t="shared" si="169"/>
        <v>0</v>
      </c>
      <c r="U369" s="12">
        <f t="shared" si="170"/>
        <v>0</v>
      </c>
      <c r="V369" s="12">
        <f t="shared" si="155"/>
        <v>5.0546225567071803E-3</v>
      </c>
      <c r="W369" s="12">
        <f t="shared" si="171"/>
        <v>4.2582015317955055E-5</v>
      </c>
      <c r="X369" s="12">
        <f t="shared" si="172"/>
        <v>1.6740578955036711E-7</v>
      </c>
      <c r="Y369" s="12">
        <f t="shared" si="173"/>
        <v>0</v>
      </c>
      <c r="Z369" s="13" t="str">
        <f t="shared" si="174"/>
        <v>N</v>
      </c>
      <c r="AA369" s="13" t="str">
        <f t="shared" si="175"/>
        <v>N</v>
      </c>
      <c r="AB369" s="13" t="str">
        <f t="shared" si="176"/>
        <v>U</v>
      </c>
      <c r="AC369" s="14">
        <f t="shared" si="177"/>
        <v>166021.44365805644</v>
      </c>
      <c r="AD369" s="14">
        <f t="shared" si="178"/>
        <v>0</v>
      </c>
      <c r="AE369" s="27"/>
      <c r="AF369" s="27"/>
      <c r="AG369" s="33"/>
      <c r="AH369" s="34"/>
      <c r="AI369" s="35"/>
      <c r="AJ369" s="33"/>
      <c r="AK369" s="34"/>
      <c r="AL369" s="35"/>
      <c r="AM369" s="28"/>
      <c r="AN369" s="28"/>
      <c r="AO369" s="28"/>
    </row>
    <row r="370" spans="5:41" x14ac:dyDescent="0.25">
      <c r="E370" s="11">
        <f>route!A369</f>
        <v>0</v>
      </c>
      <c r="F370" s="11">
        <f>route!B369</f>
        <v>0</v>
      </c>
      <c r="G370" s="12">
        <f t="shared" si="156"/>
        <v>0</v>
      </c>
      <c r="H370" s="12">
        <f t="shared" si="157"/>
        <v>0</v>
      </c>
      <c r="I370" s="12">
        <f t="shared" si="158"/>
        <v>31</v>
      </c>
      <c r="J370" s="12">
        <f t="shared" si="159"/>
        <v>3</v>
      </c>
      <c r="K370" s="12">
        <f t="shared" si="160"/>
        <v>-5.2359877559829883E-2</v>
      </c>
      <c r="L370" s="12">
        <f t="shared" si="161"/>
        <v>-5.2335956242943828E-2</v>
      </c>
      <c r="M370" s="12">
        <f t="shared" si="162"/>
        <v>-5.2383818566763218E-2</v>
      </c>
      <c r="N370" s="12">
        <f t="shared" si="163"/>
        <v>0</v>
      </c>
      <c r="O370" s="12">
        <f t="shared" si="164"/>
        <v>6375585.7452000007</v>
      </c>
      <c r="P370" s="12">
        <f t="shared" si="165"/>
        <v>9.2468067027179749E-6</v>
      </c>
      <c r="Q370" s="12">
        <f t="shared" si="166"/>
        <v>0</v>
      </c>
      <c r="R370" s="12">
        <f t="shared" si="167"/>
        <v>0</v>
      </c>
      <c r="S370" s="12">
        <f t="shared" si="168"/>
        <v>0</v>
      </c>
      <c r="T370" s="12">
        <f t="shared" si="169"/>
        <v>0</v>
      </c>
      <c r="U370" s="12">
        <f t="shared" si="170"/>
        <v>0</v>
      </c>
      <c r="V370" s="12">
        <f t="shared" si="155"/>
        <v>5.0546225567071803E-3</v>
      </c>
      <c r="W370" s="12">
        <f t="shared" si="171"/>
        <v>4.2582015317955055E-5</v>
      </c>
      <c r="X370" s="12">
        <f t="shared" si="172"/>
        <v>1.6740578955036711E-7</v>
      </c>
      <c r="Y370" s="12">
        <f t="shared" si="173"/>
        <v>0</v>
      </c>
      <c r="Z370" s="13" t="str">
        <f t="shared" si="174"/>
        <v>N</v>
      </c>
      <c r="AA370" s="13" t="str">
        <f t="shared" si="175"/>
        <v>N</v>
      </c>
      <c r="AB370" s="13" t="str">
        <f t="shared" si="176"/>
        <v>U</v>
      </c>
      <c r="AC370" s="14">
        <f t="shared" si="177"/>
        <v>166021.44365805644</v>
      </c>
      <c r="AD370" s="14">
        <f t="shared" si="178"/>
        <v>0</v>
      </c>
      <c r="AE370" s="27"/>
      <c r="AF370" s="27"/>
      <c r="AG370" s="33"/>
      <c r="AH370" s="34"/>
      <c r="AI370" s="35"/>
      <c r="AJ370" s="33"/>
      <c r="AK370" s="34"/>
      <c r="AL370" s="35"/>
      <c r="AM370" s="28"/>
      <c r="AN370" s="28"/>
      <c r="AO370" s="28"/>
    </row>
    <row r="371" spans="5:41" x14ac:dyDescent="0.25">
      <c r="E371" s="11">
        <f>route!A370</f>
        <v>0</v>
      </c>
      <c r="F371" s="11">
        <f>route!B370</f>
        <v>0</v>
      </c>
      <c r="G371" s="12">
        <f t="shared" si="156"/>
        <v>0</v>
      </c>
      <c r="H371" s="12">
        <f t="shared" si="157"/>
        <v>0</v>
      </c>
      <c r="I371" s="12">
        <f t="shared" si="158"/>
        <v>31</v>
      </c>
      <c r="J371" s="12">
        <f t="shared" si="159"/>
        <v>3</v>
      </c>
      <c r="K371" s="12">
        <f t="shared" si="160"/>
        <v>-5.2359877559829883E-2</v>
      </c>
      <c r="L371" s="12">
        <f t="shared" si="161"/>
        <v>-5.2335956242943828E-2</v>
      </c>
      <c r="M371" s="12">
        <f t="shared" si="162"/>
        <v>-5.2383818566763218E-2</v>
      </c>
      <c r="N371" s="12">
        <f t="shared" si="163"/>
        <v>0</v>
      </c>
      <c r="O371" s="12">
        <f t="shared" si="164"/>
        <v>6375585.7452000007</v>
      </c>
      <c r="P371" s="12">
        <f t="shared" si="165"/>
        <v>9.2468067027179749E-6</v>
      </c>
      <c r="Q371" s="12">
        <f t="shared" si="166"/>
        <v>0</v>
      </c>
      <c r="R371" s="12">
        <f t="shared" si="167"/>
        <v>0</v>
      </c>
      <c r="S371" s="12">
        <f t="shared" si="168"/>
        <v>0</v>
      </c>
      <c r="T371" s="12">
        <f t="shared" si="169"/>
        <v>0</v>
      </c>
      <c r="U371" s="12">
        <f t="shared" si="170"/>
        <v>0</v>
      </c>
      <c r="V371" s="12">
        <f t="shared" si="155"/>
        <v>5.0546225567071803E-3</v>
      </c>
      <c r="W371" s="12">
        <f t="shared" si="171"/>
        <v>4.2582015317955055E-5</v>
      </c>
      <c r="X371" s="12">
        <f t="shared" si="172"/>
        <v>1.6740578955036711E-7</v>
      </c>
      <c r="Y371" s="12">
        <f t="shared" si="173"/>
        <v>0</v>
      </c>
      <c r="Z371" s="13" t="str">
        <f t="shared" si="174"/>
        <v>N</v>
      </c>
      <c r="AA371" s="13" t="str">
        <f t="shared" si="175"/>
        <v>N</v>
      </c>
      <c r="AB371" s="13" t="str">
        <f t="shared" si="176"/>
        <v>U</v>
      </c>
      <c r="AC371" s="14">
        <f t="shared" si="177"/>
        <v>166021.44365805644</v>
      </c>
      <c r="AD371" s="14">
        <f t="shared" si="178"/>
        <v>0</v>
      </c>
      <c r="AE371" s="27"/>
      <c r="AF371" s="27"/>
      <c r="AG371" s="33"/>
      <c r="AH371" s="34"/>
      <c r="AI371" s="35"/>
      <c r="AJ371" s="33"/>
      <c r="AK371" s="34"/>
      <c r="AL371" s="35"/>
      <c r="AM371" s="28"/>
      <c r="AN371" s="28"/>
      <c r="AO371" s="28"/>
    </row>
    <row r="372" spans="5:41" x14ac:dyDescent="0.25">
      <c r="E372" s="11">
        <f>route!A371</f>
        <v>0</v>
      </c>
      <c r="F372" s="11">
        <f>route!B371</f>
        <v>0</v>
      </c>
      <c r="G372" s="12">
        <f t="shared" si="156"/>
        <v>0</v>
      </c>
      <c r="H372" s="12">
        <f t="shared" si="157"/>
        <v>0</v>
      </c>
      <c r="I372" s="12">
        <f t="shared" si="158"/>
        <v>31</v>
      </c>
      <c r="J372" s="12">
        <f t="shared" si="159"/>
        <v>3</v>
      </c>
      <c r="K372" s="12">
        <f t="shared" si="160"/>
        <v>-5.2359877559829883E-2</v>
      </c>
      <c r="L372" s="12">
        <f t="shared" si="161"/>
        <v>-5.2335956242943828E-2</v>
      </c>
      <c r="M372" s="12">
        <f t="shared" si="162"/>
        <v>-5.2383818566763218E-2</v>
      </c>
      <c r="N372" s="12">
        <f t="shared" si="163"/>
        <v>0</v>
      </c>
      <c r="O372" s="12">
        <f t="shared" si="164"/>
        <v>6375585.7452000007</v>
      </c>
      <c r="P372" s="12">
        <f t="shared" si="165"/>
        <v>9.2468067027179749E-6</v>
      </c>
      <c r="Q372" s="12">
        <f t="shared" si="166"/>
        <v>0</v>
      </c>
      <c r="R372" s="12">
        <f t="shared" si="167"/>
        <v>0</v>
      </c>
      <c r="S372" s="12">
        <f t="shared" si="168"/>
        <v>0</v>
      </c>
      <c r="T372" s="12">
        <f t="shared" si="169"/>
        <v>0</v>
      </c>
      <c r="U372" s="12">
        <f t="shared" si="170"/>
        <v>0</v>
      </c>
      <c r="V372" s="12">
        <f t="shared" si="155"/>
        <v>5.0546225567071803E-3</v>
      </c>
      <c r="W372" s="12">
        <f t="shared" si="171"/>
        <v>4.2582015317955055E-5</v>
      </c>
      <c r="X372" s="12">
        <f t="shared" si="172"/>
        <v>1.6740578955036711E-7</v>
      </c>
      <c r="Y372" s="12">
        <f t="shared" si="173"/>
        <v>0</v>
      </c>
      <c r="Z372" s="13" t="str">
        <f t="shared" si="174"/>
        <v>N</v>
      </c>
      <c r="AA372" s="13" t="str">
        <f t="shared" si="175"/>
        <v>N</v>
      </c>
      <c r="AB372" s="13" t="str">
        <f t="shared" si="176"/>
        <v>U</v>
      </c>
      <c r="AC372" s="14">
        <f t="shared" si="177"/>
        <v>166021.44365805644</v>
      </c>
      <c r="AD372" s="14">
        <f t="shared" si="178"/>
        <v>0</v>
      </c>
      <c r="AE372" s="27"/>
      <c r="AF372" s="27"/>
      <c r="AG372" s="33"/>
      <c r="AH372" s="34"/>
      <c r="AI372" s="35"/>
      <c r="AJ372" s="33"/>
      <c r="AK372" s="34"/>
      <c r="AL372" s="35"/>
      <c r="AM372" s="28"/>
      <c r="AN372" s="28"/>
      <c r="AO372" s="28"/>
    </row>
    <row r="373" spans="5:41" x14ac:dyDescent="0.25">
      <c r="E373" s="11">
        <f>route!A372</f>
        <v>0</v>
      </c>
      <c r="F373" s="11">
        <f>route!B372</f>
        <v>0</v>
      </c>
      <c r="G373" s="12">
        <f t="shared" si="156"/>
        <v>0</v>
      </c>
      <c r="H373" s="12">
        <f t="shared" si="157"/>
        <v>0</v>
      </c>
      <c r="I373" s="12">
        <f t="shared" si="158"/>
        <v>31</v>
      </c>
      <c r="J373" s="12">
        <f t="shared" si="159"/>
        <v>3</v>
      </c>
      <c r="K373" s="12">
        <f t="shared" si="160"/>
        <v>-5.2359877559829883E-2</v>
      </c>
      <c r="L373" s="12">
        <f t="shared" si="161"/>
        <v>-5.2335956242943828E-2</v>
      </c>
      <c r="M373" s="12">
        <f t="shared" si="162"/>
        <v>-5.2383818566763218E-2</v>
      </c>
      <c r="N373" s="12">
        <f t="shared" si="163"/>
        <v>0</v>
      </c>
      <c r="O373" s="12">
        <f t="shared" si="164"/>
        <v>6375585.7452000007</v>
      </c>
      <c r="P373" s="12">
        <f t="shared" si="165"/>
        <v>9.2468067027179749E-6</v>
      </c>
      <c r="Q373" s="12">
        <f t="shared" si="166"/>
        <v>0</v>
      </c>
      <c r="R373" s="12">
        <f t="shared" si="167"/>
        <v>0</v>
      </c>
      <c r="S373" s="12">
        <f t="shared" si="168"/>
        <v>0</v>
      </c>
      <c r="T373" s="12">
        <f t="shared" si="169"/>
        <v>0</v>
      </c>
      <c r="U373" s="12">
        <f t="shared" si="170"/>
        <v>0</v>
      </c>
      <c r="V373" s="12">
        <f t="shared" si="155"/>
        <v>5.0546225567071803E-3</v>
      </c>
      <c r="W373" s="12">
        <f t="shared" si="171"/>
        <v>4.2582015317955055E-5</v>
      </c>
      <c r="X373" s="12">
        <f t="shared" si="172"/>
        <v>1.6740578955036711E-7</v>
      </c>
      <c r="Y373" s="12">
        <f t="shared" si="173"/>
        <v>0</v>
      </c>
      <c r="Z373" s="13" t="str">
        <f t="shared" si="174"/>
        <v>N</v>
      </c>
      <c r="AA373" s="13" t="str">
        <f t="shared" si="175"/>
        <v>N</v>
      </c>
      <c r="AB373" s="13" t="str">
        <f t="shared" si="176"/>
        <v>U</v>
      </c>
      <c r="AC373" s="14">
        <f t="shared" si="177"/>
        <v>166021.44365805644</v>
      </c>
      <c r="AD373" s="14">
        <f t="shared" si="178"/>
        <v>0</v>
      </c>
      <c r="AE373" s="27"/>
      <c r="AF373" s="27"/>
      <c r="AG373" s="33"/>
      <c r="AH373" s="34"/>
      <c r="AI373" s="35"/>
      <c r="AJ373" s="33"/>
      <c r="AK373" s="34"/>
      <c r="AL373" s="35"/>
      <c r="AM373" s="28"/>
      <c r="AN373" s="28"/>
      <c r="AO373" s="28"/>
    </row>
    <row r="374" spans="5:41" x14ac:dyDescent="0.25">
      <c r="E374" s="11">
        <f>route!A373</f>
        <v>0</v>
      </c>
      <c r="F374" s="11">
        <f>route!B373</f>
        <v>0</v>
      </c>
      <c r="G374" s="12">
        <f t="shared" si="156"/>
        <v>0</v>
      </c>
      <c r="H374" s="12">
        <f t="shared" si="157"/>
        <v>0</v>
      </c>
      <c r="I374" s="12">
        <f t="shared" si="158"/>
        <v>31</v>
      </c>
      <c r="J374" s="12">
        <f t="shared" si="159"/>
        <v>3</v>
      </c>
      <c r="K374" s="12">
        <f t="shared" si="160"/>
        <v>-5.2359877559829883E-2</v>
      </c>
      <c r="L374" s="12">
        <f t="shared" si="161"/>
        <v>-5.2335956242943828E-2</v>
      </c>
      <c r="M374" s="12">
        <f t="shared" si="162"/>
        <v>-5.2383818566763218E-2</v>
      </c>
      <c r="N374" s="12">
        <f t="shared" si="163"/>
        <v>0</v>
      </c>
      <c r="O374" s="12">
        <f t="shared" si="164"/>
        <v>6375585.7452000007</v>
      </c>
      <c r="P374" s="12">
        <f t="shared" si="165"/>
        <v>9.2468067027179749E-6</v>
      </c>
      <c r="Q374" s="12">
        <f t="shared" si="166"/>
        <v>0</v>
      </c>
      <c r="R374" s="12">
        <f t="shared" si="167"/>
        <v>0</v>
      </c>
      <c r="S374" s="12">
        <f t="shared" si="168"/>
        <v>0</v>
      </c>
      <c r="T374" s="12">
        <f t="shared" si="169"/>
        <v>0</v>
      </c>
      <c r="U374" s="12">
        <f t="shared" si="170"/>
        <v>0</v>
      </c>
      <c r="V374" s="12">
        <f t="shared" si="155"/>
        <v>5.0546225567071803E-3</v>
      </c>
      <c r="W374" s="12">
        <f t="shared" si="171"/>
        <v>4.2582015317955055E-5</v>
      </c>
      <c r="X374" s="12">
        <f t="shared" si="172"/>
        <v>1.6740578955036711E-7</v>
      </c>
      <c r="Y374" s="12">
        <f t="shared" si="173"/>
        <v>0</v>
      </c>
      <c r="Z374" s="13" t="str">
        <f t="shared" si="174"/>
        <v>N</v>
      </c>
      <c r="AA374" s="13" t="str">
        <f t="shared" si="175"/>
        <v>N</v>
      </c>
      <c r="AB374" s="13" t="str">
        <f t="shared" si="176"/>
        <v>U</v>
      </c>
      <c r="AC374" s="14">
        <f t="shared" si="177"/>
        <v>166021.44365805644</v>
      </c>
      <c r="AD374" s="14">
        <f t="shared" si="178"/>
        <v>0</v>
      </c>
      <c r="AE374" s="27"/>
      <c r="AF374" s="27"/>
      <c r="AG374" s="33"/>
      <c r="AH374" s="34"/>
      <c r="AI374" s="35"/>
      <c r="AJ374" s="33"/>
      <c r="AK374" s="34"/>
      <c r="AL374" s="35"/>
      <c r="AM374" s="28"/>
      <c r="AN374" s="28"/>
      <c r="AO374" s="28"/>
    </row>
    <row r="375" spans="5:41" x14ac:dyDescent="0.25">
      <c r="E375" s="11">
        <f>route!A374</f>
        <v>0</v>
      </c>
      <c r="F375" s="11">
        <f>route!B374</f>
        <v>0</v>
      </c>
      <c r="G375" s="12">
        <f t="shared" si="156"/>
        <v>0</v>
      </c>
      <c r="H375" s="12">
        <f t="shared" si="157"/>
        <v>0</v>
      </c>
      <c r="I375" s="12">
        <f t="shared" si="158"/>
        <v>31</v>
      </c>
      <c r="J375" s="12">
        <f t="shared" si="159"/>
        <v>3</v>
      </c>
      <c r="K375" s="12">
        <f t="shared" si="160"/>
        <v>-5.2359877559829883E-2</v>
      </c>
      <c r="L375" s="12">
        <f t="shared" si="161"/>
        <v>-5.2335956242943828E-2</v>
      </c>
      <c r="M375" s="12">
        <f t="shared" si="162"/>
        <v>-5.2383818566763218E-2</v>
      </c>
      <c r="N375" s="12">
        <f t="shared" si="163"/>
        <v>0</v>
      </c>
      <c r="O375" s="12">
        <f t="shared" si="164"/>
        <v>6375585.7452000007</v>
      </c>
      <c r="P375" s="12">
        <f t="shared" si="165"/>
        <v>9.2468067027179749E-6</v>
      </c>
      <c r="Q375" s="12">
        <f t="shared" si="166"/>
        <v>0</v>
      </c>
      <c r="R375" s="12">
        <f t="shared" si="167"/>
        <v>0</v>
      </c>
      <c r="S375" s="12">
        <f t="shared" si="168"/>
        <v>0</v>
      </c>
      <c r="T375" s="12">
        <f t="shared" si="169"/>
        <v>0</v>
      </c>
      <c r="U375" s="12">
        <f t="shared" si="170"/>
        <v>0</v>
      </c>
      <c r="V375" s="12">
        <f t="shared" si="155"/>
        <v>5.0546225567071803E-3</v>
      </c>
      <c r="W375" s="12">
        <f t="shared" si="171"/>
        <v>4.2582015317955055E-5</v>
      </c>
      <c r="X375" s="12">
        <f t="shared" si="172"/>
        <v>1.6740578955036711E-7</v>
      </c>
      <c r="Y375" s="12">
        <f t="shared" si="173"/>
        <v>0</v>
      </c>
      <c r="Z375" s="13" t="str">
        <f t="shared" si="174"/>
        <v>N</v>
      </c>
      <c r="AA375" s="13" t="str">
        <f t="shared" si="175"/>
        <v>N</v>
      </c>
      <c r="AB375" s="13" t="str">
        <f t="shared" si="176"/>
        <v>U</v>
      </c>
      <c r="AC375" s="14">
        <f t="shared" si="177"/>
        <v>166021.44365805644</v>
      </c>
      <c r="AD375" s="14">
        <f t="shared" si="178"/>
        <v>0</v>
      </c>
      <c r="AE375" s="27"/>
      <c r="AF375" s="27"/>
      <c r="AG375" s="33"/>
      <c r="AH375" s="34"/>
      <c r="AI375" s="35"/>
      <c r="AJ375" s="33"/>
      <c r="AK375" s="34"/>
      <c r="AL375" s="35"/>
      <c r="AM375" s="28"/>
      <c r="AN375" s="28"/>
      <c r="AO375" s="28"/>
    </row>
    <row r="376" spans="5:41" x14ac:dyDescent="0.25">
      <c r="E376" s="11">
        <f>route!A375</f>
        <v>0</v>
      </c>
      <c r="F376" s="11">
        <f>route!B375</f>
        <v>0</v>
      </c>
      <c r="G376" s="12">
        <f t="shared" si="156"/>
        <v>0</v>
      </c>
      <c r="H376" s="12">
        <f t="shared" si="157"/>
        <v>0</v>
      </c>
      <c r="I376" s="12">
        <f t="shared" si="158"/>
        <v>31</v>
      </c>
      <c r="J376" s="12">
        <f t="shared" si="159"/>
        <v>3</v>
      </c>
      <c r="K376" s="12">
        <f t="shared" si="160"/>
        <v>-5.2359877559829883E-2</v>
      </c>
      <c r="L376" s="12">
        <f t="shared" si="161"/>
        <v>-5.2335956242943828E-2</v>
      </c>
      <c r="M376" s="12">
        <f t="shared" si="162"/>
        <v>-5.2383818566763218E-2</v>
      </c>
      <c r="N376" s="12">
        <f t="shared" si="163"/>
        <v>0</v>
      </c>
      <c r="O376" s="12">
        <f t="shared" si="164"/>
        <v>6375585.7452000007</v>
      </c>
      <c r="P376" s="12">
        <f t="shared" si="165"/>
        <v>9.2468067027179749E-6</v>
      </c>
      <c r="Q376" s="12">
        <f t="shared" si="166"/>
        <v>0</v>
      </c>
      <c r="R376" s="12">
        <f t="shared" si="167"/>
        <v>0</v>
      </c>
      <c r="S376" s="12">
        <f t="shared" si="168"/>
        <v>0</v>
      </c>
      <c r="T376" s="12">
        <f t="shared" si="169"/>
        <v>0</v>
      </c>
      <c r="U376" s="12">
        <f t="shared" si="170"/>
        <v>0</v>
      </c>
      <c r="V376" s="12">
        <f t="shared" si="155"/>
        <v>5.0546225567071803E-3</v>
      </c>
      <c r="W376" s="12">
        <f t="shared" si="171"/>
        <v>4.2582015317955055E-5</v>
      </c>
      <c r="X376" s="12">
        <f t="shared" si="172"/>
        <v>1.6740578955036711E-7</v>
      </c>
      <c r="Y376" s="12">
        <f t="shared" si="173"/>
        <v>0</v>
      </c>
      <c r="Z376" s="13" t="str">
        <f t="shared" si="174"/>
        <v>N</v>
      </c>
      <c r="AA376" s="13" t="str">
        <f t="shared" si="175"/>
        <v>N</v>
      </c>
      <c r="AB376" s="13" t="str">
        <f t="shared" si="176"/>
        <v>U</v>
      </c>
      <c r="AC376" s="14">
        <f t="shared" si="177"/>
        <v>166021.44365805644</v>
      </c>
      <c r="AD376" s="14">
        <f t="shared" si="178"/>
        <v>0</v>
      </c>
      <c r="AE376" s="27"/>
      <c r="AF376" s="27"/>
      <c r="AG376" s="33"/>
      <c r="AH376" s="34"/>
      <c r="AI376" s="35"/>
      <c r="AJ376" s="33"/>
      <c r="AK376" s="34"/>
      <c r="AL376" s="35"/>
      <c r="AM376" s="28"/>
      <c r="AN376" s="28"/>
      <c r="AO376" s="28"/>
    </row>
    <row r="377" spans="5:41" x14ac:dyDescent="0.25">
      <c r="E377" s="11">
        <f>route!A376</f>
        <v>0</v>
      </c>
      <c r="F377" s="11">
        <f>route!B376</f>
        <v>0</v>
      </c>
      <c r="G377" s="12">
        <f t="shared" si="156"/>
        <v>0</v>
      </c>
      <c r="H377" s="12">
        <f t="shared" si="157"/>
        <v>0</v>
      </c>
      <c r="I377" s="12">
        <f t="shared" si="158"/>
        <v>31</v>
      </c>
      <c r="J377" s="12">
        <f t="shared" si="159"/>
        <v>3</v>
      </c>
      <c r="K377" s="12">
        <f t="shared" si="160"/>
        <v>-5.2359877559829883E-2</v>
      </c>
      <c r="L377" s="12">
        <f t="shared" si="161"/>
        <v>-5.2335956242943828E-2</v>
      </c>
      <c r="M377" s="12">
        <f t="shared" si="162"/>
        <v>-5.2383818566763218E-2</v>
      </c>
      <c r="N377" s="12">
        <f t="shared" si="163"/>
        <v>0</v>
      </c>
      <c r="O377" s="12">
        <f t="shared" si="164"/>
        <v>6375585.7452000007</v>
      </c>
      <c r="P377" s="12">
        <f t="shared" si="165"/>
        <v>9.2468067027179749E-6</v>
      </c>
      <c r="Q377" s="12">
        <f t="shared" si="166"/>
        <v>0</v>
      </c>
      <c r="R377" s="12">
        <f t="shared" si="167"/>
        <v>0</v>
      </c>
      <c r="S377" s="12">
        <f t="shared" si="168"/>
        <v>0</v>
      </c>
      <c r="T377" s="12">
        <f t="shared" si="169"/>
        <v>0</v>
      </c>
      <c r="U377" s="12">
        <f t="shared" si="170"/>
        <v>0</v>
      </c>
      <c r="V377" s="12">
        <f t="shared" si="155"/>
        <v>5.0546225567071803E-3</v>
      </c>
      <c r="W377" s="12">
        <f t="shared" si="171"/>
        <v>4.2582015317955055E-5</v>
      </c>
      <c r="X377" s="12">
        <f t="shared" si="172"/>
        <v>1.6740578955036711E-7</v>
      </c>
      <c r="Y377" s="12">
        <f t="shared" si="173"/>
        <v>0</v>
      </c>
      <c r="Z377" s="13" t="str">
        <f t="shared" si="174"/>
        <v>N</v>
      </c>
      <c r="AA377" s="13" t="str">
        <f t="shared" si="175"/>
        <v>N</v>
      </c>
      <c r="AB377" s="13" t="str">
        <f t="shared" si="176"/>
        <v>U</v>
      </c>
      <c r="AC377" s="14">
        <f t="shared" si="177"/>
        <v>166021.44365805644</v>
      </c>
      <c r="AD377" s="14">
        <f t="shared" si="178"/>
        <v>0</v>
      </c>
      <c r="AE377" s="27"/>
      <c r="AF377" s="27"/>
      <c r="AG377" s="33"/>
      <c r="AH377" s="34"/>
      <c r="AI377" s="35"/>
      <c r="AJ377" s="33"/>
      <c r="AK377" s="34"/>
      <c r="AL377" s="35"/>
      <c r="AM377" s="28"/>
      <c r="AN377" s="28"/>
      <c r="AO377" s="28"/>
    </row>
    <row r="378" spans="5:41" x14ac:dyDescent="0.25">
      <c r="E378" s="11">
        <f>route!A377</f>
        <v>0</v>
      </c>
      <c r="F378" s="11">
        <f>route!B377</f>
        <v>0</v>
      </c>
      <c r="G378" s="12">
        <f t="shared" si="156"/>
        <v>0</v>
      </c>
      <c r="H378" s="12">
        <f t="shared" si="157"/>
        <v>0</v>
      </c>
      <c r="I378" s="12">
        <f t="shared" si="158"/>
        <v>31</v>
      </c>
      <c r="J378" s="12">
        <f t="shared" si="159"/>
        <v>3</v>
      </c>
      <c r="K378" s="12">
        <f t="shared" si="160"/>
        <v>-5.2359877559829883E-2</v>
      </c>
      <c r="L378" s="12">
        <f t="shared" si="161"/>
        <v>-5.2335956242943828E-2</v>
      </c>
      <c r="M378" s="12">
        <f t="shared" si="162"/>
        <v>-5.2383818566763218E-2</v>
      </c>
      <c r="N378" s="12">
        <f t="shared" si="163"/>
        <v>0</v>
      </c>
      <c r="O378" s="12">
        <f t="shared" si="164"/>
        <v>6375585.7452000007</v>
      </c>
      <c r="P378" s="12">
        <f t="shared" si="165"/>
        <v>9.2468067027179749E-6</v>
      </c>
      <c r="Q378" s="12">
        <f t="shared" si="166"/>
        <v>0</v>
      </c>
      <c r="R378" s="12">
        <f t="shared" si="167"/>
        <v>0</v>
      </c>
      <c r="S378" s="12">
        <f t="shared" si="168"/>
        <v>0</v>
      </c>
      <c r="T378" s="12">
        <f t="shared" si="169"/>
        <v>0</v>
      </c>
      <c r="U378" s="12">
        <f t="shared" si="170"/>
        <v>0</v>
      </c>
      <c r="V378" s="12">
        <f t="shared" si="155"/>
        <v>5.0546225567071803E-3</v>
      </c>
      <c r="W378" s="12">
        <f t="shared" si="171"/>
        <v>4.2582015317955055E-5</v>
      </c>
      <c r="X378" s="12">
        <f t="shared" si="172"/>
        <v>1.6740578955036711E-7</v>
      </c>
      <c r="Y378" s="12">
        <f t="shared" si="173"/>
        <v>0</v>
      </c>
      <c r="Z378" s="13" t="str">
        <f t="shared" si="174"/>
        <v>N</v>
      </c>
      <c r="AA378" s="13" t="str">
        <f t="shared" si="175"/>
        <v>N</v>
      </c>
      <c r="AB378" s="13" t="str">
        <f t="shared" si="176"/>
        <v>U</v>
      </c>
      <c r="AC378" s="14">
        <f t="shared" si="177"/>
        <v>166021.44365805644</v>
      </c>
      <c r="AD378" s="14">
        <f t="shared" si="178"/>
        <v>0</v>
      </c>
      <c r="AE378" s="27"/>
      <c r="AF378" s="27"/>
      <c r="AG378" s="33"/>
      <c r="AH378" s="34"/>
      <c r="AI378" s="35"/>
      <c r="AJ378" s="33"/>
      <c r="AK378" s="34"/>
      <c r="AL378" s="35"/>
      <c r="AM378" s="28"/>
      <c r="AN378" s="28"/>
      <c r="AO378" s="28"/>
    </row>
    <row r="379" spans="5:41" x14ac:dyDescent="0.25">
      <c r="E379" s="11">
        <f>route!A378</f>
        <v>0</v>
      </c>
      <c r="F379" s="11">
        <f>route!B378</f>
        <v>0</v>
      </c>
      <c r="G379" s="12">
        <f t="shared" si="156"/>
        <v>0</v>
      </c>
      <c r="H379" s="12">
        <f t="shared" si="157"/>
        <v>0</v>
      </c>
      <c r="I379" s="12">
        <f t="shared" si="158"/>
        <v>31</v>
      </c>
      <c r="J379" s="12">
        <f t="shared" si="159"/>
        <v>3</v>
      </c>
      <c r="K379" s="12">
        <f t="shared" si="160"/>
        <v>-5.2359877559829883E-2</v>
      </c>
      <c r="L379" s="12">
        <f t="shared" si="161"/>
        <v>-5.2335956242943828E-2</v>
      </c>
      <c r="M379" s="12">
        <f t="shared" si="162"/>
        <v>-5.2383818566763218E-2</v>
      </c>
      <c r="N379" s="12">
        <f t="shared" si="163"/>
        <v>0</v>
      </c>
      <c r="O379" s="12">
        <f t="shared" si="164"/>
        <v>6375585.7452000007</v>
      </c>
      <c r="P379" s="12">
        <f t="shared" si="165"/>
        <v>9.2468067027179749E-6</v>
      </c>
      <c r="Q379" s="12">
        <f t="shared" si="166"/>
        <v>0</v>
      </c>
      <c r="R379" s="12">
        <f t="shared" si="167"/>
        <v>0</v>
      </c>
      <c r="S379" s="12">
        <f t="shared" si="168"/>
        <v>0</v>
      </c>
      <c r="T379" s="12">
        <f t="shared" si="169"/>
        <v>0</v>
      </c>
      <c r="U379" s="12">
        <f t="shared" si="170"/>
        <v>0</v>
      </c>
      <c r="V379" s="12">
        <f t="shared" si="155"/>
        <v>5.0546225567071803E-3</v>
      </c>
      <c r="W379" s="12">
        <f t="shared" si="171"/>
        <v>4.2582015317955055E-5</v>
      </c>
      <c r="X379" s="12">
        <f t="shared" si="172"/>
        <v>1.6740578955036711E-7</v>
      </c>
      <c r="Y379" s="12">
        <f t="shared" si="173"/>
        <v>0</v>
      </c>
      <c r="Z379" s="13" t="str">
        <f t="shared" si="174"/>
        <v>N</v>
      </c>
      <c r="AA379" s="13" t="str">
        <f t="shared" si="175"/>
        <v>N</v>
      </c>
      <c r="AB379" s="13" t="str">
        <f t="shared" si="176"/>
        <v>U</v>
      </c>
      <c r="AC379" s="14">
        <f t="shared" si="177"/>
        <v>166021.44365805644</v>
      </c>
      <c r="AD379" s="14">
        <f t="shared" si="178"/>
        <v>0</v>
      </c>
      <c r="AE379" s="27"/>
      <c r="AF379" s="27"/>
      <c r="AG379" s="33"/>
      <c r="AH379" s="34"/>
      <c r="AI379" s="35"/>
      <c r="AJ379" s="33"/>
      <c r="AK379" s="34"/>
      <c r="AL379" s="35"/>
      <c r="AM379" s="28"/>
      <c r="AN379" s="28"/>
      <c r="AO379" s="28"/>
    </row>
    <row r="380" spans="5:41" x14ac:dyDescent="0.25">
      <c r="E380" s="11">
        <f>route!A379</f>
        <v>0</v>
      </c>
      <c r="F380" s="11">
        <f>route!B379</f>
        <v>0</v>
      </c>
      <c r="G380" s="12">
        <f t="shared" si="156"/>
        <v>0</v>
      </c>
      <c r="H380" s="12">
        <f t="shared" si="157"/>
        <v>0</v>
      </c>
      <c r="I380" s="12">
        <f t="shared" si="158"/>
        <v>31</v>
      </c>
      <c r="J380" s="12">
        <f t="shared" si="159"/>
        <v>3</v>
      </c>
      <c r="K380" s="12">
        <f t="shared" si="160"/>
        <v>-5.2359877559829883E-2</v>
      </c>
      <c r="L380" s="12">
        <f t="shared" si="161"/>
        <v>-5.2335956242943828E-2</v>
      </c>
      <c r="M380" s="12">
        <f t="shared" si="162"/>
        <v>-5.2383818566763218E-2</v>
      </c>
      <c r="N380" s="12">
        <f t="shared" si="163"/>
        <v>0</v>
      </c>
      <c r="O380" s="12">
        <f t="shared" si="164"/>
        <v>6375585.7452000007</v>
      </c>
      <c r="P380" s="12">
        <f t="shared" si="165"/>
        <v>9.2468067027179749E-6</v>
      </c>
      <c r="Q380" s="12">
        <f t="shared" si="166"/>
        <v>0</v>
      </c>
      <c r="R380" s="12">
        <f t="shared" si="167"/>
        <v>0</v>
      </c>
      <c r="S380" s="12">
        <f t="shared" si="168"/>
        <v>0</v>
      </c>
      <c r="T380" s="12">
        <f t="shared" si="169"/>
        <v>0</v>
      </c>
      <c r="U380" s="12">
        <f t="shared" si="170"/>
        <v>0</v>
      </c>
      <c r="V380" s="12">
        <f t="shared" si="155"/>
        <v>5.0546225567071803E-3</v>
      </c>
      <c r="W380" s="12">
        <f t="shared" si="171"/>
        <v>4.2582015317955055E-5</v>
      </c>
      <c r="X380" s="12">
        <f t="shared" si="172"/>
        <v>1.6740578955036711E-7</v>
      </c>
      <c r="Y380" s="12">
        <f t="shared" si="173"/>
        <v>0</v>
      </c>
      <c r="Z380" s="13" t="str">
        <f t="shared" si="174"/>
        <v>N</v>
      </c>
      <c r="AA380" s="13" t="str">
        <f t="shared" si="175"/>
        <v>N</v>
      </c>
      <c r="AB380" s="13" t="str">
        <f t="shared" si="176"/>
        <v>U</v>
      </c>
      <c r="AC380" s="14">
        <f t="shared" si="177"/>
        <v>166021.44365805644</v>
      </c>
      <c r="AD380" s="14">
        <f t="shared" si="178"/>
        <v>0</v>
      </c>
      <c r="AE380" s="27"/>
      <c r="AF380" s="27"/>
      <c r="AG380" s="33"/>
      <c r="AH380" s="34"/>
      <c r="AI380" s="35"/>
      <c r="AJ380" s="33"/>
      <c r="AK380" s="34"/>
      <c r="AL380" s="35"/>
      <c r="AM380" s="28"/>
      <c r="AN380" s="28"/>
      <c r="AO380" s="28"/>
    </row>
    <row r="381" spans="5:41" x14ac:dyDescent="0.25">
      <c r="E381" s="11">
        <f>route!A380</f>
        <v>0</v>
      </c>
      <c r="F381" s="11">
        <f>route!B380</f>
        <v>0</v>
      </c>
      <c r="G381" s="12">
        <f t="shared" si="156"/>
        <v>0</v>
      </c>
      <c r="H381" s="12">
        <f t="shared" si="157"/>
        <v>0</v>
      </c>
      <c r="I381" s="12">
        <f t="shared" si="158"/>
        <v>31</v>
      </c>
      <c r="J381" s="12">
        <f t="shared" si="159"/>
        <v>3</v>
      </c>
      <c r="K381" s="12">
        <f t="shared" si="160"/>
        <v>-5.2359877559829883E-2</v>
      </c>
      <c r="L381" s="12">
        <f t="shared" si="161"/>
        <v>-5.2335956242943828E-2</v>
      </c>
      <c r="M381" s="12">
        <f t="shared" si="162"/>
        <v>-5.2383818566763218E-2</v>
      </c>
      <c r="N381" s="12">
        <f t="shared" si="163"/>
        <v>0</v>
      </c>
      <c r="O381" s="12">
        <f t="shared" si="164"/>
        <v>6375585.7452000007</v>
      </c>
      <c r="P381" s="12">
        <f t="shared" si="165"/>
        <v>9.2468067027179749E-6</v>
      </c>
      <c r="Q381" s="12">
        <f t="shared" si="166"/>
        <v>0</v>
      </c>
      <c r="R381" s="12">
        <f t="shared" si="167"/>
        <v>0</v>
      </c>
      <c r="S381" s="12">
        <f t="shared" si="168"/>
        <v>0</v>
      </c>
      <c r="T381" s="12">
        <f t="shared" si="169"/>
        <v>0</v>
      </c>
      <c r="U381" s="12">
        <f t="shared" si="170"/>
        <v>0</v>
      </c>
      <c r="V381" s="12">
        <f t="shared" si="155"/>
        <v>5.0546225567071803E-3</v>
      </c>
      <c r="W381" s="12">
        <f t="shared" si="171"/>
        <v>4.2582015317955055E-5</v>
      </c>
      <c r="X381" s="12">
        <f t="shared" si="172"/>
        <v>1.6740578955036711E-7</v>
      </c>
      <c r="Y381" s="12">
        <f t="shared" si="173"/>
        <v>0</v>
      </c>
      <c r="Z381" s="13" t="str">
        <f t="shared" si="174"/>
        <v>N</v>
      </c>
      <c r="AA381" s="13" t="str">
        <f t="shared" si="175"/>
        <v>N</v>
      </c>
      <c r="AB381" s="13" t="str">
        <f t="shared" si="176"/>
        <v>U</v>
      </c>
      <c r="AC381" s="14">
        <f t="shared" si="177"/>
        <v>166021.44365805644</v>
      </c>
      <c r="AD381" s="14">
        <f t="shared" si="178"/>
        <v>0</v>
      </c>
      <c r="AE381" s="27"/>
      <c r="AF381" s="27"/>
      <c r="AG381" s="33"/>
      <c r="AH381" s="34"/>
      <c r="AI381" s="35"/>
      <c r="AJ381" s="33"/>
      <c r="AK381" s="34"/>
      <c r="AL381" s="35"/>
      <c r="AM381" s="28"/>
      <c r="AN381" s="28"/>
      <c r="AO381" s="28"/>
    </row>
    <row r="382" spans="5:41" x14ac:dyDescent="0.25">
      <c r="E382" s="11">
        <f>route!A381</f>
        <v>0</v>
      </c>
      <c r="F382" s="11">
        <f>route!B381</f>
        <v>0</v>
      </c>
      <c r="G382" s="12">
        <f t="shared" si="156"/>
        <v>0</v>
      </c>
      <c r="H382" s="12">
        <f t="shared" si="157"/>
        <v>0</v>
      </c>
      <c r="I382" s="12">
        <f t="shared" si="158"/>
        <v>31</v>
      </c>
      <c r="J382" s="12">
        <f t="shared" si="159"/>
        <v>3</v>
      </c>
      <c r="K382" s="12">
        <f t="shared" si="160"/>
        <v>-5.2359877559829883E-2</v>
      </c>
      <c r="L382" s="12">
        <f t="shared" si="161"/>
        <v>-5.2335956242943828E-2</v>
      </c>
      <c r="M382" s="12">
        <f t="shared" si="162"/>
        <v>-5.2383818566763218E-2</v>
      </c>
      <c r="N382" s="12">
        <f t="shared" si="163"/>
        <v>0</v>
      </c>
      <c r="O382" s="12">
        <f t="shared" si="164"/>
        <v>6375585.7452000007</v>
      </c>
      <c r="P382" s="12">
        <f t="shared" si="165"/>
        <v>9.2468067027179749E-6</v>
      </c>
      <c r="Q382" s="12">
        <f t="shared" si="166"/>
        <v>0</v>
      </c>
      <c r="R382" s="12">
        <f t="shared" si="167"/>
        <v>0</v>
      </c>
      <c r="S382" s="12">
        <f t="shared" si="168"/>
        <v>0</v>
      </c>
      <c r="T382" s="12">
        <f t="shared" si="169"/>
        <v>0</v>
      </c>
      <c r="U382" s="12">
        <f t="shared" si="170"/>
        <v>0</v>
      </c>
      <c r="V382" s="12">
        <f t="shared" si="155"/>
        <v>5.0546225567071803E-3</v>
      </c>
      <c r="W382" s="12">
        <f t="shared" si="171"/>
        <v>4.2582015317955055E-5</v>
      </c>
      <c r="X382" s="12">
        <f t="shared" si="172"/>
        <v>1.6740578955036711E-7</v>
      </c>
      <c r="Y382" s="12">
        <f t="shared" si="173"/>
        <v>0</v>
      </c>
      <c r="Z382" s="13" t="str">
        <f t="shared" si="174"/>
        <v>N</v>
      </c>
      <c r="AA382" s="13" t="str">
        <f t="shared" si="175"/>
        <v>N</v>
      </c>
      <c r="AB382" s="13" t="str">
        <f t="shared" si="176"/>
        <v>U</v>
      </c>
      <c r="AC382" s="14">
        <f t="shared" si="177"/>
        <v>166021.44365805644</v>
      </c>
      <c r="AD382" s="14">
        <f t="shared" si="178"/>
        <v>0</v>
      </c>
      <c r="AE382" s="27"/>
      <c r="AF382" s="27"/>
      <c r="AG382" s="33"/>
      <c r="AH382" s="34"/>
      <c r="AI382" s="35"/>
      <c r="AJ382" s="33"/>
      <c r="AK382" s="34"/>
      <c r="AL382" s="35"/>
      <c r="AM382" s="28"/>
      <c r="AN382" s="28"/>
      <c r="AO382" s="28"/>
    </row>
    <row r="383" spans="5:41" x14ac:dyDescent="0.25">
      <c r="E383" s="11">
        <f>route!A382</f>
        <v>0</v>
      </c>
      <c r="F383" s="11">
        <f>route!B382</f>
        <v>0</v>
      </c>
      <c r="G383" s="12">
        <f t="shared" si="156"/>
        <v>0</v>
      </c>
      <c r="H383" s="12">
        <f t="shared" si="157"/>
        <v>0</v>
      </c>
      <c r="I383" s="12">
        <f t="shared" si="158"/>
        <v>31</v>
      </c>
      <c r="J383" s="12">
        <f t="shared" si="159"/>
        <v>3</v>
      </c>
      <c r="K383" s="12">
        <f t="shared" si="160"/>
        <v>-5.2359877559829883E-2</v>
      </c>
      <c r="L383" s="12">
        <f t="shared" si="161"/>
        <v>-5.2335956242943828E-2</v>
      </c>
      <c r="M383" s="12">
        <f t="shared" si="162"/>
        <v>-5.2383818566763218E-2</v>
      </c>
      <c r="N383" s="12">
        <f t="shared" si="163"/>
        <v>0</v>
      </c>
      <c r="O383" s="12">
        <f t="shared" si="164"/>
        <v>6375585.7452000007</v>
      </c>
      <c r="P383" s="12">
        <f t="shared" si="165"/>
        <v>9.2468067027179749E-6</v>
      </c>
      <c r="Q383" s="12">
        <f t="shared" si="166"/>
        <v>0</v>
      </c>
      <c r="R383" s="12">
        <f t="shared" si="167"/>
        <v>0</v>
      </c>
      <c r="S383" s="12">
        <f t="shared" si="168"/>
        <v>0</v>
      </c>
      <c r="T383" s="12">
        <f t="shared" si="169"/>
        <v>0</v>
      </c>
      <c r="U383" s="12">
        <f t="shared" si="170"/>
        <v>0</v>
      </c>
      <c r="V383" s="12">
        <f t="shared" si="155"/>
        <v>5.0546225567071803E-3</v>
      </c>
      <c r="W383" s="12">
        <f t="shared" si="171"/>
        <v>4.2582015317955055E-5</v>
      </c>
      <c r="X383" s="12">
        <f t="shared" si="172"/>
        <v>1.6740578955036711E-7</v>
      </c>
      <c r="Y383" s="12">
        <f t="shared" si="173"/>
        <v>0</v>
      </c>
      <c r="Z383" s="13" t="str">
        <f t="shared" si="174"/>
        <v>N</v>
      </c>
      <c r="AA383" s="13" t="str">
        <f t="shared" si="175"/>
        <v>N</v>
      </c>
      <c r="AB383" s="13" t="str">
        <f t="shared" si="176"/>
        <v>U</v>
      </c>
      <c r="AC383" s="14">
        <f t="shared" si="177"/>
        <v>166021.44365805644</v>
      </c>
      <c r="AD383" s="14">
        <f t="shared" si="178"/>
        <v>0</v>
      </c>
      <c r="AE383" s="27"/>
      <c r="AF383" s="27"/>
      <c r="AG383" s="33"/>
      <c r="AH383" s="34"/>
      <c r="AI383" s="35"/>
      <c r="AJ383" s="33"/>
      <c r="AK383" s="34"/>
      <c r="AL383" s="35"/>
      <c r="AM383" s="28"/>
      <c r="AN383" s="28"/>
      <c r="AO383" s="28"/>
    </row>
    <row r="384" spans="5:41" x14ac:dyDescent="0.25">
      <c r="E384" s="11">
        <f>route!A383</f>
        <v>0</v>
      </c>
      <c r="F384" s="11">
        <f>route!B383</f>
        <v>0</v>
      </c>
      <c r="G384" s="12">
        <f t="shared" si="156"/>
        <v>0</v>
      </c>
      <c r="H384" s="12">
        <f t="shared" si="157"/>
        <v>0</v>
      </c>
      <c r="I384" s="12">
        <f t="shared" si="158"/>
        <v>31</v>
      </c>
      <c r="J384" s="12">
        <f t="shared" si="159"/>
        <v>3</v>
      </c>
      <c r="K384" s="12">
        <f t="shared" si="160"/>
        <v>-5.2359877559829883E-2</v>
      </c>
      <c r="L384" s="12">
        <f t="shared" si="161"/>
        <v>-5.2335956242943828E-2</v>
      </c>
      <c r="M384" s="12">
        <f t="shared" si="162"/>
        <v>-5.2383818566763218E-2</v>
      </c>
      <c r="N384" s="12">
        <f t="shared" si="163"/>
        <v>0</v>
      </c>
      <c r="O384" s="12">
        <f t="shared" si="164"/>
        <v>6375585.7452000007</v>
      </c>
      <c r="P384" s="12">
        <f t="shared" si="165"/>
        <v>9.2468067027179749E-6</v>
      </c>
      <c r="Q384" s="12">
        <f t="shared" si="166"/>
        <v>0</v>
      </c>
      <c r="R384" s="12">
        <f t="shared" si="167"/>
        <v>0</v>
      </c>
      <c r="S384" s="12">
        <f t="shared" si="168"/>
        <v>0</v>
      </c>
      <c r="T384" s="12">
        <f t="shared" si="169"/>
        <v>0</v>
      </c>
      <c r="U384" s="12">
        <f t="shared" si="170"/>
        <v>0</v>
      </c>
      <c r="V384" s="12">
        <f t="shared" si="155"/>
        <v>5.0546225567071803E-3</v>
      </c>
      <c r="W384" s="12">
        <f t="shared" si="171"/>
        <v>4.2582015317955055E-5</v>
      </c>
      <c r="X384" s="12">
        <f t="shared" si="172"/>
        <v>1.6740578955036711E-7</v>
      </c>
      <c r="Y384" s="12">
        <f t="shared" si="173"/>
        <v>0</v>
      </c>
      <c r="Z384" s="13" t="str">
        <f t="shared" si="174"/>
        <v>N</v>
      </c>
      <c r="AA384" s="13" t="str">
        <f t="shared" si="175"/>
        <v>N</v>
      </c>
      <c r="AB384" s="13" t="str">
        <f t="shared" si="176"/>
        <v>U</v>
      </c>
      <c r="AC384" s="14">
        <f t="shared" si="177"/>
        <v>166021.44365805644</v>
      </c>
      <c r="AD384" s="14">
        <f t="shared" si="178"/>
        <v>0</v>
      </c>
      <c r="AE384" s="27"/>
      <c r="AF384" s="27"/>
      <c r="AG384" s="33"/>
      <c r="AH384" s="34"/>
      <c r="AI384" s="35"/>
      <c r="AJ384" s="33"/>
      <c r="AK384" s="34"/>
      <c r="AL384" s="35"/>
      <c r="AM384" s="28"/>
      <c r="AN384" s="28"/>
      <c r="AO384" s="28"/>
    </row>
    <row r="385" spans="5:41" x14ac:dyDescent="0.25">
      <c r="E385" s="11">
        <f>route!A384</f>
        <v>0</v>
      </c>
      <c r="F385" s="11">
        <f>route!B384</f>
        <v>0</v>
      </c>
      <c r="G385" s="12">
        <f t="shared" si="156"/>
        <v>0</v>
      </c>
      <c r="H385" s="12">
        <f t="shared" si="157"/>
        <v>0</v>
      </c>
      <c r="I385" s="12">
        <f t="shared" si="158"/>
        <v>31</v>
      </c>
      <c r="J385" s="12">
        <f t="shared" si="159"/>
        <v>3</v>
      </c>
      <c r="K385" s="12">
        <f t="shared" si="160"/>
        <v>-5.2359877559829883E-2</v>
      </c>
      <c r="L385" s="12">
        <f t="shared" si="161"/>
        <v>-5.2335956242943828E-2</v>
      </c>
      <c r="M385" s="12">
        <f t="shared" si="162"/>
        <v>-5.2383818566763218E-2</v>
      </c>
      <c r="N385" s="12">
        <f t="shared" si="163"/>
        <v>0</v>
      </c>
      <c r="O385" s="12">
        <f t="shared" si="164"/>
        <v>6375585.7452000007</v>
      </c>
      <c r="P385" s="12">
        <f t="shared" si="165"/>
        <v>9.2468067027179749E-6</v>
      </c>
      <c r="Q385" s="12">
        <f t="shared" si="166"/>
        <v>0</v>
      </c>
      <c r="R385" s="12">
        <f t="shared" si="167"/>
        <v>0</v>
      </c>
      <c r="S385" s="12">
        <f t="shared" si="168"/>
        <v>0</v>
      </c>
      <c r="T385" s="12">
        <f t="shared" si="169"/>
        <v>0</v>
      </c>
      <c r="U385" s="12">
        <f t="shared" si="170"/>
        <v>0</v>
      </c>
      <c r="V385" s="12">
        <f t="shared" si="155"/>
        <v>5.0546225567071803E-3</v>
      </c>
      <c r="W385" s="12">
        <f t="shared" si="171"/>
        <v>4.2582015317955055E-5</v>
      </c>
      <c r="X385" s="12">
        <f t="shared" si="172"/>
        <v>1.6740578955036711E-7</v>
      </c>
      <c r="Y385" s="12">
        <f t="shared" si="173"/>
        <v>0</v>
      </c>
      <c r="Z385" s="13" t="str">
        <f t="shared" si="174"/>
        <v>N</v>
      </c>
      <c r="AA385" s="13" t="str">
        <f t="shared" si="175"/>
        <v>N</v>
      </c>
      <c r="AB385" s="13" t="str">
        <f t="shared" si="176"/>
        <v>U</v>
      </c>
      <c r="AC385" s="14">
        <f t="shared" si="177"/>
        <v>166021.44365805644</v>
      </c>
      <c r="AD385" s="14">
        <f t="shared" si="178"/>
        <v>0</v>
      </c>
      <c r="AE385" s="27"/>
      <c r="AF385" s="27"/>
      <c r="AG385" s="33"/>
      <c r="AH385" s="34"/>
      <c r="AI385" s="35"/>
      <c r="AJ385" s="33"/>
      <c r="AK385" s="34"/>
      <c r="AL385" s="35"/>
      <c r="AM385" s="28"/>
      <c r="AN385" s="28"/>
      <c r="AO385" s="28"/>
    </row>
    <row r="386" spans="5:41" x14ac:dyDescent="0.25">
      <c r="E386" s="11">
        <f>route!A385</f>
        <v>0</v>
      </c>
      <c r="F386" s="11">
        <f>route!B385</f>
        <v>0</v>
      </c>
      <c r="G386" s="12">
        <f t="shared" si="156"/>
        <v>0</v>
      </c>
      <c r="H386" s="12">
        <f t="shared" si="157"/>
        <v>0</v>
      </c>
      <c r="I386" s="12">
        <f t="shared" si="158"/>
        <v>31</v>
      </c>
      <c r="J386" s="12">
        <f t="shared" si="159"/>
        <v>3</v>
      </c>
      <c r="K386" s="12">
        <f t="shared" si="160"/>
        <v>-5.2359877559829883E-2</v>
      </c>
      <c r="L386" s="12">
        <f t="shared" si="161"/>
        <v>-5.2335956242943828E-2</v>
      </c>
      <c r="M386" s="12">
        <f t="shared" si="162"/>
        <v>-5.2383818566763218E-2</v>
      </c>
      <c r="N386" s="12">
        <f t="shared" si="163"/>
        <v>0</v>
      </c>
      <c r="O386" s="12">
        <f t="shared" si="164"/>
        <v>6375585.7452000007</v>
      </c>
      <c r="P386" s="12">
        <f t="shared" si="165"/>
        <v>9.2468067027179749E-6</v>
      </c>
      <c r="Q386" s="12">
        <f t="shared" si="166"/>
        <v>0</v>
      </c>
      <c r="R386" s="12">
        <f t="shared" si="167"/>
        <v>0</v>
      </c>
      <c r="S386" s="12">
        <f t="shared" si="168"/>
        <v>0</v>
      </c>
      <c r="T386" s="12">
        <f t="shared" si="169"/>
        <v>0</v>
      </c>
      <c r="U386" s="12">
        <f t="shared" si="170"/>
        <v>0</v>
      </c>
      <c r="V386" s="12">
        <f t="shared" si="155"/>
        <v>5.0546225567071803E-3</v>
      </c>
      <c r="W386" s="12">
        <f t="shared" si="171"/>
        <v>4.2582015317955055E-5</v>
      </c>
      <c r="X386" s="12">
        <f t="shared" si="172"/>
        <v>1.6740578955036711E-7</v>
      </c>
      <c r="Y386" s="12">
        <f t="shared" si="173"/>
        <v>0</v>
      </c>
      <c r="Z386" s="13" t="str">
        <f t="shared" si="174"/>
        <v>N</v>
      </c>
      <c r="AA386" s="13" t="str">
        <f t="shared" si="175"/>
        <v>N</v>
      </c>
      <c r="AB386" s="13" t="str">
        <f t="shared" si="176"/>
        <v>U</v>
      </c>
      <c r="AC386" s="14">
        <f t="shared" si="177"/>
        <v>166021.44365805644</v>
      </c>
      <c r="AD386" s="14">
        <f t="shared" si="178"/>
        <v>0</v>
      </c>
      <c r="AE386" s="27"/>
      <c r="AF386" s="27"/>
      <c r="AG386" s="33"/>
      <c r="AH386" s="34"/>
      <c r="AI386" s="35"/>
      <c r="AJ386" s="33"/>
      <c r="AK386" s="34"/>
      <c r="AL386" s="35"/>
      <c r="AM386" s="28"/>
      <c r="AN386" s="28"/>
      <c r="AO386" s="28"/>
    </row>
    <row r="387" spans="5:41" x14ac:dyDescent="0.25">
      <c r="E387" s="11">
        <f>route!A386</f>
        <v>0</v>
      </c>
      <c r="F387" s="11">
        <f>route!B386</f>
        <v>0</v>
      </c>
      <c r="G387" s="12">
        <f t="shared" si="156"/>
        <v>0</v>
      </c>
      <c r="H387" s="12">
        <f t="shared" si="157"/>
        <v>0</v>
      </c>
      <c r="I387" s="12">
        <f t="shared" si="158"/>
        <v>31</v>
      </c>
      <c r="J387" s="12">
        <f t="shared" si="159"/>
        <v>3</v>
      </c>
      <c r="K387" s="12">
        <f t="shared" si="160"/>
        <v>-5.2359877559829883E-2</v>
      </c>
      <c r="L387" s="12">
        <f t="shared" si="161"/>
        <v>-5.2335956242943828E-2</v>
      </c>
      <c r="M387" s="12">
        <f t="shared" si="162"/>
        <v>-5.2383818566763218E-2</v>
      </c>
      <c r="N387" s="12">
        <f t="shared" si="163"/>
        <v>0</v>
      </c>
      <c r="O387" s="12">
        <f t="shared" si="164"/>
        <v>6375585.7452000007</v>
      </c>
      <c r="P387" s="12">
        <f t="shared" si="165"/>
        <v>9.2468067027179749E-6</v>
      </c>
      <c r="Q387" s="12">
        <f t="shared" si="166"/>
        <v>0</v>
      </c>
      <c r="R387" s="12">
        <f t="shared" si="167"/>
        <v>0</v>
      </c>
      <c r="S387" s="12">
        <f t="shared" si="168"/>
        <v>0</v>
      </c>
      <c r="T387" s="12">
        <f t="shared" si="169"/>
        <v>0</v>
      </c>
      <c r="U387" s="12">
        <f t="shared" si="170"/>
        <v>0</v>
      </c>
      <c r="V387" s="12">
        <f t="shared" si="155"/>
        <v>5.0546225567071803E-3</v>
      </c>
      <c r="W387" s="12">
        <f t="shared" si="171"/>
        <v>4.2582015317955055E-5</v>
      </c>
      <c r="X387" s="12">
        <f t="shared" si="172"/>
        <v>1.6740578955036711E-7</v>
      </c>
      <c r="Y387" s="12">
        <f t="shared" si="173"/>
        <v>0</v>
      </c>
      <c r="Z387" s="13" t="str">
        <f t="shared" si="174"/>
        <v>N</v>
      </c>
      <c r="AA387" s="13" t="str">
        <f t="shared" si="175"/>
        <v>N</v>
      </c>
      <c r="AB387" s="13" t="str">
        <f t="shared" si="176"/>
        <v>U</v>
      </c>
      <c r="AC387" s="14">
        <f t="shared" si="177"/>
        <v>166021.44365805644</v>
      </c>
      <c r="AD387" s="14">
        <f t="shared" si="178"/>
        <v>0</v>
      </c>
      <c r="AE387" s="27"/>
      <c r="AF387" s="27"/>
      <c r="AG387" s="33"/>
      <c r="AH387" s="34"/>
      <c r="AI387" s="35"/>
      <c r="AJ387" s="33"/>
      <c r="AK387" s="34"/>
      <c r="AL387" s="35"/>
      <c r="AM387" s="28"/>
      <c r="AN387" s="28"/>
      <c r="AO387" s="28"/>
    </row>
    <row r="388" spans="5:41" x14ac:dyDescent="0.25">
      <c r="E388" s="11">
        <f>route!A387</f>
        <v>0</v>
      </c>
      <c r="F388" s="11">
        <f>route!B387</f>
        <v>0</v>
      </c>
      <c r="G388" s="12">
        <f t="shared" si="156"/>
        <v>0</v>
      </c>
      <c r="H388" s="12">
        <f t="shared" si="157"/>
        <v>0</v>
      </c>
      <c r="I388" s="12">
        <f t="shared" si="158"/>
        <v>31</v>
      </c>
      <c r="J388" s="12">
        <f t="shared" si="159"/>
        <v>3</v>
      </c>
      <c r="K388" s="12">
        <f t="shared" si="160"/>
        <v>-5.2359877559829883E-2</v>
      </c>
      <c r="L388" s="12">
        <f t="shared" si="161"/>
        <v>-5.2335956242943828E-2</v>
      </c>
      <c r="M388" s="12">
        <f t="shared" si="162"/>
        <v>-5.2383818566763218E-2</v>
      </c>
      <c r="N388" s="12">
        <f t="shared" si="163"/>
        <v>0</v>
      </c>
      <c r="O388" s="12">
        <f t="shared" si="164"/>
        <v>6375585.7452000007</v>
      </c>
      <c r="P388" s="12">
        <f t="shared" si="165"/>
        <v>9.2468067027179749E-6</v>
      </c>
      <c r="Q388" s="12">
        <f t="shared" si="166"/>
        <v>0</v>
      </c>
      <c r="R388" s="12">
        <f t="shared" si="167"/>
        <v>0</v>
      </c>
      <c r="S388" s="12">
        <f t="shared" si="168"/>
        <v>0</v>
      </c>
      <c r="T388" s="12">
        <f t="shared" si="169"/>
        <v>0</v>
      </c>
      <c r="U388" s="12">
        <f t="shared" si="170"/>
        <v>0</v>
      </c>
      <c r="V388" s="12">
        <f t="shared" si="155"/>
        <v>5.0546225567071803E-3</v>
      </c>
      <c r="W388" s="12">
        <f t="shared" si="171"/>
        <v>4.2582015317955055E-5</v>
      </c>
      <c r="X388" s="12">
        <f t="shared" si="172"/>
        <v>1.6740578955036711E-7</v>
      </c>
      <c r="Y388" s="12">
        <f t="shared" si="173"/>
        <v>0</v>
      </c>
      <c r="Z388" s="13" t="str">
        <f t="shared" si="174"/>
        <v>N</v>
      </c>
      <c r="AA388" s="13" t="str">
        <f t="shared" si="175"/>
        <v>N</v>
      </c>
      <c r="AB388" s="13" t="str">
        <f t="shared" si="176"/>
        <v>U</v>
      </c>
      <c r="AC388" s="14">
        <f t="shared" si="177"/>
        <v>166021.44365805644</v>
      </c>
      <c r="AD388" s="14">
        <f t="shared" si="178"/>
        <v>0</v>
      </c>
      <c r="AE388" s="27"/>
      <c r="AF388" s="27"/>
      <c r="AG388" s="33"/>
      <c r="AH388" s="34"/>
      <c r="AI388" s="35"/>
      <c r="AJ388" s="33"/>
      <c r="AK388" s="34"/>
      <c r="AL388" s="35"/>
      <c r="AM388" s="28"/>
      <c r="AN388" s="28"/>
      <c r="AO388" s="28"/>
    </row>
    <row r="389" spans="5:41" x14ac:dyDescent="0.25">
      <c r="E389" s="11">
        <f>route!A388</f>
        <v>0</v>
      </c>
      <c r="F389" s="11">
        <f>route!B388</f>
        <v>0</v>
      </c>
      <c r="G389" s="12">
        <f t="shared" si="156"/>
        <v>0</v>
      </c>
      <c r="H389" s="12">
        <f t="shared" si="157"/>
        <v>0</v>
      </c>
      <c r="I389" s="12">
        <f t="shared" si="158"/>
        <v>31</v>
      </c>
      <c r="J389" s="12">
        <f t="shared" si="159"/>
        <v>3</v>
      </c>
      <c r="K389" s="12">
        <f t="shared" si="160"/>
        <v>-5.2359877559829883E-2</v>
      </c>
      <c r="L389" s="12">
        <f t="shared" si="161"/>
        <v>-5.2335956242943828E-2</v>
      </c>
      <c r="M389" s="12">
        <f t="shared" si="162"/>
        <v>-5.2383818566763218E-2</v>
      </c>
      <c r="N389" s="12">
        <f t="shared" si="163"/>
        <v>0</v>
      </c>
      <c r="O389" s="12">
        <f t="shared" si="164"/>
        <v>6375585.7452000007</v>
      </c>
      <c r="P389" s="12">
        <f t="shared" si="165"/>
        <v>9.2468067027179749E-6</v>
      </c>
      <c r="Q389" s="12">
        <f t="shared" si="166"/>
        <v>0</v>
      </c>
      <c r="R389" s="12">
        <f t="shared" si="167"/>
        <v>0</v>
      </c>
      <c r="S389" s="12">
        <f t="shared" si="168"/>
        <v>0</v>
      </c>
      <c r="T389" s="12">
        <f t="shared" si="169"/>
        <v>0</v>
      </c>
      <c r="U389" s="12">
        <f t="shared" si="170"/>
        <v>0</v>
      </c>
      <c r="V389" s="12">
        <f t="shared" ref="V389:V452" si="179">(3/4)*$C$17</f>
        <v>5.0546225567071803E-3</v>
      </c>
      <c r="W389" s="12">
        <f t="shared" si="171"/>
        <v>4.2582015317955055E-5</v>
      </c>
      <c r="X389" s="12">
        <f t="shared" si="172"/>
        <v>1.6740578955036711E-7</v>
      </c>
      <c r="Y389" s="12">
        <f t="shared" si="173"/>
        <v>0</v>
      </c>
      <c r="Z389" s="13" t="str">
        <f t="shared" si="174"/>
        <v>N</v>
      </c>
      <c r="AA389" s="13" t="str">
        <f t="shared" si="175"/>
        <v>N</v>
      </c>
      <c r="AB389" s="13" t="str">
        <f t="shared" si="176"/>
        <v>U</v>
      </c>
      <c r="AC389" s="14">
        <f t="shared" si="177"/>
        <v>166021.44365805644</v>
      </c>
      <c r="AD389" s="14">
        <f t="shared" si="178"/>
        <v>0</v>
      </c>
      <c r="AE389" s="27"/>
      <c r="AF389" s="27"/>
      <c r="AG389" s="33"/>
      <c r="AH389" s="34"/>
      <c r="AI389" s="35"/>
      <c r="AJ389" s="33"/>
      <c r="AK389" s="34"/>
      <c r="AL389" s="35"/>
      <c r="AM389" s="28"/>
      <c r="AN389" s="28"/>
      <c r="AO389" s="28"/>
    </row>
    <row r="390" spans="5:41" x14ac:dyDescent="0.25">
      <c r="E390" s="11">
        <f>route!A389</f>
        <v>0</v>
      </c>
      <c r="F390" s="11">
        <f>route!B389</f>
        <v>0</v>
      </c>
      <c r="G390" s="12">
        <f t="shared" si="156"/>
        <v>0</v>
      </c>
      <c r="H390" s="12">
        <f t="shared" si="157"/>
        <v>0</v>
      </c>
      <c r="I390" s="12">
        <f t="shared" si="158"/>
        <v>31</v>
      </c>
      <c r="J390" s="12">
        <f t="shared" si="159"/>
        <v>3</v>
      </c>
      <c r="K390" s="12">
        <f t="shared" si="160"/>
        <v>-5.2359877559829883E-2</v>
      </c>
      <c r="L390" s="12">
        <f t="shared" si="161"/>
        <v>-5.2335956242943828E-2</v>
      </c>
      <c r="M390" s="12">
        <f t="shared" si="162"/>
        <v>-5.2383818566763218E-2</v>
      </c>
      <c r="N390" s="12">
        <f t="shared" si="163"/>
        <v>0</v>
      </c>
      <c r="O390" s="12">
        <f t="shared" si="164"/>
        <v>6375585.7452000007</v>
      </c>
      <c r="P390" s="12">
        <f t="shared" si="165"/>
        <v>9.2468067027179749E-6</v>
      </c>
      <c r="Q390" s="12">
        <f t="shared" si="166"/>
        <v>0</v>
      </c>
      <c r="R390" s="12">
        <f t="shared" si="167"/>
        <v>0</v>
      </c>
      <c r="S390" s="12">
        <f t="shared" si="168"/>
        <v>0</v>
      </c>
      <c r="T390" s="12">
        <f t="shared" si="169"/>
        <v>0</v>
      </c>
      <c r="U390" s="12">
        <f t="shared" si="170"/>
        <v>0</v>
      </c>
      <c r="V390" s="12">
        <f t="shared" si="179"/>
        <v>5.0546225567071803E-3</v>
      </c>
      <c r="W390" s="12">
        <f t="shared" si="171"/>
        <v>4.2582015317955055E-5</v>
      </c>
      <c r="X390" s="12">
        <f t="shared" si="172"/>
        <v>1.6740578955036711E-7</v>
      </c>
      <c r="Y390" s="12">
        <f t="shared" si="173"/>
        <v>0</v>
      </c>
      <c r="Z390" s="13" t="str">
        <f t="shared" si="174"/>
        <v>N</v>
      </c>
      <c r="AA390" s="13" t="str">
        <f t="shared" si="175"/>
        <v>N</v>
      </c>
      <c r="AB390" s="13" t="str">
        <f t="shared" si="176"/>
        <v>U</v>
      </c>
      <c r="AC390" s="14">
        <f t="shared" si="177"/>
        <v>166021.44365805644</v>
      </c>
      <c r="AD390" s="14">
        <f t="shared" si="178"/>
        <v>0</v>
      </c>
      <c r="AE390" s="27"/>
      <c r="AF390" s="27"/>
      <c r="AG390" s="33"/>
      <c r="AH390" s="34"/>
      <c r="AI390" s="35"/>
      <c r="AJ390" s="33"/>
      <c r="AK390" s="34"/>
      <c r="AL390" s="35"/>
      <c r="AM390" s="28"/>
      <c r="AN390" s="28"/>
      <c r="AO390" s="28"/>
    </row>
    <row r="391" spans="5:41" x14ac:dyDescent="0.25">
      <c r="E391" s="11">
        <f>route!A390</f>
        <v>0</v>
      </c>
      <c r="F391" s="11">
        <f>route!B390</f>
        <v>0</v>
      </c>
      <c r="G391" s="12">
        <f t="shared" si="156"/>
        <v>0</v>
      </c>
      <c r="H391" s="12">
        <f t="shared" si="157"/>
        <v>0</v>
      </c>
      <c r="I391" s="12">
        <f t="shared" si="158"/>
        <v>31</v>
      </c>
      <c r="J391" s="12">
        <f t="shared" si="159"/>
        <v>3</v>
      </c>
      <c r="K391" s="12">
        <f t="shared" si="160"/>
        <v>-5.2359877559829883E-2</v>
      </c>
      <c r="L391" s="12">
        <f t="shared" si="161"/>
        <v>-5.2335956242943828E-2</v>
      </c>
      <c r="M391" s="12">
        <f t="shared" si="162"/>
        <v>-5.2383818566763218E-2</v>
      </c>
      <c r="N391" s="12">
        <f t="shared" si="163"/>
        <v>0</v>
      </c>
      <c r="O391" s="12">
        <f t="shared" si="164"/>
        <v>6375585.7452000007</v>
      </c>
      <c r="P391" s="12">
        <f t="shared" si="165"/>
        <v>9.2468067027179749E-6</v>
      </c>
      <c r="Q391" s="12">
        <f t="shared" si="166"/>
        <v>0</v>
      </c>
      <c r="R391" s="12">
        <f t="shared" si="167"/>
        <v>0</v>
      </c>
      <c r="S391" s="12">
        <f t="shared" si="168"/>
        <v>0</v>
      </c>
      <c r="T391" s="12">
        <f t="shared" si="169"/>
        <v>0</v>
      </c>
      <c r="U391" s="12">
        <f t="shared" si="170"/>
        <v>0</v>
      </c>
      <c r="V391" s="12">
        <f t="shared" si="179"/>
        <v>5.0546225567071803E-3</v>
      </c>
      <c r="W391" s="12">
        <f t="shared" si="171"/>
        <v>4.2582015317955055E-5</v>
      </c>
      <c r="X391" s="12">
        <f t="shared" si="172"/>
        <v>1.6740578955036711E-7</v>
      </c>
      <c r="Y391" s="12">
        <f t="shared" si="173"/>
        <v>0</v>
      </c>
      <c r="Z391" s="13" t="str">
        <f t="shared" si="174"/>
        <v>N</v>
      </c>
      <c r="AA391" s="13" t="str">
        <f t="shared" si="175"/>
        <v>N</v>
      </c>
      <c r="AB391" s="13" t="str">
        <f t="shared" si="176"/>
        <v>U</v>
      </c>
      <c r="AC391" s="14">
        <f t="shared" si="177"/>
        <v>166021.44365805644</v>
      </c>
      <c r="AD391" s="14">
        <f t="shared" si="178"/>
        <v>0</v>
      </c>
      <c r="AE391" s="27"/>
      <c r="AF391" s="27"/>
      <c r="AG391" s="33"/>
      <c r="AH391" s="34"/>
      <c r="AI391" s="35"/>
      <c r="AJ391" s="33"/>
      <c r="AK391" s="34"/>
      <c r="AL391" s="35"/>
      <c r="AM391" s="28"/>
      <c r="AN391" s="28"/>
      <c r="AO391" s="28"/>
    </row>
    <row r="392" spans="5:41" x14ac:dyDescent="0.25">
      <c r="E392" s="11">
        <f>route!A391</f>
        <v>0</v>
      </c>
      <c r="F392" s="11">
        <f>route!B391</f>
        <v>0</v>
      </c>
      <c r="G392" s="12">
        <f t="shared" si="156"/>
        <v>0</v>
      </c>
      <c r="H392" s="12">
        <f t="shared" si="157"/>
        <v>0</v>
      </c>
      <c r="I392" s="12">
        <f t="shared" si="158"/>
        <v>31</v>
      </c>
      <c r="J392" s="12">
        <f t="shared" si="159"/>
        <v>3</v>
      </c>
      <c r="K392" s="12">
        <f t="shared" si="160"/>
        <v>-5.2359877559829883E-2</v>
      </c>
      <c r="L392" s="12">
        <f t="shared" si="161"/>
        <v>-5.2335956242943828E-2</v>
      </c>
      <c r="M392" s="12">
        <f t="shared" si="162"/>
        <v>-5.2383818566763218E-2</v>
      </c>
      <c r="N392" s="12">
        <f t="shared" si="163"/>
        <v>0</v>
      </c>
      <c r="O392" s="12">
        <f t="shared" si="164"/>
        <v>6375585.7452000007</v>
      </c>
      <c r="P392" s="12">
        <f t="shared" si="165"/>
        <v>9.2468067027179749E-6</v>
      </c>
      <c r="Q392" s="12">
        <f t="shared" si="166"/>
        <v>0</v>
      </c>
      <c r="R392" s="12">
        <f t="shared" si="167"/>
        <v>0</v>
      </c>
      <c r="S392" s="12">
        <f t="shared" si="168"/>
        <v>0</v>
      </c>
      <c r="T392" s="12">
        <f t="shared" si="169"/>
        <v>0</v>
      </c>
      <c r="U392" s="12">
        <f t="shared" si="170"/>
        <v>0</v>
      </c>
      <c r="V392" s="12">
        <f t="shared" si="179"/>
        <v>5.0546225567071803E-3</v>
      </c>
      <c r="W392" s="12">
        <f t="shared" si="171"/>
        <v>4.2582015317955055E-5</v>
      </c>
      <c r="X392" s="12">
        <f t="shared" si="172"/>
        <v>1.6740578955036711E-7</v>
      </c>
      <c r="Y392" s="12">
        <f t="shared" si="173"/>
        <v>0</v>
      </c>
      <c r="Z392" s="13" t="str">
        <f t="shared" si="174"/>
        <v>N</v>
      </c>
      <c r="AA392" s="13" t="str">
        <f t="shared" si="175"/>
        <v>N</v>
      </c>
      <c r="AB392" s="13" t="str">
        <f t="shared" si="176"/>
        <v>U</v>
      </c>
      <c r="AC392" s="14">
        <f t="shared" si="177"/>
        <v>166021.44365805644</v>
      </c>
      <c r="AD392" s="14">
        <f t="shared" si="178"/>
        <v>0</v>
      </c>
      <c r="AE392" s="27"/>
      <c r="AF392" s="27"/>
      <c r="AG392" s="33"/>
      <c r="AH392" s="34"/>
      <c r="AI392" s="35"/>
      <c r="AJ392" s="33"/>
      <c r="AK392" s="34"/>
      <c r="AL392" s="35"/>
      <c r="AM392" s="28"/>
      <c r="AN392" s="28"/>
      <c r="AO392" s="28"/>
    </row>
    <row r="393" spans="5:41" x14ac:dyDescent="0.25">
      <c r="E393" s="11">
        <f>route!A392</f>
        <v>0</v>
      </c>
      <c r="F393" s="11">
        <f>route!B392</f>
        <v>0</v>
      </c>
      <c r="G393" s="12">
        <f t="shared" si="156"/>
        <v>0</v>
      </c>
      <c r="H393" s="12">
        <f t="shared" si="157"/>
        <v>0</v>
      </c>
      <c r="I393" s="12">
        <f t="shared" si="158"/>
        <v>31</v>
      </c>
      <c r="J393" s="12">
        <f t="shared" si="159"/>
        <v>3</v>
      </c>
      <c r="K393" s="12">
        <f t="shared" si="160"/>
        <v>-5.2359877559829883E-2</v>
      </c>
      <c r="L393" s="12">
        <f t="shared" si="161"/>
        <v>-5.2335956242943828E-2</v>
      </c>
      <c r="M393" s="12">
        <f t="shared" si="162"/>
        <v>-5.2383818566763218E-2</v>
      </c>
      <c r="N393" s="12">
        <f t="shared" si="163"/>
        <v>0</v>
      </c>
      <c r="O393" s="12">
        <f t="shared" si="164"/>
        <v>6375585.7452000007</v>
      </c>
      <c r="P393" s="12">
        <f t="shared" si="165"/>
        <v>9.2468067027179749E-6</v>
      </c>
      <c r="Q393" s="12">
        <f t="shared" si="166"/>
        <v>0</v>
      </c>
      <c r="R393" s="12">
        <f t="shared" si="167"/>
        <v>0</v>
      </c>
      <c r="S393" s="12">
        <f t="shared" si="168"/>
        <v>0</v>
      </c>
      <c r="T393" s="12">
        <f t="shared" si="169"/>
        <v>0</v>
      </c>
      <c r="U393" s="12">
        <f t="shared" si="170"/>
        <v>0</v>
      </c>
      <c r="V393" s="12">
        <f t="shared" si="179"/>
        <v>5.0546225567071803E-3</v>
      </c>
      <c r="W393" s="12">
        <f t="shared" si="171"/>
        <v>4.2582015317955055E-5</v>
      </c>
      <c r="X393" s="12">
        <f t="shared" si="172"/>
        <v>1.6740578955036711E-7</v>
      </c>
      <c r="Y393" s="12">
        <f t="shared" si="173"/>
        <v>0</v>
      </c>
      <c r="Z393" s="13" t="str">
        <f t="shared" si="174"/>
        <v>N</v>
      </c>
      <c r="AA393" s="13" t="str">
        <f t="shared" si="175"/>
        <v>N</v>
      </c>
      <c r="AB393" s="13" t="str">
        <f t="shared" si="176"/>
        <v>U</v>
      </c>
      <c r="AC393" s="14">
        <f t="shared" si="177"/>
        <v>166021.44365805644</v>
      </c>
      <c r="AD393" s="14">
        <f t="shared" si="178"/>
        <v>0</v>
      </c>
      <c r="AE393" s="27"/>
      <c r="AF393" s="27"/>
      <c r="AG393" s="33"/>
      <c r="AH393" s="34"/>
      <c r="AI393" s="35"/>
      <c r="AJ393" s="33"/>
      <c r="AK393" s="34"/>
      <c r="AL393" s="35"/>
      <c r="AM393" s="28"/>
      <c r="AN393" s="28"/>
      <c r="AO393" s="28"/>
    </row>
    <row r="394" spans="5:41" x14ac:dyDescent="0.25">
      <c r="E394" s="11">
        <f>route!A393</f>
        <v>0</v>
      </c>
      <c r="F394" s="11">
        <f>route!B393</f>
        <v>0</v>
      </c>
      <c r="G394" s="12">
        <f t="shared" si="156"/>
        <v>0</v>
      </c>
      <c r="H394" s="12">
        <f t="shared" si="157"/>
        <v>0</v>
      </c>
      <c r="I394" s="12">
        <f t="shared" si="158"/>
        <v>31</v>
      </c>
      <c r="J394" s="12">
        <f t="shared" si="159"/>
        <v>3</v>
      </c>
      <c r="K394" s="12">
        <f t="shared" si="160"/>
        <v>-5.2359877559829883E-2</v>
      </c>
      <c r="L394" s="12">
        <f t="shared" si="161"/>
        <v>-5.2335956242943828E-2</v>
      </c>
      <c r="M394" s="12">
        <f t="shared" si="162"/>
        <v>-5.2383818566763218E-2</v>
      </c>
      <c r="N394" s="12">
        <f t="shared" si="163"/>
        <v>0</v>
      </c>
      <c r="O394" s="12">
        <f t="shared" si="164"/>
        <v>6375585.7452000007</v>
      </c>
      <c r="P394" s="12">
        <f t="shared" si="165"/>
        <v>9.2468067027179749E-6</v>
      </c>
      <c r="Q394" s="12">
        <f t="shared" si="166"/>
        <v>0</v>
      </c>
      <c r="R394" s="12">
        <f t="shared" si="167"/>
        <v>0</v>
      </c>
      <c r="S394" s="12">
        <f t="shared" si="168"/>
        <v>0</v>
      </c>
      <c r="T394" s="12">
        <f t="shared" si="169"/>
        <v>0</v>
      </c>
      <c r="U394" s="12">
        <f t="shared" si="170"/>
        <v>0</v>
      </c>
      <c r="V394" s="12">
        <f t="shared" si="179"/>
        <v>5.0546225567071803E-3</v>
      </c>
      <c r="W394" s="12">
        <f t="shared" si="171"/>
        <v>4.2582015317955055E-5</v>
      </c>
      <c r="X394" s="12">
        <f t="shared" si="172"/>
        <v>1.6740578955036711E-7</v>
      </c>
      <c r="Y394" s="12">
        <f t="shared" si="173"/>
        <v>0</v>
      </c>
      <c r="Z394" s="13" t="str">
        <f t="shared" si="174"/>
        <v>N</v>
      </c>
      <c r="AA394" s="13" t="str">
        <f t="shared" si="175"/>
        <v>N</v>
      </c>
      <c r="AB394" s="13" t="str">
        <f t="shared" si="176"/>
        <v>U</v>
      </c>
      <c r="AC394" s="14">
        <f t="shared" si="177"/>
        <v>166021.44365805644</v>
      </c>
      <c r="AD394" s="14">
        <f t="shared" si="178"/>
        <v>0</v>
      </c>
      <c r="AE394" s="27"/>
      <c r="AF394" s="27"/>
      <c r="AG394" s="33"/>
      <c r="AH394" s="34"/>
      <c r="AI394" s="35"/>
      <c r="AJ394" s="33"/>
      <c r="AK394" s="34"/>
      <c r="AL394" s="35"/>
      <c r="AM394" s="28"/>
      <c r="AN394" s="28"/>
      <c r="AO394" s="28"/>
    </row>
    <row r="395" spans="5:41" x14ac:dyDescent="0.25">
      <c r="E395" s="11">
        <f>route!A394</f>
        <v>0</v>
      </c>
      <c r="F395" s="11">
        <f>route!B394</f>
        <v>0</v>
      </c>
      <c r="G395" s="12">
        <f t="shared" si="156"/>
        <v>0</v>
      </c>
      <c r="H395" s="12">
        <f t="shared" si="157"/>
        <v>0</v>
      </c>
      <c r="I395" s="12">
        <f t="shared" si="158"/>
        <v>31</v>
      </c>
      <c r="J395" s="12">
        <f t="shared" si="159"/>
        <v>3</v>
      </c>
      <c r="K395" s="12">
        <f t="shared" si="160"/>
        <v>-5.2359877559829883E-2</v>
      </c>
      <c r="L395" s="12">
        <f t="shared" si="161"/>
        <v>-5.2335956242943828E-2</v>
      </c>
      <c r="M395" s="12">
        <f t="shared" si="162"/>
        <v>-5.2383818566763218E-2</v>
      </c>
      <c r="N395" s="12">
        <f t="shared" si="163"/>
        <v>0</v>
      </c>
      <c r="O395" s="12">
        <f t="shared" si="164"/>
        <v>6375585.7452000007</v>
      </c>
      <c r="P395" s="12">
        <f t="shared" si="165"/>
        <v>9.2468067027179749E-6</v>
      </c>
      <c r="Q395" s="12">
        <f t="shared" si="166"/>
        <v>0</v>
      </c>
      <c r="R395" s="12">
        <f t="shared" si="167"/>
        <v>0</v>
      </c>
      <c r="S395" s="12">
        <f t="shared" si="168"/>
        <v>0</v>
      </c>
      <c r="T395" s="12">
        <f t="shared" si="169"/>
        <v>0</v>
      </c>
      <c r="U395" s="12">
        <f t="shared" si="170"/>
        <v>0</v>
      </c>
      <c r="V395" s="12">
        <f t="shared" si="179"/>
        <v>5.0546225567071803E-3</v>
      </c>
      <c r="W395" s="12">
        <f t="shared" si="171"/>
        <v>4.2582015317955055E-5</v>
      </c>
      <c r="X395" s="12">
        <f t="shared" si="172"/>
        <v>1.6740578955036711E-7</v>
      </c>
      <c r="Y395" s="12">
        <f t="shared" si="173"/>
        <v>0</v>
      </c>
      <c r="Z395" s="13" t="str">
        <f t="shared" si="174"/>
        <v>N</v>
      </c>
      <c r="AA395" s="13" t="str">
        <f t="shared" si="175"/>
        <v>N</v>
      </c>
      <c r="AB395" s="13" t="str">
        <f t="shared" si="176"/>
        <v>U</v>
      </c>
      <c r="AC395" s="14">
        <f t="shared" si="177"/>
        <v>166021.44365805644</v>
      </c>
      <c r="AD395" s="14">
        <f t="shared" si="178"/>
        <v>0</v>
      </c>
      <c r="AE395" s="27"/>
      <c r="AF395" s="27"/>
      <c r="AG395" s="33"/>
      <c r="AH395" s="34"/>
      <c r="AI395" s="35"/>
      <c r="AJ395" s="33"/>
      <c r="AK395" s="34"/>
      <c r="AL395" s="35"/>
      <c r="AM395" s="28"/>
      <c r="AN395" s="28"/>
      <c r="AO395" s="28"/>
    </row>
    <row r="396" spans="5:41" x14ac:dyDescent="0.25">
      <c r="E396" s="11">
        <f>route!A395</f>
        <v>0</v>
      </c>
      <c r="F396" s="11">
        <f>route!B395</f>
        <v>0</v>
      </c>
      <c r="G396" s="12">
        <f t="shared" si="156"/>
        <v>0</v>
      </c>
      <c r="H396" s="12">
        <f t="shared" si="157"/>
        <v>0</v>
      </c>
      <c r="I396" s="12">
        <f t="shared" si="158"/>
        <v>31</v>
      </c>
      <c r="J396" s="12">
        <f t="shared" si="159"/>
        <v>3</v>
      </c>
      <c r="K396" s="12">
        <f t="shared" si="160"/>
        <v>-5.2359877559829883E-2</v>
      </c>
      <c r="L396" s="12">
        <f t="shared" si="161"/>
        <v>-5.2335956242943828E-2</v>
      </c>
      <c r="M396" s="12">
        <f t="shared" si="162"/>
        <v>-5.2383818566763218E-2</v>
      </c>
      <c r="N396" s="12">
        <f t="shared" si="163"/>
        <v>0</v>
      </c>
      <c r="O396" s="12">
        <f t="shared" si="164"/>
        <v>6375585.7452000007</v>
      </c>
      <c r="P396" s="12">
        <f t="shared" si="165"/>
        <v>9.2468067027179749E-6</v>
      </c>
      <c r="Q396" s="12">
        <f t="shared" si="166"/>
        <v>0</v>
      </c>
      <c r="R396" s="12">
        <f t="shared" si="167"/>
        <v>0</v>
      </c>
      <c r="S396" s="12">
        <f t="shared" si="168"/>
        <v>0</v>
      </c>
      <c r="T396" s="12">
        <f t="shared" si="169"/>
        <v>0</v>
      </c>
      <c r="U396" s="12">
        <f t="shared" si="170"/>
        <v>0</v>
      </c>
      <c r="V396" s="12">
        <f t="shared" si="179"/>
        <v>5.0546225567071803E-3</v>
      </c>
      <c r="W396" s="12">
        <f t="shared" si="171"/>
        <v>4.2582015317955055E-5</v>
      </c>
      <c r="X396" s="12">
        <f t="shared" si="172"/>
        <v>1.6740578955036711E-7</v>
      </c>
      <c r="Y396" s="12">
        <f t="shared" si="173"/>
        <v>0</v>
      </c>
      <c r="Z396" s="13" t="str">
        <f t="shared" si="174"/>
        <v>N</v>
      </c>
      <c r="AA396" s="13" t="str">
        <f t="shared" si="175"/>
        <v>N</v>
      </c>
      <c r="AB396" s="13" t="str">
        <f t="shared" si="176"/>
        <v>U</v>
      </c>
      <c r="AC396" s="14">
        <f t="shared" si="177"/>
        <v>166021.44365805644</v>
      </c>
      <c r="AD396" s="14">
        <f t="shared" si="178"/>
        <v>0</v>
      </c>
      <c r="AE396" s="27"/>
      <c r="AF396" s="27"/>
      <c r="AG396" s="33"/>
      <c r="AH396" s="34"/>
      <c r="AI396" s="35"/>
      <c r="AJ396" s="33"/>
      <c r="AK396" s="34"/>
      <c r="AL396" s="35"/>
      <c r="AM396" s="28"/>
      <c r="AN396" s="28"/>
      <c r="AO396" s="28"/>
    </row>
    <row r="397" spans="5:41" x14ac:dyDescent="0.25">
      <c r="E397" s="11">
        <f>route!A396</f>
        <v>0</v>
      </c>
      <c r="F397" s="11">
        <f>route!B396</f>
        <v>0</v>
      </c>
      <c r="G397" s="12">
        <f t="shared" si="156"/>
        <v>0</v>
      </c>
      <c r="H397" s="12">
        <f t="shared" si="157"/>
        <v>0</v>
      </c>
      <c r="I397" s="12">
        <f t="shared" si="158"/>
        <v>31</v>
      </c>
      <c r="J397" s="12">
        <f t="shared" si="159"/>
        <v>3</v>
      </c>
      <c r="K397" s="12">
        <f t="shared" si="160"/>
        <v>-5.2359877559829883E-2</v>
      </c>
      <c r="L397" s="12">
        <f t="shared" si="161"/>
        <v>-5.2335956242943828E-2</v>
      </c>
      <c r="M397" s="12">
        <f t="shared" si="162"/>
        <v>-5.2383818566763218E-2</v>
      </c>
      <c r="N397" s="12">
        <f t="shared" si="163"/>
        <v>0</v>
      </c>
      <c r="O397" s="12">
        <f t="shared" si="164"/>
        <v>6375585.7452000007</v>
      </c>
      <c r="P397" s="12">
        <f t="shared" si="165"/>
        <v>9.2468067027179749E-6</v>
      </c>
      <c r="Q397" s="12">
        <f t="shared" si="166"/>
        <v>0</v>
      </c>
      <c r="R397" s="12">
        <f t="shared" si="167"/>
        <v>0</v>
      </c>
      <c r="S397" s="12">
        <f t="shared" si="168"/>
        <v>0</v>
      </c>
      <c r="T397" s="12">
        <f t="shared" si="169"/>
        <v>0</v>
      </c>
      <c r="U397" s="12">
        <f t="shared" si="170"/>
        <v>0</v>
      </c>
      <c r="V397" s="12">
        <f t="shared" si="179"/>
        <v>5.0546225567071803E-3</v>
      </c>
      <c r="W397" s="12">
        <f t="shared" si="171"/>
        <v>4.2582015317955055E-5</v>
      </c>
      <c r="X397" s="12">
        <f t="shared" si="172"/>
        <v>1.6740578955036711E-7</v>
      </c>
      <c r="Y397" s="12">
        <f t="shared" si="173"/>
        <v>0</v>
      </c>
      <c r="Z397" s="13" t="str">
        <f t="shared" si="174"/>
        <v>N</v>
      </c>
      <c r="AA397" s="13" t="str">
        <f t="shared" si="175"/>
        <v>N</v>
      </c>
      <c r="AB397" s="13" t="str">
        <f t="shared" si="176"/>
        <v>U</v>
      </c>
      <c r="AC397" s="14">
        <f t="shared" si="177"/>
        <v>166021.44365805644</v>
      </c>
      <c r="AD397" s="14">
        <f t="shared" si="178"/>
        <v>0</v>
      </c>
      <c r="AE397" s="27"/>
      <c r="AF397" s="27"/>
      <c r="AG397" s="33"/>
      <c r="AH397" s="34"/>
      <c r="AI397" s="35"/>
      <c r="AJ397" s="33"/>
      <c r="AK397" s="34"/>
      <c r="AL397" s="35"/>
      <c r="AM397" s="28"/>
      <c r="AN397" s="28"/>
      <c r="AO397" s="28"/>
    </row>
    <row r="398" spans="5:41" x14ac:dyDescent="0.25">
      <c r="E398" s="11">
        <f>route!A397</f>
        <v>0</v>
      </c>
      <c r="F398" s="11">
        <f>route!B397</f>
        <v>0</v>
      </c>
      <c r="G398" s="12">
        <f t="shared" si="156"/>
        <v>0</v>
      </c>
      <c r="H398" s="12">
        <f t="shared" si="157"/>
        <v>0</v>
      </c>
      <c r="I398" s="12">
        <f t="shared" si="158"/>
        <v>31</v>
      </c>
      <c r="J398" s="12">
        <f t="shared" si="159"/>
        <v>3</v>
      </c>
      <c r="K398" s="12">
        <f t="shared" si="160"/>
        <v>-5.2359877559829883E-2</v>
      </c>
      <c r="L398" s="12">
        <f t="shared" si="161"/>
        <v>-5.2335956242943828E-2</v>
      </c>
      <c r="M398" s="12">
        <f t="shared" si="162"/>
        <v>-5.2383818566763218E-2</v>
      </c>
      <c r="N398" s="12">
        <f t="shared" si="163"/>
        <v>0</v>
      </c>
      <c r="O398" s="12">
        <f t="shared" si="164"/>
        <v>6375585.7452000007</v>
      </c>
      <c r="P398" s="12">
        <f t="shared" si="165"/>
        <v>9.2468067027179749E-6</v>
      </c>
      <c r="Q398" s="12">
        <f t="shared" si="166"/>
        <v>0</v>
      </c>
      <c r="R398" s="12">
        <f t="shared" si="167"/>
        <v>0</v>
      </c>
      <c r="S398" s="12">
        <f t="shared" si="168"/>
        <v>0</v>
      </c>
      <c r="T398" s="12">
        <f t="shared" si="169"/>
        <v>0</v>
      </c>
      <c r="U398" s="12">
        <f t="shared" si="170"/>
        <v>0</v>
      </c>
      <c r="V398" s="12">
        <f t="shared" si="179"/>
        <v>5.0546225567071803E-3</v>
      </c>
      <c r="W398" s="12">
        <f t="shared" si="171"/>
        <v>4.2582015317955055E-5</v>
      </c>
      <c r="X398" s="12">
        <f t="shared" si="172"/>
        <v>1.6740578955036711E-7</v>
      </c>
      <c r="Y398" s="12">
        <f t="shared" si="173"/>
        <v>0</v>
      </c>
      <c r="Z398" s="13" t="str">
        <f t="shared" si="174"/>
        <v>N</v>
      </c>
      <c r="AA398" s="13" t="str">
        <f t="shared" si="175"/>
        <v>N</v>
      </c>
      <c r="AB398" s="13" t="str">
        <f t="shared" si="176"/>
        <v>U</v>
      </c>
      <c r="AC398" s="14">
        <f t="shared" si="177"/>
        <v>166021.44365805644</v>
      </c>
      <c r="AD398" s="14">
        <f t="shared" si="178"/>
        <v>0</v>
      </c>
      <c r="AE398" s="27"/>
      <c r="AF398" s="27"/>
      <c r="AG398" s="33"/>
      <c r="AH398" s="34"/>
      <c r="AI398" s="35"/>
      <c r="AJ398" s="33"/>
      <c r="AK398" s="34"/>
      <c r="AL398" s="35"/>
      <c r="AM398" s="28"/>
      <c r="AN398" s="28"/>
      <c r="AO398" s="28"/>
    </row>
    <row r="399" spans="5:41" x14ac:dyDescent="0.25">
      <c r="E399" s="11">
        <f>route!A398</f>
        <v>0</v>
      </c>
      <c r="F399" s="11">
        <f>route!B398</f>
        <v>0</v>
      </c>
      <c r="G399" s="12">
        <f t="shared" si="156"/>
        <v>0</v>
      </c>
      <c r="H399" s="12">
        <f t="shared" si="157"/>
        <v>0</v>
      </c>
      <c r="I399" s="12">
        <f t="shared" si="158"/>
        <v>31</v>
      </c>
      <c r="J399" s="12">
        <f t="shared" si="159"/>
        <v>3</v>
      </c>
      <c r="K399" s="12">
        <f t="shared" si="160"/>
        <v>-5.2359877559829883E-2</v>
      </c>
      <c r="L399" s="12">
        <f t="shared" si="161"/>
        <v>-5.2335956242943828E-2</v>
      </c>
      <c r="M399" s="12">
        <f t="shared" si="162"/>
        <v>-5.2383818566763218E-2</v>
      </c>
      <c r="N399" s="12">
        <f t="shared" si="163"/>
        <v>0</v>
      </c>
      <c r="O399" s="12">
        <f t="shared" si="164"/>
        <v>6375585.7452000007</v>
      </c>
      <c r="P399" s="12">
        <f t="shared" si="165"/>
        <v>9.2468067027179749E-6</v>
      </c>
      <c r="Q399" s="12">
        <f t="shared" si="166"/>
        <v>0</v>
      </c>
      <c r="R399" s="12">
        <f t="shared" si="167"/>
        <v>0</v>
      </c>
      <c r="S399" s="12">
        <f t="shared" si="168"/>
        <v>0</v>
      </c>
      <c r="T399" s="12">
        <f t="shared" si="169"/>
        <v>0</v>
      </c>
      <c r="U399" s="12">
        <f t="shared" si="170"/>
        <v>0</v>
      </c>
      <c r="V399" s="12">
        <f t="shared" si="179"/>
        <v>5.0546225567071803E-3</v>
      </c>
      <c r="W399" s="12">
        <f t="shared" si="171"/>
        <v>4.2582015317955055E-5</v>
      </c>
      <c r="X399" s="12">
        <f t="shared" si="172"/>
        <v>1.6740578955036711E-7</v>
      </c>
      <c r="Y399" s="12">
        <f t="shared" si="173"/>
        <v>0</v>
      </c>
      <c r="Z399" s="13" t="str">
        <f t="shared" si="174"/>
        <v>N</v>
      </c>
      <c r="AA399" s="13" t="str">
        <f t="shared" si="175"/>
        <v>N</v>
      </c>
      <c r="AB399" s="13" t="str">
        <f t="shared" si="176"/>
        <v>U</v>
      </c>
      <c r="AC399" s="14">
        <f t="shared" si="177"/>
        <v>166021.44365805644</v>
      </c>
      <c r="AD399" s="14">
        <f t="shared" si="178"/>
        <v>0</v>
      </c>
      <c r="AE399" s="27"/>
      <c r="AF399" s="27"/>
      <c r="AG399" s="33"/>
      <c r="AH399" s="34"/>
      <c r="AI399" s="35"/>
      <c r="AJ399" s="33"/>
      <c r="AK399" s="34"/>
      <c r="AL399" s="35"/>
      <c r="AM399" s="28"/>
      <c r="AN399" s="28"/>
      <c r="AO399" s="28"/>
    </row>
    <row r="400" spans="5:41" x14ac:dyDescent="0.25">
      <c r="E400" s="11">
        <f>route!A399</f>
        <v>0</v>
      </c>
      <c r="F400" s="11">
        <f>route!B399</f>
        <v>0</v>
      </c>
      <c r="G400" s="12">
        <f t="shared" si="156"/>
        <v>0</v>
      </c>
      <c r="H400" s="12">
        <f t="shared" si="157"/>
        <v>0</v>
      </c>
      <c r="I400" s="12">
        <f t="shared" si="158"/>
        <v>31</v>
      </c>
      <c r="J400" s="12">
        <f t="shared" si="159"/>
        <v>3</v>
      </c>
      <c r="K400" s="12">
        <f t="shared" si="160"/>
        <v>-5.2359877559829883E-2</v>
      </c>
      <c r="L400" s="12">
        <f t="shared" si="161"/>
        <v>-5.2335956242943828E-2</v>
      </c>
      <c r="M400" s="12">
        <f t="shared" si="162"/>
        <v>-5.2383818566763218E-2</v>
      </c>
      <c r="N400" s="12">
        <f t="shared" si="163"/>
        <v>0</v>
      </c>
      <c r="O400" s="12">
        <f t="shared" si="164"/>
        <v>6375585.7452000007</v>
      </c>
      <c r="P400" s="12">
        <f t="shared" si="165"/>
        <v>9.2468067027179749E-6</v>
      </c>
      <c r="Q400" s="12">
        <f t="shared" si="166"/>
        <v>0</v>
      </c>
      <c r="R400" s="12">
        <f t="shared" si="167"/>
        <v>0</v>
      </c>
      <c r="S400" s="12">
        <f t="shared" si="168"/>
        <v>0</v>
      </c>
      <c r="T400" s="12">
        <f t="shared" si="169"/>
        <v>0</v>
      </c>
      <c r="U400" s="12">
        <f t="shared" si="170"/>
        <v>0</v>
      </c>
      <c r="V400" s="12">
        <f t="shared" si="179"/>
        <v>5.0546225567071803E-3</v>
      </c>
      <c r="W400" s="12">
        <f t="shared" si="171"/>
        <v>4.2582015317955055E-5</v>
      </c>
      <c r="X400" s="12">
        <f t="shared" si="172"/>
        <v>1.6740578955036711E-7</v>
      </c>
      <c r="Y400" s="12">
        <f t="shared" si="173"/>
        <v>0</v>
      </c>
      <c r="Z400" s="13" t="str">
        <f t="shared" si="174"/>
        <v>N</v>
      </c>
      <c r="AA400" s="13" t="str">
        <f t="shared" si="175"/>
        <v>N</v>
      </c>
      <c r="AB400" s="13" t="str">
        <f t="shared" si="176"/>
        <v>U</v>
      </c>
      <c r="AC400" s="14">
        <f t="shared" si="177"/>
        <v>166021.44365805644</v>
      </c>
      <c r="AD400" s="14">
        <f t="shared" si="178"/>
        <v>0</v>
      </c>
      <c r="AE400" s="27"/>
      <c r="AF400" s="27"/>
      <c r="AG400" s="33"/>
      <c r="AH400" s="34"/>
      <c r="AI400" s="35"/>
      <c r="AJ400" s="33"/>
      <c r="AK400" s="34"/>
      <c r="AL400" s="35"/>
      <c r="AM400" s="28"/>
      <c r="AN400" s="28"/>
      <c r="AO400" s="28"/>
    </row>
    <row r="401" spans="5:41" x14ac:dyDescent="0.25">
      <c r="E401" s="11">
        <f>route!A400</f>
        <v>0</v>
      </c>
      <c r="F401" s="11">
        <f>route!B400</f>
        <v>0</v>
      </c>
      <c r="G401" s="12">
        <f t="shared" si="156"/>
        <v>0</v>
      </c>
      <c r="H401" s="12">
        <f t="shared" si="157"/>
        <v>0</v>
      </c>
      <c r="I401" s="12">
        <f t="shared" si="158"/>
        <v>31</v>
      </c>
      <c r="J401" s="12">
        <f t="shared" si="159"/>
        <v>3</v>
      </c>
      <c r="K401" s="12">
        <f t="shared" si="160"/>
        <v>-5.2359877559829883E-2</v>
      </c>
      <c r="L401" s="12">
        <f t="shared" si="161"/>
        <v>-5.2335956242943828E-2</v>
      </c>
      <c r="M401" s="12">
        <f t="shared" si="162"/>
        <v>-5.2383818566763218E-2</v>
      </c>
      <c r="N401" s="12">
        <f t="shared" si="163"/>
        <v>0</v>
      </c>
      <c r="O401" s="12">
        <f t="shared" si="164"/>
        <v>6375585.7452000007</v>
      </c>
      <c r="P401" s="12">
        <f t="shared" si="165"/>
        <v>9.2468067027179749E-6</v>
      </c>
      <c r="Q401" s="12">
        <f t="shared" si="166"/>
        <v>0</v>
      </c>
      <c r="R401" s="12">
        <f t="shared" si="167"/>
        <v>0</v>
      </c>
      <c r="S401" s="12">
        <f t="shared" si="168"/>
        <v>0</v>
      </c>
      <c r="T401" s="12">
        <f t="shared" si="169"/>
        <v>0</v>
      </c>
      <c r="U401" s="12">
        <f t="shared" si="170"/>
        <v>0</v>
      </c>
      <c r="V401" s="12">
        <f t="shared" si="179"/>
        <v>5.0546225567071803E-3</v>
      </c>
      <c r="W401" s="12">
        <f t="shared" si="171"/>
        <v>4.2582015317955055E-5</v>
      </c>
      <c r="X401" s="12">
        <f t="shared" si="172"/>
        <v>1.6740578955036711E-7</v>
      </c>
      <c r="Y401" s="12">
        <f t="shared" si="173"/>
        <v>0</v>
      </c>
      <c r="Z401" s="13" t="str">
        <f t="shared" si="174"/>
        <v>N</v>
      </c>
      <c r="AA401" s="13" t="str">
        <f t="shared" si="175"/>
        <v>N</v>
      </c>
      <c r="AB401" s="13" t="str">
        <f t="shared" si="176"/>
        <v>U</v>
      </c>
      <c r="AC401" s="14">
        <f t="shared" si="177"/>
        <v>166021.44365805644</v>
      </c>
      <c r="AD401" s="14">
        <f t="shared" si="178"/>
        <v>0</v>
      </c>
      <c r="AE401" s="27"/>
      <c r="AF401" s="27"/>
      <c r="AG401" s="33"/>
      <c r="AH401" s="34"/>
      <c r="AI401" s="35"/>
      <c r="AJ401" s="33"/>
      <c r="AK401" s="34"/>
      <c r="AL401" s="35"/>
      <c r="AM401" s="28"/>
      <c r="AN401" s="28"/>
      <c r="AO401" s="28"/>
    </row>
    <row r="402" spans="5:41" x14ac:dyDescent="0.25">
      <c r="E402" s="11">
        <f>route!A401</f>
        <v>0</v>
      </c>
      <c r="F402" s="11">
        <f>route!B401</f>
        <v>0</v>
      </c>
      <c r="G402" s="12">
        <f t="shared" si="156"/>
        <v>0</v>
      </c>
      <c r="H402" s="12">
        <f t="shared" si="157"/>
        <v>0</v>
      </c>
      <c r="I402" s="12">
        <f t="shared" si="158"/>
        <v>31</v>
      </c>
      <c r="J402" s="12">
        <f t="shared" si="159"/>
        <v>3</v>
      </c>
      <c r="K402" s="12">
        <f t="shared" si="160"/>
        <v>-5.2359877559829883E-2</v>
      </c>
      <c r="L402" s="12">
        <f t="shared" si="161"/>
        <v>-5.2335956242943828E-2</v>
      </c>
      <c r="M402" s="12">
        <f t="shared" si="162"/>
        <v>-5.2383818566763218E-2</v>
      </c>
      <c r="N402" s="12">
        <f t="shared" si="163"/>
        <v>0</v>
      </c>
      <c r="O402" s="12">
        <f t="shared" si="164"/>
        <v>6375585.7452000007</v>
      </c>
      <c r="P402" s="12">
        <f t="shared" si="165"/>
        <v>9.2468067027179749E-6</v>
      </c>
      <c r="Q402" s="12">
        <f t="shared" si="166"/>
        <v>0</v>
      </c>
      <c r="R402" s="12">
        <f t="shared" si="167"/>
        <v>0</v>
      </c>
      <c r="S402" s="12">
        <f t="shared" si="168"/>
        <v>0</v>
      </c>
      <c r="T402" s="12">
        <f t="shared" si="169"/>
        <v>0</v>
      </c>
      <c r="U402" s="12">
        <f t="shared" si="170"/>
        <v>0</v>
      </c>
      <c r="V402" s="12">
        <f t="shared" si="179"/>
        <v>5.0546225567071803E-3</v>
      </c>
      <c r="W402" s="12">
        <f t="shared" si="171"/>
        <v>4.2582015317955055E-5</v>
      </c>
      <c r="X402" s="12">
        <f t="shared" si="172"/>
        <v>1.6740578955036711E-7</v>
      </c>
      <c r="Y402" s="12">
        <f t="shared" si="173"/>
        <v>0</v>
      </c>
      <c r="Z402" s="13" t="str">
        <f t="shared" si="174"/>
        <v>N</v>
      </c>
      <c r="AA402" s="13" t="str">
        <f t="shared" si="175"/>
        <v>N</v>
      </c>
      <c r="AB402" s="13" t="str">
        <f t="shared" si="176"/>
        <v>U</v>
      </c>
      <c r="AC402" s="14">
        <f t="shared" si="177"/>
        <v>166021.44365805644</v>
      </c>
      <c r="AD402" s="14">
        <f t="shared" si="178"/>
        <v>0</v>
      </c>
      <c r="AE402" s="27"/>
      <c r="AF402" s="27"/>
      <c r="AG402" s="33"/>
      <c r="AH402" s="34"/>
      <c r="AI402" s="35"/>
      <c r="AJ402" s="33"/>
      <c r="AK402" s="34"/>
      <c r="AL402" s="35"/>
      <c r="AM402" s="28"/>
      <c r="AN402" s="28"/>
      <c r="AO402" s="28"/>
    </row>
    <row r="403" spans="5:41" x14ac:dyDescent="0.25">
      <c r="E403" s="11">
        <f>route!A402</f>
        <v>0</v>
      </c>
      <c r="F403" s="11">
        <f>route!B402</f>
        <v>0</v>
      </c>
      <c r="G403" s="12">
        <f t="shared" si="156"/>
        <v>0</v>
      </c>
      <c r="H403" s="12">
        <f t="shared" si="157"/>
        <v>0</v>
      </c>
      <c r="I403" s="12">
        <f t="shared" si="158"/>
        <v>31</v>
      </c>
      <c r="J403" s="12">
        <f t="shared" si="159"/>
        <v>3</v>
      </c>
      <c r="K403" s="12">
        <f t="shared" si="160"/>
        <v>-5.2359877559829883E-2</v>
      </c>
      <c r="L403" s="12">
        <f t="shared" si="161"/>
        <v>-5.2335956242943828E-2</v>
      </c>
      <c r="M403" s="12">
        <f t="shared" si="162"/>
        <v>-5.2383818566763218E-2</v>
      </c>
      <c r="N403" s="12">
        <f t="shared" si="163"/>
        <v>0</v>
      </c>
      <c r="O403" s="12">
        <f t="shared" si="164"/>
        <v>6375585.7452000007</v>
      </c>
      <c r="P403" s="12">
        <f t="shared" si="165"/>
        <v>9.2468067027179749E-6</v>
      </c>
      <c r="Q403" s="12">
        <f t="shared" si="166"/>
        <v>0</v>
      </c>
      <c r="R403" s="12">
        <f t="shared" si="167"/>
        <v>0</v>
      </c>
      <c r="S403" s="12">
        <f t="shared" si="168"/>
        <v>0</v>
      </c>
      <c r="T403" s="12">
        <f t="shared" si="169"/>
        <v>0</v>
      </c>
      <c r="U403" s="12">
        <f t="shared" si="170"/>
        <v>0</v>
      </c>
      <c r="V403" s="12">
        <f t="shared" si="179"/>
        <v>5.0546225567071803E-3</v>
      </c>
      <c r="W403" s="12">
        <f t="shared" si="171"/>
        <v>4.2582015317955055E-5</v>
      </c>
      <c r="X403" s="12">
        <f t="shared" si="172"/>
        <v>1.6740578955036711E-7</v>
      </c>
      <c r="Y403" s="12">
        <f t="shared" si="173"/>
        <v>0</v>
      </c>
      <c r="Z403" s="13" t="str">
        <f t="shared" si="174"/>
        <v>N</v>
      </c>
      <c r="AA403" s="13" t="str">
        <f t="shared" si="175"/>
        <v>N</v>
      </c>
      <c r="AB403" s="13" t="str">
        <f t="shared" si="176"/>
        <v>U</v>
      </c>
      <c r="AC403" s="14">
        <f t="shared" si="177"/>
        <v>166021.44365805644</v>
      </c>
      <c r="AD403" s="14">
        <f t="shared" si="178"/>
        <v>0</v>
      </c>
      <c r="AE403" s="27"/>
      <c r="AF403" s="27"/>
      <c r="AG403" s="33"/>
      <c r="AH403" s="34"/>
      <c r="AI403" s="35"/>
      <c r="AJ403" s="33"/>
      <c r="AK403" s="34"/>
      <c r="AL403" s="35"/>
      <c r="AM403" s="28"/>
      <c r="AN403" s="28"/>
      <c r="AO403" s="28"/>
    </row>
    <row r="404" spans="5:41" x14ac:dyDescent="0.25">
      <c r="E404" s="11">
        <f>route!A403</f>
        <v>0</v>
      </c>
      <c r="F404" s="11">
        <f>route!B403</f>
        <v>0</v>
      </c>
      <c r="G404" s="12">
        <f t="shared" si="156"/>
        <v>0</v>
      </c>
      <c r="H404" s="12">
        <f t="shared" si="157"/>
        <v>0</v>
      </c>
      <c r="I404" s="12">
        <f t="shared" si="158"/>
        <v>31</v>
      </c>
      <c r="J404" s="12">
        <f t="shared" si="159"/>
        <v>3</v>
      </c>
      <c r="K404" s="12">
        <f t="shared" si="160"/>
        <v>-5.2359877559829883E-2</v>
      </c>
      <c r="L404" s="12">
        <f t="shared" si="161"/>
        <v>-5.2335956242943828E-2</v>
      </c>
      <c r="M404" s="12">
        <f t="shared" si="162"/>
        <v>-5.2383818566763218E-2</v>
      </c>
      <c r="N404" s="12">
        <f t="shared" si="163"/>
        <v>0</v>
      </c>
      <c r="O404" s="12">
        <f t="shared" si="164"/>
        <v>6375585.7452000007</v>
      </c>
      <c r="P404" s="12">
        <f t="shared" si="165"/>
        <v>9.2468067027179749E-6</v>
      </c>
      <c r="Q404" s="12">
        <f t="shared" si="166"/>
        <v>0</v>
      </c>
      <c r="R404" s="12">
        <f t="shared" si="167"/>
        <v>0</v>
      </c>
      <c r="S404" s="12">
        <f t="shared" si="168"/>
        <v>0</v>
      </c>
      <c r="T404" s="12">
        <f t="shared" si="169"/>
        <v>0</v>
      </c>
      <c r="U404" s="12">
        <f t="shared" si="170"/>
        <v>0</v>
      </c>
      <c r="V404" s="12">
        <f t="shared" si="179"/>
        <v>5.0546225567071803E-3</v>
      </c>
      <c r="W404" s="12">
        <f t="shared" si="171"/>
        <v>4.2582015317955055E-5</v>
      </c>
      <c r="X404" s="12">
        <f t="shared" si="172"/>
        <v>1.6740578955036711E-7</v>
      </c>
      <c r="Y404" s="12">
        <f t="shared" si="173"/>
        <v>0</v>
      </c>
      <c r="Z404" s="13" t="str">
        <f t="shared" si="174"/>
        <v>N</v>
      </c>
      <c r="AA404" s="13" t="str">
        <f t="shared" si="175"/>
        <v>N</v>
      </c>
      <c r="AB404" s="13" t="str">
        <f t="shared" si="176"/>
        <v>U</v>
      </c>
      <c r="AC404" s="14">
        <f t="shared" si="177"/>
        <v>166021.44365805644</v>
      </c>
      <c r="AD404" s="14">
        <f t="shared" si="178"/>
        <v>0</v>
      </c>
      <c r="AE404" s="27"/>
      <c r="AF404" s="27"/>
      <c r="AG404" s="33"/>
      <c r="AH404" s="34"/>
      <c r="AI404" s="35"/>
      <c r="AJ404" s="33"/>
      <c r="AK404" s="34"/>
      <c r="AL404" s="35"/>
      <c r="AM404" s="28"/>
      <c r="AN404" s="28"/>
      <c r="AO404" s="28"/>
    </row>
    <row r="405" spans="5:41" x14ac:dyDescent="0.25">
      <c r="E405" s="11">
        <f>route!A404</f>
        <v>0</v>
      </c>
      <c r="F405" s="11">
        <f>route!B404</f>
        <v>0</v>
      </c>
      <c r="G405" s="12">
        <f t="shared" si="156"/>
        <v>0</v>
      </c>
      <c r="H405" s="12">
        <f t="shared" si="157"/>
        <v>0</v>
      </c>
      <c r="I405" s="12">
        <f t="shared" si="158"/>
        <v>31</v>
      </c>
      <c r="J405" s="12">
        <f t="shared" si="159"/>
        <v>3</v>
      </c>
      <c r="K405" s="12">
        <f t="shared" si="160"/>
        <v>-5.2359877559829883E-2</v>
      </c>
      <c r="L405" s="12">
        <f t="shared" si="161"/>
        <v>-5.2335956242943828E-2</v>
      </c>
      <c r="M405" s="12">
        <f t="shared" si="162"/>
        <v>-5.2383818566763218E-2</v>
      </c>
      <c r="N405" s="12">
        <f t="shared" si="163"/>
        <v>0</v>
      </c>
      <c r="O405" s="12">
        <f t="shared" si="164"/>
        <v>6375585.7452000007</v>
      </c>
      <c r="P405" s="12">
        <f t="shared" si="165"/>
        <v>9.2468067027179749E-6</v>
      </c>
      <c r="Q405" s="12">
        <f t="shared" si="166"/>
        <v>0</v>
      </c>
      <c r="R405" s="12">
        <f t="shared" si="167"/>
        <v>0</v>
      </c>
      <c r="S405" s="12">
        <f t="shared" si="168"/>
        <v>0</v>
      </c>
      <c r="T405" s="12">
        <f t="shared" si="169"/>
        <v>0</v>
      </c>
      <c r="U405" s="12">
        <f t="shared" si="170"/>
        <v>0</v>
      </c>
      <c r="V405" s="12">
        <f t="shared" si="179"/>
        <v>5.0546225567071803E-3</v>
      </c>
      <c r="W405" s="12">
        <f t="shared" si="171"/>
        <v>4.2582015317955055E-5</v>
      </c>
      <c r="X405" s="12">
        <f t="shared" si="172"/>
        <v>1.6740578955036711E-7</v>
      </c>
      <c r="Y405" s="12">
        <f t="shared" si="173"/>
        <v>0</v>
      </c>
      <c r="Z405" s="13" t="str">
        <f t="shared" si="174"/>
        <v>N</v>
      </c>
      <c r="AA405" s="13" t="str">
        <f t="shared" si="175"/>
        <v>N</v>
      </c>
      <c r="AB405" s="13" t="str">
        <f t="shared" si="176"/>
        <v>U</v>
      </c>
      <c r="AC405" s="14">
        <f t="shared" si="177"/>
        <v>166021.44365805644</v>
      </c>
      <c r="AD405" s="14">
        <f t="shared" si="178"/>
        <v>0</v>
      </c>
      <c r="AE405" s="27"/>
      <c r="AF405" s="27"/>
      <c r="AG405" s="33"/>
      <c r="AH405" s="34"/>
      <c r="AI405" s="35"/>
      <c r="AJ405" s="33"/>
      <c r="AK405" s="34"/>
      <c r="AL405" s="35"/>
      <c r="AM405" s="28"/>
      <c r="AN405" s="28"/>
      <c r="AO405" s="28"/>
    </row>
    <row r="406" spans="5:41" x14ac:dyDescent="0.25">
      <c r="E406" s="11">
        <f>route!A405</f>
        <v>0</v>
      </c>
      <c r="F406" s="11">
        <f>route!B405</f>
        <v>0</v>
      </c>
      <c r="G406" s="12">
        <f t="shared" si="156"/>
        <v>0</v>
      </c>
      <c r="H406" s="12">
        <f t="shared" si="157"/>
        <v>0</v>
      </c>
      <c r="I406" s="12">
        <f t="shared" si="158"/>
        <v>31</v>
      </c>
      <c r="J406" s="12">
        <f t="shared" si="159"/>
        <v>3</v>
      </c>
      <c r="K406" s="12">
        <f t="shared" si="160"/>
        <v>-5.2359877559829883E-2</v>
      </c>
      <c r="L406" s="12">
        <f t="shared" si="161"/>
        <v>-5.2335956242943828E-2</v>
      </c>
      <c r="M406" s="12">
        <f t="shared" si="162"/>
        <v>-5.2383818566763218E-2</v>
      </c>
      <c r="N406" s="12">
        <f t="shared" si="163"/>
        <v>0</v>
      </c>
      <c r="O406" s="12">
        <f t="shared" si="164"/>
        <v>6375585.7452000007</v>
      </c>
      <c r="P406" s="12">
        <f t="shared" si="165"/>
        <v>9.2468067027179749E-6</v>
      </c>
      <c r="Q406" s="12">
        <f t="shared" si="166"/>
        <v>0</v>
      </c>
      <c r="R406" s="12">
        <f t="shared" si="167"/>
        <v>0</v>
      </c>
      <c r="S406" s="12">
        <f t="shared" si="168"/>
        <v>0</v>
      </c>
      <c r="T406" s="12">
        <f t="shared" si="169"/>
        <v>0</v>
      </c>
      <c r="U406" s="12">
        <f t="shared" si="170"/>
        <v>0</v>
      </c>
      <c r="V406" s="12">
        <f t="shared" si="179"/>
        <v>5.0546225567071803E-3</v>
      </c>
      <c r="W406" s="12">
        <f t="shared" si="171"/>
        <v>4.2582015317955055E-5</v>
      </c>
      <c r="X406" s="12">
        <f t="shared" si="172"/>
        <v>1.6740578955036711E-7</v>
      </c>
      <c r="Y406" s="12">
        <f t="shared" si="173"/>
        <v>0</v>
      </c>
      <c r="Z406" s="13" t="str">
        <f t="shared" si="174"/>
        <v>N</v>
      </c>
      <c r="AA406" s="13" t="str">
        <f t="shared" si="175"/>
        <v>N</v>
      </c>
      <c r="AB406" s="13" t="str">
        <f t="shared" si="176"/>
        <v>U</v>
      </c>
      <c r="AC406" s="14">
        <f t="shared" si="177"/>
        <v>166021.44365805644</v>
      </c>
      <c r="AD406" s="14">
        <f t="shared" si="178"/>
        <v>0</v>
      </c>
      <c r="AE406" s="27"/>
      <c r="AF406" s="27"/>
      <c r="AG406" s="33"/>
      <c r="AH406" s="34"/>
      <c r="AI406" s="35"/>
      <c r="AJ406" s="33"/>
      <c r="AK406" s="34"/>
      <c r="AL406" s="35"/>
      <c r="AM406" s="28"/>
      <c r="AN406" s="28"/>
      <c r="AO406" s="28"/>
    </row>
    <row r="407" spans="5:41" x14ac:dyDescent="0.25">
      <c r="E407" s="11">
        <f>route!A406</f>
        <v>0</v>
      </c>
      <c r="F407" s="11">
        <f>route!B406</f>
        <v>0</v>
      </c>
      <c r="G407" s="12">
        <f t="shared" si="156"/>
        <v>0</v>
      </c>
      <c r="H407" s="12">
        <f t="shared" si="157"/>
        <v>0</v>
      </c>
      <c r="I407" s="12">
        <f t="shared" si="158"/>
        <v>31</v>
      </c>
      <c r="J407" s="12">
        <f t="shared" si="159"/>
        <v>3</v>
      </c>
      <c r="K407" s="12">
        <f t="shared" si="160"/>
        <v>-5.2359877559829883E-2</v>
      </c>
      <c r="L407" s="12">
        <f t="shared" si="161"/>
        <v>-5.2335956242943828E-2</v>
      </c>
      <c r="M407" s="12">
        <f t="shared" si="162"/>
        <v>-5.2383818566763218E-2</v>
      </c>
      <c r="N407" s="12">
        <f t="shared" si="163"/>
        <v>0</v>
      </c>
      <c r="O407" s="12">
        <f t="shared" si="164"/>
        <v>6375585.7452000007</v>
      </c>
      <c r="P407" s="12">
        <f t="shared" si="165"/>
        <v>9.2468067027179749E-6</v>
      </c>
      <c r="Q407" s="12">
        <f t="shared" si="166"/>
        <v>0</v>
      </c>
      <c r="R407" s="12">
        <f t="shared" si="167"/>
        <v>0</v>
      </c>
      <c r="S407" s="12">
        <f t="shared" si="168"/>
        <v>0</v>
      </c>
      <c r="T407" s="12">
        <f t="shared" si="169"/>
        <v>0</v>
      </c>
      <c r="U407" s="12">
        <f t="shared" si="170"/>
        <v>0</v>
      </c>
      <c r="V407" s="12">
        <f t="shared" si="179"/>
        <v>5.0546225567071803E-3</v>
      </c>
      <c r="W407" s="12">
        <f t="shared" si="171"/>
        <v>4.2582015317955055E-5</v>
      </c>
      <c r="X407" s="12">
        <f t="shared" si="172"/>
        <v>1.6740578955036711E-7</v>
      </c>
      <c r="Y407" s="12">
        <f t="shared" si="173"/>
        <v>0</v>
      </c>
      <c r="Z407" s="13" t="str">
        <f t="shared" si="174"/>
        <v>N</v>
      </c>
      <c r="AA407" s="13" t="str">
        <f t="shared" si="175"/>
        <v>N</v>
      </c>
      <c r="AB407" s="13" t="str">
        <f t="shared" si="176"/>
        <v>U</v>
      </c>
      <c r="AC407" s="14">
        <f t="shared" si="177"/>
        <v>166021.44365805644</v>
      </c>
      <c r="AD407" s="14">
        <f t="shared" si="178"/>
        <v>0</v>
      </c>
      <c r="AE407" s="27"/>
      <c r="AF407" s="27"/>
      <c r="AG407" s="33"/>
      <c r="AH407" s="34"/>
      <c r="AI407" s="35"/>
      <c r="AJ407" s="33"/>
      <c r="AK407" s="34"/>
      <c r="AL407" s="35"/>
      <c r="AM407" s="28"/>
      <c r="AN407" s="28"/>
      <c r="AO407" s="28"/>
    </row>
    <row r="408" spans="5:41" x14ac:dyDescent="0.25">
      <c r="E408" s="11">
        <f>route!A407</f>
        <v>0</v>
      </c>
      <c r="F408" s="11">
        <f>route!B407</f>
        <v>0</v>
      </c>
      <c r="G408" s="12">
        <f t="shared" si="156"/>
        <v>0</v>
      </c>
      <c r="H408" s="12">
        <f t="shared" si="157"/>
        <v>0</v>
      </c>
      <c r="I408" s="12">
        <f t="shared" si="158"/>
        <v>31</v>
      </c>
      <c r="J408" s="12">
        <f t="shared" si="159"/>
        <v>3</v>
      </c>
      <c r="K408" s="12">
        <f t="shared" si="160"/>
        <v>-5.2359877559829883E-2</v>
      </c>
      <c r="L408" s="12">
        <f t="shared" si="161"/>
        <v>-5.2335956242943828E-2</v>
      </c>
      <c r="M408" s="12">
        <f t="shared" si="162"/>
        <v>-5.2383818566763218E-2</v>
      </c>
      <c r="N408" s="12">
        <f t="shared" si="163"/>
        <v>0</v>
      </c>
      <c r="O408" s="12">
        <f t="shared" si="164"/>
        <v>6375585.7452000007</v>
      </c>
      <c r="P408" s="12">
        <f t="shared" si="165"/>
        <v>9.2468067027179749E-6</v>
      </c>
      <c r="Q408" s="12">
        <f t="shared" si="166"/>
        <v>0</v>
      </c>
      <c r="R408" s="12">
        <f t="shared" si="167"/>
        <v>0</v>
      </c>
      <c r="S408" s="12">
        <f t="shared" si="168"/>
        <v>0</v>
      </c>
      <c r="T408" s="12">
        <f t="shared" si="169"/>
        <v>0</v>
      </c>
      <c r="U408" s="12">
        <f t="shared" si="170"/>
        <v>0</v>
      </c>
      <c r="V408" s="12">
        <f t="shared" si="179"/>
        <v>5.0546225567071803E-3</v>
      </c>
      <c r="W408" s="12">
        <f t="shared" si="171"/>
        <v>4.2582015317955055E-5</v>
      </c>
      <c r="X408" s="12">
        <f t="shared" si="172"/>
        <v>1.6740578955036711E-7</v>
      </c>
      <c r="Y408" s="12">
        <f t="shared" si="173"/>
        <v>0</v>
      </c>
      <c r="Z408" s="13" t="str">
        <f t="shared" si="174"/>
        <v>N</v>
      </c>
      <c r="AA408" s="13" t="str">
        <f t="shared" si="175"/>
        <v>N</v>
      </c>
      <c r="AB408" s="13" t="str">
        <f t="shared" si="176"/>
        <v>U</v>
      </c>
      <c r="AC408" s="14">
        <f t="shared" si="177"/>
        <v>166021.44365805644</v>
      </c>
      <c r="AD408" s="14">
        <f t="shared" si="178"/>
        <v>0</v>
      </c>
      <c r="AE408" s="27"/>
      <c r="AF408" s="27"/>
      <c r="AG408" s="33"/>
      <c r="AH408" s="34"/>
      <c r="AI408" s="35"/>
      <c r="AJ408" s="33"/>
      <c r="AK408" s="34"/>
      <c r="AL408" s="35"/>
      <c r="AM408" s="28"/>
      <c r="AN408" s="28"/>
      <c r="AO408" s="28"/>
    </row>
    <row r="409" spans="5:41" x14ac:dyDescent="0.25">
      <c r="E409" s="11">
        <f>route!A408</f>
        <v>0</v>
      </c>
      <c r="F409" s="11">
        <f>route!B408</f>
        <v>0</v>
      </c>
      <c r="G409" s="12">
        <f t="shared" si="156"/>
        <v>0</v>
      </c>
      <c r="H409" s="12">
        <f t="shared" si="157"/>
        <v>0</v>
      </c>
      <c r="I409" s="12">
        <f t="shared" si="158"/>
        <v>31</v>
      </c>
      <c r="J409" s="12">
        <f t="shared" si="159"/>
        <v>3</v>
      </c>
      <c r="K409" s="12">
        <f t="shared" si="160"/>
        <v>-5.2359877559829883E-2</v>
      </c>
      <c r="L409" s="12">
        <f t="shared" si="161"/>
        <v>-5.2335956242943828E-2</v>
      </c>
      <c r="M409" s="12">
        <f t="shared" si="162"/>
        <v>-5.2383818566763218E-2</v>
      </c>
      <c r="N409" s="12">
        <f t="shared" si="163"/>
        <v>0</v>
      </c>
      <c r="O409" s="12">
        <f t="shared" si="164"/>
        <v>6375585.7452000007</v>
      </c>
      <c r="P409" s="12">
        <f t="shared" si="165"/>
        <v>9.2468067027179749E-6</v>
      </c>
      <c r="Q409" s="12">
        <f t="shared" si="166"/>
        <v>0</v>
      </c>
      <c r="R409" s="12">
        <f t="shared" si="167"/>
        <v>0</v>
      </c>
      <c r="S409" s="12">
        <f t="shared" si="168"/>
        <v>0</v>
      </c>
      <c r="T409" s="12">
        <f t="shared" si="169"/>
        <v>0</v>
      </c>
      <c r="U409" s="12">
        <f t="shared" si="170"/>
        <v>0</v>
      </c>
      <c r="V409" s="12">
        <f t="shared" si="179"/>
        <v>5.0546225567071803E-3</v>
      </c>
      <c r="W409" s="12">
        <f t="shared" si="171"/>
        <v>4.2582015317955055E-5</v>
      </c>
      <c r="X409" s="12">
        <f t="shared" si="172"/>
        <v>1.6740578955036711E-7</v>
      </c>
      <c r="Y409" s="12">
        <f t="shared" si="173"/>
        <v>0</v>
      </c>
      <c r="Z409" s="13" t="str">
        <f t="shared" si="174"/>
        <v>N</v>
      </c>
      <c r="AA409" s="13" t="str">
        <f t="shared" si="175"/>
        <v>N</v>
      </c>
      <c r="AB409" s="13" t="str">
        <f t="shared" si="176"/>
        <v>U</v>
      </c>
      <c r="AC409" s="14">
        <f t="shared" si="177"/>
        <v>166021.44365805644</v>
      </c>
      <c r="AD409" s="14">
        <f t="shared" si="178"/>
        <v>0</v>
      </c>
      <c r="AE409" s="27"/>
      <c r="AF409" s="27"/>
      <c r="AG409" s="33"/>
      <c r="AH409" s="34"/>
      <c r="AI409" s="35"/>
      <c r="AJ409" s="33"/>
      <c r="AK409" s="34"/>
      <c r="AL409" s="35"/>
      <c r="AM409" s="28"/>
      <c r="AN409" s="28"/>
      <c r="AO409" s="28"/>
    </row>
    <row r="410" spans="5:41" x14ac:dyDescent="0.25">
      <c r="E410" s="11">
        <f>route!A409</f>
        <v>0</v>
      </c>
      <c r="F410" s="11">
        <f>route!B409</f>
        <v>0</v>
      </c>
      <c r="G410" s="12">
        <f t="shared" si="156"/>
        <v>0</v>
      </c>
      <c r="H410" s="12">
        <f t="shared" si="157"/>
        <v>0</v>
      </c>
      <c r="I410" s="12">
        <f t="shared" si="158"/>
        <v>31</v>
      </c>
      <c r="J410" s="12">
        <f t="shared" si="159"/>
        <v>3</v>
      </c>
      <c r="K410" s="12">
        <f t="shared" si="160"/>
        <v>-5.2359877559829883E-2</v>
      </c>
      <c r="L410" s="12">
        <f t="shared" si="161"/>
        <v>-5.2335956242943828E-2</v>
      </c>
      <c r="M410" s="12">
        <f t="shared" si="162"/>
        <v>-5.2383818566763218E-2</v>
      </c>
      <c r="N410" s="12">
        <f t="shared" si="163"/>
        <v>0</v>
      </c>
      <c r="O410" s="12">
        <f t="shared" si="164"/>
        <v>6375585.7452000007</v>
      </c>
      <c r="P410" s="12">
        <f t="shared" si="165"/>
        <v>9.2468067027179749E-6</v>
      </c>
      <c r="Q410" s="12">
        <f t="shared" si="166"/>
        <v>0</v>
      </c>
      <c r="R410" s="12">
        <f t="shared" si="167"/>
        <v>0</v>
      </c>
      <c r="S410" s="12">
        <f t="shared" si="168"/>
        <v>0</v>
      </c>
      <c r="T410" s="12">
        <f t="shared" si="169"/>
        <v>0</v>
      </c>
      <c r="U410" s="12">
        <f t="shared" si="170"/>
        <v>0</v>
      </c>
      <c r="V410" s="12">
        <f t="shared" si="179"/>
        <v>5.0546225567071803E-3</v>
      </c>
      <c r="W410" s="12">
        <f t="shared" si="171"/>
        <v>4.2582015317955055E-5</v>
      </c>
      <c r="X410" s="12">
        <f t="shared" si="172"/>
        <v>1.6740578955036711E-7</v>
      </c>
      <c r="Y410" s="12">
        <f t="shared" si="173"/>
        <v>0</v>
      </c>
      <c r="Z410" s="13" t="str">
        <f t="shared" si="174"/>
        <v>N</v>
      </c>
      <c r="AA410" s="13" t="str">
        <f t="shared" si="175"/>
        <v>N</v>
      </c>
      <c r="AB410" s="13" t="str">
        <f t="shared" si="176"/>
        <v>U</v>
      </c>
      <c r="AC410" s="14">
        <f t="shared" si="177"/>
        <v>166021.44365805644</v>
      </c>
      <c r="AD410" s="14">
        <f t="shared" si="178"/>
        <v>0</v>
      </c>
      <c r="AE410" s="27"/>
      <c r="AF410" s="27"/>
      <c r="AG410" s="33"/>
      <c r="AH410" s="34"/>
      <c r="AI410" s="35"/>
      <c r="AJ410" s="33"/>
      <c r="AK410" s="34"/>
      <c r="AL410" s="35"/>
      <c r="AM410" s="28"/>
      <c r="AN410" s="28"/>
      <c r="AO410" s="28"/>
    </row>
    <row r="411" spans="5:41" x14ac:dyDescent="0.25">
      <c r="E411" s="11">
        <f>route!A410</f>
        <v>0</v>
      </c>
      <c r="F411" s="11">
        <f>route!B410</f>
        <v>0</v>
      </c>
      <c r="G411" s="12">
        <f t="shared" si="156"/>
        <v>0</v>
      </c>
      <c r="H411" s="12">
        <f t="shared" si="157"/>
        <v>0</v>
      </c>
      <c r="I411" s="12">
        <f t="shared" si="158"/>
        <v>31</v>
      </c>
      <c r="J411" s="12">
        <f t="shared" si="159"/>
        <v>3</v>
      </c>
      <c r="K411" s="12">
        <f t="shared" si="160"/>
        <v>-5.2359877559829883E-2</v>
      </c>
      <c r="L411" s="12">
        <f t="shared" si="161"/>
        <v>-5.2335956242943828E-2</v>
      </c>
      <c r="M411" s="12">
        <f t="shared" si="162"/>
        <v>-5.2383818566763218E-2</v>
      </c>
      <c r="N411" s="12">
        <f t="shared" si="163"/>
        <v>0</v>
      </c>
      <c r="O411" s="12">
        <f t="shared" si="164"/>
        <v>6375585.7452000007</v>
      </c>
      <c r="P411" s="12">
        <f t="shared" si="165"/>
        <v>9.2468067027179749E-6</v>
      </c>
      <c r="Q411" s="12">
        <f t="shared" si="166"/>
        <v>0</v>
      </c>
      <c r="R411" s="12">
        <f t="shared" si="167"/>
        <v>0</v>
      </c>
      <c r="S411" s="12">
        <f t="shared" si="168"/>
        <v>0</v>
      </c>
      <c r="T411" s="12">
        <f t="shared" si="169"/>
        <v>0</v>
      </c>
      <c r="U411" s="12">
        <f t="shared" si="170"/>
        <v>0</v>
      </c>
      <c r="V411" s="12">
        <f t="shared" si="179"/>
        <v>5.0546225567071803E-3</v>
      </c>
      <c r="W411" s="12">
        <f t="shared" si="171"/>
        <v>4.2582015317955055E-5</v>
      </c>
      <c r="X411" s="12">
        <f t="shared" si="172"/>
        <v>1.6740578955036711E-7</v>
      </c>
      <c r="Y411" s="12">
        <f t="shared" si="173"/>
        <v>0</v>
      </c>
      <c r="Z411" s="13" t="str">
        <f t="shared" si="174"/>
        <v>N</v>
      </c>
      <c r="AA411" s="13" t="str">
        <f t="shared" si="175"/>
        <v>N</v>
      </c>
      <c r="AB411" s="13" t="str">
        <f t="shared" si="176"/>
        <v>U</v>
      </c>
      <c r="AC411" s="14">
        <f t="shared" si="177"/>
        <v>166021.44365805644</v>
      </c>
      <c r="AD411" s="14">
        <f t="shared" si="178"/>
        <v>0</v>
      </c>
      <c r="AE411" s="27"/>
      <c r="AF411" s="27"/>
      <c r="AG411" s="33"/>
      <c r="AH411" s="34"/>
      <c r="AI411" s="35"/>
      <c r="AJ411" s="33"/>
      <c r="AK411" s="34"/>
      <c r="AL411" s="35"/>
      <c r="AM411" s="28"/>
      <c r="AN411" s="28"/>
      <c r="AO411" s="28"/>
    </row>
    <row r="412" spans="5:41" x14ac:dyDescent="0.25">
      <c r="E412" s="11">
        <f>route!A411</f>
        <v>0</v>
      </c>
      <c r="F412" s="11">
        <f>route!B411</f>
        <v>0</v>
      </c>
      <c r="G412" s="12">
        <f t="shared" si="156"/>
        <v>0</v>
      </c>
      <c r="H412" s="12">
        <f t="shared" si="157"/>
        <v>0</v>
      </c>
      <c r="I412" s="12">
        <f t="shared" si="158"/>
        <v>31</v>
      </c>
      <c r="J412" s="12">
        <f t="shared" si="159"/>
        <v>3</v>
      </c>
      <c r="K412" s="12">
        <f t="shared" si="160"/>
        <v>-5.2359877559829883E-2</v>
      </c>
      <c r="L412" s="12">
        <f t="shared" si="161"/>
        <v>-5.2335956242943828E-2</v>
      </c>
      <c r="M412" s="12">
        <f t="shared" si="162"/>
        <v>-5.2383818566763218E-2</v>
      </c>
      <c r="N412" s="12">
        <f t="shared" si="163"/>
        <v>0</v>
      </c>
      <c r="O412" s="12">
        <f t="shared" si="164"/>
        <v>6375585.7452000007</v>
      </c>
      <c r="P412" s="12">
        <f t="shared" si="165"/>
        <v>9.2468067027179749E-6</v>
      </c>
      <c r="Q412" s="12">
        <f t="shared" si="166"/>
        <v>0</v>
      </c>
      <c r="R412" s="12">
        <f t="shared" si="167"/>
        <v>0</v>
      </c>
      <c r="S412" s="12">
        <f t="shared" si="168"/>
        <v>0</v>
      </c>
      <c r="T412" s="12">
        <f t="shared" si="169"/>
        <v>0</v>
      </c>
      <c r="U412" s="12">
        <f t="shared" si="170"/>
        <v>0</v>
      </c>
      <c r="V412" s="12">
        <f t="shared" si="179"/>
        <v>5.0546225567071803E-3</v>
      </c>
      <c r="W412" s="12">
        <f t="shared" si="171"/>
        <v>4.2582015317955055E-5</v>
      </c>
      <c r="X412" s="12">
        <f t="shared" si="172"/>
        <v>1.6740578955036711E-7</v>
      </c>
      <c r="Y412" s="12">
        <f t="shared" si="173"/>
        <v>0</v>
      </c>
      <c r="Z412" s="13" t="str">
        <f t="shared" si="174"/>
        <v>N</v>
      </c>
      <c r="AA412" s="13" t="str">
        <f t="shared" si="175"/>
        <v>N</v>
      </c>
      <c r="AB412" s="13" t="str">
        <f t="shared" si="176"/>
        <v>U</v>
      </c>
      <c r="AC412" s="14">
        <f t="shared" si="177"/>
        <v>166021.44365805644</v>
      </c>
      <c r="AD412" s="14">
        <f t="shared" si="178"/>
        <v>0</v>
      </c>
      <c r="AE412" s="27"/>
      <c r="AF412" s="27"/>
      <c r="AG412" s="33"/>
      <c r="AH412" s="34"/>
      <c r="AI412" s="35"/>
      <c r="AJ412" s="33"/>
      <c r="AK412" s="34"/>
      <c r="AL412" s="35"/>
      <c r="AM412" s="28"/>
      <c r="AN412" s="28"/>
      <c r="AO412" s="28"/>
    </row>
    <row r="413" spans="5:41" x14ac:dyDescent="0.25">
      <c r="E413" s="11">
        <f>route!A412</f>
        <v>0</v>
      </c>
      <c r="F413" s="11">
        <f>route!B412</f>
        <v>0</v>
      </c>
      <c r="G413" s="12">
        <f t="shared" si="156"/>
        <v>0</v>
      </c>
      <c r="H413" s="12">
        <f t="shared" si="157"/>
        <v>0</v>
      </c>
      <c r="I413" s="12">
        <f t="shared" si="158"/>
        <v>31</v>
      </c>
      <c r="J413" s="12">
        <f t="shared" si="159"/>
        <v>3</v>
      </c>
      <c r="K413" s="12">
        <f t="shared" si="160"/>
        <v>-5.2359877559829883E-2</v>
      </c>
      <c r="L413" s="12">
        <f t="shared" si="161"/>
        <v>-5.2335956242943828E-2</v>
      </c>
      <c r="M413" s="12">
        <f t="shared" si="162"/>
        <v>-5.2383818566763218E-2</v>
      </c>
      <c r="N413" s="12">
        <f t="shared" si="163"/>
        <v>0</v>
      </c>
      <c r="O413" s="12">
        <f t="shared" si="164"/>
        <v>6375585.7452000007</v>
      </c>
      <c r="P413" s="12">
        <f t="shared" si="165"/>
        <v>9.2468067027179749E-6</v>
      </c>
      <c r="Q413" s="12">
        <f t="shared" si="166"/>
        <v>0</v>
      </c>
      <c r="R413" s="12">
        <f t="shared" si="167"/>
        <v>0</v>
      </c>
      <c r="S413" s="12">
        <f t="shared" si="168"/>
        <v>0</v>
      </c>
      <c r="T413" s="12">
        <f t="shared" si="169"/>
        <v>0</v>
      </c>
      <c r="U413" s="12">
        <f t="shared" si="170"/>
        <v>0</v>
      </c>
      <c r="V413" s="12">
        <f t="shared" si="179"/>
        <v>5.0546225567071803E-3</v>
      </c>
      <c r="W413" s="12">
        <f t="shared" si="171"/>
        <v>4.2582015317955055E-5</v>
      </c>
      <c r="X413" s="12">
        <f t="shared" si="172"/>
        <v>1.6740578955036711E-7</v>
      </c>
      <c r="Y413" s="12">
        <f t="shared" si="173"/>
        <v>0</v>
      </c>
      <c r="Z413" s="13" t="str">
        <f t="shared" si="174"/>
        <v>N</v>
      </c>
      <c r="AA413" s="13" t="str">
        <f t="shared" si="175"/>
        <v>N</v>
      </c>
      <c r="AB413" s="13" t="str">
        <f t="shared" si="176"/>
        <v>U</v>
      </c>
      <c r="AC413" s="14">
        <f t="shared" si="177"/>
        <v>166021.44365805644</v>
      </c>
      <c r="AD413" s="14">
        <f t="shared" si="178"/>
        <v>0</v>
      </c>
      <c r="AE413" s="27"/>
      <c r="AF413" s="27"/>
      <c r="AG413" s="33"/>
      <c r="AH413" s="34"/>
      <c r="AI413" s="35"/>
      <c r="AJ413" s="33"/>
      <c r="AK413" s="34"/>
      <c r="AL413" s="35"/>
      <c r="AM413" s="28"/>
      <c r="AN413" s="28"/>
      <c r="AO413" s="28"/>
    </row>
    <row r="414" spans="5:41" x14ac:dyDescent="0.25">
      <c r="E414" s="11">
        <f>route!A413</f>
        <v>0</v>
      </c>
      <c r="F414" s="11">
        <f>route!B413</f>
        <v>0</v>
      </c>
      <c r="G414" s="12">
        <f t="shared" si="156"/>
        <v>0</v>
      </c>
      <c r="H414" s="12">
        <f t="shared" si="157"/>
        <v>0</v>
      </c>
      <c r="I414" s="12">
        <f t="shared" si="158"/>
        <v>31</v>
      </c>
      <c r="J414" s="12">
        <f t="shared" si="159"/>
        <v>3</v>
      </c>
      <c r="K414" s="12">
        <f t="shared" si="160"/>
        <v>-5.2359877559829883E-2</v>
      </c>
      <c r="L414" s="12">
        <f t="shared" si="161"/>
        <v>-5.2335956242943828E-2</v>
      </c>
      <c r="M414" s="12">
        <f t="shared" si="162"/>
        <v>-5.2383818566763218E-2</v>
      </c>
      <c r="N414" s="12">
        <f t="shared" si="163"/>
        <v>0</v>
      </c>
      <c r="O414" s="12">
        <f t="shared" si="164"/>
        <v>6375585.7452000007</v>
      </c>
      <c r="P414" s="12">
        <f t="shared" si="165"/>
        <v>9.2468067027179749E-6</v>
      </c>
      <c r="Q414" s="12">
        <f t="shared" si="166"/>
        <v>0</v>
      </c>
      <c r="R414" s="12">
        <f t="shared" si="167"/>
        <v>0</v>
      </c>
      <c r="S414" s="12">
        <f t="shared" si="168"/>
        <v>0</v>
      </c>
      <c r="T414" s="12">
        <f t="shared" si="169"/>
        <v>0</v>
      </c>
      <c r="U414" s="12">
        <f t="shared" si="170"/>
        <v>0</v>
      </c>
      <c r="V414" s="12">
        <f t="shared" si="179"/>
        <v>5.0546225567071803E-3</v>
      </c>
      <c r="W414" s="12">
        <f t="shared" si="171"/>
        <v>4.2582015317955055E-5</v>
      </c>
      <c r="X414" s="12">
        <f t="shared" si="172"/>
        <v>1.6740578955036711E-7</v>
      </c>
      <c r="Y414" s="12">
        <f t="shared" si="173"/>
        <v>0</v>
      </c>
      <c r="Z414" s="13" t="str">
        <f t="shared" si="174"/>
        <v>N</v>
      </c>
      <c r="AA414" s="13" t="str">
        <f t="shared" si="175"/>
        <v>N</v>
      </c>
      <c r="AB414" s="13" t="str">
        <f t="shared" si="176"/>
        <v>U</v>
      </c>
      <c r="AC414" s="14">
        <f t="shared" si="177"/>
        <v>166021.44365805644</v>
      </c>
      <c r="AD414" s="14">
        <f t="shared" si="178"/>
        <v>0</v>
      </c>
      <c r="AE414" s="27"/>
      <c r="AF414" s="27"/>
      <c r="AG414" s="33"/>
      <c r="AH414" s="34"/>
      <c r="AI414" s="35"/>
      <c r="AJ414" s="33"/>
      <c r="AK414" s="34"/>
      <c r="AL414" s="35"/>
      <c r="AM414" s="28"/>
      <c r="AN414" s="28"/>
      <c r="AO414" s="28"/>
    </row>
    <row r="415" spans="5:41" x14ac:dyDescent="0.25">
      <c r="E415" s="11">
        <f>route!A414</f>
        <v>0</v>
      </c>
      <c r="F415" s="11">
        <f>route!B414</f>
        <v>0</v>
      </c>
      <c r="G415" s="12">
        <f t="shared" si="156"/>
        <v>0</v>
      </c>
      <c r="H415" s="12">
        <f t="shared" si="157"/>
        <v>0</v>
      </c>
      <c r="I415" s="12">
        <f t="shared" si="158"/>
        <v>31</v>
      </c>
      <c r="J415" s="12">
        <f t="shared" si="159"/>
        <v>3</v>
      </c>
      <c r="K415" s="12">
        <f t="shared" si="160"/>
        <v>-5.2359877559829883E-2</v>
      </c>
      <c r="L415" s="12">
        <f t="shared" si="161"/>
        <v>-5.2335956242943828E-2</v>
      </c>
      <c r="M415" s="12">
        <f t="shared" si="162"/>
        <v>-5.2383818566763218E-2</v>
      </c>
      <c r="N415" s="12">
        <f t="shared" si="163"/>
        <v>0</v>
      </c>
      <c r="O415" s="12">
        <f t="shared" si="164"/>
        <v>6375585.7452000007</v>
      </c>
      <c r="P415" s="12">
        <f t="shared" si="165"/>
        <v>9.2468067027179749E-6</v>
      </c>
      <c r="Q415" s="12">
        <f t="shared" si="166"/>
        <v>0</v>
      </c>
      <c r="R415" s="12">
        <f t="shared" si="167"/>
        <v>0</v>
      </c>
      <c r="S415" s="12">
        <f t="shared" si="168"/>
        <v>0</v>
      </c>
      <c r="T415" s="12">
        <f t="shared" si="169"/>
        <v>0</v>
      </c>
      <c r="U415" s="12">
        <f t="shared" si="170"/>
        <v>0</v>
      </c>
      <c r="V415" s="12">
        <f t="shared" si="179"/>
        <v>5.0546225567071803E-3</v>
      </c>
      <c r="W415" s="12">
        <f t="shared" si="171"/>
        <v>4.2582015317955055E-5</v>
      </c>
      <c r="X415" s="12">
        <f t="shared" si="172"/>
        <v>1.6740578955036711E-7</v>
      </c>
      <c r="Y415" s="12">
        <f t="shared" si="173"/>
        <v>0</v>
      </c>
      <c r="Z415" s="13" t="str">
        <f t="shared" si="174"/>
        <v>N</v>
      </c>
      <c r="AA415" s="13" t="str">
        <f t="shared" si="175"/>
        <v>N</v>
      </c>
      <c r="AB415" s="13" t="str">
        <f t="shared" si="176"/>
        <v>U</v>
      </c>
      <c r="AC415" s="14">
        <f t="shared" si="177"/>
        <v>166021.44365805644</v>
      </c>
      <c r="AD415" s="14">
        <f t="shared" si="178"/>
        <v>0</v>
      </c>
      <c r="AE415" s="27"/>
      <c r="AF415" s="27"/>
      <c r="AG415" s="33"/>
      <c r="AH415" s="34"/>
      <c r="AI415" s="35"/>
      <c r="AJ415" s="33"/>
      <c r="AK415" s="34"/>
      <c r="AL415" s="35"/>
      <c r="AM415" s="28"/>
      <c r="AN415" s="28"/>
      <c r="AO415" s="28"/>
    </row>
    <row r="416" spans="5:41" x14ac:dyDescent="0.25">
      <c r="E416" s="11">
        <f>route!A415</f>
        <v>0</v>
      </c>
      <c r="F416" s="11">
        <f>route!B415</f>
        <v>0</v>
      </c>
      <c r="G416" s="12">
        <f t="shared" si="156"/>
        <v>0</v>
      </c>
      <c r="H416" s="12">
        <f t="shared" si="157"/>
        <v>0</v>
      </c>
      <c r="I416" s="12">
        <f t="shared" si="158"/>
        <v>31</v>
      </c>
      <c r="J416" s="12">
        <f t="shared" si="159"/>
        <v>3</v>
      </c>
      <c r="K416" s="12">
        <f t="shared" si="160"/>
        <v>-5.2359877559829883E-2</v>
      </c>
      <c r="L416" s="12">
        <f t="shared" si="161"/>
        <v>-5.2335956242943828E-2</v>
      </c>
      <c r="M416" s="12">
        <f t="shared" si="162"/>
        <v>-5.2383818566763218E-2</v>
      </c>
      <c r="N416" s="12">
        <f t="shared" si="163"/>
        <v>0</v>
      </c>
      <c r="O416" s="12">
        <f t="shared" si="164"/>
        <v>6375585.7452000007</v>
      </c>
      <c r="P416" s="12">
        <f t="shared" si="165"/>
        <v>9.2468067027179749E-6</v>
      </c>
      <c r="Q416" s="12">
        <f t="shared" si="166"/>
        <v>0</v>
      </c>
      <c r="R416" s="12">
        <f t="shared" si="167"/>
        <v>0</v>
      </c>
      <c r="S416" s="12">
        <f t="shared" si="168"/>
        <v>0</v>
      </c>
      <c r="T416" s="12">
        <f t="shared" si="169"/>
        <v>0</v>
      </c>
      <c r="U416" s="12">
        <f t="shared" si="170"/>
        <v>0</v>
      </c>
      <c r="V416" s="12">
        <f t="shared" si="179"/>
        <v>5.0546225567071803E-3</v>
      </c>
      <c r="W416" s="12">
        <f t="shared" si="171"/>
        <v>4.2582015317955055E-5</v>
      </c>
      <c r="X416" s="12">
        <f t="shared" si="172"/>
        <v>1.6740578955036711E-7</v>
      </c>
      <c r="Y416" s="12">
        <f t="shared" si="173"/>
        <v>0</v>
      </c>
      <c r="Z416" s="13" t="str">
        <f t="shared" si="174"/>
        <v>N</v>
      </c>
      <c r="AA416" s="13" t="str">
        <f t="shared" si="175"/>
        <v>N</v>
      </c>
      <c r="AB416" s="13" t="str">
        <f t="shared" si="176"/>
        <v>U</v>
      </c>
      <c r="AC416" s="14">
        <f t="shared" si="177"/>
        <v>166021.44365805644</v>
      </c>
      <c r="AD416" s="14">
        <f t="shared" si="178"/>
        <v>0</v>
      </c>
      <c r="AE416" s="27"/>
      <c r="AF416" s="27"/>
      <c r="AG416" s="33"/>
      <c r="AH416" s="34"/>
      <c r="AI416" s="35"/>
      <c r="AJ416" s="33"/>
      <c r="AK416" s="34"/>
      <c r="AL416" s="35"/>
      <c r="AM416" s="28"/>
      <c r="AN416" s="28"/>
      <c r="AO416" s="28"/>
    </row>
    <row r="417" spans="5:41" x14ac:dyDescent="0.25">
      <c r="E417" s="11">
        <f>route!A416</f>
        <v>0</v>
      </c>
      <c r="F417" s="11">
        <f>route!B416</f>
        <v>0</v>
      </c>
      <c r="G417" s="12">
        <f t="shared" si="156"/>
        <v>0</v>
      </c>
      <c r="H417" s="12">
        <f t="shared" si="157"/>
        <v>0</v>
      </c>
      <c r="I417" s="12">
        <f t="shared" si="158"/>
        <v>31</v>
      </c>
      <c r="J417" s="12">
        <f t="shared" si="159"/>
        <v>3</v>
      </c>
      <c r="K417" s="12">
        <f t="shared" si="160"/>
        <v>-5.2359877559829883E-2</v>
      </c>
      <c r="L417" s="12">
        <f t="shared" si="161"/>
        <v>-5.2335956242943828E-2</v>
      </c>
      <c r="M417" s="12">
        <f t="shared" si="162"/>
        <v>-5.2383818566763218E-2</v>
      </c>
      <c r="N417" s="12">
        <f t="shared" si="163"/>
        <v>0</v>
      </c>
      <c r="O417" s="12">
        <f t="shared" si="164"/>
        <v>6375585.7452000007</v>
      </c>
      <c r="P417" s="12">
        <f t="shared" si="165"/>
        <v>9.2468067027179749E-6</v>
      </c>
      <c r="Q417" s="12">
        <f t="shared" si="166"/>
        <v>0</v>
      </c>
      <c r="R417" s="12">
        <f t="shared" si="167"/>
        <v>0</v>
      </c>
      <c r="S417" s="12">
        <f t="shared" si="168"/>
        <v>0</v>
      </c>
      <c r="T417" s="12">
        <f t="shared" si="169"/>
        <v>0</v>
      </c>
      <c r="U417" s="12">
        <f t="shared" si="170"/>
        <v>0</v>
      </c>
      <c r="V417" s="12">
        <f t="shared" si="179"/>
        <v>5.0546225567071803E-3</v>
      </c>
      <c r="W417" s="12">
        <f t="shared" si="171"/>
        <v>4.2582015317955055E-5</v>
      </c>
      <c r="X417" s="12">
        <f t="shared" si="172"/>
        <v>1.6740578955036711E-7</v>
      </c>
      <c r="Y417" s="12">
        <f t="shared" si="173"/>
        <v>0</v>
      </c>
      <c r="Z417" s="13" t="str">
        <f t="shared" si="174"/>
        <v>N</v>
      </c>
      <c r="AA417" s="13" t="str">
        <f t="shared" si="175"/>
        <v>N</v>
      </c>
      <c r="AB417" s="13" t="str">
        <f t="shared" si="176"/>
        <v>U</v>
      </c>
      <c r="AC417" s="14">
        <f t="shared" si="177"/>
        <v>166021.44365805644</v>
      </c>
      <c r="AD417" s="14">
        <f t="shared" si="178"/>
        <v>0</v>
      </c>
      <c r="AE417" s="27"/>
      <c r="AF417" s="27"/>
      <c r="AG417" s="33"/>
      <c r="AH417" s="34"/>
      <c r="AI417" s="35"/>
      <c r="AJ417" s="33"/>
      <c r="AK417" s="34"/>
      <c r="AL417" s="35"/>
      <c r="AM417" s="28"/>
      <c r="AN417" s="28"/>
      <c r="AO417" s="28"/>
    </row>
    <row r="418" spans="5:41" x14ac:dyDescent="0.25">
      <c r="E418" s="11">
        <f>route!A417</f>
        <v>0</v>
      </c>
      <c r="F418" s="11">
        <f>route!B417</f>
        <v>0</v>
      </c>
      <c r="G418" s="12">
        <f t="shared" si="156"/>
        <v>0</v>
      </c>
      <c r="H418" s="12">
        <f t="shared" si="157"/>
        <v>0</v>
      </c>
      <c r="I418" s="12">
        <f t="shared" si="158"/>
        <v>31</v>
      </c>
      <c r="J418" s="12">
        <f t="shared" si="159"/>
        <v>3</v>
      </c>
      <c r="K418" s="12">
        <f t="shared" si="160"/>
        <v>-5.2359877559829883E-2</v>
      </c>
      <c r="L418" s="12">
        <f t="shared" si="161"/>
        <v>-5.2335956242943828E-2</v>
      </c>
      <c r="M418" s="12">
        <f t="shared" si="162"/>
        <v>-5.2383818566763218E-2</v>
      </c>
      <c r="N418" s="12">
        <f t="shared" si="163"/>
        <v>0</v>
      </c>
      <c r="O418" s="12">
        <f t="shared" si="164"/>
        <v>6375585.7452000007</v>
      </c>
      <c r="P418" s="12">
        <f t="shared" si="165"/>
        <v>9.2468067027179749E-6</v>
      </c>
      <c r="Q418" s="12">
        <f t="shared" si="166"/>
        <v>0</v>
      </c>
      <c r="R418" s="12">
        <f t="shared" si="167"/>
        <v>0</v>
      </c>
      <c r="S418" s="12">
        <f t="shared" si="168"/>
        <v>0</v>
      </c>
      <c r="T418" s="12">
        <f t="shared" si="169"/>
        <v>0</v>
      </c>
      <c r="U418" s="12">
        <f t="shared" si="170"/>
        <v>0</v>
      </c>
      <c r="V418" s="12">
        <f t="shared" si="179"/>
        <v>5.0546225567071803E-3</v>
      </c>
      <c r="W418" s="12">
        <f t="shared" si="171"/>
        <v>4.2582015317955055E-5</v>
      </c>
      <c r="X418" s="12">
        <f t="shared" si="172"/>
        <v>1.6740578955036711E-7</v>
      </c>
      <c r="Y418" s="12">
        <f t="shared" si="173"/>
        <v>0</v>
      </c>
      <c r="Z418" s="13" t="str">
        <f t="shared" si="174"/>
        <v>N</v>
      </c>
      <c r="AA418" s="13" t="str">
        <f t="shared" si="175"/>
        <v>N</v>
      </c>
      <c r="AB418" s="13" t="str">
        <f t="shared" si="176"/>
        <v>U</v>
      </c>
      <c r="AC418" s="14">
        <f t="shared" si="177"/>
        <v>166021.44365805644</v>
      </c>
      <c r="AD418" s="14">
        <f t="shared" si="178"/>
        <v>0</v>
      </c>
      <c r="AE418" s="27"/>
      <c r="AF418" s="27"/>
      <c r="AG418" s="33"/>
      <c r="AH418" s="34"/>
      <c r="AI418" s="35"/>
      <c r="AJ418" s="33"/>
      <c r="AK418" s="34"/>
      <c r="AL418" s="35"/>
      <c r="AM418" s="28"/>
      <c r="AN418" s="28"/>
      <c r="AO418" s="28"/>
    </row>
    <row r="419" spans="5:41" x14ac:dyDescent="0.25">
      <c r="E419" s="11">
        <f>route!A418</f>
        <v>0</v>
      </c>
      <c r="F419" s="11">
        <f>route!B418</f>
        <v>0</v>
      </c>
      <c r="G419" s="12">
        <f t="shared" si="156"/>
        <v>0</v>
      </c>
      <c r="H419" s="12">
        <f t="shared" si="157"/>
        <v>0</v>
      </c>
      <c r="I419" s="12">
        <f t="shared" si="158"/>
        <v>31</v>
      </c>
      <c r="J419" s="12">
        <f t="shared" si="159"/>
        <v>3</v>
      </c>
      <c r="K419" s="12">
        <f t="shared" si="160"/>
        <v>-5.2359877559829883E-2</v>
      </c>
      <c r="L419" s="12">
        <f t="shared" si="161"/>
        <v>-5.2335956242943828E-2</v>
      </c>
      <c r="M419" s="12">
        <f t="shared" si="162"/>
        <v>-5.2383818566763218E-2</v>
      </c>
      <c r="N419" s="12">
        <f t="shared" si="163"/>
        <v>0</v>
      </c>
      <c r="O419" s="12">
        <f t="shared" si="164"/>
        <v>6375585.7452000007</v>
      </c>
      <c r="P419" s="12">
        <f t="shared" si="165"/>
        <v>9.2468067027179749E-6</v>
      </c>
      <c r="Q419" s="12">
        <f t="shared" si="166"/>
        <v>0</v>
      </c>
      <c r="R419" s="12">
        <f t="shared" si="167"/>
        <v>0</v>
      </c>
      <c r="S419" s="12">
        <f t="shared" si="168"/>
        <v>0</v>
      </c>
      <c r="T419" s="12">
        <f t="shared" si="169"/>
        <v>0</v>
      </c>
      <c r="U419" s="12">
        <f t="shared" si="170"/>
        <v>0</v>
      </c>
      <c r="V419" s="12">
        <f t="shared" si="179"/>
        <v>5.0546225567071803E-3</v>
      </c>
      <c r="W419" s="12">
        <f t="shared" si="171"/>
        <v>4.2582015317955055E-5</v>
      </c>
      <c r="X419" s="12">
        <f t="shared" si="172"/>
        <v>1.6740578955036711E-7</v>
      </c>
      <c r="Y419" s="12">
        <f t="shared" si="173"/>
        <v>0</v>
      </c>
      <c r="Z419" s="13" t="str">
        <f t="shared" si="174"/>
        <v>N</v>
      </c>
      <c r="AA419" s="13" t="str">
        <f t="shared" si="175"/>
        <v>N</v>
      </c>
      <c r="AB419" s="13" t="str">
        <f t="shared" si="176"/>
        <v>U</v>
      </c>
      <c r="AC419" s="14">
        <f t="shared" si="177"/>
        <v>166021.44365805644</v>
      </c>
      <c r="AD419" s="14">
        <f t="shared" si="178"/>
        <v>0</v>
      </c>
      <c r="AE419" s="27"/>
      <c r="AF419" s="27"/>
      <c r="AG419" s="33"/>
      <c r="AH419" s="34"/>
      <c r="AI419" s="35"/>
      <c r="AJ419" s="33"/>
      <c r="AK419" s="34"/>
      <c r="AL419" s="35"/>
      <c r="AM419" s="28"/>
      <c r="AN419" s="28"/>
      <c r="AO419" s="28"/>
    </row>
    <row r="420" spans="5:41" x14ac:dyDescent="0.25">
      <c r="E420" s="11">
        <f>route!A419</f>
        <v>0</v>
      </c>
      <c r="F420" s="11">
        <f>route!B419</f>
        <v>0</v>
      </c>
      <c r="G420" s="12">
        <f t="shared" ref="G420:G483" si="180">F420*PI()/180</f>
        <v>0</v>
      </c>
      <c r="H420" s="12">
        <f t="shared" ref="H420:H483" si="181">E420*PI()/180</f>
        <v>0</v>
      </c>
      <c r="I420" s="12">
        <f t="shared" ref="I420:I483" si="182">TRUNC((F420/6)+31)</f>
        <v>31</v>
      </c>
      <c r="J420" s="12">
        <f t="shared" ref="J420:J483" si="183">6*I420-183</f>
        <v>3</v>
      </c>
      <c r="K420" s="12">
        <f t="shared" ref="K420:K483" si="184">+G420-((J420*PI())/180)</f>
        <v>-5.2359877559829883E-2</v>
      </c>
      <c r="L420" s="12">
        <f t="shared" ref="L420:L483" si="185">COS(H420)*SIN(K420)</f>
        <v>-5.2335956242943828E-2</v>
      </c>
      <c r="M420" s="12">
        <f t="shared" ref="M420:M483" si="186">(1/2)*LN((1+L420)/(1-L420))</f>
        <v>-5.2383818566763218E-2</v>
      </c>
      <c r="N420" s="12">
        <f t="shared" ref="N420:N483" si="187">ATAN((TAN(H420))/COS(K420))-H420</f>
        <v>0</v>
      </c>
      <c r="O420" s="12">
        <f t="shared" ref="O420:O483" si="188">($C$18/(1+$C$17*(COS(H420))^2)^(1/2))*0.9996</f>
        <v>6375585.7452000007</v>
      </c>
      <c r="P420" s="12">
        <f t="shared" ref="P420:P483" si="189">($C$17/2)*M420^2*(COS(H420))^2</f>
        <v>9.2468067027179749E-6</v>
      </c>
      <c r="Q420" s="12">
        <f t="shared" ref="Q420:Q483" si="190">SIN(2*H420)</f>
        <v>0</v>
      </c>
      <c r="R420" s="12">
        <f t="shared" ref="R420:R483" si="191">+Q420*(COS(H420))^2</f>
        <v>0</v>
      </c>
      <c r="S420" s="12">
        <f t="shared" ref="S420:S483" si="192">H420+(Q420/2)</f>
        <v>0</v>
      </c>
      <c r="T420" s="12">
        <f t="shared" ref="T420:T483" si="193">((3*S420)+R420)/4</f>
        <v>0</v>
      </c>
      <c r="U420" s="12">
        <f t="shared" ref="U420:U483" si="194">(5*T420+R420*(COS(H420))^2)/3</f>
        <v>0</v>
      </c>
      <c r="V420" s="12">
        <f t="shared" si="179"/>
        <v>5.0546225567071803E-3</v>
      </c>
      <c r="W420" s="12">
        <f t="shared" ref="W420:W483" si="195">(5/3)*V420^2</f>
        <v>4.2582015317955055E-5</v>
      </c>
      <c r="X420" s="12">
        <f t="shared" ref="X420:X483" si="196">(35/27)*V420^3</f>
        <v>1.6740578955036711E-7</v>
      </c>
      <c r="Y420" s="12">
        <f t="shared" ref="Y420:Y483" si="197">0.9996*$C$18*(H420-(V420*S420)+(W420*T420)-(X420*U420))</f>
        <v>0</v>
      </c>
      <c r="Z420" s="13" t="str">
        <f t="shared" ref="Z420:Z483" si="198">IF(E420&lt;-72,"C",IF(E420&lt;-64,"D",IF(E420&lt;-56,"E",IF(E420&lt;-48,"F",IF(E420&lt;-40,"G",IF(E420&lt;-32,"H",IF(E420&lt;-24,"J",IF(E420&lt;-16,"K",AA420))))))))</f>
        <v>N</v>
      </c>
      <c r="AA420" s="13" t="str">
        <f t="shared" ref="AA420:AA483" si="199">IF(E420&lt;-8,"L",IF(E420&lt;0,"M",IF(E420&lt;8,"N",IF(E420&lt;16,"P",IF(E420&lt;24,"Q",IF(E420&lt;32,"R",IF(E420&lt;40,"S",IF(E420&lt;48,"T","no"))))))))</f>
        <v>N</v>
      </c>
      <c r="AB420" s="13" t="str">
        <f t="shared" ref="AB420:AB483" si="200">IF(E420&lt;56,"U",IF(E420&lt;64,"V",IF(E420&lt;72,"W",IF(E420&lt;84,"X","no"))))</f>
        <v>U</v>
      </c>
      <c r="AC420" s="14">
        <f t="shared" ref="AC420:AC483" si="201">M420*O420*(1+P420/3)+500000</f>
        <v>166021.44365805644</v>
      </c>
      <c r="AD420" s="14">
        <f t="shared" ref="AD420:AD483" si="202">IF($C$21="S",N420*O420*(1+P420)+Y420+10000000,N420*O420*(1+P420)+Y420)</f>
        <v>0</v>
      </c>
      <c r="AE420" s="27"/>
      <c r="AF420" s="27"/>
      <c r="AG420" s="33"/>
      <c r="AH420" s="34"/>
      <c r="AI420" s="35"/>
      <c r="AJ420" s="33"/>
      <c r="AK420" s="34"/>
      <c r="AL420" s="35"/>
      <c r="AM420" s="28"/>
      <c r="AN420" s="28"/>
      <c r="AO420" s="28"/>
    </row>
    <row r="421" spans="5:41" x14ac:dyDescent="0.25">
      <c r="E421" s="11">
        <f>route!A420</f>
        <v>0</v>
      </c>
      <c r="F421" s="11">
        <f>route!B420</f>
        <v>0</v>
      </c>
      <c r="G421" s="12">
        <f t="shared" si="180"/>
        <v>0</v>
      </c>
      <c r="H421" s="12">
        <f t="shared" si="181"/>
        <v>0</v>
      </c>
      <c r="I421" s="12">
        <f t="shared" si="182"/>
        <v>31</v>
      </c>
      <c r="J421" s="12">
        <f t="shared" si="183"/>
        <v>3</v>
      </c>
      <c r="K421" s="12">
        <f t="shared" si="184"/>
        <v>-5.2359877559829883E-2</v>
      </c>
      <c r="L421" s="12">
        <f t="shared" si="185"/>
        <v>-5.2335956242943828E-2</v>
      </c>
      <c r="M421" s="12">
        <f t="shared" si="186"/>
        <v>-5.2383818566763218E-2</v>
      </c>
      <c r="N421" s="12">
        <f t="shared" si="187"/>
        <v>0</v>
      </c>
      <c r="O421" s="12">
        <f t="shared" si="188"/>
        <v>6375585.7452000007</v>
      </c>
      <c r="P421" s="12">
        <f t="shared" si="189"/>
        <v>9.2468067027179749E-6</v>
      </c>
      <c r="Q421" s="12">
        <f t="shared" si="190"/>
        <v>0</v>
      </c>
      <c r="R421" s="12">
        <f t="shared" si="191"/>
        <v>0</v>
      </c>
      <c r="S421" s="12">
        <f t="shared" si="192"/>
        <v>0</v>
      </c>
      <c r="T421" s="12">
        <f t="shared" si="193"/>
        <v>0</v>
      </c>
      <c r="U421" s="12">
        <f t="shared" si="194"/>
        <v>0</v>
      </c>
      <c r="V421" s="12">
        <f t="shared" si="179"/>
        <v>5.0546225567071803E-3</v>
      </c>
      <c r="W421" s="12">
        <f t="shared" si="195"/>
        <v>4.2582015317955055E-5</v>
      </c>
      <c r="X421" s="12">
        <f t="shared" si="196"/>
        <v>1.6740578955036711E-7</v>
      </c>
      <c r="Y421" s="12">
        <f t="shared" si="197"/>
        <v>0</v>
      </c>
      <c r="Z421" s="13" t="str">
        <f t="shared" si="198"/>
        <v>N</v>
      </c>
      <c r="AA421" s="13" t="str">
        <f t="shared" si="199"/>
        <v>N</v>
      </c>
      <c r="AB421" s="13" t="str">
        <f t="shared" si="200"/>
        <v>U</v>
      </c>
      <c r="AC421" s="14">
        <f t="shared" si="201"/>
        <v>166021.44365805644</v>
      </c>
      <c r="AD421" s="14">
        <f t="shared" si="202"/>
        <v>0</v>
      </c>
      <c r="AE421" s="27"/>
      <c r="AF421" s="27"/>
      <c r="AG421" s="33"/>
      <c r="AH421" s="34"/>
      <c r="AI421" s="35"/>
      <c r="AJ421" s="33"/>
      <c r="AK421" s="34"/>
      <c r="AL421" s="35"/>
      <c r="AM421" s="28"/>
      <c r="AN421" s="28"/>
      <c r="AO421" s="28"/>
    </row>
    <row r="422" spans="5:41" x14ac:dyDescent="0.25">
      <c r="E422" s="11">
        <f>route!A421</f>
        <v>0</v>
      </c>
      <c r="F422" s="11">
        <f>route!B421</f>
        <v>0</v>
      </c>
      <c r="G422" s="12">
        <f t="shared" si="180"/>
        <v>0</v>
      </c>
      <c r="H422" s="12">
        <f t="shared" si="181"/>
        <v>0</v>
      </c>
      <c r="I422" s="12">
        <f t="shared" si="182"/>
        <v>31</v>
      </c>
      <c r="J422" s="12">
        <f t="shared" si="183"/>
        <v>3</v>
      </c>
      <c r="K422" s="12">
        <f t="shared" si="184"/>
        <v>-5.2359877559829883E-2</v>
      </c>
      <c r="L422" s="12">
        <f t="shared" si="185"/>
        <v>-5.2335956242943828E-2</v>
      </c>
      <c r="M422" s="12">
        <f t="shared" si="186"/>
        <v>-5.2383818566763218E-2</v>
      </c>
      <c r="N422" s="12">
        <f t="shared" si="187"/>
        <v>0</v>
      </c>
      <c r="O422" s="12">
        <f t="shared" si="188"/>
        <v>6375585.7452000007</v>
      </c>
      <c r="P422" s="12">
        <f t="shared" si="189"/>
        <v>9.2468067027179749E-6</v>
      </c>
      <c r="Q422" s="12">
        <f t="shared" si="190"/>
        <v>0</v>
      </c>
      <c r="R422" s="12">
        <f t="shared" si="191"/>
        <v>0</v>
      </c>
      <c r="S422" s="12">
        <f t="shared" si="192"/>
        <v>0</v>
      </c>
      <c r="T422" s="12">
        <f t="shared" si="193"/>
        <v>0</v>
      </c>
      <c r="U422" s="12">
        <f t="shared" si="194"/>
        <v>0</v>
      </c>
      <c r="V422" s="12">
        <f t="shared" si="179"/>
        <v>5.0546225567071803E-3</v>
      </c>
      <c r="W422" s="12">
        <f t="shared" si="195"/>
        <v>4.2582015317955055E-5</v>
      </c>
      <c r="X422" s="12">
        <f t="shared" si="196"/>
        <v>1.6740578955036711E-7</v>
      </c>
      <c r="Y422" s="12">
        <f t="shared" si="197"/>
        <v>0</v>
      </c>
      <c r="Z422" s="13" t="str">
        <f t="shared" si="198"/>
        <v>N</v>
      </c>
      <c r="AA422" s="13" t="str">
        <f t="shared" si="199"/>
        <v>N</v>
      </c>
      <c r="AB422" s="13" t="str">
        <f t="shared" si="200"/>
        <v>U</v>
      </c>
      <c r="AC422" s="14">
        <f t="shared" si="201"/>
        <v>166021.44365805644</v>
      </c>
      <c r="AD422" s="14">
        <f t="shared" si="202"/>
        <v>0</v>
      </c>
      <c r="AE422" s="27"/>
      <c r="AF422" s="27"/>
      <c r="AG422" s="33"/>
      <c r="AH422" s="34"/>
      <c r="AI422" s="35"/>
      <c r="AJ422" s="33"/>
      <c r="AK422" s="34"/>
      <c r="AL422" s="35"/>
      <c r="AM422" s="28"/>
      <c r="AN422" s="28"/>
      <c r="AO422" s="28"/>
    </row>
    <row r="423" spans="5:41" x14ac:dyDescent="0.25">
      <c r="E423" s="11">
        <f>route!A422</f>
        <v>0</v>
      </c>
      <c r="F423" s="11">
        <f>route!B422</f>
        <v>0</v>
      </c>
      <c r="G423" s="12">
        <f t="shared" si="180"/>
        <v>0</v>
      </c>
      <c r="H423" s="12">
        <f t="shared" si="181"/>
        <v>0</v>
      </c>
      <c r="I423" s="12">
        <f t="shared" si="182"/>
        <v>31</v>
      </c>
      <c r="J423" s="12">
        <f t="shared" si="183"/>
        <v>3</v>
      </c>
      <c r="K423" s="12">
        <f t="shared" si="184"/>
        <v>-5.2359877559829883E-2</v>
      </c>
      <c r="L423" s="12">
        <f t="shared" si="185"/>
        <v>-5.2335956242943828E-2</v>
      </c>
      <c r="M423" s="12">
        <f t="shared" si="186"/>
        <v>-5.2383818566763218E-2</v>
      </c>
      <c r="N423" s="12">
        <f t="shared" si="187"/>
        <v>0</v>
      </c>
      <c r="O423" s="12">
        <f t="shared" si="188"/>
        <v>6375585.7452000007</v>
      </c>
      <c r="P423" s="12">
        <f t="shared" si="189"/>
        <v>9.2468067027179749E-6</v>
      </c>
      <c r="Q423" s="12">
        <f t="shared" si="190"/>
        <v>0</v>
      </c>
      <c r="R423" s="12">
        <f t="shared" si="191"/>
        <v>0</v>
      </c>
      <c r="S423" s="12">
        <f t="shared" si="192"/>
        <v>0</v>
      </c>
      <c r="T423" s="12">
        <f t="shared" si="193"/>
        <v>0</v>
      </c>
      <c r="U423" s="12">
        <f t="shared" si="194"/>
        <v>0</v>
      </c>
      <c r="V423" s="12">
        <f t="shared" si="179"/>
        <v>5.0546225567071803E-3</v>
      </c>
      <c r="W423" s="12">
        <f t="shared" si="195"/>
        <v>4.2582015317955055E-5</v>
      </c>
      <c r="X423" s="12">
        <f t="shared" si="196"/>
        <v>1.6740578955036711E-7</v>
      </c>
      <c r="Y423" s="12">
        <f t="shared" si="197"/>
        <v>0</v>
      </c>
      <c r="Z423" s="13" t="str">
        <f t="shared" si="198"/>
        <v>N</v>
      </c>
      <c r="AA423" s="13" t="str">
        <f t="shared" si="199"/>
        <v>N</v>
      </c>
      <c r="AB423" s="13" t="str">
        <f t="shared" si="200"/>
        <v>U</v>
      </c>
      <c r="AC423" s="14">
        <f t="shared" si="201"/>
        <v>166021.44365805644</v>
      </c>
      <c r="AD423" s="14">
        <f t="shared" si="202"/>
        <v>0</v>
      </c>
      <c r="AE423" s="27"/>
      <c r="AF423" s="27"/>
      <c r="AG423" s="33"/>
      <c r="AH423" s="34"/>
      <c r="AI423" s="35"/>
      <c r="AJ423" s="33"/>
      <c r="AK423" s="34"/>
      <c r="AL423" s="35"/>
      <c r="AM423" s="28"/>
      <c r="AN423" s="28"/>
      <c r="AO423" s="28"/>
    </row>
    <row r="424" spans="5:41" x14ac:dyDescent="0.25">
      <c r="E424" s="11">
        <f>route!A423</f>
        <v>0</v>
      </c>
      <c r="F424" s="11">
        <f>route!B423</f>
        <v>0</v>
      </c>
      <c r="G424" s="12">
        <f t="shared" si="180"/>
        <v>0</v>
      </c>
      <c r="H424" s="12">
        <f t="shared" si="181"/>
        <v>0</v>
      </c>
      <c r="I424" s="12">
        <f t="shared" si="182"/>
        <v>31</v>
      </c>
      <c r="J424" s="12">
        <f t="shared" si="183"/>
        <v>3</v>
      </c>
      <c r="K424" s="12">
        <f t="shared" si="184"/>
        <v>-5.2359877559829883E-2</v>
      </c>
      <c r="L424" s="12">
        <f t="shared" si="185"/>
        <v>-5.2335956242943828E-2</v>
      </c>
      <c r="M424" s="12">
        <f t="shared" si="186"/>
        <v>-5.2383818566763218E-2</v>
      </c>
      <c r="N424" s="12">
        <f t="shared" si="187"/>
        <v>0</v>
      </c>
      <c r="O424" s="12">
        <f t="shared" si="188"/>
        <v>6375585.7452000007</v>
      </c>
      <c r="P424" s="12">
        <f t="shared" si="189"/>
        <v>9.2468067027179749E-6</v>
      </c>
      <c r="Q424" s="12">
        <f t="shared" si="190"/>
        <v>0</v>
      </c>
      <c r="R424" s="12">
        <f t="shared" si="191"/>
        <v>0</v>
      </c>
      <c r="S424" s="12">
        <f t="shared" si="192"/>
        <v>0</v>
      </c>
      <c r="T424" s="12">
        <f t="shared" si="193"/>
        <v>0</v>
      </c>
      <c r="U424" s="12">
        <f t="shared" si="194"/>
        <v>0</v>
      </c>
      <c r="V424" s="12">
        <f t="shared" si="179"/>
        <v>5.0546225567071803E-3</v>
      </c>
      <c r="W424" s="12">
        <f t="shared" si="195"/>
        <v>4.2582015317955055E-5</v>
      </c>
      <c r="X424" s="12">
        <f t="shared" si="196"/>
        <v>1.6740578955036711E-7</v>
      </c>
      <c r="Y424" s="12">
        <f t="shared" si="197"/>
        <v>0</v>
      </c>
      <c r="Z424" s="13" t="str">
        <f t="shared" si="198"/>
        <v>N</v>
      </c>
      <c r="AA424" s="13" t="str">
        <f t="shared" si="199"/>
        <v>N</v>
      </c>
      <c r="AB424" s="13" t="str">
        <f t="shared" si="200"/>
        <v>U</v>
      </c>
      <c r="AC424" s="14">
        <f t="shared" si="201"/>
        <v>166021.44365805644</v>
      </c>
      <c r="AD424" s="14">
        <f t="shared" si="202"/>
        <v>0</v>
      </c>
      <c r="AE424" s="27"/>
      <c r="AF424" s="27"/>
      <c r="AG424" s="33"/>
      <c r="AH424" s="34"/>
      <c r="AI424" s="35"/>
      <c r="AJ424" s="33"/>
      <c r="AK424" s="34"/>
      <c r="AL424" s="35"/>
      <c r="AM424" s="28"/>
      <c r="AN424" s="28"/>
      <c r="AO424" s="28"/>
    </row>
    <row r="425" spans="5:41" x14ac:dyDescent="0.25">
      <c r="E425" s="11">
        <f>route!A424</f>
        <v>0</v>
      </c>
      <c r="F425" s="11">
        <f>route!B424</f>
        <v>0</v>
      </c>
      <c r="G425" s="12">
        <f t="shared" si="180"/>
        <v>0</v>
      </c>
      <c r="H425" s="12">
        <f t="shared" si="181"/>
        <v>0</v>
      </c>
      <c r="I425" s="12">
        <f t="shared" si="182"/>
        <v>31</v>
      </c>
      <c r="J425" s="12">
        <f t="shared" si="183"/>
        <v>3</v>
      </c>
      <c r="K425" s="12">
        <f t="shared" si="184"/>
        <v>-5.2359877559829883E-2</v>
      </c>
      <c r="L425" s="12">
        <f t="shared" si="185"/>
        <v>-5.2335956242943828E-2</v>
      </c>
      <c r="M425" s="12">
        <f t="shared" si="186"/>
        <v>-5.2383818566763218E-2</v>
      </c>
      <c r="N425" s="12">
        <f t="shared" si="187"/>
        <v>0</v>
      </c>
      <c r="O425" s="12">
        <f t="shared" si="188"/>
        <v>6375585.7452000007</v>
      </c>
      <c r="P425" s="12">
        <f t="shared" si="189"/>
        <v>9.2468067027179749E-6</v>
      </c>
      <c r="Q425" s="12">
        <f t="shared" si="190"/>
        <v>0</v>
      </c>
      <c r="R425" s="12">
        <f t="shared" si="191"/>
        <v>0</v>
      </c>
      <c r="S425" s="12">
        <f t="shared" si="192"/>
        <v>0</v>
      </c>
      <c r="T425" s="12">
        <f t="shared" si="193"/>
        <v>0</v>
      </c>
      <c r="U425" s="12">
        <f t="shared" si="194"/>
        <v>0</v>
      </c>
      <c r="V425" s="12">
        <f t="shared" si="179"/>
        <v>5.0546225567071803E-3</v>
      </c>
      <c r="W425" s="12">
        <f t="shared" si="195"/>
        <v>4.2582015317955055E-5</v>
      </c>
      <c r="X425" s="12">
        <f t="shared" si="196"/>
        <v>1.6740578955036711E-7</v>
      </c>
      <c r="Y425" s="12">
        <f t="shared" si="197"/>
        <v>0</v>
      </c>
      <c r="Z425" s="13" t="str">
        <f t="shared" si="198"/>
        <v>N</v>
      </c>
      <c r="AA425" s="13" t="str">
        <f t="shared" si="199"/>
        <v>N</v>
      </c>
      <c r="AB425" s="13" t="str">
        <f t="shared" si="200"/>
        <v>U</v>
      </c>
      <c r="AC425" s="14">
        <f t="shared" si="201"/>
        <v>166021.44365805644</v>
      </c>
      <c r="AD425" s="14">
        <f t="shared" si="202"/>
        <v>0</v>
      </c>
      <c r="AE425" s="27"/>
      <c r="AF425" s="27"/>
      <c r="AG425" s="33"/>
      <c r="AH425" s="34"/>
      <c r="AI425" s="35"/>
      <c r="AJ425" s="33"/>
      <c r="AK425" s="34"/>
      <c r="AL425" s="35"/>
      <c r="AM425" s="28"/>
      <c r="AN425" s="28"/>
      <c r="AO425" s="28"/>
    </row>
    <row r="426" spans="5:41" x14ac:dyDescent="0.25">
      <c r="E426" s="11">
        <f>route!A425</f>
        <v>0</v>
      </c>
      <c r="F426" s="11">
        <f>route!B425</f>
        <v>0</v>
      </c>
      <c r="G426" s="12">
        <f t="shared" si="180"/>
        <v>0</v>
      </c>
      <c r="H426" s="12">
        <f t="shared" si="181"/>
        <v>0</v>
      </c>
      <c r="I426" s="12">
        <f t="shared" si="182"/>
        <v>31</v>
      </c>
      <c r="J426" s="12">
        <f t="shared" si="183"/>
        <v>3</v>
      </c>
      <c r="K426" s="12">
        <f t="shared" si="184"/>
        <v>-5.2359877559829883E-2</v>
      </c>
      <c r="L426" s="12">
        <f t="shared" si="185"/>
        <v>-5.2335956242943828E-2</v>
      </c>
      <c r="M426" s="12">
        <f t="shared" si="186"/>
        <v>-5.2383818566763218E-2</v>
      </c>
      <c r="N426" s="12">
        <f t="shared" si="187"/>
        <v>0</v>
      </c>
      <c r="O426" s="12">
        <f t="shared" si="188"/>
        <v>6375585.7452000007</v>
      </c>
      <c r="P426" s="12">
        <f t="shared" si="189"/>
        <v>9.2468067027179749E-6</v>
      </c>
      <c r="Q426" s="12">
        <f t="shared" si="190"/>
        <v>0</v>
      </c>
      <c r="R426" s="12">
        <f t="shared" si="191"/>
        <v>0</v>
      </c>
      <c r="S426" s="12">
        <f t="shared" si="192"/>
        <v>0</v>
      </c>
      <c r="T426" s="12">
        <f t="shared" si="193"/>
        <v>0</v>
      </c>
      <c r="U426" s="12">
        <f t="shared" si="194"/>
        <v>0</v>
      </c>
      <c r="V426" s="12">
        <f t="shared" si="179"/>
        <v>5.0546225567071803E-3</v>
      </c>
      <c r="W426" s="12">
        <f t="shared" si="195"/>
        <v>4.2582015317955055E-5</v>
      </c>
      <c r="X426" s="12">
        <f t="shared" si="196"/>
        <v>1.6740578955036711E-7</v>
      </c>
      <c r="Y426" s="12">
        <f t="shared" si="197"/>
        <v>0</v>
      </c>
      <c r="Z426" s="13" t="str">
        <f t="shared" si="198"/>
        <v>N</v>
      </c>
      <c r="AA426" s="13" t="str">
        <f t="shared" si="199"/>
        <v>N</v>
      </c>
      <c r="AB426" s="13" t="str">
        <f t="shared" si="200"/>
        <v>U</v>
      </c>
      <c r="AC426" s="14">
        <f t="shared" si="201"/>
        <v>166021.44365805644</v>
      </c>
      <c r="AD426" s="14">
        <f t="shared" si="202"/>
        <v>0</v>
      </c>
      <c r="AE426" s="27"/>
      <c r="AF426" s="27"/>
      <c r="AG426" s="33"/>
      <c r="AH426" s="34"/>
      <c r="AI426" s="35"/>
      <c r="AJ426" s="33"/>
      <c r="AK426" s="34"/>
      <c r="AL426" s="35"/>
      <c r="AM426" s="28"/>
      <c r="AN426" s="28"/>
      <c r="AO426" s="28"/>
    </row>
    <row r="427" spans="5:41" x14ac:dyDescent="0.25">
      <c r="E427" s="11">
        <f>route!A426</f>
        <v>0</v>
      </c>
      <c r="F427" s="11">
        <f>route!B426</f>
        <v>0</v>
      </c>
      <c r="G427" s="12">
        <f t="shared" si="180"/>
        <v>0</v>
      </c>
      <c r="H427" s="12">
        <f t="shared" si="181"/>
        <v>0</v>
      </c>
      <c r="I427" s="12">
        <f t="shared" si="182"/>
        <v>31</v>
      </c>
      <c r="J427" s="12">
        <f t="shared" si="183"/>
        <v>3</v>
      </c>
      <c r="K427" s="12">
        <f t="shared" si="184"/>
        <v>-5.2359877559829883E-2</v>
      </c>
      <c r="L427" s="12">
        <f t="shared" si="185"/>
        <v>-5.2335956242943828E-2</v>
      </c>
      <c r="M427" s="12">
        <f t="shared" si="186"/>
        <v>-5.2383818566763218E-2</v>
      </c>
      <c r="N427" s="12">
        <f t="shared" si="187"/>
        <v>0</v>
      </c>
      <c r="O427" s="12">
        <f t="shared" si="188"/>
        <v>6375585.7452000007</v>
      </c>
      <c r="P427" s="12">
        <f t="shared" si="189"/>
        <v>9.2468067027179749E-6</v>
      </c>
      <c r="Q427" s="12">
        <f t="shared" si="190"/>
        <v>0</v>
      </c>
      <c r="R427" s="12">
        <f t="shared" si="191"/>
        <v>0</v>
      </c>
      <c r="S427" s="12">
        <f t="shared" si="192"/>
        <v>0</v>
      </c>
      <c r="T427" s="12">
        <f t="shared" si="193"/>
        <v>0</v>
      </c>
      <c r="U427" s="12">
        <f t="shared" si="194"/>
        <v>0</v>
      </c>
      <c r="V427" s="12">
        <f t="shared" si="179"/>
        <v>5.0546225567071803E-3</v>
      </c>
      <c r="W427" s="12">
        <f t="shared" si="195"/>
        <v>4.2582015317955055E-5</v>
      </c>
      <c r="X427" s="12">
        <f t="shared" si="196"/>
        <v>1.6740578955036711E-7</v>
      </c>
      <c r="Y427" s="12">
        <f t="shared" si="197"/>
        <v>0</v>
      </c>
      <c r="Z427" s="13" t="str">
        <f t="shared" si="198"/>
        <v>N</v>
      </c>
      <c r="AA427" s="13" t="str">
        <f t="shared" si="199"/>
        <v>N</v>
      </c>
      <c r="AB427" s="13" t="str">
        <f t="shared" si="200"/>
        <v>U</v>
      </c>
      <c r="AC427" s="14">
        <f t="shared" si="201"/>
        <v>166021.44365805644</v>
      </c>
      <c r="AD427" s="14">
        <f t="shared" si="202"/>
        <v>0</v>
      </c>
      <c r="AE427" s="27"/>
      <c r="AF427" s="27"/>
      <c r="AG427" s="33"/>
      <c r="AH427" s="34"/>
      <c r="AI427" s="35"/>
      <c r="AJ427" s="33"/>
      <c r="AK427" s="34"/>
      <c r="AL427" s="35"/>
      <c r="AM427" s="28"/>
      <c r="AN427" s="28"/>
      <c r="AO427" s="28"/>
    </row>
    <row r="428" spans="5:41" x14ac:dyDescent="0.25">
      <c r="E428" s="11">
        <f>route!A427</f>
        <v>0</v>
      </c>
      <c r="F428" s="11">
        <f>route!B427</f>
        <v>0</v>
      </c>
      <c r="G428" s="12">
        <f t="shared" si="180"/>
        <v>0</v>
      </c>
      <c r="H428" s="12">
        <f t="shared" si="181"/>
        <v>0</v>
      </c>
      <c r="I428" s="12">
        <f t="shared" si="182"/>
        <v>31</v>
      </c>
      <c r="J428" s="12">
        <f t="shared" si="183"/>
        <v>3</v>
      </c>
      <c r="K428" s="12">
        <f t="shared" si="184"/>
        <v>-5.2359877559829883E-2</v>
      </c>
      <c r="L428" s="12">
        <f t="shared" si="185"/>
        <v>-5.2335956242943828E-2</v>
      </c>
      <c r="M428" s="12">
        <f t="shared" si="186"/>
        <v>-5.2383818566763218E-2</v>
      </c>
      <c r="N428" s="12">
        <f t="shared" si="187"/>
        <v>0</v>
      </c>
      <c r="O428" s="12">
        <f t="shared" si="188"/>
        <v>6375585.7452000007</v>
      </c>
      <c r="P428" s="12">
        <f t="shared" si="189"/>
        <v>9.2468067027179749E-6</v>
      </c>
      <c r="Q428" s="12">
        <f t="shared" si="190"/>
        <v>0</v>
      </c>
      <c r="R428" s="12">
        <f t="shared" si="191"/>
        <v>0</v>
      </c>
      <c r="S428" s="12">
        <f t="shared" si="192"/>
        <v>0</v>
      </c>
      <c r="T428" s="12">
        <f t="shared" si="193"/>
        <v>0</v>
      </c>
      <c r="U428" s="12">
        <f t="shared" si="194"/>
        <v>0</v>
      </c>
      <c r="V428" s="12">
        <f t="shared" si="179"/>
        <v>5.0546225567071803E-3</v>
      </c>
      <c r="W428" s="12">
        <f t="shared" si="195"/>
        <v>4.2582015317955055E-5</v>
      </c>
      <c r="X428" s="12">
        <f t="shared" si="196"/>
        <v>1.6740578955036711E-7</v>
      </c>
      <c r="Y428" s="12">
        <f t="shared" si="197"/>
        <v>0</v>
      </c>
      <c r="Z428" s="13" t="str">
        <f t="shared" si="198"/>
        <v>N</v>
      </c>
      <c r="AA428" s="13" t="str">
        <f t="shared" si="199"/>
        <v>N</v>
      </c>
      <c r="AB428" s="13" t="str">
        <f t="shared" si="200"/>
        <v>U</v>
      </c>
      <c r="AC428" s="14">
        <f t="shared" si="201"/>
        <v>166021.44365805644</v>
      </c>
      <c r="AD428" s="14">
        <f t="shared" si="202"/>
        <v>0</v>
      </c>
      <c r="AE428" s="27"/>
      <c r="AF428" s="27"/>
      <c r="AG428" s="33"/>
      <c r="AH428" s="34"/>
      <c r="AI428" s="35"/>
      <c r="AJ428" s="33"/>
      <c r="AK428" s="34"/>
      <c r="AL428" s="35"/>
      <c r="AM428" s="28"/>
      <c r="AN428" s="28"/>
      <c r="AO428" s="28"/>
    </row>
    <row r="429" spans="5:41" x14ac:dyDescent="0.25">
      <c r="E429" s="11">
        <f>route!A428</f>
        <v>0</v>
      </c>
      <c r="F429" s="11">
        <f>route!B428</f>
        <v>0</v>
      </c>
      <c r="G429" s="12">
        <f t="shared" si="180"/>
        <v>0</v>
      </c>
      <c r="H429" s="12">
        <f t="shared" si="181"/>
        <v>0</v>
      </c>
      <c r="I429" s="12">
        <f t="shared" si="182"/>
        <v>31</v>
      </c>
      <c r="J429" s="12">
        <f t="shared" si="183"/>
        <v>3</v>
      </c>
      <c r="K429" s="12">
        <f t="shared" si="184"/>
        <v>-5.2359877559829883E-2</v>
      </c>
      <c r="L429" s="12">
        <f t="shared" si="185"/>
        <v>-5.2335956242943828E-2</v>
      </c>
      <c r="M429" s="12">
        <f t="shared" si="186"/>
        <v>-5.2383818566763218E-2</v>
      </c>
      <c r="N429" s="12">
        <f t="shared" si="187"/>
        <v>0</v>
      </c>
      <c r="O429" s="12">
        <f t="shared" si="188"/>
        <v>6375585.7452000007</v>
      </c>
      <c r="P429" s="12">
        <f t="shared" si="189"/>
        <v>9.2468067027179749E-6</v>
      </c>
      <c r="Q429" s="12">
        <f t="shared" si="190"/>
        <v>0</v>
      </c>
      <c r="R429" s="12">
        <f t="shared" si="191"/>
        <v>0</v>
      </c>
      <c r="S429" s="12">
        <f t="shared" si="192"/>
        <v>0</v>
      </c>
      <c r="T429" s="12">
        <f t="shared" si="193"/>
        <v>0</v>
      </c>
      <c r="U429" s="12">
        <f t="shared" si="194"/>
        <v>0</v>
      </c>
      <c r="V429" s="12">
        <f t="shared" si="179"/>
        <v>5.0546225567071803E-3</v>
      </c>
      <c r="W429" s="12">
        <f t="shared" si="195"/>
        <v>4.2582015317955055E-5</v>
      </c>
      <c r="X429" s="12">
        <f t="shared" si="196"/>
        <v>1.6740578955036711E-7</v>
      </c>
      <c r="Y429" s="12">
        <f t="shared" si="197"/>
        <v>0</v>
      </c>
      <c r="Z429" s="13" t="str">
        <f t="shared" si="198"/>
        <v>N</v>
      </c>
      <c r="AA429" s="13" t="str">
        <f t="shared" si="199"/>
        <v>N</v>
      </c>
      <c r="AB429" s="13" t="str">
        <f t="shared" si="200"/>
        <v>U</v>
      </c>
      <c r="AC429" s="14">
        <f t="shared" si="201"/>
        <v>166021.44365805644</v>
      </c>
      <c r="AD429" s="14">
        <f t="shared" si="202"/>
        <v>0</v>
      </c>
      <c r="AE429" s="27"/>
      <c r="AF429" s="27"/>
      <c r="AG429" s="33"/>
      <c r="AH429" s="34"/>
      <c r="AI429" s="35"/>
      <c r="AJ429" s="33"/>
      <c r="AK429" s="34"/>
      <c r="AL429" s="35"/>
      <c r="AM429" s="28"/>
      <c r="AN429" s="28"/>
      <c r="AO429" s="28"/>
    </row>
    <row r="430" spans="5:41" x14ac:dyDescent="0.25">
      <c r="E430" s="11">
        <f>route!A429</f>
        <v>0</v>
      </c>
      <c r="F430" s="11">
        <f>route!B429</f>
        <v>0</v>
      </c>
      <c r="G430" s="12">
        <f t="shared" si="180"/>
        <v>0</v>
      </c>
      <c r="H430" s="12">
        <f t="shared" si="181"/>
        <v>0</v>
      </c>
      <c r="I430" s="12">
        <f t="shared" si="182"/>
        <v>31</v>
      </c>
      <c r="J430" s="12">
        <f t="shared" si="183"/>
        <v>3</v>
      </c>
      <c r="K430" s="12">
        <f t="shared" si="184"/>
        <v>-5.2359877559829883E-2</v>
      </c>
      <c r="L430" s="12">
        <f t="shared" si="185"/>
        <v>-5.2335956242943828E-2</v>
      </c>
      <c r="M430" s="12">
        <f t="shared" si="186"/>
        <v>-5.2383818566763218E-2</v>
      </c>
      <c r="N430" s="12">
        <f t="shared" si="187"/>
        <v>0</v>
      </c>
      <c r="O430" s="12">
        <f t="shared" si="188"/>
        <v>6375585.7452000007</v>
      </c>
      <c r="P430" s="12">
        <f t="shared" si="189"/>
        <v>9.2468067027179749E-6</v>
      </c>
      <c r="Q430" s="12">
        <f t="shared" si="190"/>
        <v>0</v>
      </c>
      <c r="R430" s="12">
        <f t="shared" si="191"/>
        <v>0</v>
      </c>
      <c r="S430" s="12">
        <f t="shared" si="192"/>
        <v>0</v>
      </c>
      <c r="T430" s="12">
        <f t="shared" si="193"/>
        <v>0</v>
      </c>
      <c r="U430" s="12">
        <f t="shared" si="194"/>
        <v>0</v>
      </c>
      <c r="V430" s="12">
        <f t="shared" si="179"/>
        <v>5.0546225567071803E-3</v>
      </c>
      <c r="W430" s="12">
        <f t="shared" si="195"/>
        <v>4.2582015317955055E-5</v>
      </c>
      <c r="X430" s="12">
        <f t="shared" si="196"/>
        <v>1.6740578955036711E-7</v>
      </c>
      <c r="Y430" s="12">
        <f t="shared" si="197"/>
        <v>0</v>
      </c>
      <c r="Z430" s="13" t="str">
        <f t="shared" si="198"/>
        <v>N</v>
      </c>
      <c r="AA430" s="13" t="str">
        <f t="shared" si="199"/>
        <v>N</v>
      </c>
      <c r="AB430" s="13" t="str">
        <f t="shared" si="200"/>
        <v>U</v>
      </c>
      <c r="AC430" s="14">
        <f t="shared" si="201"/>
        <v>166021.44365805644</v>
      </c>
      <c r="AD430" s="14">
        <f t="shared" si="202"/>
        <v>0</v>
      </c>
      <c r="AE430" s="27"/>
      <c r="AF430" s="27"/>
      <c r="AG430" s="33"/>
      <c r="AH430" s="34"/>
      <c r="AI430" s="35"/>
      <c r="AJ430" s="33"/>
      <c r="AK430" s="34"/>
      <c r="AL430" s="35"/>
      <c r="AM430" s="28"/>
      <c r="AN430" s="28"/>
      <c r="AO430" s="28"/>
    </row>
    <row r="431" spans="5:41" x14ac:dyDescent="0.25">
      <c r="E431" s="11">
        <f>route!A430</f>
        <v>0</v>
      </c>
      <c r="F431" s="11">
        <f>route!B430</f>
        <v>0</v>
      </c>
      <c r="G431" s="12">
        <f t="shared" si="180"/>
        <v>0</v>
      </c>
      <c r="H431" s="12">
        <f t="shared" si="181"/>
        <v>0</v>
      </c>
      <c r="I431" s="12">
        <f t="shared" si="182"/>
        <v>31</v>
      </c>
      <c r="J431" s="12">
        <f t="shared" si="183"/>
        <v>3</v>
      </c>
      <c r="K431" s="12">
        <f t="shared" si="184"/>
        <v>-5.2359877559829883E-2</v>
      </c>
      <c r="L431" s="12">
        <f t="shared" si="185"/>
        <v>-5.2335956242943828E-2</v>
      </c>
      <c r="M431" s="12">
        <f t="shared" si="186"/>
        <v>-5.2383818566763218E-2</v>
      </c>
      <c r="N431" s="12">
        <f t="shared" si="187"/>
        <v>0</v>
      </c>
      <c r="O431" s="12">
        <f t="shared" si="188"/>
        <v>6375585.7452000007</v>
      </c>
      <c r="P431" s="12">
        <f t="shared" si="189"/>
        <v>9.2468067027179749E-6</v>
      </c>
      <c r="Q431" s="12">
        <f t="shared" si="190"/>
        <v>0</v>
      </c>
      <c r="R431" s="12">
        <f t="shared" si="191"/>
        <v>0</v>
      </c>
      <c r="S431" s="12">
        <f t="shared" si="192"/>
        <v>0</v>
      </c>
      <c r="T431" s="12">
        <f t="shared" si="193"/>
        <v>0</v>
      </c>
      <c r="U431" s="12">
        <f t="shared" si="194"/>
        <v>0</v>
      </c>
      <c r="V431" s="12">
        <f t="shared" si="179"/>
        <v>5.0546225567071803E-3</v>
      </c>
      <c r="W431" s="12">
        <f t="shared" si="195"/>
        <v>4.2582015317955055E-5</v>
      </c>
      <c r="X431" s="12">
        <f t="shared" si="196"/>
        <v>1.6740578955036711E-7</v>
      </c>
      <c r="Y431" s="12">
        <f t="shared" si="197"/>
        <v>0</v>
      </c>
      <c r="Z431" s="13" t="str">
        <f t="shared" si="198"/>
        <v>N</v>
      </c>
      <c r="AA431" s="13" t="str">
        <f t="shared" si="199"/>
        <v>N</v>
      </c>
      <c r="AB431" s="13" t="str">
        <f t="shared" si="200"/>
        <v>U</v>
      </c>
      <c r="AC431" s="14">
        <f t="shared" si="201"/>
        <v>166021.44365805644</v>
      </c>
      <c r="AD431" s="14">
        <f t="shared" si="202"/>
        <v>0</v>
      </c>
      <c r="AE431" s="27"/>
      <c r="AF431" s="27"/>
      <c r="AG431" s="33"/>
      <c r="AH431" s="34"/>
      <c r="AI431" s="35"/>
      <c r="AJ431" s="33"/>
      <c r="AK431" s="34"/>
      <c r="AL431" s="35"/>
      <c r="AM431" s="28"/>
      <c r="AN431" s="28"/>
      <c r="AO431" s="28"/>
    </row>
    <row r="432" spans="5:41" x14ac:dyDescent="0.25">
      <c r="E432" s="11">
        <f>route!A431</f>
        <v>0</v>
      </c>
      <c r="F432" s="11">
        <f>route!B431</f>
        <v>0</v>
      </c>
      <c r="G432" s="12">
        <f t="shared" si="180"/>
        <v>0</v>
      </c>
      <c r="H432" s="12">
        <f t="shared" si="181"/>
        <v>0</v>
      </c>
      <c r="I432" s="12">
        <f t="shared" si="182"/>
        <v>31</v>
      </c>
      <c r="J432" s="12">
        <f t="shared" si="183"/>
        <v>3</v>
      </c>
      <c r="K432" s="12">
        <f t="shared" si="184"/>
        <v>-5.2359877559829883E-2</v>
      </c>
      <c r="L432" s="12">
        <f t="shared" si="185"/>
        <v>-5.2335956242943828E-2</v>
      </c>
      <c r="M432" s="12">
        <f t="shared" si="186"/>
        <v>-5.2383818566763218E-2</v>
      </c>
      <c r="N432" s="12">
        <f t="shared" si="187"/>
        <v>0</v>
      </c>
      <c r="O432" s="12">
        <f t="shared" si="188"/>
        <v>6375585.7452000007</v>
      </c>
      <c r="P432" s="12">
        <f t="shared" si="189"/>
        <v>9.2468067027179749E-6</v>
      </c>
      <c r="Q432" s="12">
        <f t="shared" si="190"/>
        <v>0</v>
      </c>
      <c r="R432" s="12">
        <f t="shared" si="191"/>
        <v>0</v>
      </c>
      <c r="S432" s="12">
        <f t="shared" si="192"/>
        <v>0</v>
      </c>
      <c r="T432" s="12">
        <f t="shared" si="193"/>
        <v>0</v>
      </c>
      <c r="U432" s="12">
        <f t="shared" si="194"/>
        <v>0</v>
      </c>
      <c r="V432" s="12">
        <f t="shared" si="179"/>
        <v>5.0546225567071803E-3</v>
      </c>
      <c r="W432" s="12">
        <f t="shared" si="195"/>
        <v>4.2582015317955055E-5</v>
      </c>
      <c r="X432" s="12">
        <f t="shared" si="196"/>
        <v>1.6740578955036711E-7</v>
      </c>
      <c r="Y432" s="12">
        <f t="shared" si="197"/>
        <v>0</v>
      </c>
      <c r="Z432" s="13" t="str">
        <f t="shared" si="198"/>
        <v>N</v>
      </c>
      <c r="AA432" s="13" t="str">
        <f t="shared" si="199"/>
        <v>N</v>
      </c>
      <c r="AB432" s="13" t="str">
        <f t="shared" si="200"/>
        <v>U</v>
      </c>
      <c r="AC432" s="14">
        <f t="shared" si="201"/>
        <v>166021.44365805644</v>
      </c>
      <c r="AD432" s="14">
        <f t="shared" si="202"/>
        <v>0</v>
      </c>
      <c r="AE432" s="27"/>
      <c r="AF432" s="27"/>
      <c r="AG432" s="33"/>
      <c r="AH432" s="34"/>
      <c r="AI432" s="35"/>
      <c r="AJ432" s="33"/>
      <c r="AK432" s="34"/>
      <c r="AL432" s="35"/>
      <c r="AM432" s="28"/>
      <c r="AN432" s="28"/>
      <c r="AO432" s="28"/>
    </row>
    <row r="433" spans="5:41" x14ac:dyDescent="0.25">
      <c r="E433" s="11">
        <f>route!A432</f>
        <v>0</v>
      </c>
      <c r="F433" s="11">
        <f>route!B432</f>
        <v>0</v>
      </c>
      <c r="G433" s="12">
        <f t="shared" si="180"/>
        <v>0</v>
      </c>
      <c r="H433" s="12">
        <f t="shared" si="181"/>
        <v>0</v>
      </c>
      <c r="I433" s="12">
        <f t="shared" si="182"/>
        <v>31</v>
      </c>
      <c r="J433" s="12">
        <f t="shared" si="183"/>
        <v>3</v>
      </c>
      <c r="K433" s="12">
        <f t="shared" si="184"/>
        <v>-5.2359877559829883E-2</v>
      </c>
      <c r="L433" s="12">
        <f t="shared" si="185"/>
        <v>-5.2335956242943828E-2</v>
      </c>
      <c r="M433" s="12">
        <f t="shared" si="186"/>
        <v>-5.2383818566763218E-2</v>
      </c>
      <c r="N433" s="12">
        <f t="shared" si="187"/>
        <v>0</v>
      </c>
      <c r="O433" s="12">
        <f t="shared" si="188"/>
        <v>6375585.7452000007</v>
      </c>
      <c r="P433" s="12">
        <f t="shared" si="189"/>
        <v>9.2468067027179749E-6</v>
      </c>
      <c r="Q433" s="12">
        <f t="shared" si="190"/>
        <v>0</v>
      </c>
      <c r="R433" s="12">
        <f t="shared" si="191"/>
        <v>0</v>
      </c>
      <c r="S433" s="12">
        <f t="shared" si="192"/>
        <v>0</v>
      </c>
      <c r="T433" s="12">
        <f t="shared" si="193"/>
        <v>0</v>
      </c>
      <c r="U433" s="12">
        <f t="shared" si="194"/>
        <v>0</v>
      </c>
      <c r="V433" s="12">
        <f t="shared" si="179"/>
        <v>5.0546225567071803E-3</v>
      </c>
      <c r="W433" s="12">
        <f t="shared" si="195"/>
        <v>4.2582015317955055E-5</v>
      </c>
      <c r="X433" s="12">
        <f t="shared" si="196"/>
        <v>1.6740578955036711E-7</v>
      </c>
      <c r="Y433" s="12">
        <f t="shared" si="197"/>
        <v>0</v>
      </c>
      <c r="Z433" s="13" t="str">
        <f t="shared" si="198"/>
        <v>N</v>
      </c>
      <c r="AA433" s="13" t="str">
        <f t="shared" si="199"/>
        <v>N</v>
      </c>
      <c r="AB433" s="13" t="str">
        <f t="shared" si="200"/>
        <v>U</v>
      </c>
      <c r="AC433" s="14">
        <f t="shared" si="201"/>
        <v>166021.44365805644</v>
      </c>
      <c r="AD433" s="14">
        <f t="shared" si="202"/>
        <v>0</v>
      </c>
      <c r="AE433" s="27"/>
      <c r="AF433" s="27"/>
      <c r="AG433" s="33"/>
      <c r="AH433" s="34"/>
      <c r="AI433" s="35"/>
      <c r="AJ433" s="33"/>
      <c r="AK433" s="34"/>
      <c r="AL433" s="35"/>
      <c r="AM433" s="28"/>
      <c r="AN433" s="28"/>
      <c r="AO433" s="28"/>
    </row>
    <row r="434" spans="5:41" x14ac:dyDescent="0.25">
      <c r="E434" s="11">
        <f>route!A433</f>
        <v>0</v>
      </c>
      <c r="F434" s="11">
        <f>route!B433</f>
        <v>0</v>
      </c>
      <c r="G434" s="12">
        <f t="shared" si="180"/>
        <v>0</v>
      </c>
      <c r="H434" s="12">
        <f t="shared" si="181"/>
        <v>0</v>
      </c>
      <c r="I434" s="12">
        <f t="shared" si="182"/>
        <v>31</v>
      </c>
      <c r="J434" s="12">
        <f t="shared" si="183"/>
        <v>3</v>
      </c>
      <c r="K434" s="12">
        <f t="shared" si="184"/>
        <v>-5.2359877559829883E-2</v>
      </c>
      <c r="L434" s="12">
        <f t="shared" si="185"/>
        <v>-5.2335956242943828E-2</v>
      </c>
      <c r="M434" s="12">
        <f t="shared" si="186"/>
        <v>-5.2383818566763218E-2</v>
      </c>
      <c r="N434" s="12">
        <f t="shared" si="187"/>
        <v>0</v>
      </c>
      <c r="O434" s="12">
        <f t="shared" si="188"/>
        <v>6375585.7452000007</v>
      </c>
      <c r="P434" s="12">
        <f t="shared" si="189"/>
        <v>9.2468067027179749E-6</v>
      </c>
      <c r="Q434" s="12">
        <f t="shared" si="190"/>
        <v>0</v>
      </c>
      <c r="R434" s="12">
        <f t="shared" si="191"/>
        <v>0</v>
      </c>
      <c r="S434" s="12">
        <f t="shared" si="192"/>
        <v>0</v>
      </c>
      <c r="T434" s="12">
        <f t="shared" si="193"/>
        <v>0</v>
      </c>
      <c r="U434" s="12">
        <f t="shared" si="194"/>
        <v>0</v>
      </c>
      <c r="V434" s="12">
        <f t="shared" si="179"/>
        <v>5.0546225567071803E-3</v>
      </c>
      <c r="W434" s="12">
        <f t="shared" si="195"/>
        <v>4.2582015317955055E-5</v>
      </c>
      <c r="X434" s="12">
        <f t="shared" si="196"/>
        <v>1.6740578955036711E-7</v>
      </c>
      <c r="Y434" s="12">
        <f t="shared" si="197"/>
        <v>0</v>
      </c>
      <c r="Z434" s="13" t="str">
        <f t="shared" si="198"/>
        <v>N</v>
      </c>
      <c r="AA434" s="13" t="str">
        <f t="shared" si="199"/>
        <v>N</v>
      </c>
      <c r="AB434" s="13" t="str">
        <f t="shared" si="200"/>
        <v>U</v>
      </c>
      <c r="AC434" s="14">
        <f t="shared" si="201"/>
        <v>166021.44365805644</v>
      </c>
      <c r="AD434" s="14">
        <f t="shared" si="202"/>
        <v>0</v>
      </c>
      <c r="AE434" s="27"/>
      <c r="AF434" s="27"/>
      <c r="AG434" s="33"/>
      <c r="AH434" s="34"/>
      <c r="AI434" s="35"/>
      <c r="AJ434" s="33"/>
      <c r="AK434" s="34"/>
      <c r="AL434" s="35"/>
      <c r="AM434" s="28"/>
      <c r="AN434" s="28"/>
      <c r="AO434" s="28"/>
    </row>
    <row r="435" spans="5:41" x14ac:dyDescent="0.25">
      <c r="E435" s="11">
        <f>route!A434</f>
        <v>0</v>
      </c>
      <c r="F435" s="11">
        <f>route!B434</f>
        <v>0</v>
      </c>
      <c r="G435" s="12">
        <f t="shared" si="180"/>
        <v>0</v>
      </c>
      <c r="H435" s="12">
        <f t="shared" si="181"/>
        <v>0</v>
      </c>
      <c r="I435" s="12">
        <f t="shared" si="182"/>
        <v>31</v>
      </c>
      <c r="J435" s="12">
        <f t="shared" si="183"/>
        <v>3</v>
      </c>
      <c r="K435" s="12">
        <f t="shared" si="184"/>
        <v>-5.2359877559829883E-2</v>
      </c>
      <c r="L435" s="12">
        <f t="shared" si="185"/>
        <v>-5.2335956242943828E-2</v>
      </c>
      <c r="M435" s="12">
        <f t="shared" si="186"/>
        <v>-5.2383818566763218E-2</v>
      </c>
      <c r="N435" s="12">
        <f t="shared" si="187"/>
        <v>0</v>
      </c>
      <c r="O435" s="12">
        <f t="shared" si="188"/>
        <v>6375585.7452000007</v>
      </c>
      <c r="P435" s="12">
        <f t="shared" si="189"/>
        <v>9.2468067027179749E-6</v>
      </c>
      <c r="Q435" s="12">
        <f t="shared" si="190"/>
        <v>0</v>
      </c>
      <c r="R435" s="12">
        <f t="shared" si="191"/>
        <v>0</v>
      </c>
      <c r="S435" s="12">
        <f t="shared" si="192"/>
        <v>0</v>
      </c>
      <c r="T435" s="12">
        <f t="shared" si="193"/>
        <v>0</v>
      </c>
      <c r="U435" s="12">
        <f t="shared" si="194"/>
        <v>0</v>
      </c>
      <c r="V435" s="12">
        <f t="shared" si="179"/>
        <v>5.0546225567071803E-3</v>
      </c>
      <c r="W435" s="12">
        <f t="shared" si="195"/>
        <v>4.2582015317955055E-5</v>
      </c>
      <c r="X435" s="12">
        <f t="shared" si="196"/>
        <v>1.6740578955036711E-7</v>
      </c>
      <c r="Y435" s="12">
        <f t="shared" si="197"/>
        <v>0</v>
      </c>
      <c r="Z435" s="13" t="str">
        <f t="shared" si="198"/>
        <v>N</v>
      </c>
      <c r="AA435" s="13" t="str">
        <f t="shared" si="199"/>
        <v>N</v>
      </c>
      <c r="AB435" s="13" t="str">
        <f t="shared" si="200"/>
        <v>U</v>
      </c>
      <c r="AC435" s="14">
        <f t="shared" si="201"/>
        <v>166021.44365805644</v>
      </c>
      <c r="AD435" s="14">
        <f t="shared" si="202"/>
        <v>0</v>
      </c>
      <c r="AE435" s="27"/>
      <c r="AF435" s="27"/>
      <c r="AG435" s="33"/>
      <c r="AH435" s="34"/>
      <c r="AI435" s="35"/>
      <c r="AJ435" s="33"/>
      <c r="AK435" s="34"/>
      <c r="AL435" s="35"/>
      <c r="AM435" s="28"/>
      <c r="AN435" s="28"/>
      <c r="AO435" s="28"/>
    </row>
    <row r="436" spans="5:41" x14ac:dyDescent="0.25">
      <c r="E436" s="11">
        <f>route!A435</f>
        <v>0</v>
      </c>
      <c r="F436" s="11">
        <f>route!B435</f>
        <v>0</v>
      </c>
      <c r="G436" s="12">
        <f t="shared" si="180"/>
        <v>0</v>
      </c>
      <c r="H436" s="12">
        <f t="shared" si="181"/>
        <v>0</v>
      </c>
      <c r="I436" s="12">
        <f t="shared" si="182"/>
        <v>31</v>
      </c>
      <c r="J436" s="12">
        <f t="shared" si="183"/>
        <v>3</v>
      </c>
      <c r="K436" s="12">
        <f t="shared" si="184"/>
        <v>-5.2359877559829883E-2</v>
      </c>
      <c r="L436" s="12">
        <f t="shared" si="185"/>
        <v>-5.2335956242943828E-2</v>
      </c>
      <c r="M436" s="12">
        <f t="shared" si="186"/>
        <v>-5.2383818566763218E-2</v>
      </c>
      <c r="N436" s="12">
        <f t="shared" si="187"/>
        <v>0</v>
      </c>
      <c r="O436" s="12">
        <f t="shared" si="188"/>
        <v>6375585.7452000007</v>
      </c>
      <c r="P436" s="12">
        <f t="shared" si="189"/>
        <v>9.2468067027179749E-6</v>
      </c>
      <c r="Q436" s="12">
        <f t="shared" si="190"/>
        <v>0</v>
      </c>
      <c r="R436" s="12">
        <f t="shared" si="191"/>
        <v>0</v>
      </c>
      <c r="S436" s="12">
        <f t="shared" si="192"/>
        <v>0</v>
      </c>
      <c r="T436" s="12">
        <f t="shared" si="193"/>
        <v>0</v>
      </c>
      <c r="U436" s="12">
        <f t="shared" si="194"/>
        <v>0</v>
      </c>
      <c r="V436" s="12">
        <f t="shared" si="179"/>
        <v>5.0546225567071803E-3</v>
      </c>
      <c r="W436" s="12">
        <f t="shared" si="195"/>
        <v>4.2582015317955055E-5</v>
      </c>
      <c r="X436" s="12">
        <f t="shared" si="196"/>
        <v>1.6740578955036711E-7</v>
      </c>
      <c r="Y436" s="12">
        <f t="shared" si="197"/>
        <v>0</v>
      </c>
      <c r="Z436" s="13" t="str">
        <f t="shared" si="198"/>
        <v>N</v>
      </c>
      <c r="AA436" s="13" t="str">
        <f t="shared" si="199"/>
        <v>N</v>
      </c>
      <c r="AB436" s="13" t="str">
        <f t="shared" si="200"/>
        <v>U</v>
      </c>
      <c r="AC436" s="14">
        <f t="shared" si="201"/>
        <v>166021.44365805644</v>
      </c>
      <c r="AD436" s="14">
        <f t="shared" si="202"/>
        <v>0</v>
      </c>
      <c r="AE436" s="27"/>
      <c r="AF436" s="27"/>
      <c r="AG436" s="33"/>
      <c r="AH436" s="34"/>
      <c r="AI436" s="35"/>
      <c r="AJ436" s="33"/>
      <c r="AK436" s="34"/>
      <c r="AL436" s="35"/>
      <c r="AM436" s="28"/>
      <c r="AN436" s="28"/>
      <c r="AO436" s="28"/>
    </row>
    <row r="437" spans="5:41" x14ac:dyDescent="0.25">
      <c r="E437" s="11">
        <f>route!A436</f>
        <v>0</v>
      </c>
      <c r="F437" s="11">
        <f>route!B436</f>
        <v>0</v>
      </c>
      <c r="G437" s="12">
        <f t="shared" si="180"/>
        <v>0</v>
      </c>
      <c r="H437" s="12">
        <f t="shared" si="181"/>
        <v>0</v>
      </c>
      <c r="I437" s="12">
        <f t="shared" si="182"/>
        <v>31</v>
      </c>
      <c r="J437" s="12">
        <f t="shared" si="183"/>
        <v>3</v>
      </c>
      <c r="K437" s="12">
        <f t="shared" si="184"/>
        <v>-5.2359877559829883E-2</v>
      </c>
      <c r="L437" s="12">
        <f t="shared" si="185"/>
        <v>-5.2335956242943828E-2</v>
      </c>
      <c r="M437" s="12">
        <f t="shared" si="186"/>
        <v>-5.2383818566763218E-2</v>
      </c>
      <c r="N437" s="12">
        <f t="shared" si="187"/>
        <v>0</v>
      </c>
      <c r="O437" s="12">
        <f t="shared" si="188"/>
        <v>6375585.7452000007</v>
      </c>
      <c r="P437" s="12">
        <f t="shared" si="189"/>
        <v>9.2468067027179749E-6</v>
      </c>
      <c r="Q437" s="12">
        <f t="shared" si="190"/>
        <v>0</v>
      </c>
      <c r="R437" s="12">
        <f t="shared" si="191"/>
        <v>0</v>
      </c>
      <c r="S437" s="12">
        <f t="shared" si="192"/>
        <v>0</v>
      </c>
      <c r="T437" s="12">
        <f t="shared" si="193"/>
        <v>0</v>
      </c>
      <c r="U437" s="12">
        <f t="shared" si="194"/>
        <v>0</v>
      </c>
      <c r="V437" s="12">
        <f t="shared" si="179"/>
        <v>5.0546225567071803E-3</v>
      </c>
      <c r="W437" s="12">
        <f t="shared" si="195"/>
        <v>4.2582015317955055E-5</v>
      </c>
      <c r="X437" s="12">
        <f t="shared" si="196"/>
        <v>1.6740578955036711E-7</v>
      </c>
      <c r="Y437" s="12">
        <f t="shared" si="197"/>
        <v>0</v>
      </c>
      <c r="Z437" s="13" t="str">
        <f t="shared" si="198"/>
        <v>N</v>
      </c>
      <c r="AA437" s="13" t="str">
        <f t="shared" si="199"/>
        <v>N</v>
      </c>
      <c r="AB437" s="13" t="str">
        <f t="shared" si="200"/>
        <v>U</v>
      </c>
      <c r="AC437" s="14">
        <f t="shared" si="201"/>
        <v>166021.44365805644</v>
      </c>
      <c r="AD437" s="14">
        <f t="shared" si="202"/>
        <v>0</v>
      </c>
      <c r="AE437" s="27"/>
      <c r="AF437" s="27"/>
      <c r="AG437" s="33"/>
      <c r="AH437" s="34"/>
      <c r="AI437" s="35"/>
      <c r="AJ437" s="33"/>
      <c r="AK437" s="34"/>
      <c r="AL437" s="35"/>
      <c r="AM437" s="28"/>
      <c r="AN437" s="28"/>
      <c r="AO437" s="28"/>
    </row>
    <row r="438" spans="5:41" x14ac:dyDescent="0.25">
      <c r="E438" s="11">
        <f>route!A437</f>
        <v>0</v>
      </c>
      <c r="F438" s="11">
        <f>route!B437</f>
        <v>0</v>
      </c>
      <c r="G438" s="12">
        <f t="shared" si="180"/>
        <v>0</v>
      </c>
      <c r="H438" s="12">
        <f t="shared" si="181"/>
        <v>0</v>
      </c>
      <c r="I438" s="12">
        <f t="shared" si="182"/>
        <v>31</v>
      </c>
      <c r="J438" s="12">
        <f t="shared" si="183"/>
        <v>3</v>
      </c>
      <c r="K438" s="12">
        <f t="shared" si="184"/>
        <v>-5.2359877559829883E-2</v>
      </c>
      <c r="L438" s="12">
        <f t="shared" si="185"/>
        <v>-5.2335956242943828E-2</v>
      </c>
      <c r="M438" s="12">
        <f t="shared" si="186"/>
        <v>-5.2383818566763218E-2</v>
      </c>
      <c r="N438" s="12">
        <f t="shared" si="187"/>
        <v>0</v>
      </c>
      <c r="O438" s="12">
        <f t="shared" si="188"/>
        <v>6375585.7452000007</v>
      </c>
      <c r="P438" s="12">
        <f t="shared" si="189"/>
        <v>9.2468067027179749E-6</v>
      </c>
      <c r="Q438" s="12">
        <f t="shared" si="190"/>
        <v>0</v>
      </c>
      <c r="R438" s="12">
        <f t="shared" si="191"/>
        <v>0</v>
      </c>
      <c r="S438" s="12">
        <f t="shared" si="192"/>
        <v>0</v>
      </c>
      <c r="T438" s="12">
        <f t="shared" si="193"/>
        <v>0</v>
      </c>
      <c r="U438" s="12">
        <f t="shared" si="194"/>
        <v>0</v>
      </c>
      <c r="V438" s="12">
        <f t="shared" si="179"/>
        <v>5.0546225567071803E-3</v>
      </c>
      <c r="W438" s="12">
        <f t="shared" si="195"/>
        <v>4.2582015317955055E-5</v>
      </c>
      <c r="X438" s="12">
        <f t="shared" si="196"/>
        <v>1.6740578955036711E-7</v>
      </c>
      <c r="Y438" s="12">
        <f t="shared" si="197"/>
        <v>0</v>
      </c>
      <c r="Z438" s="13" t="str">
        <f t="shared" si="198"/>
        <v>N</v>
      </c>
      <c r="AA438" s="13" t="str">
        <f t="shared" si="199"/>
        <v>N</v>
      </c>
      <c r="AB438" s="13" t="str">
        <f t="shared" si="200"/>
        <v>U</v>
      </c>
      <c r="AC438" s="14">
        <f t="shared" si="201"/>
        <v>166021.44365805644</v>
      </c>
      <c r="AD438" s="14">
        <f t="shared" si="202"/>
        <v>0</v>
      </c>
      <c r="AE438" s="27"/>
      <c r="AF438" s="27"/>
      <c r="AG438" s="33"/>
      <c r="AH438" s="34"/>
      <c r="AI438" s="35"/>
      <c r="AJ438" s="33"/>
      <c r="AK438" s="34"/>
      <c r="AL438" s="35"/>
      <c r="AM438" s="28"/>
      <c r="AN438" s="28"/>
      <c r="AO438" s="28"/>
    </row>
    <row r="439" spans="5:41" x14ac:dyDescent="0.25">
      <c r="E439" s="11">
        <f>route!A438</f>
        <v>0</v>
      </c>
      <c r="F439" s="11">
        <f>route!B438</f>
        <v>0</v>
      </c>
      <c r="G439" s="12">
        <f t="shared" si="180"/>
        <v>0</v>
      </c>
      <c r="H439" s="12">
        <f t="shared" si="181"/>
        <v>0</v>
      </c>
      <c r="I439" s="12">
        <f t="shared" si="182"/>
        <v>31</v>
      </c>
      <c r="J439" s="12">
        <f t="shared" si="183"/>
        <v>3</v>
      </c>
      <c r="K439" s="12">
        <f t="shared" si="184"/>
        <v>-5.2359877559829883E-2</v>
      </c>
      <c r="L439" s="12">
        <f t="shared" si="185"/>
        <v>-5.2335956242943828E-2</v>
      </c>
      <c r="M439" s="12">
        <f t="shared" si="186"/>
        <v>-5.2383818566763218E-2</v>
      </c>
      <c r="N439" s="12">
        <f t="shared" si="187"/>
        <v>0</v>
      </c>
      <c r="O439" s="12">
        <f t="shared" si="188"/>
        <v>6375585.7452000007</v>
      </c>
      <c r="P439" s="12">
        <f t="shared" si="189"/>
        <v>9.2468067027179749E-6</v>
      </c>
      <c r="Q439" s="12">
        <f t="shared" si="190"/>
        <v>0</v>
      </c>
      <c r="R439" s="12">
        <f t="shared" si="191"/>
        <v>0</v>
      </c>
      <c r="S439" s="12">
        <f t="shared" si="192"/>
        <v>0</v>
      </c>
      <c r="T439" s="12">
        <f t="shared" si="193"/>
        <v>0</v>
      </c>
      <c r="U439" s="12">
        <f t="shared" si="194"/>
        <v>0</v>
      </c>
      <c r="V439" s="12">
        <f t="shared" si="179"/>
        <v>5.0546225567071803E-3</v>
      </c>
      <c r="W439" s="12">
        <f t="shared" si="195"/>
        <v>4.2582015317955055E-5</v>
      </c>
      <c r="X439" s="12">
        <f t="shared" si="196"/>
        <v>1.6740578955036711E-7</v>
      </c>
      <c r="Y439" s="12">
        <f t="shared" si="197"/>
        <v>0</v>
      </c>
      <c r="Z439" s="13" t="str">
        <f t="shared" si="198"/>
        <v>N</v>
      </c>
      <c r="AA439" s="13" t="str">
        <f t="shared" si="199"/>
        <v>N</v>
      </c>
      <c r="AB439" s="13" t="str">
        <f t="shared" si="200"/>
        <v>U</v>
      </c>
      <c r="AC439" s="14">
        <f t="shared" si="201"/>
        <v>166021.44365805644</v>
      </c>
      <c r="AD439" s="14">
        <f t="shared" si="202"/>
        <v>0</v>
      </c>
      <c r="AE439" s="27"/>
      <c r="AF439" s="27"/>
      <c r="AG439" s="33"/>
      <c r="AH439" s="34"/>
      <c r="AI439" s="35"/>
      <c r="AJ439" s="33"/>
      <c r="AK439" s="34"/>
      <c r="AL439" s="35"/>
      <c r="AM439" s="28"/>
      <c r="AN439" s="28"/>
      <c r="AO439" s="28"/>
    </row>
    <row r="440" spans="5:41" x14ac:dyDescent="0.25">
      <c r="E440" s="11">
        <f>route!A439</f>
        <v>0</v>
      </c>
      <c r="F440" s="11">
        <f>route!B439</f>
        <v>0</v>
      </c>
      <c r="G440" s="12">
        <f t="shared" si="180"/>
        <v>0</v>
      </c>
      <c r="H440" s="12">
        <f t="shared" si="181"/>
        <v>0</v>
      </c>
      <c r="I440" s="12">
        <f t="shared" si="182"/>
        <v>31</v>
      </c>
      <c r="J440" s="12">
        <f t="shared" si="183"/>
        <v>3</v>
      </c>
      <c r="K440" s="12">
        <f t="shared" si="184"/>
        <v>-5.2359877559829883E-2</v>
      </c>
      <c r="L440" s="12">
        <f t="shared" si="185"/>
        <v>-5.2335956242943828E-2</v>
      </c>
      <c r="M440" s="12">
        <f t="shared" si="186"/>
        <v>-5.2383818566763218E-2</v>
      </c>
      <c r="N440" s="12">
        <f t="shared" si="187"/>
        <v>0</v>
      </c>
      <c r="O440" s="12">
        <f t="shared" si="188"/>
        <v>6375585.7452000007</v>
      </c>
      <c r="P440" s="12">
        <f t="shared" si="189"/>
        <v>9.2468067027179749E-6</v>
      </c>
      <c r="Q440" s="12">
        <f t="shared" si="190"/>
        <v>0</v>
      </c>
      <c r="R440" s="12">
        <f t="shared" si="191"/>
        <v>0</v>
      </c>
      <c r="S440" s="12">
        <f t="shared" si="192"/>
        <v>0</v>
      </c>
      <c r="T440" s="12">
        <f t="shared" si="193"/>
        <v>0</v>
      </c>
      <c r="U440" s="12">
        <f t="shared" si="194"/>
        <v>0</v>
      </c>
      <c r="V440" s="12">
        <f t="shared" si="179"/>
        <v>5.0546225567071803E-3</v>
      </c>
      <c r="W440" s="12">
        <f t="shared" si="195"/>
        <v>4.2582015317955055E-5</v>
      </c>
      <c r="X440" s="12">
        <f t="shared" si="196"/>
        <v>1.6740578955036711E-7</v>
      </c>
      <c r="Y440" s="12">
        <f t="shared" si="197"/>
        <v>0</v>
      </c>
      <c r="Z440" s="13" t="str">
        <f t="shared" si="198"/>
        <v>N</v>
      </c>
      <c r="AA440" s="13" t="str">
        <f t="shared" si="199"/>
        <v>N</v>
      </c>
      <c r="AB440" s="13" t="str">
        <f t="shared" si="200"/>
        <v>U</v>
      </c>
      <c r="AC440" s="14">
        <f t="shared" si="201"/>
        <v>166021.44365805644</v>
      </c>
      <c r="AD440" s="14">
        <f t="shared" si="202"/>
        <v>0</v>
      </c>
      <c r="AE440" s="27"/>
      <c r="AF440" s="27"/>
      <c r="AG440" s="33"/>
      <c r="AH440" s="34"/>
      <c r="AI440" s="35"/>
      <c r="AJ440" s="33"/>
      <c r="AK440" s="34"/>
      <c r="AL440" s="35"/>
      <c r="AM440" s="28"/>
      <c r="AN440" s="28"/>
      <c r="AO440" s="28"/>
    </row>
    <row r="441" spans="5:41" x14ac:dyDescent="0.25">
      <c r="E441" s="11">
        <f>route!A440</f>
        <v>0</v>
      </c>
      <c r="F441" s="11">
        <f>route!B440</f>
        <v>0</v>
      </c>
      <c r="G441" s="12">
        <f t="shared" si="180"/>
        <v>0</v>
      </c>
      <c r="H441" s="12">
        <f t="shared" si="181"/>
        <v>0</v>
      </c>
      <c r="I441" s="12">
        <f t="shared" si="182"/>
        <v>31</v>
      </c>
      <c r="J441" s="12">
        <f t="shared" si="183"/>
        <v>3</v>
      </c>
      <c r="K441" s="12">
        <f t="shared" si="184"/>
        <v>-5.2359877559829883E-2</v>
      </c>
      <c r="L441" s="12">
        <f t="shared" si="185"/>
        <v>-5.2335956242943828E-2</v>
      </c>
      <c r="M441" s="12">
        <f t="shared" si="186"/>
        <v>-5.2383818566763218E-2</v>
      </c>
      <c r="N441" s="12">
        <f t="shared" si="187"/>
        <v>0</v>
      </c>
      <c r="O441" s="12">
        <f t="shared" si="188"/>
        <v>6375585.7452000007</v>
      </c>
      <c r="P441" s="12">
        <f t="shared" si="189"/>
        <v>9.2468067027179749E-6</v>
      </c>
      <c r="Q441" s="12">
        <f t="shared" si="190"/>
        <v>0</v>
      </c>
      <c r="R441" s="12">
        <f t="shared" si="191"/>
        <v>0</v>
      </c>
      <c r="S441" s="12">
        <f t="shared" si="192"/>
        <v>0</v>
      </c>
      <c r="T441" s="12">
        <f t="shared" si="193"/>
        <v>0</v>
      </c>
      <c r="U441" s="12">
        <f t="shared" si="194"/>
        <v>0</v>
      </c>
      <c r="V441" s="12">
        <f t="shared" si="179"/>
        <v>5.0546225567071803E-3</v>
      </c>
      <c r="W441" s="12">
        <f t="shared" si="195"/>
        <v>4.2582015317955055E-5</v>
      </c>
      <c r="X441" s="12">
        <f t="shared" si="196"/>
        <v>1.6740578955036711E-7</v>
      </c>
      <c r="Y441" s="12">
        <f t="shared" si="197"/>
        <v>0</v>
      </c>
      <c r="Z441" s="13" t="str">
        <f t="shared" si="198"/>
        <v>N</v>
      </c>
      <c r="AA441" s="13" t="str">
        <f t="shared" si="199"/>
        <v>N</v>
      </c>
      <c r="AB441" s="13" t="str">
        <f t="shared" si="200"/>
        <v>U</v>
      </c>
      <c r="AC441" s="14">
        <f t="shared" si="201"/>
        <v>166021.44365805644</v>
      </c>
      <c r="AD441" s="14">
        <f t="shared" si="202"/>
        <v>0</v>
      </c>
      <c r="AE441" s="27"/>
      <c r="AF441" s="27"/>
      <c r="AG441" s="33"/>
      <c r="AH441" s="34"/>
      <c r="AI441" s="35"/>
      <c r="AJ441" s="33"/>
      <c r="AK441" s="34"/>
      <c r="AL441" s="35"/>
      <c r="AM441" s="28"/>
      <c r="AN441" s="28"/>
      <c r="AO441" s="28"/>
    </row>
    <row r="442" spans="5:41" x14ac:dyDescent="0.25">
      <c r="E442" s="11">
        <f>route!A441</f>
        <v>0</v>
      </c>
      <c r="F442" s="11">
        <f>route!B441</f>
        <v>0</v>
      </c>
      <c r="G442" s="12">
        <f t="shared" si="180"/>
        <v>0</v>
      </c>
      <c r="H442" s="12">
        <f t="shared" si="181"/>
        <v>0</v>
      </c>
      <c r="I442" s="12">
        <f t="shared" si="182"/>
        <v>31</v>
      </c>
      <c r="J442" s="12">
        <f t="shared" si="183"/>
        <v>3</v>
      </c>
      <c r="K442" s="12">
        <f t="shared" si="184"/>
        <v>-5.2359877559829883E-2</v>
      </c>
      <c r="L442" s="12">
        <f t="shared" si="185"/>
        <v>-5.2335956242943828E-2</v>
      </c>
      <c r="M442" s="12">
        <f t="shared" si="186"/>
        <v>-5.2383818566763218E-2</v>
      </c>
      <c r="N442" s="12">
        <f t="shared" si="187"/>
        <v>0</v>
      </c>
      <c r="O442" s="12">
        <f t="shared" si="188"/>
        <v>6375585.7452000007</v>
      </c>
      <c r="P442" s="12">
        <f t="shared" si="189"/>
        <v>9.2468067027179749E-6</v>
      </c>
      <c r="Q442" s="12">
        <f t="shared" si="190"/>
        <v>0</v>
      </c>
      <c r="R442" s="12">
        <f t="shared" si="191"/>
        <v>0</v>
      </c>
      <c r="S442" s="12">
        <f t="shared" si="192"/>
        <v>0</v>
      </c>
      <c r="T442" s="12">
        <f t="shared" si="193"/>
        <v>0</v>
      </c>
      <c r="U442" s="12">
        <f t="shared" si="194"/>
        <v>0</v>
      </c>
      <c r="V442" s="12">
        <f t="shared" si="179"/>
        <v>5.0546225567071803E-3</v>
      </c>
      <c r="W442" s="12">
        <f t="shared" si="195"/>
        <v>4.2582015317955055E-5</v>
      </c>
      <c r="X442" s="12">
        <f t="shared" si="196"/>
        <v>1.6740578955036711E-7</v>
      </c>
      <c r="Y442" s="12">
        <f t="shared" si="197"/>
        <v>0</v>
      </c>
      <c r="Z442" s="13" t="str">
        <f t="shared" si="198"/>
        <v>N</v>
      </c>
      <c r="AA442" s="13" t="str">
        <f t="shared" si="199"/>
        <v>N</v>
      </c>
      <c r="AB442" s="13" t="str">
        <f t="shared" si="200"/>
        <v>U</v>
      </c>
      <c r="AC442" s="14">
        <f t="shared" si="201"/>
        <v>166021.44365805644</v>
      </c>
      <c r="AD442" s="14">
        <f t="shared" si="202"/>
        <v>0</v>
      </c>
      <c r="AE442" s="27"/>
      <c r="AF442" s="27"/>
      <c r="AG442" s="33"/>
      <c r="AH442" s="34"/>
      <c r="AI442" s="35"/>
      <c r="AJ442" s="33"/>
      <c r="AK442" s="34"/>
      <c r="AL442" s="35"/>
      <c r="AM442" s="28"/>
      <c r="AN442" s="28"/>
      <c r="AO442" s="28"/>
    </row>
    <row r="443" spans="5:41" x14ac:dyDescent="0.25">
      <c r="E443" s="11">
        <f>route!A442</f>
        <v>0</v>
      </c>
      <c r="F443" s="11">
        <f>route!B442</f>
        <v>0</v>
      </c>
      <c r="G443" s="12">
        <f t="shared" si="180"/>
        <v>0</v>
      </c>
      <c r="H443" s="12">
        <f t="shared" si="181"/>
        <v>0</v>
      </c>
      <c r="I443" s="12">
        <f t="shared" si="182"/>
        <v>31</v>
      </c>
      <c r="J443" s="12">
        <f t="shared" si="183"/>
        <v>3</v>
      </c>
      <c r="K443" s="12">
        <f t="shared" si="184"/>
        <v>-5.2359877559829883E-2</v>
      </c>
      <c r="L443" s="12">
        <f t="shared" si="185"/>
        <v>-5.2335956242943828E-2</v>
      </c>
      <c r="M443" s="12">
        <f t="shared" si="186"/>
        <v>-5.2383818566763218E-2</v>
      </c>
      <c r="N443" s="12">
        <f t="shared" si="187"/>
        <v>0</v>
      </c>
      <c r="O443" s="12">
        <f t="shared" si="188"/>
        <v>6375585.7452000007</v>
      </c>
      <c r="P443" s="12">
        <f t="shared" si="189"/>
        <v>9.2468067027179749E-6</v>
      </c>
      <c r="Q443" s="12">
        <f t="shared" si="190"/>
        <v>0</v>
      </c>
      <c r="R443" s="12">
        <f t="shared" si="191"/>
        <v>0</v>
      </c>
      <c r="S443" s="12">
        <f t="shared" si="192"/>
        <v>0</v>
      </c>
      <c r="T443" s="12">
        <f t="shared" si="193"/>
        <v>0</v>
      </c>
      <c r="U443" s="12">
        <f t="shared" si="194"/>
        <v>0</v>
      </c>
      <c r="V443" s="12">
        <f t="shared" si="179"/>
        <v>5.0546225567071803E-3</v>
      </c>
      <c r="W443" s="12">
        <f t="shared" si="195"/>
        <v>4.2582015317955055E-5</v>
      </c>
      <c r="X443" s="12">
        <f t="shared" si="196"/>
        <v>1.6740578955036711E-7</v>
      </c>
      <c r="Y443" s="12">
        <f t="shared" si="197"/>
        <v>0</v>
      </c>
      <c r="Z443" s="13" t="str">
        <f t="shared" si="198"/>
        <v>N</v>
      </c>
      <c r="AA443" s="13" t="str">
        <f t="shared" si="199"/>
        <v>N</v>
      </c>
      <c r="AB443" s="13" t="str">
        <f t="shared" si="200"/>
        <v>U</v>
      </c>
      <c r="AC443" s="14">
        <f t="shared" si="201"/>
        <v>166021.44365805644</v>
      </c>
      <c r="AD443" s="14">
        <f t="shared" si="202"/>
        <v>0</v>
      </c>
      <c r="AE443" s="27"/>
      <c r="AF443" s="27"/>
      <c r="AG443" s="33"/>
      <c r="AH443" s="34"/>
      <c r="AI443" s="35"/>
      <c r="AJ443" s="33"/>
      <c r="AK443" s="34"/>
      <c r="AL443" s="35"/>
      <c r="AM443" s="28"/>
      <c r="AN443" s="28"/>
      <c r="AO443" s="28"/>
    </row>
    <row r="444" spans="5:41" x14ac:dyDescent="0.25">
      <c r="E444" s="11">
        <f>route!A443</f>
        <v>0</v>
      </c>
      <c r="F444" s="11">
        <f>route!B443</f>
        <v>0</v>
      </c>
      <c r="G444" s="12">
        <f t="shared" si="180"/>
        <v>0</v>
      </c>
      <c r="H444" s="12">
        <f t="shared" si="181"/>
        <v>0</v>
      </c>
      <c r="I444" s="12">
        <f t="shared" si="182"/>
        <v>31</v>
      </c>
      <c r="J444" s="12">
        <f t="shared" si="183"/>
        <v>3</v>
      </c>
      <c r="K444" s="12">
        <f t="shared" si="184"/>
        <v>-5.2359877559829883E-2</v>
      </c>
      <c r="L444" s="12">
        <f t="shared" si="185"/>
        <v>-5.2335956242943828E-2</v>
      </c>
      <c r="M444" s="12">
        <f t="shared" si="186"/>
        <v>-5.2383818566763218E-2</v>
      </c>
      <c r="N444" s="12">
        <f t="shared" si="187"/>
        <v>0</v>
      </c>
      <c r="O444" s="12">
        <f t="shared" si="188"/>
        <v>6375585.7452000007</v>
      </c>
      <c r="P444" s="12">
        <f t="shared" si="189"/>
        <v>9.2468067027179749E-6</v>
      </c>
      <c r="Q444" s="12">
        <f t="shared" si="190"/>
        <v>0</v>
      </c>
      <c r="R444" s="12">
        <f t="shared" si="191"/>
        <v>0</v>
      </c>
      <c r="S444" s="12">
        <f t="shared" si="192"/>
        <v>0</v>
      </c>
      <c r="T444" s="12">
        <f t="shared" si="193"/>
        <v>0</v>
      </c>
      <c r="U444" s="12">
        <f t="shared" si="194"/>
        <v>0</v>
      </c>
      <c r="V444" s="12">
        <f t="shared" si="179"/>
        <v>5.0546225567071803E-3</v>
      </c>
      <c r="W444" s="12">
        <f t="shared" si="195"/>
        <v>4.2582015317955055E-5</v>
      </c>
      <c r="X444" s="12">
        <f t="shared" si="196"/>
        <v>1.6740578955036711E-7</v>
      </c>
      <c r="Y444" s="12">
        <f t="shared" si="197"/>
        <v>0</v>
      </c>
      <c r="Z444" s="13" t="str">
        <f t="shared" si="198"/>
        <v>N</v>
      </c>
      <c r="AA444" s="13" t="str">
        <f t="shared" si="199"/>
        <v>N</v>
      </c>
      <c r="AB444" s="13" t="str">
        <f t="shared" si="200"/>
        <v>U</v>
      </c>
      <c r="AC444" s="14">
        <f t="shared" si="201"/>
        <v>166021.44365805644</v>
      </c>
      <c r="AD444" s="14">
        <f t="shared" si="202"/>
        <v>0</v>
      </c>
      <c r="AE444" s="27"/>
      <c r="AF444" s="27"/>
      <c r="AG444" s="33"/>
      <c r="AH444" s="34"/>
      <c r="AI444" s="35"/>
      <c r="AJ444" s="33"/>
      <c r="AK444" s="34"/>
      <c r="AL444" s="35"/>
      <c r="AM444" s="28"/>
      <c r="AN444" s="28"/>
      <c r="AO444" s="28"/>
    </row>
    <row r="445" spans="5:41" x14ac:dyDescent="0.25">
      <c r="E445" s="11">
        <f>route!A444</f>
        <v>0</v>
      </c>
      <c r="F445" s="11">
        <f>route!B444</f>
        <v>0</v>
      </c>
      <c r="G445" s="12">
        <f t="shared" si="180"/>
        <v>0</v>
      </c>
      <c r="H445" s="12">
        <f t="shared" si="181"/>
        <v>0</v>
      </c>
      <c r="I445" s="12">
        <f t="shared" si="182"/>
        <v>31</v>
      </c>
      <c r="J445" s="12">
        <f t="shared" si="183"/>
        <v>3</v>
      </c>
      <c r="K445" s="12">
        <f t="shared" si="184"/>
        <v>-5.2359877559829883E-2</v>
      </c>
      <c r="L445" s="12">
        <f t="shared" si="185"/>
        <v>-5.2335956242943828E-2</v>
      </c>
      <c r="M445" s="12">
        <f t="shared" si="186"/>
        <v>-5.2383818566763218E-2</v>
      </c>
      <c r="N445" s="12">
        <f t="shared" si="187"/>
        <v>0</v>
      </c>
      <c r="O445" s="12">
        <f t="shared" si="188"/>
        <v>6375585.7452000007</v>
      </c>
      <c r="P445" s="12">
        <f t="shared" si="189"/>
        <v>9.2468067027179749E-6</v>
      </c>
      <c r="Q445" s="12">
        <f t="shared" si="190"/>
        <v>0</v>
      </c>
      <c r="R445" s="12">
        <f t="shared" si="191"/>
        <v>0</v>
      </c>
      <c r="S445" s="12">
        <f t="shared" si="192"/>
        <v>0</v>
      </c>
      <c r="T445" s="12">
        <f t="shared" si="193"/>
        <v>0</v>
      </c>
      <c r="U445" s="12">
        <f t="shared" si="194"/>
        <v>0</v>
      </c>
      <c r="V445" s="12">
        <f t="shared" si="179"/>
        <v>5.0546225567071803E-3</v>
      </c>
      <c r="W445" s="12">
        <f t="shared" si="195"/>
        <v>4.2582015317955055E-5</v>
      </c>
      <c r="X445" s="12">
        <f t="shared" si="196"/>
        <v>1.6740578955036711E-7</v>
      </c>
      <c r="Y445" s="12">
        <f t="shared" si="197"/>
        <v>0</v>
      </c>
      <c r="Z445" s="13" t="str">
        <f t="shared" si="198"/>
        <v>N</v>
      </c>
      <c r="AA445" s="13" t="str">
        <f t="shared" si="199"/>
        <v>N</v>
      </c>
      <c r="AB445" s="13" t="str">
        <f t="shared" si="200"/>
        <v>U</v>
      </c>
      <c r="AC445" s="14">
        <f t="shared" si="201"/>
        <v>166021.44365805644</v>
      </c>
      <c r="AD445" s="14">
        <f t="shared" si="202"/>
        <v>0</v>
      </c>
      <c r="AE445" s="27"/>
      <c r="AF445" s="27"/>
      <c r="AG445" s="33"/>
      <c r="AH445" s="34"/>
      <c r="AI445" s="35"/>
      <c r="AJ445" s="33"/>
      <c r="AK445" s="34"/>
      <c r="AL445" s="35"/>
      <c r="AM445" s="28"/>
      <c r="AN445" s="28"/>
      <c r="AO445" s="28"/>
    </row>
    <row r="446" spans="5:41" x14ac:dyDescent="0.25">
      <c r="E446" s="11">
        <f>route!A445</f>
        <v>0</v>
      </c>
      <c r="F446" s="11">
        <f>route!B445</f>
        <v>0</v>
      </c>
      <c r="G446" s="12">
        <f t="shared" si="180"/>
        <v>0</v>
      </c>
      <c r="H446" s="12">
        <f t="shared" si="181"/>
        <v>0</v>
      </c>
      <c r="I446" s="12">
        <f t="shared" si="182"/>
        <v>31</v>
      </c>
      <c r="J446" s="12">
        <f t="shared" si="183"/>
        <v>3</v>
      </c>
      <c r="K446" s="12">
        <f t="shared" si="184"/>
        <v>-5.2359877559829883E-2</v>
      </c>
      <c r="L446" s="12">
        <f t="shared" si="185"/>
        <v>-5.2335956242943828E-2</v>
      </c>
      <c r="M446" s="12">
        <f t="shared" si="186"/>
        <v>-5.2383818566763218E-2</v>
      </c>
      <c r="N446" s="12">
        <f t="shared" si="187"/>
        <v>0</v>
      </c>
      <c r="O446" s="12">
        <f t="shared" si="188"/>
        <v>6375585.7452000007</v>
      </c>
      <c r="P446" s="12">
        <f t="shared" si="189"/>
        <v>9.2468067027179749E-6</v>
      </c>
      <c r="Q446" s="12">
        <f t="shared" si="190"/>
        <v>0</v>
      </c>
      <c r="R446" s="12">
        <f t="shared" si="191"/>
        <v>0</v>
      </c>
      <c r="S446" s="12">
        <f t="shared" si="192"/>
        <v>0</v>
      </c>
      <c r="T446" s="12">
        <f t="shared" si="193"/>
        <v>0</v>
      </c>
      <c r="U446" s="12">
        <f t="shared" si="194"/>
        <v>0</v>
      </c>
      <c r="V446" s="12">
        <f t="shared" si="179"/>
        <v>5.0546225567071803E-3</v>
      </c>
      <c r="W446" s="12">
        <f t="shared" si="195"/>
        <v>4.2582015317955055E-5</v>
      </c>
      <c r="X446" s="12">
        <f t="shared" si="196"/>
        <v>1.6740578955036711E-7</v>
      </c>
      <c r="Y446" s="12">
        <f t="shared" si="197"/>
        <v>0</v>
      </c>
      <c r="Z446" s="13" t="str">
        <f t="shared" si="198"/>
        <v>N</v>
      </c>
      <c r="AA446" s="13" t="str">
        <f t="shared" si="199"/>
        <v>N</v>
      </c>
      <c r="AB446" s="13" t="str">
        <f t="shared" si="200"/>
        <v>U</v>
      </c>
      <c r="AC446" s="14">
        <f t="shared" si="201"/>
        <v>166021.44365805644</v>
      </c>
      <c r="AD446" s="14">
        <f t="shared" si="202"/>
        <v>0</v>
      </c>
      <c r="AE446" s="27"/>
      <c r="AF446" s="27"/>
      <c r="AG446" s="33"/>
      <c r="AH446" s="34"/>
      <c r="AI446" s="35"/>
      <c r="AJ446" s="33"/>
      <c r="AK446" s="34"/>
      <c r="AL446" s="35"/>
      <c r="AM446" s="28"/>
      <c r="AN446" s="28"/>
      <c r="AO446" s="28"/>
    </row>
    <row r="447" spans="5:41" x14ac:dyDescent="0.25">
      <c r="E447" s="11">
        <f>route!A446</f>
        <v>0</v>
      </c>
      <c r="F447" s="11">
        <f>route!B446</f>
        <v>0</v>
      </c>
      <c r="G447" s="12">
        <f t="shared" si="180"/>
        <v>0</v>
      </c>
      <c r="H447" s="12">
        <f t="shared" si="181"/>
        <v>0</v>
      </c>
      <c r="I447" s="12">
        <f t="shared" si="182"/>
        <v>31</v>
      </c>
      <c r="J447" s="12">
        <f t="shared" si="183"/>
        <v>3</v>
      </c>
      <c r="K447" s="12">
        <f t="shared" si="184"/>
        <v>-5.2359877559829883E-2</v>
      </c>
      <c r="L447" s="12">
        <f t="shared" si="185"/>
        <v>-5.2335956242943828E-2</v>
      </c>
      <c r="M447" s="12">
        <f t="shared" si="186"/>
        <v>-5.2383818566763218E-2</v>
      </c>
      <c r="N447" s="12">
        <f t="shared" si="187"/>
        <v>0</v>
      </c>
      <c r="O447" s="12">
        <f t="shared" si="188"/>
        <v>6375585.7452000007</v>
      </c>
      <c r="P447" s="12">
        <f t="shared" si="189"/>
        <v>9.2468067027179749E-6</v>
      </c>
      <c r="Q447" s="12">
        <f t="shared" si="190"/>
        <v>0</v>
      </c>
      <c r="R447" s="12">
        <f t="shared" si="191"/>
        <v>0</v>
      </c>
      <c r="S447" s="12">
        <f t="shared" si="192"/>
        <v>0</v>
      </c>
      <c r="T447" s="12">
        <f t="shared" si="193"/>
        <v>0</v>
      </c>
      <c r="U447" s="12">
        <f t="shared" si="194"/>
        <v>0</v>
      </c>
      <c r="V447" s="12">
        <f t="shared" si="179"/>
        <v>5.0546225567071803E-3</v>
      </c>
      <c r="W447" s="12">
        <f t="shared" si="195"/>
        <v>4.2582015317955055E-5</v>
      </c>
      <c r="X447" s="12">
        <f t="shared" si="196"/>
        <v>1.6740578955036711E-7</v>
      </c>
      <c r="Y447" s="12">
        <f t="shared" si="197"/>
        <v>0</v>
      </c>
      <c r="Z447" s="13" t="str">
        <f t="shared" si="198"/>
        <v>N</v>
      </c>
      <c r="AA447" s="13" t="str">
        <f t="shared" si="199"/>
        <v>N</v>
      </c>
      <c r="AB447" s="13" t="str">
        <f t="shared" si="200"/>
        <v>U</v>
      </c>
      <c r="AC447" s="14">
        <f t="shared" si="201"/>
        <v>166021.44365805644</v>
      </c>
      <c r="AD447" s="14">
        <f t="shared" si="202"/>
        <v>0</v>
      </c>
      <c r="AE447" s="27"/>
      <c r="AF447" s="27"/>
      <c r="AG447" s="33"/>
      <c r="AH447" s="34"/>
      <c r="AI447" s="35"/>
      <c r="AJ447" s="33"/>
      <c r="AK447" s="34"/>
      <c r="AL447" s="35"/>
      <c r="AM447" s="28"/>
      <c r="AN447" s="28"/>
      <c r="AO447" s="28"/>
    </row>
    <row r="448" spans="5:41" x14ac:dyDescent="0.25">
      <c r="E448" s="11">
        <f>route!A447</f>
        <v>0</v>
      </c>
      <c r="F448" s="11">
        <f>route!B447</f>
        <v>0</v>
      </c>
      <c r="G448" s="12">
        <f t="shared" si="180"/>
        <v>0</v>
      </c>
      <c r="H448" s="12">
        <f t="shared" si="181"/>
        <v>0</v>
      </c>
      <c r="I448" s="12">
        <f t="shared" si="182"/>
        <v>31</v>
      </c>
      <c r="J448" s="12">
        <f t="shared" si="183"/>
        <v>3</v>
      </c>
      <c r="K448" s="12">
        <f t="shared" si="184"/>
        <v>-5.2359877559829883E-2</v>
      </c>
      <c r="L448" s="12">
        <f t="shared" si="185"/>
        <v>-5.2335956242943828E-2</v>
      </c>
      <c r="M448" s="12">
        <f t="shared" si="186"/>
        <v>-5.2383818566763218E-2</v>
      </c>
      <c r="N448" s="12">
        <f t="shared" si="187"/>
        <v>0</v>
      </c>
      <c r="O448" s="12">
        <f t="shared" si="188"/>
        <v>6375585.7452000007</v>
      </c>
      <c r="P448" s="12">
        <f t="shared" si="189"/>
        <v>9.2468067027179749E-6</v>
      </c>
      <c r="Q448" s="12">
        <f t="shared" si="190"/>
        <v>0</v>
      </c>
      <c r="R448" s="12">
        <f t="shared" si="191"/>
        <v>0</v>
      </c>
      <c r="S448" s="12">
        <f t="shared" si="192"/>
        <v>0</v>
      </c>
      <c r="T448" s="12">
        <f t="shared" si="193"/>
        <v>0</v>
      </c>
      <c r="U448" s="12">
        <f t="shared" si="194"/>
        <v>0</v>
      </c>
      <c r="V448" s="12">
        <f t="shared" si="179"/>
        <v>5.0546225567071803E-3</v>
      </c>
      <c r="W448" s="12">
        <f t="shared" si="195"/>
        <v>4.2582015317955055E-5</v>
      </c>
      <c r="X448" s="12">
        <f t="shared" si="196"/>
        <v>1.6740578955036711E-7</v>
      </c>
      <c r="Y448" s="12">
        <f t="shared" si="197"/>
        <v>0</v>
      </c>
      <c r="Z448" s="13" t="str">
        <f t="shared" si="198"/>
        <v>N</v>
      </c>
      <c r="AA448" s="13" t="str">
        <f t="shared" si="199"/>
        <v>N</v>
      </c>
      <c r="AB448" s="13" t="str">
        <f t="shared" si="200"/>
        <v>U</v>
      </c>
      <c r="AC448" s="14">
        <f t="shared" si="201"/>
        <v>166021.44365805644</v>
      </c>
      <c r="AD448" s="14">
        <f t="shared" si="202"/>
        <v>0</v>
      </c>
      <c r="AE448" s="27"/>
      <c r="AF448" s="27"/>
      <c r="AG448" s="33"/>
      <c r="AH448" s="34"/>
      <c r="AI448" s="35"/>
      <c r="AJ448" s="33"/>
      <c r="AK448" s="34"/>
      <c r="AL448" s="35"/>
      <c r="AM448" s="28"/>
      <c r="AN448" s="28"/>
      <c r="AO448" s="28"/>
    </row>
    <row r="449" spans="5:41" x14ac:dyDescent="0.25">
      <c r="E449" s="11">
        <f>route!A448</f>
        <v>0</v>
      </c>
      <c r="F449" s="11">
        <f>route!B448</f>
        <v>0</v>
      </c>
      <c r="G449" s="12">
        <f t="shared" si="180"/>
        <v>0</v>
      </c>
      <c r="H449" s="12">
        <f t="shared" si="181"/>
        <v>0</v>
      </c>
      <c r="I449" s="12">
        <f t="shared" si="182"/>
        <v>31</v>
      </c>
      <c r="J449" s="12">
        <f t="shared" si="183"/>
        <v>3</v>
      </c>
      <c r="K449" s="12">
        <f t="shared" si="184"/>
        <v>-5.2359877559829883E-2</v>
      </c>
      <c r="L449" s="12">
        <f t="shared" si="185"/>
        <v>-5.2335956242943828E-2</v>
      </c>
      <c r="M449" s="12">
        <f t="shared" si="186"/>
        <v>-5.2383818566763218E-2</v>
      </c>
      <c r="N449" s="12">
        <f t="shared" si="187"/>
        <v>0</v>
      </c>
      <c r="O449" s="12">
        <f t="shared" si="188"/>
        <v>6375585.7452000007</v>
      </c>
      <c r="P449" s="12">
        <f t="shared" si="189"/>
        <v>9.2468067027179749E-6</v>
      </c>
      <c r="Q449" s="12">
        <f t="shared" si="190"/>
        <v>0</v>
      </c>
      <c r="R449" s="12">
        <f t="shared" si="191"/>
        <v>0</v>
      </c>
      <c r="S449" s="12">
        <f t="shared" si="192"/>
        <v>0</v>
      </c>
      <c r="T449" s="12">
        <f t="shared" si="193"/>
        <v>0</v>
      </c>
      <c r="U449" s="12">
        <f t="shared" si="194"/>
        <v>0</v>
      </c>
      <c r="V449" s="12">
        <f t="shared" si="179"/>
        <v>5.0546225567071803E-3</v>
      </c>
      <c r="W449" s="12">
        <f t="shared" si="195"/>
        <v>4.2582015317955055E-5</v>
      </c>
      <c r="X449" s="12">
        <f t="shared" si="196"/>
        <v>1.6740578955036711E-7</v>
      </c>
      <c r="Y449" s="12">
        <f t="shared" si="197"/>
        <v>0</v>
      </c>
      <c r="Z449" s="13" t="str">
        <f t="shared" si="198"/>
        <v>N</v>
      </c>
      <c r="AA449" s="13" t="str">
        <f t="shared" si="199"/>
        <v>N</v>
      </c>
      <c r="AB449" s="13" t="str">
        <f t="shared" si="200"/>
        <v>U</v>
      </c>
      <c r="AC449" s="14">
        <f t="shared" si="201"/>
        <v>166021.44365805644</v>
      </c>
      <c r="AD449" s="14">
        <f t="shared" si="202"/>
        <v>0</v>
      </c>
      <c r="AE449" s="27"/>
      <c r="AF449" s="27"/>
      <c r="AG449" s="33"/>
      <c r="AH449" s="34"/>
      <c r="AI449" s="35"/>
      <c r="AJ449" s="33"/>
      <c r="AK449" s="34"/>
      <c r="AL449" s="35"/>
      <c r="AM449" s="28"/>
      <c r="AN449" s="28"/>
      <c r="AO449" s="28"/>
    </row>
    <row r="450" spans="5:41" x14ac:dyDescent="0.25">
      <c r="E450" s="11">
        <f>route!A449</f>
        <v>0</v>
      </c>
      <c r="F450" s="11">
        <f>route!B449</f>
        <v>0</v>
      </c>
      <c r="G450" s="12">
        <f t="shared" si="180"/>
        <v>0</v>
      </c>
      <c r="H450" s="12">
        <f t="shared" si="181"/>
        <v>0</v>
      </c>
      <c r="I450" s="12">
        <f t="shared" si="182"/>
        <v>31</v>
      </c>
      <c r="J450" s="12">
        <f t="shared" si="183"/>
        <v>3</v>
      </c>
      <c r="K450" s="12">
        <f t="shared" si="184"/>
        <v>-5.2359877559829883E-2</v>
      </c>
      <c r="L450" s="12">
        <f t="shared" si="185"/>
        <v>-5.2335956242943828E-2</v>
      </c>
      <c r="M450" s="12">
        <f t="shared" si="186"/>
        <v>-5.2383818566763218E-2</v>
      </c>
      <c r="N450" s="12">
        <f t="shared" si="187"/>
        <v>0</v>
      </c>
      <c r="O450" s="12">
        <f t="shared" si="188"/>
        <v>6375585.7452000007</v>
      </c>
      <c r="P450" s="12">
        <f t="shared" si="189"/>
        <v>9.2468067027179749E-6</v>
      </c>
      <c r="Q450" s="12">
        <f t="shared" si="190"/>
        <v>0</v>
      </c>
      <c r="R450" s="12">
        <f t="shared" si="191"/>
        <v>0</v>
      </c>
      <c r="S450" s="12">
        <f t="shared" si="192"/>
        <v>0</v>
      </c>
      <c r="T450" s="12">
        <f t="shared" si="193"/>
        <v>0</v>
      </c>
      <c r="U450" s="12">
        <f t="shared" si="194"/>
        <v>0</v>
      </c>
      <c r="V450" s="12">
        <f t="shared" si="179"/>
        <v>5.0546225567071803E-3</v>
      </c>
      <c r="W450" s="12">
        <f t="shared" si="195"/>
        <v>4.2582015317955055E-5</v>
      </c>
      <c r="X450" s="12">
        <f t="shared" si="196"/>
        <v>1.6740578955036711E-7</v>
      </c>
      <c r="Y450" s="12">
        <f t="shared" si="197"/>
        <v>0</v>
      </c>
      <c r="Z450" s="13" t="str">
        <f t="shared" si="198"/>
        <v>N</v>
      </c>
      <c r="AA450" s="13" t="str">
        <f t="shared" si="199"/>
        <v>N</v>
      </c>
      <c r="AB450" s="13" t="str">
        <f t="shared" si="200"/>
        <v>U</v>
      </c>
      <c r="AC450" s="14">
        <f t="shared" si="201"/>
        <v>166021.44365805644</v>
      </c>
      <c r="AD450" s="14">
        <f t="shared" si="202"/>
        <v>0</v>
      </c>
      <c r="AE450" s="27"/>
      <c r="AF450" s="27"/>
      <c r="AG450" s="33"/>
      <c r="AH450" s="34"/>
      <c r="AI450" s="35"/>
      <c r="AJ450" s="33"/>
      <c r="AK450" s="34"/>
      <c r="AL450" s="35"/>
      <c r="AM450" s="28"/>
      <c r="AN450" s="28"/>
      <c r="AO450" s="28"/>
    </row>
    <row r="451" spans="5:41" x14ac:dyDescent="0.25">
      <c r="E451" s="11">
        <f>route!A450</f>
        <v>0</v>
      </c>
      <c r="F451" s="11">
        <f>route!B450</f>
        <v>0</v>
      </c>
      <c r="G451" s="12">
        <f t="shared" si="180"/>
        <v>0</v>
      </c>
      <c r="H451" s="12">
        <f t="shared" si="181"/>
        <v>0</v>
      </c>
      <c r="I451" s="12">
        <f t="shared" si="182"/>
        <v>31</v>
      </c>
      <c r="J451" s="12">
        <f t="shared" si="183"/>
        <v>3</v>
      </c>
      <c r="K451" s="12">
        <f t="shared" si="184"/>
        <v>-5.2359877559829883E-2</v>
      </c>
      <c r="L451" s="12">
        <f t="shared" si="185"/>
        <v>-5.2335956242943828E-2</v>
      </c>
      <c r="M451" s="12">
        <f t="shared" si="186"/>
        <v>-5.2383818566763218E-2</v>
      </c>
      <c r="N451" s="12">
        <f t="shared" si="187"/>
        <v>0</v>
      </c>
      <c r="O451" s="12">
        <f t="shared" si="188"/>
        <v>6375585.7452000007</v>
      </c>
      <c r="P451" s="12">
        <f t="shared" si="189"/>
        <v>9.2468067027179749E-6</v>
      </c>
      <c r="Q451" s="12">
        <f t="shared" si="190"/>
        <v>0</v>
      </c>
      <c r="R451" s="12">
        <f t="shared" si="191"/>
        <v>0</v>
      </c>
      <c r="S451" s="12">
        <f t="shared" si="192"/>
        <v>0</v>
      </c>
      <c r="T451" s="12">
        <f t="shared" si="193"/>
        <v>0</v>
      </c>
      <c r="U451" s="12">
        <f t="shared" si="194"/>
        <v>0</v>
      </c>
      <c r="V451" s="12">
        <f t="shared" si="179"/>
        <v>5.0546225567071803E-3</v>
      </c>
      <c r="W451" s="12">
        <f t="shared" si="195"/>
        <v>4.2582015317955055E-5</v>
      </c>
      <c r="X451" s="12">
        <f t="shared" si="196"/>
        <v>1.6740578955036711E-7</v>
      </c>
      <c r="Y451" s="12">
        <f t="shared" si="197"/>
        <v>0</v>
      </c>
      <c r="Z451" s="13" t="str">
        <f t="shared" si="198"/>
        <v>N</v>
      </c>
      <c r="AA451" s="13" t="str">
        <f t="shared" si="199"/>
        <v>N</v>
      </c>
      <c r="AB451" s="13" t="str">
        <f t="shared" si="200"/>
        <v>U</v>
      </c>
      <c r="AC451" s="14">
        <f t="shared" si="201"/>
        <v>166021.44365805644</v>
      </c>
      <c r="AD451" s="14">
        <f t="shared" si="202"/>
        <v>0</v>
      </c>
      <c r="AE451" s="27"/>
      <c r="AF451" s="27"/>
      <c r="AG451" s="33"/>
      <c r="AH451" s="34"/>
      <c r="AI451" s="35"/>
      <c r="AJ451" s="33"/>
      <c r="AK451" s="34"/>
      <c r="AL451" s="35"/>
      <c r="AM451" s="28"/>
      <c r="AN451" s="28"/>
      <c r="AO451" s="28"/>
    </row>
    <row r="452" spans="5:41" x14ac:dyDescent="0.25">
      <c r="E452" s="11">
        <f>route!A451</f>
        <v>0</v>
      </c>
      <c r="F452" s="11">
        <f>route!B451</f>
        <v>0</v>
      </c>
      <c r="G452" s="12">
        <f t="shared" si="180"/>
        <v>0</v>
      </c>
      <c r="H452" s="12">
        <f t="shared" si="181"/>
        <v>0</v>
      </c>
      <c r="I452" s="12">
        <f t="shared" si="182"/>
        <v>31</v>
      </c>
      <c r="J452" s="12">
        <f t="shared" si="183"/>
        <v>3</v>
      </c>
      <c r="K452" s="12">
        <f t="shared" si="184"/>
        <v>-5.2359877559829883E-2</v>
      </c>
      <c r="L452" s="12">
        <f t="shared" si="185"/>
        <v>-5.2335956242943828E-2</v>
      </c>
      <c r="M452" s="12">
        <f t="shared" si="186"/>
        <v>-5.2383818566763218E-2</v>
      </c>
      <c r="N452" s="12">
        <f t="shared" si="187"/>
        <v>0</v>
      </c>
      <c r="O452" s="12">
        <f t="shared" si="188"/>
        <v>6375585.7452000007</v>
      </c>
      <c r="P452" s="12">
        <f t="shared" si="189"/>
        <v>9.2468067027179749E-6</v>
      </c>
      <c r="Q452" s="12">
        <f t="shared" si="190"/>
        <v>0</v>
      </c>
      <c r="R452" s="12">
        <f t="shared" si="191"/>
        <v>0</v>
      </c>
      <c r="S452" s="12">
        <f t="shared" si="192"/>
        <v>0</v>
      </c>
      <c r="T452" s="12">
        <f t="shared" si="193"/>
        <v>0</v>
      </c>
      <c r="U452" s="12">
        <f t="shared" si="194"/>
        <v>0</v>
      </c>
      <c r="V452" s="12">
        <f t="shared" si="179"/>
        <v>5.0546225567071803E-3</v>
      </c>
      <c r="W452" s="12">
        <f t="shared" si="195"/>
        <v>4.2582015317955055E-5</v>
      </c>
      <c r="X452" s="12">
        <f t="shared" si="196"/>
        <v>1.6740578955036711E-7</v>
      </c>
      <c r="Y452" s="12">
        <f t="shared" si="197"/>
        <v>0</v>
      </c>
      <c r="Z452" s="13" t="str">
        <f t="shared" si="198"/>
        <v>N</v>
      </c>
      <c r="AA452" s="13" t="str">
        <f t="shared" si="199"/>
        <v>N</v>
      </c>
      <c r="AB452" s="13" t="str">
        <f t="shared" si="200"/>
        <v>U</v>
      </c>
      <c r="AC452" s="14">
        <f t="shared" si="201"/>
        <v>166021.44365805644</v>
      </c>
      <c r="AD452" s="14">
        <f t="shared" si="202"/>
        <v>0</v>
      </c>
      <c r="AE452" s="27"/>
      <c r="AF452" s="27"/>
      <c r="AG452" s="33"/>
      <c r="AH452" s="34"/>
      <c r="AI452" s="35"/>
      <c r="AJ452" s="33"/>
      <c r="AK452" s="34"/>
      <c r="AL452" s="35"/>
      <c r="AM452" s="28"/>
      <c r="AN452" s="28"/>
      <c r="AO452" s="28"/>
    </row>
    <row r="453" spans="5:41" x14ac:dyDescent="0.25">
      <c r="E453" s="11">
        <f>route!A452</f>
        <v>0</v>
      </c>
      <c r="F453" s="11">
        <f>route!B452</f>
        <v>0</v>
      </c>
      <c r="G453" s="12">
        <f t="shared" si="180"/>
        <v>0</v>
      </c>
      <c r="H453" s="12">
        <f t="shared" si="181"/>
        <v>0</v>
      </c>
      <c r="I453" s="12">
        <f t="shared" si="182"/>
        <v>31</v>
      </c>
      <c r="J453" s="12">
        <f t="shared" si="183"/>
        <v>3</v>
      </c>
      <c r="K453" s="12">
        <f t="shared" si="184"/>
        <v>-5.2359877559829883E-2</v>
      </c>
      <c r="L453" s="12">
        <f t="shared" si="185"/>
        <v>-5.2335956242943828E-2</v>
      </c>
      <c r="M453" s="12">
        <f t="shared" si="186"/>
        <v>-5.2383818566763218E-2</v>
      </c>
      <c r="N453" s="12">
        <f t="shared" si="187"/>
        <v>0</v>
      </c>
      <c r="O453" s="12">
        <f t="shared" si="188"/>
        <v>6375585.7452000007</v>
      </c>
      <c r="P453" s="12">
        <f t="shared" si="189"/>
        <v>9.2468067027179749E-6</v>
      </c>
      <c r="Q453" s="12">
        <f t="shared" si="190"/>
        <v>0</v>
      </c>
      <c r="R453" s="12">
        <f t="shared" si="191"/>
        <v>0</v>
      </c>
      <c r="S453" s="12">
        <f t="shared" si="192"/>
        <v>0</v>
      </c>
      <c r="T453" s="12">
        <f t="shared" si="193"/>
        <v>0</v>
      </c>
      <c r="U453" s="12">
        <f t="shared" si="194"/>
        <v>0</v>
      </c>
      <c r="V453" s="12">
        <f t="shared" ref="V453:V516" si="203">(3/4)*$C$17</f>
        <v>5.0546225567071803E-3</v>
      </c>
      <c r="W453" s="12">
        <f t="shared" si="195"/>
        <v>4.2582015317955055E-5</v>
      </c>
      <c r="X453" s="12">
        <f t="shared" si="196"/>
        <v>1.6740578955036711E-7</v>
      </c>
      <c r="Y453" s="12">
        <f t="shared" si="197"/>
        <v>0</v>
      </c>
      <c r="Z453" s="13" t="str">
        <f t="shared" si="198"/>
        <v>N</v>
      </c>
      <c r="AA453" s="13" t="str">
        <f t="shared" si="199"/>
        <v>N</v>
      </c>
      <c r="AB453" s="13" t="str">
        <f t="shared" si="200"/>
        <v>U</v>
      </c>
      <c r="AC453" s="14">
        <f t="shared" si="201"/>
        <v>166021.44365805644</v>
      </c>
      <c r="AD453" s="14">
        <f t="shared" si="202"/>
        <v>0</v>
      </c>
      <c r="AE453" s="27"/>
      <c r="AF453" s="27"/>
      <c r="AG453" s="33"/>
      <c r="AH453" s="34"/>
      <c r="AI453" s="35"/>
      <c r="AJ453" s="33"/>
      <c r="AK453" s="34"/>
      <c r="AL453" s="35"/>
      <c r="AM453" s="28"/>
      <c r="AN453" s="28"/>
      <c r="AO453" s="28"/>
    </row>
    <row r="454" spans="5:41" x14ac:dyDescent="0.25">
      <c r="E454" s="11">
        <f>route!A453</f>
        <v>0</v>
      </c>
      <c r="F454" s="11">
        <f>route!B453</f>
        <v>0</v>
      </c>
      <c r="G454" s="12">
        <f t="shared" si="180"/>
        <v>0</v>
      </c>
      <c r="H454" s="12">
        <f t="shared" si="181"/>
        <v>0</v>
      </c>
      <c r="I454" s="12">
        <f t="shared" si="182"/>
        <v>31</v>
      </c>
      <c r="J454" s="12">
        <f t="shared" si="183"/>
        <v>3</v>
      </c>
      <c r="K454" s="12">
        <f t="shared" si="184"/>
        <v>-5.2359877559829883E-2</v>
      </c>
      <c r="L454" s="12">
        <f t="shared" si="185"/>
        <v>-5.2335956242943828E-2</v>
      </c>
      <c r="M454" s="12">
        <f t="shared" si="186"/>
        <v>-5.2383818566763218E-2</v>
      </c>
      <c r="N454" s="12">
        <f t="shared" si="187"/>
        <v>0</v>
      </c>
      <c r="O454" s="12">
        <f t="shared" si="188"/>
        <v>6375585.7452000007</v>
      </c>
      <c r="P454" s="12">
        <f t="shared" si="189"/>
        <v>9.2468067027179749E-6</v>
      </c>
      <c r="Q454" s="12">
        <f t="shared" si="190"/>
        <v>0</v>
      </c>
      <c r="R454" s="12">
        <f t="shared" si="191"/>
        <v>0</v>
      </c>
      <c r="S454" s="12">
        <f t="shared" si="192"/>
        <v>0</v>
      </c>
      <c r="T454" s="12">
        <f t="shared" si="193"/>
        <v>0</v>
      </c>
      <c r="U454" s="12">
        <f t="shared" si="194"/>
        <v>0</v>
      </c>
      <c r="V454" s="12">
        <f t="shared" si="203"/>
        <v>5.0546225567071803E-3</v>
      </c>
      <c r="W454" s="12">
        <f t="shared" si="195"/>
        <v>4.2582015317955055E-5</v>
      </c>
      <c r="X454" s="12">
        <f t="shared" si="196"/>
        <v>1.6740578955036711E-7</v>
      </c>
      <c r="Y454" s="12">
        <f t="shared" si="197"/>
        <v>0</v>
      </c>
      <c r="Z454" s="13" t="str">
        <f t="shared" si="198"/>
        <v>N</v>
      </c>
      <c r="AA454" s="13" t="str">
        <f t="shared" si="199"/>
        <v>N</v>
      </c>
      <c r="AB454" s="13" t="str">
        <f t="shared" si="200"/>
        <v>U</v>
      </c>
      <c r="AC454" s="14">
        <f t="shared" si="201"/>
        <v>166021.44365805644</v>
      </c>
      <c r="AD454" s="14">
        <f t="shared" si="202"/>
        <v>0</v>
      </c>
      <c r="AE454" s="27"/>
      <c r="AF454" s="27"/>
      <c r="AG454" s="33"/>
      <c r="AH454" s="34"/>
      <c r="AI454" s="35"/>
      <c r="AJ454" s="33"/>
      <c r="AK454" s="34"/>
      <c r="AL454" s="35"/>
      <c r="AM454" s="28"/>
      <c r="AN454" s="28"/>
      <c r="AO454" s="28"/>
    </row>
    <row r="455" spans="5:41" x14ac:dyDescent="0.25">
      <c r="E455" s="11">
        <f>route!A454</f>
        <v>0</v>
      </c>
      <c r="F455" s="11">
        <f>route!B454</f>
        <v>0</v>
      </c>
      <c r="G455" s="12">
        <f t="shared" si="180"/>
        <v>0</v>
      </c>
      <c r="H455" s="12">
        <f t="shared" si="181"/>
        <v>0</v>
      </c>
      <c r="I455" s="12">
        <f t="shared" si="182"/>
        <v>31</v>
      </c>
      <c r="J455" s="12">
        <f t="shared" si="183"/>
        <v>3</v>
      </c>
      <c r="K455" s="12">
        <f t="shared" si="184"/>
        <v>-5.2359877559829883E-2</v>
      </c>
      <c r="L455" s="12">
        <f t="shared" si="185"/>
        <v>-5.2335956242943828E-2</v>
      </c>
      <c r="M455" s="12">
        <f t="shared" si="186"/>
        <v>-5.2383818566763218E-2</v>
      </c>
      <c r="N455" s="12">
        <f t="shared" si="187"/>
        <v>0</v>
      </c>
      <c r="O455" s="12">
        <f t="shared" si="188"/>
        <v>6375585.7452000007</v>
      </c>
      <c r="P455" s="12">
        <f t="shared" si="189"/>
        <v>9.2468067027179749E-6</v>
      </c>
      <c r="Q455" s="12">
        <f t="shared" si="190"/>
        <v>0</v>
      </c>
      <c r="R455" s="12">
        <f t="shared" si="191"/>
        <v>0</v>
      </c>
      <c r="S455" s="12">
        <f t="shared" si="192"/>
        <v>0</v>
      </c>
      <c r="T455" s="12">
        <f t="shared" si="193"/>
        <v>0</v>
      </c>
      <c r="U455" s="12">
        <f t="shared" si="194"/>
        <v>0</v>
      </c>
      <c r="V455" s="12">
        <f t="shared" si="203"/>
        <v>5.0546225567071803E-3</v>
      </c>
      <c r="W455" s="12">
        <f t="shared" si="195"/>
        <v>4.2582015317955055E-5</v>
      </c>
      <c r="X455" s="12">
        <f t="shared" si="196"/>
        <v>1.6740578955036711E-7</v>
      </c>
      <c r="Y455" s="12">
        <f t="shared" si="197"/>
        <v>0</v>
      </c>
      <c r="Z455" s="13" t="str">
        <f t="shared" si="198"/>
        <v>N</v>
      </c>
      <c r="AA455" s="13" t="str">
        <f t="shared" si="199"/>
        <v>N</v>
      </c>
      <c r="AB455" s="13" t="str">
        <f t="shared" si="200"/>
        <v>U</v>
      </c>
      <c r="AC455" s="14">
        <f t="shared" si="201"/>
        <v>166021.44365805644</v>
      </c>
      <c r="AD455" s="14">
        <f t="shared" si="202"/>
        <v>0</v>
      </c>
      <c r="AE455" s="27"/>
      <c r="AF455" s="27"/>
      <c r="AG455" s="33"/>
      <c r="AH455" s="34"/>
      <c r="AI455" s="35"/>
      <c r="AJ455" s="33"/>
      <c r="AK455" s="34"/>
      <c r="AL455" s="35"/>
      <c r="AM455" s="28"/>
      <c r="AN455" s="28"/>
      <c r="AO455" s="28"/>
    </row>
    <row r="456" spans="5:41" x14ac:dyDescent="0.25">
      <c r="E456" s="11">
        <f>route!A455</f>
        <v>0</v>
      </c>
      <c r="F456" s="11">
        <f>route!B455</f>
        <v>0</v>
      </c>
      <c r="G456" s="12">
        <f t="shared" si="180"/>
        <v>0</v>
      </c>
      <c r="H456" s="12">
        <f t="shared" si="181"/>
        <v>0</v>
      </c>
      <c r="I456" s="12">
        <f t="shared" si="182"/>
        <v>31</v>
      </c>
      <c r="J456" s="12">
        <f t="shared" si="183"/>
        <v>3</v>
      </c>
      <c r="K456" s="12">
        <f t="shared" si="184"/>
        <v>-5.2359877559829883E-2</v>
      </c>
      <c r="L456" s="12">
        <f t="shared" si="185"/>
        <v>-5.2335956242943828E-2</v>
      </c>
      <c r="M456" s="12">
        <f t="shared" si="186"/>
        <v>-5.2383818566763218E-2</v>
      </c>
      <c r="N456" s="12">
        <f t="shared" si="187"/>
        <v>0</v>
      </c>
      <c r="O456" s="12">
        <f t="shared" si="188"/>
        <v>6375585.7452000007</v>
      </c>
      <c r="P456" s="12">
        <f t="shared" si="189"/>
        <v>9.2468067027179749E-6</v>
      </c>
      <c r="Q456" s="12">
        <f t="shared" si="190"/>
        <v>0</v>
      </c>
      <c r="R456" s="12">
        <f t="shared" si="191"/>
        <v>0</v>
      </c>
      <c r="S456" s="12">
        <f t="shared" si="192"/>
        <v>0</v>
      </c>
      <c r="T456" s="12">
        <f t="shared" si="193"/>
        <v>0</v>
      </c>
      <c r="U456" s="12">
        <f t="shared" si="194"/>
        <v>0</v>
      </c>
      <c r="V456" s="12">
        <f t="shared" si="203"/>
        <v>5.0546225567071803E-3</v>
      </c>
      <c r="W456" s="12">
        <f t="shared" si="195"/>
        <v>4.2582015317955055E-5</v>
      </c>
      <c r="X456" s="12">
        <f t="shared" si="196"/>
        <v>1.6740578955036711E-7</v>
      </c>
      <c r="Y456" s="12">
        <f t="shared" si="197"/>
        <v>0</v>
      </c>
      <c r="Z456" s="13" t="str">
        <f t="shared" si="198"/>
        <v>N</v>
      </c>
      <c r="AA456" s="13" t="str">
        <f t="shared" si="199"/>
        <v>N</v>
      </c>
      <c r="AB456" s="13" t="str">
        <f t="shared" si="200"/>
        <v>U</v>
      </c>
      <c r="AC456" s="14">
        <f t="shared" si="201"/>
        <v>166021.44365805644</v>
      </c>
      <c r="AD456" s="14">
        <f t="shared" si="202"/>
        <v>0</v>
      </c>
      <c r="AE456" s="27"/>
      <c r="AF456" s="27"/>
      <c r="AG456" s="33"/>
      <c r="AH456" s="34"/>
      <c r="AI456" s="35"/>
      <c r="AJ456" s="33"/>
      <c r="AK456" s="34"/>
      <c r="AL456" s="35"/>
      <c r="AM456" s="28"/>
      <c r="AN456" s="28"/>
      <c r="AO456" s="28"/>
    </row>
    <row r="457" spans="5:41" x14ac:dyDescent="0.25">
      <c r="E457" s="11">
        <f>route!A456</f>
        <v>0</v>
      </c>
      <c r="F457" s="11">
        <f>route!B456</f>
        <v>0</v>
      </c>
      <c r="G457" s="12">
        <f t="shared" si="180"/>
        <v>0</v>
      </c>
      <c r="H457" s="12">
        <f t="shared" si="181"/>
        <v>0</v>
      </c>
      <c r="I457" s="12">
        <f t="shared" si="182"/>
        <v>31</v>
      </c>
      <c r="J457" s="12">
        <f t="shared" si="183"/>
        <v>3</v>
      </c>
      <c r="K457" s="12">
        <f t="shared" si="184"/>
        <v>-5.2359877559829883E-2</v>
      </c>
      <c r="L457" s="12">
        <f t="shared" si="185"/>
        <v>-5.2335956242943828E-2</v>
      </c>
      <c r="M457" s="12">
        <f t="shared" si="186"/>
        <v>-5.2383818566763218E-2</v>
      </c>
      <c r="N457" s="12">
        <f t="shared" si="187"/>
        <v>0</v>
      </c>
      <c r="O457" s="12">
        <f t="shared" si="188"/>
        <v>6375585.7452000007</v>
      </c>
      <c r="P457" s="12">
        <f t="shared" si="189"/>
        <v>9.2468067027179749E-6</v>
      </c>
      <c r="Q457" s="12">
        <f t="shared" si="190"/>
        <v>0</v>
      </c>
      <c r="R457" s="12">
        <f t="shared" si="191"/>
        <v>0</v>
      </c>
      <c r="S457" s="12">
        <f t="shared" si="192"/>
        <v>0</v>
      </c>
      <c r="T457" s="12">
        <f t="shared" si="193"/>
        <v>0</v>
      </c>
      <c r="U457" s="12">
        <f t="shared" si="194"/>
        <v>0</v>
      </c>
      <c r="V457" s="12">
        <f t="shared" si="203"/>
        <v>5.0546225567071803E-3</v>
      </c>
      <c r="W457" s="12">
        <f t="shared" si="195"/>
        <v>4.2582015317955055E-5</v>
      </c>
      <c r="X457" s="12">
        <f t="shared" si="196"/>
        <v>1.6740578955036711E-7</v>
      </c>
      <c r="Y457" s="12">
        <f t="shared" si="197"/>
        <v>0</v>
      </c>
      <c r="Z457" s="13" t="str">
        <f t="shared" si="198"/>
        <v>N</v>
      </c>
      <c r="AA457" s="13" t="str">
        <f t="shared" si="199"/>
        <v>N</v>
      </c>
      <c r="AB457" s="13" t="str">
        <f t="shared" si="200"/>
        <v>U</v>
      </c>
      <c r="AC457" s="14">
        <f t="shared" si="201"/>
        <v>166021.44365805644</v>
      </c>
      <c r="AD457" s="14">
        <f t="shared" si="202"/>
        <v>0</v>
      </c>
      <c r="AE457" s="27"/>
      <c r="AF457" s="27"/>
      <c r="AG457" s="33"/>
      <c r="AH457" s="34"/>
      <c r="AI457" s="35"/>
      <c r="AJ457" s="33"/>
      <c r="AK457" s="34"/>
      <c r="AL457" s="35"/>
      <c r="AM457" s="28"/>
      <c r="AN457" s="28"/>
      <c r="AO457" s="28"/>
    </row>
    <row r="458" spans="5:41" x14ac:dyDescent="0.25">
      <c r="E458" s="11">
        <f>route!A457</f>
        <v>0</v>
      </c>
      <c r="F458" s="11">
        <f>route!B457</f>
        <v>0</v>
      </c>
      <c r="G458" s="12">
        <f t="shared" si="180"/>
        <v>0</v>
      </c>
      <c r="H458" s="12">
        <f t="shared" si="181"/>
        <v>0</v>
      </c>
      <c r="I458" s="12">
        <f t="shared" si="182"/>
        <v>31</v>
      </c>
      <c r="J458" s="12">
        <f t="shared" si="183"/>
        <v>3</v>
      </c>
      <c r="K458" s="12">
        <f t="shared" si="184"/>
        <v>-5.2359877559829883E-2</v>
      </c>
      <c r="L458" s="12">
        <f t="shared" si="185"/>
        <v>-5.2335956242943828E-2</v>
      </c>
      <c r="M458" s="12">
        <f t="shared" si="186"/>
        <v>-5.2383818566763218E-2</v>
      </c>
      <c r="N458" s="12">
        <f t="shared" si="187"/>
        <v>0</v>
      </c>
      <c r="O458" s="12">
        <f t="shared" si="188"/>
        <v>6375585.7452000007</v>
      </c>
      <c r="P458" s="12">
        <f t="shared" si="189"/>
        <v>9.2468067027179749E-6</v>
      </c>
      <c r="Q458" s="12">
        <f t="shared" si="190"/>
        <v>0</v>
      </c>
      <c r="R458" s="12">
        <f t="shared" si="191"/>
        <v>0</v>
      </c>
      <c r="S458" s="12">
        <f t="shared" si="192"/>
        <v>0</v>
      </c>
      <c r="T458" s="12">
        <f t="shared" si="193"/>
        <v>0</v>
      </c>
      <c r="U458" s="12">
        <f t="shared" si="194"/>
        <v>0</v>
      </c>
      <c r="V458" s="12">
        <f t="shared" si="203"/>
        <v>5.0546225567071803E-3</v>
      </c>
      <c r="W458" s="12">
        <f t="shared" si="195"/>
        <v>4.2582015317955055E-5</v>
      </c>
      <c r="X458" s="12">
        <f t="shared" si="196"/>
        <v>1.6740578955036711E-7</v>
      </c>
      <c r="Y458" s="12">
        <f t="shared" si="197"/>
        <v>0</v>
      </c>
      <c r="Z458" s="13" t="str">
        <f t="shared" si="198"/>
        <v>N</v>
      </c>
      <c r="AA458" s="13" t="str">
        <f t="shared" si="199"/>
        <v>N</v>
      </c>
      <c r="AB458" s="13" t="str">
        <f t="shared" si="200"/>
        <v>U</v>
      </c>
      <c r="AC458" s="14">
        <f t="shared" si="201"/>
        <v>166021.44365805644</v>
      </c>
      <c r="AD458" s="14">
        <f t="shared" si="202"/>
        <v>0</v>
      </c>
      <c r="AE458" s="27"/>
      <c r="AF458" s="27"/>
      <c r="AG458" s="33"/>
      <c r="AH458" s="34"/>
      <c r="AI458" s="35"/>
      <c r="AJ458" s="33"/>
      <c r="AK458" s="34"/>
      <c r="AL458" s="35"/>
      <c r="AM458" s="28"/>
      <c r="AN458" s="28"/>
      <c r="AO458" s="28"/>
    </row>
    <row r="459" spans="5:41" x14ac:dyDescent="0.25">
      <c r="E459" s="11">
        <f>route!A458</f>
        <v>0</v>
      </c>
      <c r="F459" s="11">
        <f>route!B458</f>
        <v>0</v>
      </c>
      <c r="G459" s="12">
        <f t="shared" si="180"/>
        <v>0</v>
      </c>
      <c r="H459" s="12">
        <f t="shared" si="181"/>
        <v>0</v>
      </c>
      <c r="I459" s="12">
        <f t="shared" si="182"/>
        <v>31</v>
      </c>
      <c r="J459" s="12">
        <f t="shared" si="183"/>
        <v>3</v>
      </c>
      <c r="K459" s="12">
        <f t="shared" si="184"/>
        <v>-5.2359877559829883E-2</v>
      </c>
      <c r="L459" s="12">
        <f t="shared" si="185"/>
        <v>-5.2335956242943828E-2</v>
      </c>
      <c r="M459" s="12">
        <f t="shared" si="186"/>
        <v>-5.2383818566763218E-2</v>
      </c>
      <c r="N459" s="12">
        <f t="shared" si="187"/>
        <v>0</v>
      </c>
      <c r="O459" s="12">
        <f t="shared" si="188"/>
        <v>6375585.7452000007</v>
      </c>
      <c r="P459" s="12">
        <f t="shared" si="189"/>
        <v>9.2468067027179749E-6</v>
      </c>
      <c r="Q459" s="12">
        <f t="shared" si="190"/>
        <v>0</v>
      </c>
      <c r="R459" s="12">
        <f t="shared" si="191"/>
        <v>0</v>
      </c>
      <c r="S459" s="12">
        <f t="shared" si="192"/>
        <v>0</v>
      </c>
      <c r="T459" s="12">
        <f t="shared" si="193"/>
        <v>0</v>
      </c>
      <c r="U459" s="12">
        <f t="shared" si="194"/>
        <v>0</v>
      </c>
      <c r="V459" s="12">
        <f t="shared" si="203"/>
        <v>5.0546225567071803E-3</v>
      </c>
      <c r="W459" s="12">
        <f t="shared" si="195"/>
        <v>4.2582015317955055E-5</v>
      </c>
      <c r="X459" s="12">
        <f t="shared" si="196"/>
        <v>1.6740578955036711E-7</v>
      </c>
      <c r="Y459" s="12">
        <f t="shared" si="197"/>
        <v>0</v>
      </c>
      <c r="Z459" s="13" t="str">
        <f t="shared" si="198"/>
        <v>N</v>
      </c>
      <c r="AA459" s="13" t="str">
        <f t="shared" si="199"/>
        <v>N</v>
      </c>
      <c r="AB459" s="13" t="str">
        <f t="shared" si="200"/>
        <v>U</v>
      </c>
      <c r="AC459" s="14">
        <f t="shared" si="201"/>
        <v>166021.44365805644</v>
      </c>
      <c r="AD459" s="14">
        <f t="shared" si="202"/>
        <v>0</v>
      </c>
      <c r="AE459" s="27"/>
      <c r="AF459" s="27"/>
      <c r="AG459" s="33"/>
      <c r="AH459" s="34"/>
      <c r="AI459" s="35"/>
      <c r="AJ459" s="33"/>
      <c r="AK459" s="34"/>
      <c r="AL459" s="35"/>
      <c r="AM459" s="28"/>
      <c r="AN459" s="28"/>
      <c r="AO459" s="28"/>
    </row>
    <row r="460" spans="5:41" x14ac:dyDescent="0.25">
      <c r="E460" s="11">
        <f>route!A459</f>
        <v>0</v>
      </c>
      <c r="F460" s="11">
        <f>route!B459</f>
        <v>0</v>
      </c>
      <c r="G460" s="12">
        <f t="shared" si="180"/>
        <v>0</v>
      </c>
      <c r="H460" s="12">
        <f t="shared" si="181"/>
        <v>0</v>
      </c>
      <c r="I460" s="12">
        <f t="shared" si="182"/>
        <v>31</v>
      </c>
      <c r="J460" s="12">
        <f t="shared" si="183"/>
        <v>3</v>
      </c>
      <c r="K460" s="12">
        <f t="shared" si="184"/>
        <v>-5.2359877559829883E-2</v>
      </c>
      <c r="L460" s="12">
        <f t="shared" si="185"/>
        <v>-5.2335956242943828E-2</v>
      </c>
      <c r="M460" s="12">
        <f t="shared" si="186"/>
        <v>-5.2383818566763218E-2</v>
      </c>
      <c r="N460" s="12">
        <f t="shared" si="187"/>
        <v>0</v>
      </c>
      <c r="O460" s="12">
        <f t="shared" si="188"/>
        <v>6375585.7452000007</v>
      </c>
      <c r="P460" s="12">
        <f t="shared" si="189"/>
        <v>9.2468067027179749E-6</v>
      </c>
      <c r="Q460" s="12">
        <f t="shared" si="190"/>
        <v>0</v>
      </c>
      <c r="R460" s="12">
        <f t="shared" si="191"/>
        <v>0</v>
      </c>
      <c r="S460" s="12">
        <f t="shared" si="192"/>
        <v>0</v>
      </c>
      <c r="T460" s="12">
        <f t="shared" si="193"/>
        <v>0</v>
      </c>
      <c r="U460" s="12">
        <f t="shared" si="194"/>
        <v>0</v>
      </c>
      <c r="V460" s="12">
        <f t="shared" si="203"/>
        <v>5.0546225567071803E-3</v>
      </c>
      <c r="W460" s="12">
        <f t="shared" si="195"/>
        <v>4.2582015317955055E-5</v>
      </c>
      <c r="X460" s="12">
        <f t="shared" si="196"/>
        <v>1.6740578955036711E-7</v>
      </c>
      <c r="Y460" s="12">
        <f t="shared" si="197"/>
        <v>0</v>
      </c>
      <c r="Z460" s="13" t="str">
        <f t="shared" si="198"/>
        <v>N</v>
      </c>
      <c r="AA460" s="13" t="str">
        <f t="shared" si="199"/>
        <v>N</v>
      </c>
      <c r="AB460" s="13" t="str">
        <f t="shared" si="200"/>
        <v>U</v>
      </c>
      <c r="AC460" s="14">
        <f t="shared" si="201"/>
        <v>166021.44365805644</v>
      </c>
      <c r="AD460" s="14">
        <f t="shared" si="202"/>
        <v>0</v>
      </c>
      <c r="AE460" s="27"/>
      <c r="AF460" s="27"/>
      <c r="AG460" s="33"/>
      <c r="AH460" s="34"/>
      <c r="AI460" s="35"/>
      <c r="AJ460" s="33"/>
      <c r="AK460" s="34"/>
      <c r="AL460" s="35"/>
      <c r="AM460" s="28"/>
      <c r="AN460" s="28"/>
      <c r="AO460" s="28"/>
    </row>
    <row r="461" spans="5:41" x14ac:dyDescent="0.25">
      <c r="E461" s="11">
        <f>route!A460</f>
        <v>0</v>
      </c>
      <c r="F461" s="11">
        <f>route!B460</f>
        <v>0</v>
      </c>
      <c r="G461" s="12">
        <f t="shared" si="180"/>
        <v>0</v>
      </c>
      <c r="H461" s="12">
        <f t="shared" si="181"/>
        <v>0</v>
      </c>
      <c r="I461" s="12">
        <f t="shared" si="182"/>
        <v>31</v>
      </c>
      <c r="J461" s="12">
        <f t="shared" si="183"/>
        <v>3</v>
      </c>
      <c r="K461" s="12">
        <f t="shared" si="184"/>
        <v>-5.2359877559829883E-2</v>
      </c>
      <c r="L461" s="12">
        <f t="shared" si="185"/>
        <v>-5.2335956242943828E-2</v>
      </c>
      <c r="M461" s="12">
        <f t="shared" si="186"/>
        <v>-5.2383818566763218E-2</v>
      </c>
      <c r="N461" s="12">
        <f t="shared" si="187"/>
        <v>0</v>
      </c>
      <c r="O461" s="12">
        <f t="shared" si="188"/>
        <v>6375585.7452000007</v>
      </c>
      <c r="P461" s="12">
        <f t="shared" si="189"/>
        <v>9.2468067027179749E-6</v>
      </c>
      <c r="Q461" s="12">
        <f t="shared" si="190"/>
        <v>0</v>
      </c>
      <c r="R461" s="12">
        <f t="shared" si="191"/>
        <v>0</v>
      </c>
      <c r="S461" s="12">
        <f t="shared" si="192"/>
        <v>0</v>
      </c>
      <c r="T461" s="12">
        <f t="shared" si="193"/>
        <v>0</v>
      </c>
      <c r="U461" s="12">
        <f t="shared" si="194"/>
        <v>0</v>
      </c>
      <c r="V461" s="12">
        <f t="shared" si="203"/>
        <v>5.0546225567071803E-3</v>
      </c>
      <c r="W461" s="12">
        <f t="shared" si="195"/>
        <v>4.2582015317955055E-5</v>
      </c>
      <c r="X461" s="12">
        <f t="shared" si="196"/>
        <v>1.6740578955036711E-7</v>
      </c>
      <c r="Y461" s="12">
        <f t="shared" si="197"/>
        <v>0</v>
      </c>
      <c r="Z461" s="13" t="str">
        <f t="shared" si="198"/>
        <v>N</v>
      </c>
      <c r="AA461" s="13" t="str">
        <f t="shared" si="199"/>
        <v>N</v>
      </c>
      <c r="AB461" s="13" t="str">
        <f t="shared" si="200"/>
        <v>U</v>
      </c>
      <c r="AC461" s="14">
        <f t="shared" si="201"/>
        <v>166021.44365805644</v>
      </c>
      <c r="AD461" s="14">
        <f t="shared" si="202"/>
        <v>0</v>
      </c>
      <c r="AE461" s="27"/>
      <c r="AF461" s="27"/>
      <c r="AG461" s="33"/>
      <c r="AH461" s="34"/>
      <c r="AI461" s="35"/>
      <c r="AJ461" s="33"/>
      <c r="AK461" s="34"/>
      <c r="AL461" s="35"/>
      <c r="AM461" s="28"/>
      <c r="AN461" s="28"/>
      <c r="AO461" s="28"/>
    </row>
    <row r="462" spans="5:41" x14ac:dyDescent="0.25">
      <c r="E462" s="11">
        <f>route!A461</f>
        <v>0</v>
      </c>
      <c r="F462" s="11">
        <f>route!B461</f>
        <v>0</v>
      </c>
      <c r="G462" s="12">
        <f t="shared" si="180"/>
        <v>0</v>
      </c>
      <c r="H462" s="12">
        <f t="shared" si="181"/>
        <v>0</v>
      </c>
      <c r="I462" s="12">
        <f t="shared" si="182"/>
        <v>31</v>
      </c>
      <c r="J462" s="12">
        <f t="shared" si="183"/>
        <v>3</v>
      </c>
      <c r="K462" s="12">
        <f t="shared" si="184"/>
        <v>-5.2359877559829883E-2</v>
      </c>
      <c r="L462" s="12">
        <f t="shared" si="185"/>
        <v>-5.2335956242943828E-2</v>
      </c>
      <c r="M462" s="12">
        <f t="shared" si="186"/>
        <v>-5.2383818566763218E-2</v>
      </c>
      <c r="N462" s="12">
        <f t="shared" si="187"/>
        <v>0</v>
      </c>
      <c r="O462" s="12">
        <f t="shared" si="188"/>
        <v>6375585.7452000007</v>
      </c>
      <c r="P462" s="12">
        <f t="shared" si="189"/>
        <v>9.2468067027179749E-6</v>
      </c>
      <c r="Q462" s="12">
        <f t="shared" si="190"/>
        <v>0</v>
      </c>
      <c r="R462" s="12">
        <f t="shared" si="191"/>
        <v>0</v>
      </c>
      <c r="S462" s="12">
        <f t="shared" si="192"/>
        <v>0</v>
      </c>
      <c r="T462" s="12">
        <f t="shared" si="193"/>
        <v>0</v>
      </c>
      <c r="U462" s="12">
        <f t="shared" si="194"/>
        <v>0</v>
      </c>
      <c r="V462" s="12">
        <f t="shared" si="203"/>
        <v>5.0546225567071803E-3</v>
      </c>
      <c r="W462" s="12">
        <f t="shared" si="195"/>
        <v>4.2582015317955055E-5</v>
      </c>
      <c r="X462" s="12">
        <f t="shared" si="196"/>
        <v>1.6740578955036711E-7</v>
      </c>
      <c r="Y462" s="12">
        <f t="shared" si="197"/>
        <v>0</v>
      </c>
      <c r="Z462" s="13" t="str">
        <f t="shared" si="198"/>
        <v>N</v>
      </c>
      <c r="AA462" s="13" t="str">
        <f t="shared" si="199"/>
        <v>N</v>
      </c>
      <c r="AB462" s="13" t="str">
        <f t="shared" si="200"/>
        <v>U</v>
      </c>
      <c r="AC462" s="14">
        <f t="shared" si="201"/>
        <v>166021.44365805644</v>
      </c>
      <c r="AD462" s="14">
        <f t="shared" si="202"/>
        <v>0</v>
      </c>
      <c r="AE462" s="27"/>
      <c r="AF462" s="27"/>
      <c r="AG462" s="33"/>
      <c r="AH462" s="34"/>
      <c r="AI462" s="35"/>
      <c r="AJ462" s="33"/>
      <c r="AK462" s="34"/>
      <c r="AL462" s="35"/>
      <c r="AM462" s="28"/>
      <c r="AN462" s="28"/>
      <c r="AO462" s="28"/>
    </row>
    <row r="463" spans="5:41" x14ac:dyDescent="0.25">
      <c r="E463" s="11">
        <f>route!A462</f>
        <v>0</v>
      </c>
      <c r="F463" s="11">
        <f>route!B462</f>
        <v>0</v>
      </c>
      <c r="G463" s="12">
        <f t="shared" si="180"/>
        <v>0</v>
      </c>
      <c r="H463" s="12">
        <f t="shared" si="181"/>
        <v>0</v>
      </c>
      <c r="I463" s="12">
        <f t="shared" si="182"/>
        <v>31</v>
      </c>
      <c r="J463" s="12">
        <f t="shared" si="183"/>
        <v>3</v>
      </c>
      <c r="K463" s="12">
        <f t="shared" si="184"/>
        <v>-5.2359877559829883E-2</v>
      </c>
      <c r="L463" s="12">
        <f t="shared" si="185"/>
        <v>-5.2335956242943828E-2</v>
      </c>
      <c r="M463" s="12">
        <f t="shared" si="186"/>
        <v>-5.2383818566763218E-2</v>
      </c>
      <c r="N463" s="12">
        <f t="shared" si="187"/>
        <v>0</v>
      </c>
      <c r="O463" s="12">
        <f t="shared" si="188"/>
        <v>6375585.7452000007</v>
      </c>
      <c r="P463" s="12">
        <f t="shared" si="189"/>
        <v>9.2468067027179749E-6</v>
      </c>
      <c r="Q463" s="12">
        <f t="shared" si="190"/>
        <v>0</v>
      </c>
      <c r="R463" s="12">
        <f t="shared" si="191"/>
        <v>0</v>
      </c>
      <c r="S463" s="12">
        <f t="shared" si="192"/>
        <v>0</v>
      </c>
      <c r="T463" s="12">
        <f t="shared" si="193"/>
        <v>0</v>
      </c>
      <c r="U463" s="12">
        <f t="shared" si="194"/>
        <v>0</v>
      </c>
      <c r="V463" s="12">
        <f t="shared" si="203"/>
        <v>5.0546225567071803E-3</v>
      </c>
      <c r="W463" s="12">
        <f t="shared" si="195"/>
        <v>4.2582015317955055E-5</v>
      </c>
      <c r="X463" s="12">
        <f t="shared" si="196"/>
        <v>1.6740578955036711E-7</v>
      </c>
      <c r="Y463" s="12">
        <f t="shared" si="197"/>
        <v>0</v>
      </c>
      <c r="Z463" s="13" t="str">
        <f t="shared" si="198"/>
        <v>N</v>
      </c>
      <c r="AA463" s="13" t="str">
        <f t="shared" si="199"/>
        <v>N</v>
      </c>
      <c r="AB463" s="13" t="str">
        <f t="shared" si="200"/>
        <v>U</v>
      </c>
      <c r="AC463" s="14">
        <f t="shared" si="201"/>
        <v>166021.44365805644</v>
      </c>
      <c r="AD463" s="14">
        <f t="shared" si="202"/>
        <v>0</v>
      </c>
      <c r="AE463" s="27"/>
      <c r="AF463" s="27"/>
      <c r="AG463" s="33"/>
      <c r="AH463" s="34"/>
      <c r="AI463" s="35"/>
      <c r="AJ463" s="33"/>
      <c r="AK463" s="34"/>
      <c r="AL463" s="35"/>
      <c r="AM463" s="28"/>
      <c r="AN463" s="28"/>
      <c r="AO463" s="28"/>
    </row>
    <row r="464" spans="5:41" x14ac:dyDescent="0.25">
      <c r="E464" s="11">
        <f>route!A463</f>
        <v>0</v>
      </c>
      <c r="F464" s="11">
        <f>route!B463</f>
        <v>0</v>
      </c>
      <c r="G464" s="12">
        <f t="shared" si="180"/>
        <v>0</v>
      </c>
      <c r="H464" s="12">
        <f t="shared" si="181"/>
        <v>0</v>
      </c>
      <c r="I464" s="12">
        <f t="shared" si="182"/>
        <v>31</v>
      </c>
      <c r="J464" s="12">
        <f t="shared" si="183"/>
        <v>3</v>
      </c>
      <c r="K464" s="12">
        <f t="shared" si="184"/>
        <v>-5.2359877559829883E-2</v>
      </c>
      <c r="L464" s="12">
        <f t="shared" si="185"/>
        <v>-5.2335956242943828E-2</v>
      </c>
      <c r="M464" s="12">
        <f t="shared" si="186"/>
        <v>-5.2383818566763218E-2</v>
      </c>
      <c r="N464" s="12">
        <f t="shared" si="187"/>
        <v>0</v>
      </c>
      <c r="O464" s="12">
        <f t="shared" si="188"/>
        <v>6375585.7452000007</v>
      </c>
      <c r="P464" s="12">
        <f t="shared" si="189"/>
        <v>9.2468067027179749E-6</v>
      </c>
      <c r="Q464" s="12">
        <f t="shared" si="190"/>
        <v>0</v>
      </c>
      <c r="R464" s="12">
        <f t="shared" si="191"/>
        <v>0</v>
      </c>
      <c r="S464" s="12">
        <f t="shared" si="192"/>
        <v>0</v>
      </c>
      <c r="T464" s="12">
        <f t="shared" si="193"/>
        <v>0</v>
      </c>
      <c r="U464" s="12">
        <f t="shared" si="194"/>
        <v>0</v>
      </c>
      <c r="V464" s="12">
        <f t="shared" si="203"/>
        <v>5.0546225567071803E-3</v>
      </c>
      <c r="W464" s="12">
        <f t="shared" si="195"/>
        <v>4.2582015317955055E-5</v>
      </c>
      <c r="X464" s="12">
        <f t="shared" si="196"/>
        <v>1.6740578955036711E-7</v>
      </c>
      <c r="Y464" s="12">
        <f t="shared" si="197"/>
        <v>0</v>
      </c>
      <c r="Z464" s="13" t="str">
        <f t="shared" si="198"/>
        <v>N</v>
      </c>
      <c r="AA464" s="13" t="str">
        <f t="shared" si="199"/>
        <v>N</v>
      </c>
      <c r="AB464" s="13" t="str">
        <f t="shared" si="200"/>
        <v>U</v>
      </c>
      <c r="AC464" s="14">
        <f t="shared" si="201"/>
        <v>166021.44365805644</v>
      </c>
      <c r="AD464" s="14">
        <f t="shared" si="202"/>
        <v>0</v>
      </c>
      <c r="AE464" s="27"/>
      <c r="AF464" s="27"/>
      <c r="AG464" s="33"/>
      <c r="AH464" s="34"/>
      <c r="AI464" s="35"/>
      <c r="AJ464" s="33"/>
      <c r="AK464" s="34"/>
      <c r="AL464" s="35"/>
      <c r="AM464" s="28"/>
      <c r="AN464" s="28"/>
      <c r="AO464" s="28"/>
    </row>
    <row r="465" spans="5:41" x14ac:dyDescent="0.25">
      <c r="E465" s="11">
        <f>route!A464</f>
        <v>0</v>
      </c>
      <c r="F465" s="11">
        <f>route!B464</f>
        <v>0</v>
      </c>
      <c r="G465" s="12">
        <f t="shared" si="180"/>
        <v>0</v>
      </c>
      <c r="H465" s="12">
        <f t="shared" si="181"/>
        <v>0</v>
      </c>
      <c r="I465" s="12">
        <f t="shared" si="182"/>
        <v>31</v>
      </c>
      <c r="J465" s="12">
        <f t="shared" si="183"/>
        <v>3</v>
      </c>
      <c r="K465" s="12">
        <f t="shared" si="184"/>
        <v>-5.2359877559829883E-2</v>
      </c>
      <c r="L465" s="12">
        <f t="shared" si="185"/>
        <v>-5.2335956242943828E-2</v>
      </c>
      <c r="M465" s="12">
        <f t="shared" si="186"/>
        <v>-5.2383818566763218E-2</v>
      </c>
      <c r="N465" s="12">
        <f t="shared" si="187"/>
        <v>0</v>
      </c>
      <c r="O465" s="12">
        <f t="shared" si="188"/>
        <v>6375585.7452000007</v>
      </c>
      <c r="P465" s="12">
        <f t="shared" si="189"/>
        <v>9.2468067027179749E-6</v>
      </c>
      <c r="Q465" s="12">
        <f t="shared" si="190"/>
        <v>0</v>
      </c>
      <c r="R465" s="12">
        <f t="shared" si="191"/>
        <v>0</v>
      </c>
      <c r="S465" s="12">
        <f t="shared" si="192"/>
        <v>0</v>
      </c>
      <c r="T465" s="12">
        <f t="shared" si="193"/>
        <v>0</v>
      </c>
      <c r="U465" s="12">
        <f t="shared" si="194"/>
        <v>0</v>
      </c>
      <c r="V465" s="12">
        <f t="shared" si="203"/>
        <v>5.0546225567071803E-3</v>
      </c>
      <c r="W465" s="12">
        <f t="shared" si="195"/>
        <v>4.2582015317955055E-5</v>
      </c>
      <c r="X465" s="12">
        <f t="shared" si="196"/>
        <v>1.6740578955036711E-7</v>
      </c>
      <c r="Y465" s="12">
        <f t="shared" si="197"/>
        <v>0</v>
      </c>
      <c r="Z465" s="13" t="str">
        <f t="shared" si="198"/>
        <v>N</v>
      </c>
      <c r="AA465" s="13" t="str">
        <f t="shared" si="199"/>
        <v>N</v>
      </c>
      <c r="AB465" s="13" t="str">
        <f t="shared" si="200"/>
        <v>U</v>
      </c>
      <c r="AC465" s="14">
        <f t="shared" si="201"/>
        <v>166021.44365805644</v>
      </c>
      <c r="AD465" s="14">
        <f t="shared" si="202"/>
        <v>0</v>
      </c>
      <c r="AE465" s="27"/>
      <c r="AF465" s="27"/>
      <c r="AG465" s="33"/>
      <c r="AH465" s="34"/>
      <c r="AI465" s="35"/>
      <c r="AJ465" s="33"/>
      <c r="AK465" s="34"/>
      <c r="AL465" s="35"/>
      <c r="AM465" s="28"/>
      <c r="AN465" s="28"/>
      <c r="AO465" s="28"/>
    </row>
    <row r="466" spans="5:41" x14ac:dyDescent="0.25">
      <c r="E466" s="11">
        <f>route!A465</f>
        <v>0</v>
      </c>
      <c r="F466" s="11">
        <f>route!B465</f>
        <v>0</v>
      </c>
      <c r="G466" s="12">
        <f t="shared" si="180"/>
        <v>0</v>
      </c>
      <c r="H466" s="12">
        <f t="shared" si="181"/>
        <v>0</v>
      </c>
      <c r="I466" s="12">
        <f t="shared" si="182"/>
        <v>31</v>
      </c>
      <c r="J466" s="12">
        <f t="shared" si="183"/>
        <v>3</v>
      </c>
      <c r="K466" s="12">
        <f t="shared" si="184"/>
        <v>-5.2359877559829883E-2</v>
      </c>
      <c r="L466" s="12">
        <f t="shared" si="185"/>
        <v>-5.2335956242943828E-2</v>
      </c>
      <c r="M466" s="12">
        <f t="shared" si="186"/>
        <v>-5.2383818566763218E-2</v>
      </c>
      <c r="N466" s="12">
        <f t="shared" si="187"/>
        <v>0</v>
      </c>
      <c r="O466" s="12">
        <f t="shared" si="188"/>
        <v>6375585.7452000007</v>
      </c>
      <c r="P466" s="12">
        <f t="shared" si="189"/>
        <v>9.2468067027179749E-6</v>
      </c>
      <c r="Q466" s="12">
        <f t="shared" si="190"/>
        <v>0</v>
      </c>
      <c r="R466" s="12">
        <f t="shared" si="191"/>
        <v>0</v>
      </c>
      <c r="S466" s="12">
        <f t="shared" si="192"/>
        <v>0</v>
      </c>
      <c r="T466" s="12">
        <f t="shared" si="193"/>
        <v>0</v>
      </c>
      <c r="U466" s="12">
        <f t="shared" si="194"/>
        <v>0</v>
      </c>
      <c r="V466" s="12">
        <f t="shared" si="203"/>
        <v>5.0546225567071803E-3</v>
      </c>
      <c r="W466" s="12">
        <f t="shared" si="195"/>
        <v>4.2582015317955055E-5</v>
      </c>
      <c r="X466" s="12">
        <f t="shared" si="196"/>
        <v>1.6740578955036711E-7</v>
      </c>
      <c r="Y466" s="12">
        <f t="shared" si="197"/>
        <v>0</v>
      </c>
      <c r="Z466" s="13" t="str">
        <f t="shared" si="198"/>
        <v>N</v>
      </c>
      <c r="AA466" s="13" t="str">
        <f t="shared" si="199"/>
        <v>N</v>
      </c>
      <c r="AB466" s="13" t="str">
        <f t="shared" si="200"/>
        <v>U</v>
      </c>
      <c r="AC466" s="14">
        <f t="shared" si="201"/>
        <v>166021.44365805644</v>
      </c>
      <c r="AD466" s="14">
        <f t="shared" si="202"/>
        <v>0</v>
      </c>
      <c r="AE466" s="27"/>
      <c r="AF466" s="27"/>
      <c r="AG466" s="33"/>
      <c r="AH466" s="34"/>
      <c r="AI466" s="35"/>
      <c r="AJ466" s="33"/>
      <c r="AK466" s="34"/>
      <c r="AL466" s="35"/>
      <c r="AM466" s="28"/>
      <c r="AN466" s="28"/>
      <c r="AO466" s="28"/>
    </row>
    <row r="467" spans="5:41" x14ac:dyDescent="0.25">
      <c r="E467" s="11">
        <f>route!A466</f>
        <v>0</v>
      </c>
      <c r="F467" s="11">
        <f>route!B466</f>
        <v>0</v>
      </c>
      <c r="G467" s="12">
        <f t="shared" si="180"/>
        <v>0</v>
      </c>
      <c r="H467" s="12">
        <f t="shared" si="181"/>
        <v>0</v>
      </c>
      <c r="I467" s="12">
        <f t="shared" si="182"/>
        <v>31</v>
      </c>
      <c r="J467" s="12">
        <f t="shared" si="183"/>
        <v>3</v>
      </c>
      <c r="K467" s="12">
        <f t="shared" si="184"/>
        <v>-5.2359877559829883E-2</v>
      </c>
      <c r="L467" s="12">
        <f t="shared" si="185"/>
        <v>-5.2335956242943828E-2</v>
      </c>
      <c r="M467" s="12">
        <f t="shared" si="186"/>
        <v>-5.2383818566763218E-2</v>
      </c>
      <c r="N467" s="12">
        <f t="shared" si="187"/>
        <v>0</v>
      </c>
      <c r="O467" s="12">
        <f t="shared" si="188"/>
        <v>6375585.7452000007</v>
      </c>
      <c r="P467" s="12">
        <f t="shared" si="189"/>
        <v>9.2468067027179749E-6</v>
      </c>
      <c r="Q467" s="12">
        <f t="shared" si="190"/>
        <v>0</v>
      </c>
      <c r="R467" s="12">
        <f t="shared" si="191"/>
        <v>0</v>
      </c>
      <c r="S467" s="12">
        <f t="shared" si="192"/>
        <v>0</v>
      </c>
      <c r="T467" s="12">
        <f t="shared" si="193"/>
        <v>0</v>
      </c>
      <c r="U467" s="12">
        <f t="shared" si="194"/>
        <v>0</v>
      </c>
      <c r="V467" s="12">
        <f t="shared" si="203"/>
        <v>5.0546225567071803E-3</v>
      </c>
      <c r="W467" s="12">
        <f t="shared" si="195"/>
        <v>4.2582015317955055E-5</v>
      </c>
      <c r="X467" s="12">
        <f t="shared" si="196"/>
        <v>1.6740578955036711E-7</v>
      </c>
      <c r="Y467" s="12">
        <f t="shared" si="197"/>
        <v>0</v>
      </c>
      <c r="Z467" s="13" t="str">
        <f t="shared" si="198"/>
        <v>N</v>
      </c>
      <c r="AA467" s="13" t="str">
        <f t="shared" si="199"/>
        <v>N</v>
      </c>
      <c r="AB467" s="13" t="str">
        <f t="shared" si="200"/>
        <v>U</v>
      </c>
      <c r="AC467" s="14">
        <f t="shared" si="201"/>
        <v>166021.44365805644</v>
      </c>
      <c r="AD467" s="14">
        <f t="shared" si="202"/>
        <v>0</v>
      </c>
      <c r="AE467" s="27"/>
      <c r="AF467" s="27"/>
      <c r="AG467" s="33"/>
      <c r="AH467" s="34"/>
      <c r="AI467" s="35"/>
      <c r="AJ467" s="33"/>
      <c r="AK467" s="34"/>
      <c r="AL467" s="35"/>
      <c r="AM467" s="28"/>
      <c r="AN467" s="28"/>
      <c r="AO467" s="28"/>
    </row>
    <row r="468" spans="5:41" x14ac:dyDescent="0.25">
      <c r="E468" s="11">
        <f>route!A467</f>
        <v>0</v>
      </c>
      <c r="F468" s="11">
        <f>route!B467</f>
        <v>0</v>
      </c>
      <c r="G468" s="12">
        <f t="shared" si="180"/>
        <v>0</v>
      </c>
      <c r="H468" s="12">
        <f t="shared" si="181"/>
        <v>0</v>
      </c>
      <c r="I468" s="12">
        <f t="shared" si="182"/>
        <v>31</v>
      </c>
      <c r="J468" s="12">
        <f t="shared" si="183"/>
        <v>3</v>
      </c>
      <c r="K468" s="12">
        <f t="shared" si="184"/>
        <v>-5.2359877559829883E-2</v>
      </c>
      <c r="L468" s="12">
        <f t="shared" si="185"/>
        <v>-5.2335956242943828E-2</v>
      </c>
      <c r="M468" s="12">
        <f t="shared" si="186"/>
        <v>-5.2383818566763218E-2</v>
      </c>
      <c r="N468" s="12">
        <f t="shared" si="187"/>
        <v>0</v>
      </c>
      <c r="O468" s="12">
        <f t="shared" si="188"/>
        <v>6375585.7452000007</v>
      </c>
      <c r="P468" s="12">
        <f t="shared" si="189"/>
        <v>9.2468067027179749E-6</v>
      </c>
      <c r="Q468" s="12">
        <f t="shared" si="190"/>
        <v>0</v>
      </c>
      <c r="R468" s="12">
        <f t="shared" si="191"/>
        <v>0</v>
      </c>
      <c r="S468" s="12">
        <f t="shared" si="192"/>
        <v>0</v>
      </c>
      <c r="T468" s="12">
        <f t="shared" si="193"/>
        <v>0</v>
      </c>
      <c r="U468" s="12">
        <f t="shared" si="194"/>
        <v>0</v>
      </c>
      <c r="V468" s="12">
        <f t="shared" si="203"/>
        <v>5.0546225567071803E-3</v>
      </c>
      <c r="W468" s="12">
        <f t="shared" si="195"/>
        <v>4.2582015317955055E-5</v>
      </c>
      <c r="X468" s="12">
        <f t="shared" si="196"/>
        <v>1.6740578955036711E-7</v>
      </c>
      <c r="Y468" s="12">
        <f t="shared" si="197"/>
        <v>0</v>
      </c>
      <c r="Z468" s="13" t="str">
        <f t="shared" si="198"/>
        <v>N</v>
      </c>
      <c r="AA468" s="13" t="str">
        <f t="shared" si="199"/>
        <v>N</v>
      </c>
      <c r="AB468" s="13" t="str">
        <f t="shared" si="200"/>
        <v>U</v>
      </c>
      <c r="AC468" s="14">
        <f t="shared" si="201"/>
        <v>166021.44365805644</v>
      </c>
      <c r="AD468" s="14">
        <f t="shared" si="202"/>
        <v>0</v>
      </c>
      <c r="AE468" s="27"/>
      <c r="AF468" s="27"/>
      <c r="AG468" s="33"/>
      <c r="AH468" s="34"/>
      <c r="AI468" s="35"/>
      <c r="AJ468" s="33"/>
      <c r="AK468" s="34"/>
      <c r="AL468" s="35"/>
      <c r="AM468" s="28"/>
      <c r="AN468" s="28"/>
      <c r="AO468" s="28"/>
    </row>
    <row r="469" spans="5:41" x14ac:dyDescent="0.25">
      <c r="E469" s="11">
        <f>route!A468</f>
        <v>0</v>
      </c>
      <c r="F469" s="11">
        <f>route!B468</f>
        <v>0</v>
      </c>
      <c r="G469" s="12">
        <f t="shared" si="180"/>
        <v>0</v>
      </c>
      <c r="H469" s="12">
        <f t="shared" si="181"/>
        <v>0</v>
      </c>
      <c r="I469" s="12">
        <f t="shared" si="182"/>
        <v>31</v>
      </c>
      <c r="J469" s="12">
        <f t="shared" si="183"/>
        <v>3</v>
      </c>
      <c r="K469" s="12">
        <f t="shared" si="184"/>
        <v>-5.2359877559829883E-2</v>
      </c>
      <c r="L469" s="12">
        <f t="shared" si="185"/>
        <v>-5.2335956242943828E-2</v>
      </c>
      <c r="M469" s="12">
        <f t="shared" si="186"/>
        <v>-5.2383818566763218E-2</v>
      </c>
      <c r="N469" s="12">
        <f t="shared" si="187"/>
        <v>0</v>
      </c>
      <c r="O469" s="12">
        <f t="shared" si="188"/>
        <v>6375585.7452000007</v>
      </c>
      <c r="P469" s="12">
        <f t="shared" si="189"/>
        <v>9.2468067027179749E-6</v>
      </c>
      <c r="Q469" s="12">
        <f t="shared" si="190"/>
        <v>0</v>
      </c>
      <c r="R469" s="12">
        <f t="shared" si="191"/>
        <v>0</v>
      </c>
      <c r="S469" s="12">
        <f t="shared" si="192"/>
        <v>0</v>
      </c>
      <c r="T469" s="12">
        <f t="shared" si="193"/>
        <v>0</v>
      </c>
      <c r="U469" s="12">
        <f t="shared" si="194"/>
        <v>0</v>
      </c>
      <c r="V469" s="12">
        <f t="shared" si="203"/>
        <v>5.0546225567071803E-3</v>
      </c>
      <c r="W469" s="12">
        <f t="shared" si="195"/>
        <v>4.2582015317955055E-5</v>
      </c>
      <c r="X469" s="12">
        <f t="shared" si="196"/>
        <v>1.6740578955036711E-7</v>
      </c>
      <c r="Y469" s="12">
        <f t="shared" si="197"/>
        <v>0</v>
      </c>
      <c r="Z469" s="13" t="str">
        <f t="shared" si="198"/>
        <v>N</v>
      </c>
      <c r="AA469" s="13" t="str">
        <f t="shared" si="199"/>
        <v>N</v>
      </c>
      <c r="AB469" s="13" t="str">
        <f t="shared" si="200"/>
        <v>U</v>
      </c>
      <c r="AC469" s="14">
        <f t="shared" si="201"/>
        <v>166021.44365805644</v>
      </c>
      <c r="AD469" s="14">
        <f t="shared" si="202"/>
        <v>0</v>
      </c>
      <c r="AE469" s="27"/>
      <c r="AF469" s="27"/>
      <c r="AG469" s="33"/>
      <c r="AH469" s="34"/>
      <c r="AI469" s="35"/>
      <c r="AJ469" s="33"/>
      <c r="AK469" s="34"/>
      <c r="AL469" s="35"/>
      <c r="AM469" s="28"/>
      <c r="AN469" s="28"/>
      <c r="AO469" s="28"/>
    </row>
    <row r="470" spans="5:41" x14ac:dyDescent="0.25">
      <c r="E470" s="11">
        <f>route!A469</f>
        <v>0</v>
      </c>
      <c r="F470" s="11">
        <f>route!B469</f>
        <v>0</v>
      </c>
      <c r="G470" s="12">
        <f t="shared" si="180"/>
        <v>0</v>
      </c>
      <c r="H470" s="12">
        <f t="shared" si="181"/>
        <v>0</v>
      </c>
      <c r="I470" s="12">
        <f t="shared" si="182"/>
        <v>31</v>
      </c>
      <c r="J470" s="12">
        <f t="shared" si="183"/>
        <v>3</v>
      </c>
      <c r="K470" s="12">
        <f t="shared" si="184"/>
        <v>-5.2359877559829883E-2</v>
      </c>
      <c r="L470" s="12">
        <f t="shared" si="185"/>
        <v>-5.2335956242943828E-2</v>
      </c>
      <c r="M470" s="12">
        <f t="shared" si="186"/>
        <v>-5.2383818566763218E-2</v>
      </c>
      <c r="N470" s="12">
        <f t="shared" si="187"/>
        <v>0</v>
      </c>
      <c r="O470" s="12">
        <f t="shared" si="188"/>
        <v>6375585.7452000007</v>
      </c>
      <c r="P470" s="12">
        <f t="shared" si="189"/>
        <v>9.2468067027179749E-6</v>
      </c>
      <c r="Q470" s="12">
        <f t="shared" si="190"/>
        <v>0</v>
      </c>
      <c r="R470" s="12">
        <f t="shared" si="191"/>
        <v>0</v>
      </c>
      <c r="S470" s="12">
        <f t="shared" si="192"/>
        <v>0</v>
      </c>
      <c r="T470" s="12">
        <f t="shared" si="193"/>
        <v>0</v>
      </c>
      <c r="U470" s="12">
        <f t="shared" si="194"/>
        <v>0</v>
      </c>
      <c r="V470" s="12">
        <f t="shared" si="203"/>
        <v>5.0546225567071803E-3</v>
      </c>
      <c r="W470" s="12">
        <f t="shared" si="195"/>
        <v>4.2582015317955055E-5</v>
      </c>
      <c r="X470" s="12">
        <f t="shared" si="196"/>
        <v>1.6740578955036711E-7</v>
      </c>
      <c r="Y470" s="12">
        <f t="shared" si="197"/>
        <v>0</v>
      </c>
      <c r="Z470" s="13" t="str">
        <f t="shared" si="198"/>
        <v>N</v>
      </c>
      <c r="AA470" s="13" t="str">
        <f t="shared" si="199"/>
        <v>N</v>
      </c>
      <c r="AB470" s="13" t="str">
        <f t="shared" si="200"/>
        <v>U</v>
      </c>
      <c r="AC470" s="14">
        <f t="shared" si="201"/>
        <v>166021.44365805644</v>
      </c>
      <c r="AD470" s="14">
        <f t="shared" si="202"/>
        <v>0</v>
      </c>
      <c r="AE470" s="27"/>
      <c r="AF470" s="27"/>
      <c r="AG470" s="33"/>
      <c r="AH470" s="34"/>
      <c r="AI470" s="35"/>
      <c r="AJ470" s="33"/>
      <c r="AK470" s="34"/>
      <c r="AL470" s="35"/>
      <c r="AM470" s="28"/>
      <c r="AN470" s="28"/>
      <c r="AO470" s="28"/>
    </row>
    <row r="471" spans="5:41" x14ac:dyDescent="0.25">
      <c r="E471" s="11">
        <f>route!A470</f>
        <v>0</v>
      </c>
      <c r="F471" s="11">
        <f>route!B470</f>
        <v>0</v>
      </c>
      <c r="G471" s="12">
        <f t="shared" si="180"/>
        <v>0</v>
      </c>
      <c r="H471" s="12">
        <f t="shared" si="181"/>
        <v>0</v>
      </c>
      <c r="I471" s="12">
        <f t="shared" si="182"/>
        <v>31</v>
      </c>
      <c r="J471" s="12">
        <f t="shared" si="183"/>
        <v>3</v>
      </c>
      <c r="K471" s="12">
        <f t="shared" si="184"/>
        <v>-5.2359877559829883E-2</v>
      </c>
      <c r="L471" s="12">
        <f t="shared" si="185"/>
        <v>-5.2335956242943828E-2</v>
      </c>
      <c r="M471" s="12">
        <f t="shared" si="186"/>
        <v>-5.2383818566763218E-2</v>
      </c>
      <c r="N471" s="12">
        <f t="shared" si="187"/>
        <v>0</v>
      </c>
      <c r="O471" s="12">
        <f t="shared" si="188"/>
        <v>6375585.7452000007</v>
      </c>
      <c r="P471" s="12">
        <f t="shared" si="189"/>
        <v>9.2468067027179749E-6</v>
      </c>
      <c r="Q471" s="12">
        <f t="shared" si="190"/>
        <v>0</v>
      </c>
      <c r="R471" s="12">
        <f t="shared" si="191"/>
        <v>0</v>
      </c>
      <c r="S471" s="12">
        <f t="shared" si="192"/>
        <v>0</v>
      </c>
      <c r="T471" s="12">
        <f t="shared" si="193"/>
        <v>0</v>
      </c>
      <c r="U471" s="12">
        <f t="shared" si="194"/>
        <v>0</v>
      </c>
      <c r="V471" s="12">
        <f t="shared" si="203"/>
        <v>5.0546225567071803E-3</v>
      </c>
      <c r="W471" s="12">
        <f t="shared" si="195"/>
        <v>4.2582015317955055E-5</v>
      </c>
      <c r="X471" s="12">
        <f t="shared" si="196"/>
        <v>1.6740578955036711E-7</v>
      </c>
      <c r="Y471" s="12">
        <f t="shared" si="197"/>
        <v>0</v>
      </c>
      <c r="Z471" s="13" t="str">
        <f t="shared" si="198"/>
        <v>N</v>
      </c>
      <c r="AA471" s="13" t="str">
        <f t="shared" si="199"/>
        <v>N</v>
      </c>
      <c r="AB471" s="13" t="str">
        <f t="shared" si="200"/>
        <v>U</v>
      </c>
      <c r="AC471" s="14">
        <f t="shared" si="201"/>
        <v>166021.44365805644</v>
      </c>
      <c r="AD471" s="14">
        <f t="shared" si="202"/>
        <v>0</v>
      </c>
      <c r="AE471" s="27"/>
      <c r="AF471" s="27"/>
      <c r="AG471" s="33"/>
      <c r="AH471" s="34"/>
      <c r="AI471" s="35"/>
      <c r="AJ471" s="33"/>
      <c r="AK471" s="34"/>
      <c r="AL471" s="35"/>
      <c r="AM471" s="28"/>
      <c r="AN471" s="28"/>
      <c r="AO471" s="28"/>
    </row>
    <row r="472" spans="5:41" x14ac:dyDescent="0.25">
      <c r="E472" s="11">
        <f>route!A471</f>
        <v>0</v>
      </c>
      <c r="F472" s="11">
        <f>route!B471</f>
        <v>0</v>
      </c>
      <c r="G472" s="12">
        <f t="shared" si="180"/>
        <v>0</v>
      </c>
      <c r="H472" s="12">
        <f t="shared" si="181"/>
        <v>0</v>
      </c>
      <c r="I472" s="12">
        <f t="shared" si="182"/>
        <v>31</v>
      </c>
      <c r="J472" s="12">
        <f t="shared" si="183"/>
        <v>3</v>
      </c>
      <c r="K472" s="12">
        <f t="shared" si="184"/>
        <v>-5.2359877559829883E-2</v>
      </c>
      <c r="L472" s="12">
        <f t="shared" si="185"/>
        <v>-5.2335956242943828E-2</v>
      </c>
      <c r="M472" s="12">
        <f t="shared" si="186"/>
        <v>-5.2383818566763218E-2</v>
      </c>
      <c r="N472" s="12">
        <f t="shared" si="187"/>
        <v>0</v>
      </c>
      <c r="O472" s="12">
        <f t="shared" si="188"/>
        <v>6375585.7452000007</v>
      </c>
      <c r="P472" s="12">
        <f t="shared" si="189"/>
        <v>9.2468067027179749E-6</v>
      </c>
      <c r="Q472" s="12">
        <f t="shared" si="190"/>
        <v>0</v>
      </c>
      <c r="R472" s="12">
        <f t="shared" si="191"/>
        <v>0</v>
      </c>
      <c r="S472" s="12">
        <f t="shared" si="192"/>
        <v>0</v>
      </c>
      <c r="T472" s="12">
        <f t="shared" si="193"/>
        <v>0</v>
      </c>
      <c r="U472" s="12">
        <f t="shared" si="194"/>
        <v>0</v>
      </c>
      <c r="V472" s="12">
        <f t="shared" si="203"/>
        <v>5.0546225567071803E-3</v>
      </c>
      <c r="W472" s="12">
        <f t="shared" si="195"/>
        <v>4.2582015317955055E-5</v>
      </c>
      <c r="X472" s="12">
        <f t="shared" si="196"/>
        <v>1.6740578955036711E-7</v>
      </c>
      <c r="Y472" s="12">
        <f t="shared" si="197"/>
        <v>0</v>
      </c>
      <c r="Z472" s="13" t="str">
        <f t="shared" si="198"/>
        <v>N</v>
      </c>
      <c r="AA472" s="13" t="str">
        <f t="shared" si="199"/>
        <v>N</v>
      </c>
      <c r="AB472" s="13" t="str">
        <f t="shared" si="200"/>
        <v>U</v>
      </c>
      <c r="AC472" s="14">
        <f t="shared" si="201"/>
        <v>166021.44365805644</v>
      </c>
      <c r="AD472" s="14">
        <f t="shared" si="202"/>
        <v>0</v>
      </c>
      <c r="AE472" s="27"/>
      <c r="AF472" s="27"/>
      <c r="AG472" s="33"/>
      <c r="AH472" s="34"/>
      <c r="AI472" s="35"/>
      <c r="AJ472" s="33"/>
      <c r="AK472" s="34"/>
      <c r="AL472" s="35"/>
      <c r="AM472" s="28"/>
      <c r="AN472" s="28"/>
      <c r="AO472" s="28"/>
    </row>
    <row r="473" spans="5:41" x14ac:dyDescent="0.25">
      <c r="E473" s="11">
        <f>route!A472</f>
        <v>0</v>
      </c>
      <c r="F473" s="11">
        <f>route!B472</f>
        <v>0</v>
      </c>
      <c r="G473" s="12">
        <f t="shared" si="180"/>
        <v>0</v>
      </c>
      <c r="H473" s="12">
        <f t="shared" si="181"/>
        <v>0</v>
      </c>
      <c r="I473" s="12">
        <f t="shared" si="182"/>
        <v>31</v>
      </c>
      <c r="J473" s="12">
        <f t="shared" si="183"/>
        <v>3</v>
      </c>
      <c r="K473" s="12">
        <f t="shared" si="184"/>
        <v>-5.2359877559829883E-2</v>
      </c>
      <c r="L473" s="12">
        <f t="shared" si="185"/>
        <v>-5.2335956242943828E-2</v>
      </c>
      <c r="M473" s="12">
        <f t="shared" si="186"/>
        <v>-5.2383818566763218E-2</v>
      </c>
      <c r="N473" s="12">
        <f t="shared" si="187"/>
        <v>0</v>
      </c>
      <c r="O473" s="12">
        <f t="shared" si="188"/>
        <v>6375585.7452000007</v>
      </c>
      <c r="P473" s="12">
        <f t="shared" si="189"/>
        <v>9.2468067027179749E-6</v>
      </c>
      <c r="Q473" s="12">
        <f t="shared" si="190"/>
        <v>0</v>
      </c>
      <c r="R473" s="12">
        <f t="shared" si="191"/>
        <v>0</v>
      </c>
      <c r="S473" s="12">
        <f t="shared" si="192"/>
        <v>0</v>
      </c>
      <c r="T473" s="12">
        <f t="shared" si="193"/>
        <v>0</v>
      </c>
      <c r="U473" s="12">
        <f t="shared" si="194"/>
        <v>0</v>
      </c>
      <c r="V473" s="12">
        <f t="shared" si="203"/>
        <v>5.0546225567071803E-3</v>
      </c>
      <c r="W473" s="12">
        <f t="shared" si="195"/>
        <v>4.2582015317955055E-5</v>
      </c>
      <c r="X473" s="12">
        <f t="shared" si="196"/>
        <v>1.6740578955036711E-7</v>
      </c>
      <c r="Y473" s="12">
        <f t="shared" si="197"/>
        <v>0</v>
      </c>
      <c r="Z473" s="13" t="str">
        <f t="shared" si="198"/>
        <v>N</v>
      </c>
      <c r="AA473" s="13" t="str">
        <f t="shared" si="199"/>
        <v>N</v>
      </c>
      <c r="AB473" s="13" t="str">
        <f t="shared" si="200"/>
        <v>U</v>
      </c>
      <c r="AC473" s="14">
        <f t="shared" si="201"/>
        <v>166021.44365805644</v>
      </c>
      <c r="AD473" s="14">
        <f t="shared" si="202"/>
        <v>0</v>
      </c>
      <c r="AE473" s="27"/>
      <c r="AF473" s="27"/>
      <c r="AG473" s="33"/>
      <c r="AH473" s="34"/>
      <c r="AI473" s="35"/>
      <c r="AJ473" s="33"/>
      <c r="AK473" s="34"/>
      <c r="AL473" s="35"/>
      <c r="AM473" s="28"/>
      <c r="AN473" s="28"/>
      <c r="AO473" s="28"/>
    </row>
    <row r="474" spans="5:41" x14ac:dyDescent="0.25">
      <c r="E474" s="11">
        <f>route!A473</f>
        <v>0</v>
      </c>
      <c r="F474" s="11">
        <f>route!B473</f>
        <v>0</v>
      </c>
      <c r="G474" s="12">
        <f t="shared" si="180"/>
        <v>0</v>
      </c>
      <c r="H474" s="12">
        <f t="shared" si="181"/>
        <v>0</v>
      </c>
      <c r="I474" s="12">
        <f t="shared" si="182"/>
        <v>31</v>
      </c>
      <c r="J474" s="12">
        <f t="shared" si="183"/>
        <v>3</v>
      </c>
      <c r="K474" s="12">
        <f t="shared" si="184"/>
        <v>-5.2359877559829883E-2</v>
      </c>
      <c r="L474" s="12">
        <f t="shared" si="185"/>
        <v>-5.2335956242943828E-2</v>
      </c>
      <c r="M474" s="12">
        <f t="shared" si="186"/>
        <v>-5.2383818566763218E-2</v>
      </c>
      <c r="N474" s="12">
        <f t="shared" si="187"/>
        <v>0</v>
      </c>
      <c r="O474" s="12">
        <f t="shared" si="188"/>
        <v>6375585.7452000007</v>
      </c>
      <c r="P474" s="12">
        <f t="shared" si="189"/>
        <v>9.2468067027179749E-6</v>
      </c>
      <c r="Q474" s="12">
        <f t="shared" si="190"/>
        <v>0</v>
      </c>
      <c r="R474" s="12">
        <f t="shared" si="191"/>
        <v>0</v>
      </c>
      <c r="S474" s="12">
        <f t="shared" si="192"/>
        <v>0</v>
      </c>
      <c r="T474" s="12">
        <f t="shared" si="193"/>
        <v>0</v>
      </c>
      <c r="U474" s="12">
        <f t="shared" si="194"/>
        <v>0</v>
      </c>
      <c r="V474" s="12">
        <f t="shared" si="203"/>
        <v>5.0546225567071803E-3</v>
      </c>
      <c r="W474" s="12">
        <f t="shared" si="195"/>
        <v>4.2582015317955055E-5</v>
      </c>
      <c r="X474" s="12">
        <f t="shared" si="196"/>
        <v>1.6740578955036711E-7</v>
      </c>
      <c r="Y474" s="12">
        <f t="shared" si="197"/>
        <v>0</v>
      </c>
      <c r="Z474" s="13" t="str">
        <f t="shared" si="198"/>
        <v>N</v>
      </c>
      <c r="AA474" s="13" t="str">
        <f t="shared" si="199"/>
        <v>N</v>
      </c>
      <c r="AB474" s="13" t="str">
        <f t="shared" si="200"/>
        <v>U</v>
      </c>
      <c r="AC474" s="14">
        <f t="shared" si="201"/>
        <v>166021.44365805644</v>
      </c>
      <c r="AD474" s="14">
        <f t="shared" si="202"/>
        <v>0</v>
      </c>
      <c r="AE474" s="27"/>
      <c r="AF474" s="27"/>
      <c r="AG474" s="33"/>
      <c r="AH474" s="34"/>
      <c r="AI474" s="35"/>
      <c r="AJ474" s="33"/>
      <c r="AK474" s="34"/>
      <c r="AL474" s="35"/>
      <c r="AM474" s="28"/>
      <c r="AN474" s="28"/>
      <c r="AO474" s="28"/>
    </row>
    <row r="475" spans="5:41" x14ac:dyDescent="0.25">
      <c r="E475" s="11">
        <f>route!A474</f>
        <v>0</v>
      </c>
      <c r="F475" s="11">
        <f>route!B474</f>
        <v>0</v>
      </c>
      <c r="G475" s="12">
        <f t="shared" si="180"/>
        <v>0</v>
      </c>
      <c r="H475" s="12">
        <f t="shared" si="181"/>
        <v>0</v>
      </c>
      <c r="I475" s="12">
        <f t="shared" si="182"/>
        <v>31</v>
      </c>
      <c r="J475" s="12">
        <f t="shared" si="183"/>
        <v>3</v>
      </c>
      <c r="K475" s="12">
        <f t="shared" si="184"/>
        <v>-5.2359877559829883E-2</v>
      </c>
      <c r="L475" s="12">
        <f t="shared" si="185"/>
        <v>-5.2335956242943828E-2</v>
      </c>
      <c r="M475" s="12">
        <f t="shared" si="186"/>
        <v>-5.2383818566763218E-2</v>
      </c>
      <c r="N475" s="12">
        <f t="shared" si="187"/>
        <v>0</v>
      </c>
      <c r="O475" s="12">
        <f t="shared" si="188"/>
        <v>6375585.7452000007</v>
      </c>
      <c r="P475" s="12">
        <f t="shared" si="189"/>
        <v>9.2468067027179749E-6</v>
      </c>
      <c r="Q475" s="12">
        <f t="shared" si="190"/>
        <v>0</v>
      </c>
      <c r="R475" s="12">
        <f t="shared" si="191"/>
        <v>0</v>
      </c>
      <c r="S475" s="12">
        <f t="shared" si="192"/>
        <v>0</v>
      </c>
      <c r="T475" s="12">
        <f t="shared" si="193"/>
        <v>0</v>
      </c>
      <c r="U475" s="12">
        <f t="shared" si="194"/>
        <v>0</v>
      </c>
      <c r="V475" s="12">
        <f t="shared" si="203"/>
        <v>5.0546225567071803E-3</v>
      </c>
      <c r="W475" s="12">
        <f t="shared" si="195"/>
        <v>4.2582015317955055E-5</v>
      </c>
      <c r="X475" s="12">
        <f t="shared" si="196"/>
        <v>1.6740578955036711E-7</v>
      </c>
      <c r="Y475" s="12">
        <f t="shared" si="197"/>
        <v>0</v>
      </c>
      <c r="Z475" s="13" t="str">
        <f t="shared" si="198"/>
        <v>N</v>
      </c>
      <c r="AA475" s="13" t="str">
        <f t="shared" si="199"/>
        <v>N</v>
      </c>
      <c r="AB475" s="13" t="str">
        <f t="shared" si="200"/>
        <v>U</v>
      </c>
      <c r="AC475" s="14">
        <f t="shared" si="201"/>
        <v>166021.44365805644</v>
      </c>
      <c r="AD475" s="14">
        <f t="shared" si="202"/>
        <v>0</v>
      </c>
      <c r="AE475" s="27"/>
      <c r="AF475" s="27"/>
      <c r="AG475" s="33"/>
      <c r="AH475" s="34"/>
      <c r="AI475" s="35"/>
      <c r="AJ475" s="33"/>
      <c r="AK475" s="34"/>
      <c r="AL475" s="35"/>
      <c r="AM475" s="28"/>
      <c r="AN475" s="28"/>
      <c r="AO475" s="28"/>
    </row>
    <row r="476" spans="5:41" x14ac:dyDescent="0.25">
      <c r="E476" s="11">
        <f>route!A475</f>
        <v>0</v>
      </c>
      <c r="F476" s="11">
        <f>route!B475</f>
        <v>0</v>
      </c>
      <c r="G476" s="12">
        <f t="shared" si="180"/>
        <v>0</v>
      </c>
      <c r="H476" s="12">
        <f t="shared" si="181"/>
        <v>0</v>
      </c>
      <c r="I476" s="12">
        <f t="shared" si="182"/>
        <v>31</v>
      </c>
      <c r="J476" s="12">
        <f t="shared" si="183"/>
        <v>3</v>
      </c>
      <c r="K476" s="12">
        <f t="shared" si="184"/>
        <v>-5.2359877559829883E-2</v>
      </c>
      <c r="L476" s="12">
        <f t="shared" si="185"/>
        <v>-5.2335956242943828E-2</v>
      </c>
      <c r="M476" s="12">
        <f t="shared" si="186"/>
        <v>-5.2383818566763218E-2</v>
      </c>
      <c r="N476" s="12">
        <f t="shared" si="187"/>
        <v>0</v>
      </c>
      <c r="O476" s="12">
        <f t="shared" si="188"/>
        <v>6375585.7452000007</v>
      </c>
      <c r="P476" s="12">
        <f t="shared" si="189"/>
        <v>9.2468067027179749E-6</v>
      </c>
      <c r="Q476" s="12">
        <f t="shared" si="190"/>
        <v>0</v>
      </c>
      <c r="R476" s="12">
        <f t="shared" si="191"/>
        <v>0</v>
      </c>
      <c r="S476" s="12">
        <f t="shared" si="192"/>
        <v>0</v>
      </c>
      <c r="T476" s="12">
        <f t="shared" si="193"/>
        <v>0</v>
      </c>
      <c r="U476" s="12">
        <f t="shared" si="194"/>
        <v>0</v>
      </c>
      <c r="V476" s="12">
        <f t="shared" si="203"/>
        <v>5.0546225567071803E-3</v>
      </c>
      <c r="W476" s="12">
        <f t="shared" si="195"/>
        <v>4.2582015317955055E-5</v>
      </c>
      <c r="X476" s="12">
        <f t="shared" si="196"/>
        <v>1.6740578955036711E-7</v>
      </c>
      <c r="Y476" s="12">
        <f t="shared" si="197"/>
        <v>0</v>
      </c>
      <c r="Z476" s="13" t="str">
        <f t="shared" si="198"/>
        <v>N</v>
      </c>
      <c r="AA476" s="13" t="str">
        <f t="shared" si="199"/>
        <v>N</v>
      </c>
      <c r="AB476" s="13" t="str">
        <f t="shared" si="200"/>
        <v>U</v>
      </c>
      <c r="AC476" s="14">
        <f t="shared" si="201"/>
        <v>166021.44365805644</v>
      </c>
      <c r="AD476" s="14">
        <f t="shared" si="202"/>
        <v>0</v>
      </c>
      <c r="AE476" s="27"/>
      <c r="AF476" s="27"/>
      <c r="AG476" s="33"/>
      <c r="AH476" s="34"/>
      <c r="AI476" s="35"/>
      <c r="AJ476" s="33"/>
      <c r="AK476" s="34"/>
      <c r="AL476" s="35"/>
      <c r="AM476" s="28"/>
      <c r="AN476" s="28"/>
      <c r="AO476" s="28"/>
    </row>
    <row r="477" spans="5:41" x14ac:dyDescent="0.25">
      <c r="E477" s="11">
        <f>route!A476</f>
        <v>0</v>
      </c>
      <c r="F477" s="11">
        <f>route!B476</f>
        <v>0</v>
      </c>
      <c r="G477" s="12">
        <f t="shared" si="180"/>
        <v>0</v>
      </c>
      <c r="H477" s="12">
        <f t="shared" si="181"/>
        <v>0</v>
      </c>
      <c r="I477" s="12">
        <f t="shared" si="182"/>
        <v>31</v>
      </c>
      <c r="J477" s="12">
        <f t="shared" si="183"/>
        <v>3</v>
      </c>
      <c r="K477" s="12">
        <f t="shared" si="184"/>
        <v>-5.2359877559829883E-2</v>
      </c>
      <c r="L477" s="12">
        <f t="shared" si="185"/>
        <v>-5.2335956242943828E-2</v>
      </c>
      <c r="M477" s="12">
        <f t="shared" si="186"/>
        <v>-5.2383818566763218E-2</v>
      </c>
      <c r="N477" s="12">
        <f t="shared" si="187"/>
        <v>0</v>
      </c>
      <c r="O477" s="12">
        <f t="shared" si="188"/>
        <v>6375585.7452000007</v>
      </c>
      <c r="P477" s="12">
        <f t="shared" si="189"/>
        <v>9.2468067027179749E-6</v>
      </c>
      <c r="Q477" s="12">
        <f t="shared" si="190"/>
        <v>0</v>
      </c>
      <c r="R477" s="12">
        <f t="shared" si="191"/>
        <v>0</v>
      </c>
      <c r="S477" s="12">
        <f t="shared" si="192"/>
        <v>0</v>
      </c>
      <c r="T477" s="12">
        <f t="shared" si="193"/>
        <v>0</v>
      </c>
      <c r="U477" s="12">
        <f t="shared" si="194"/>
        <v>0</v>
      </c>
      <c r="V477" s="12">
        <f t="shared" si="203"/>
        <v>5.0546225567071803E-3</v>
      </c>
      <c r="W477" s="12">
        <f t="shared" si="195"/>
        <v>4.2582015317955055E-5</v>
      </c>
      <c r="X477" s="12">
        <f t="shared" si="196"/>
        <v>1.6740578955036711E-7</v>
      </c>
      <c r="Y477" s="12">
        <f t="shared" si="197"/>
        <v>0</v>
      </c>
      <c r="Z477" s="13" t="str">
        <f t="shared" si="198"/>
        <v>N</v>
      </c>
      <c r="AA477" s="13" t="str">
        <f t="shared" si="199"/>
        <v>N</v>
      </c>
      <c r="AB477" s="13" t="str">
        <f t="shared" si="200"/>
        <v>U</v>
      </c>
      <c r="AC477" s="14">
        <f t="shared" si="201"/>
        <v>166021.44365805644</v>
      </c>
      <c r="AD477" s="14">
        <f t="shared" si="202"/>
        <v>0</v>
      </c>
      <c r="AE477" s="27"/>
      <c r="AF477" s="27"/>
      <c r="AG477" s="33"/>
      <c r="AH477" s="34"/>
      <c r="AI477" s="35"/>
      <c r="AJ477" s="33"/>
      <c r="AK477" s="34"/>
      <c r="AL477" s="35"/>
      <c r="AM477" s="28"/>
      <c r="AN477" s="28"/>
      <c r="AO477" s="28"/>
    </row>
    <row r="478" spans="5:41" x14ac:dyDescent="0.25">
      <c r="E478" s="11">
        <f>route!A477</f>
        <v>0</v>
      </c>
      <c r="F478" s="11">
        <f>route!B477</f>
        <v>0</v>
      </c>
      <c r="G478" s="12">
        <f t="shared" si="180"/>
        <v>0</v>
      </c>
      <c r="H478" s="12">
        <f t="shared" si="181"/>
        <v>0</v>
      </c>
      <c r="I478" s="12">
        <f t="shared" si="182"/>
        <v>31</v>
      </c>
      <c r="J478" s="12">
        <f t="shared" si="183"/>
        <v>3</v>
      </c>
      <c r="K478" s="12">
        <f t="shared" si="184"/>
        <v>-5.2359877559829883E-2</v>
      </c>
      <c r="L478" s="12">
        <f t="shared" si="185"/>
        <v>-5.2335956242943828E-2</v>
      </c>
      <c r="M478" s="12">
        <f t="shared" si="186"/>
        <v>-5.2383818566763218E-2</v>
      </c>
      <c r="N478" s="12">
        <f t="shared" si="187"/>
        <v>0</v>
      </c>
      <c r="O478" s="12">
        <f t="shared" si="188"/>
        <v>6375585.7452000007</v>
      </c>
      <c r="P478" s="12">
        <f t="shared" si="189"/>
        <v>9.2468067027179749E-6</v>
      </c>
      <c r="Q478" s="12">
        <f t="shared" si="190"/>
        <v>0</v>
      </c>
      <c r="R478" s="12">
        <f t="shared" si="191"/>
        <v>0</v>
      </c>
      <c r="S478" s="12">
        <f t="shared" si="192"/>
        <v>0</v>
      </c>
      <c r="T478" s="12">
        <f t="shared" si="193"/>
        <v>0</v>
      </c>
      <c r="U478" s="12">
        <f t="shared" si="194"/>
        <v>0</v>
      </c>
      <c r="V478" s="12">
        <f t="shared" si="203"/>
        <v>5.0546225567071803E-3</v>
      </c>
      <c r="W478" s="12">
        <f t="shared" si="195"/>
        <v>4.2582015317955055E-5</v>
      </c>
      <c r="X478" s="12">
        <f t="shared" si="196"/>
        <v>1.6740578955036711E-7</v>
      </c>
      <c r="Y478" s="12">
        <f t="shared" si="197"/>
        <v>0</v>
      </c>
      <c r="Z478" s="13" t="str">
        <f t="shared" si="198"/>
        <v>N</v>
      </c>
      <c r="AA478" s="13" t="str">
        <f t="shared" si="199"/>
        <v>N</v>
      </c>
      <c r="AB478" s="13" t="str">
        <f t="shared" si="200"/>
        <v>U</v>
      </c>
      <c r="AC478" s="14">
        <f t="shared" si="201"/>
        <v>166021.44365805644</v>
      </c>
      <c r="AD478" s="14">
        <f t="shared" si="202"/>
        <v>0</v>
      </c>
      <c r="AE478" s="27"/>
      <c r="AF478" s="27"/>
      <c r="AG478" s="33"/>
      <c r="AH478" s="34"/>
      <c r="AI478" s="35"/>
      <c r="AJ478" s="33"/>
      <c r="AK478" s="34"/>
      <c r="AL478" s="35"/>
      <c r="AM478" s="28"/>
      <c r="AN478" s="28"/>
      <c r="AO478" s="28"/>
    </row>
    <row r="479" spans="5:41" x14ac:dyDescent="0.25">
      <c r="E479" s="11">
        <f>route!A478</f>
        <v>0</v>
      </c>
      <c r="F479" s="11">
        <f>route!B478</f>
        <v>0</v>
      </c>
      <c r="G479" s="12">
        <f t="shared" si="180"/>
        <v>0</v>
      </c>
      <c r="H479" s="12">
        <f t="shared" si="181"/>
        <v>0</v>
      </c>
      <c r="I479" s="12">
        <f t="shared" si="182"/>
        <v>31</v>
      </c>
      <c r="J479" s="12">
        <f t="shared" si="183"/>
        <v>3</v>
      </c>
      <c r="K479" s="12">
        <f t="shared" si="184"/>
        <v>-5.2359877559829883E-2</v>
      </c>
      <c r="L479" s="12">
        <f t="shared" si="185"/>
        <v>-5.2335956242943828E-2</v>
      </c>
      <c r="M479" s="12">
        <f t="shared" si="186"/>
        <v>-5.2383818566763218E-2</v>
      </c>
      <c r="N479" s="12">
        <f t="shared" si="187"/>
        <v>0</v>
      </c>
      <c r="O479" s="12">
        <f t="shared" si="188"/>
        <v>6375585.7452000007</v>
      </c>
      <c r="P479" s="12">
        <f t="shared" si="189"/>
        <v>9.2468067027179749E-6</v>
      </c>
      <c r="Q479" s="12">
        <f t="shared" si="190"/>
        <v>0</v>
      </c>
      <c r="R479" s="12">
        <f t="shared" si="191"/>
        <v>0</v>
      </c>
      <c r="S479" s="12">
        <f t="shared" si="192"/>
        <v>0</v>
      </c>
      <c r="T479" s="12">
        <f t="shared" si="193"/>
        <v>0</v>
      </c>
      <c r="U479" s="12">
        <f t="shared" si="194"/>
        <v>0</v>
      </c>
      <c r="V479" s="12">
        <f t="shared" si="203"/>
        <v>5.0546225567071803E-3</v>
      </c>
      <c r="W479" s="12">
        <f t="shared" si="195"/>
        <v>4.2582015317955055E-5</v>
      </c>
      <c r="X479" s="12">
        <f t="shared" si="196"/>
        <v>1.6740578955036711E-7</v>
      </c>
      <c r="Y479" s="12">
        <f t="shared" si="197"/>
        <v>0</v>
      </c>
      <c r="Z479" s="13" t="str">
        <f t="shared" si="198"/>
        <v>N</v>
      </c>
      <c r="AA479" s="13" t="str">
        <f t="shared" si="199"/>
        <v>N</v>
      </c>
      <c r="AB479" s="13" t="str">
        <f t="shared" si="200"/>
        <v>U</v>
      </c>
      <c r="AC479" s="14">
        <f t="shared" si="201"/>
        <v>166021.44365805644</v>
      </c>
      <c r="AD479" s="14">
        <f t="shared" si="202"/>
        <v>0</v>
      </c>
      <c r="AE479" s="27"/>
      <c r="AF479" s="27"/>
      <c r="AG479" s="33"/>
      <c r="AH479" s="34"/>
      <c r="AI479" s="35"/>
      <c r="AJ479" s="33"/>
      <c r="AK479" s="34"/>
      <c r="AL479" s="35"/>
      <c r="AM479" s="28"/>
      <c r="AN479" s="28"/>
      <c r="AO479" s="28"/>
    </row>
    <row r="480" spans="5:41" x14ac:dyDescent="0.25">
      <c r="E480" s="11">
        <f>route!A479</f>
        <v>0</v>
      </c>
      <c r="F480" s="11">
        <f>route!B479</f>
        <v>0</v>
      </c>
      <c r="G480" s="12">
        <f t="shared" si="180"/>
        <v>0</v>
      </c>
      <c r="H480" s="12">
        <f t="shared" si="181"/>
        <v>0</v>
      </c>
      <c r="I480" s="12">
        <f t="shared" si="182"/>
        <v>31</v>
      </c>
      <c r="J480" s="12">
        <f t="shared" si="183"/>
        <v>3</v>
      </c>
      <c r="K480" s="12">
        <f t="shared" si="184"/>
        <v>-5.2359877559829883E-2</v>
      </c>
      <c r="L480" s="12">
        <f t="shared" si="185"/>
        <v>-5.2335956242943828E-2</v>
      </c>
      <c r="M480" s="12">
        <f t="shared" si="186"/>
        <v>-5.2383818566763218E-2</v>
      </c>
      <c r="N480" s="12">
        <f t="shared" si="187"/>
        <v>0</v>
      </c>
      <c r="O480" s="12">
        <f t="shared" si="188"/>
        <v>6375585.7452000007</v>
      </c>
      <c r="P480" s="12">
        <f t="shared" si="189"/>
        <v>9.2468067027179749E-6</v>
      </c>
      <c r="Q480" s="12">
        <f t="shared" si="190"/>
        <v>0</v>
      </c>
      <c r="R480" s="12">
        <f t="shared" si="191"/>
        <v>0</v>
      </c>
      <c r="S480" s="12">
        <f t="shared" si="192"/>
        <v>0</v>
      </c>
      <c r="T480" s="12">
        <f t="shared" si="193"/>
        <v>0</v>
      </c>
      <c r="U480" s="12">
        <f t="shared" si="194"/>
        <v>0</v>
      </c>
      <c r="V480" s="12">
        <f t="shared" si="203"/>
        <v>5.0546225567071803E-3</v>
      </c>
      <c r="W480" s="12">
        <f t="shared" si="195"/>
        <v>4.2582015317955055E-5</v>
      </c>
      <c r="X480" s="12">
        <f t="shared" si="196"/>
        <v>1.6740578955036711E-7</v>
      </c>
      <c r="Y480" s="12">
        <f t="shared" si="197"/>
        <v>0</v>
      </c>
      <c r="Z480" s="13" t="str">
        <f t="shared" si="198"/>
        <v>N</v>
      </c>
      <c r="AA480" s="13" t="str">
        <f t="shared" si="199"/>
        <v>N</v>
      </c>
      <c r="AB480" s="13" t="str">
        <f t="shared" si="200"/>
        <v>U</v>
      </c>
      <c r="AC480" s="14">
        <f t="shared" si="201"/>
        <v>166021.44365805644</v>
      </c>
      <c r="AD480" s="14">
        <f t="shared" si="202"/>
        <v>0</v>
      </c>
      <c r="AE480" s="27"/>
      <c r="AF480" s="27"/>
      <c r="AG480" s="33"/>
      <c r="AH480" s="34"/>
      <c r="AI480" s="35"/>
      <c r="AJ480" s="33"/>
      <c r="AK480" s="34"/>
      <c r="AL480" s="35"/>
      <c r="AM480" s="28"/>
      <c r="AN480" s="28"/>
      <c r="AO480" s="28"/>
    </row>
    <row r="481" spans="5:41" x14ac:dyDescent="0.25">
      <c r="E481" s="11">
        <f>route!A480</f>
        <v>0</v>
      </c>
      <c r="F481" s="11">
        <f>route!B480</f>
        <v>0</v>
      </c>
      <c r="G481" s="12">
        <f t="shared" si="180"/>
        <v>0</v>
      </c>
      <c r="H481" s="12">
        <f t="shared" si="181"/>
        <v>0</v>
      </c>
      <c r="I481" s="12">
        <f t="shared" si="182"/>
        <v>31</v>
      </c>
      <c r="J481" s="12">
        <f t="shared" si="183"/>
        <v>3</v>
      </c>
      <c r="K481" s="12">
        <f t="shared" si="184"/>
        <v>-5.2359877559829883E-2</v>
      </c>
      <c r="L481" s="12">
        <f t="shared" si="185"/>
        <v>-5.2335956242943828E-2</v>
      </c>
      <c r="M481" s="12">
        <f t="shared" si="186"/>
        <v>-5.2383818566763218E-2</v>
      </c>
      <c r="N481" s="12">
        <f t="shared" si="187"/>
        <v>0</v>
      </c>
      <c r="O481" s="12">
        <f t="shared" si="188"/>
        <v>6375585.7452000007</v>
      </c>
      <c r="P481" s="12">
        <f t="shared" si="189"/>
        <v>9.2468067027179749E-6</v>
      </c>
      <c r="Q481" s="12">
        <f t="shared" si="190"/>
        <v>0</v>
      </c>
      <c r="R481" s="12">
        <f t="shared" si="191"/>
        <v>0</v>
      </c>
      <c r="S481" s="12">
        <f t="shared" si="192"/>
        <v>0</v>
      </c>
      <c r="T481" s="12">
        <f t="shared" si="193"/>
        <v>0</v>
      </c>
      <c r="U481" s="12">
        <f t="shared" si="194"/>
        <v>0</v>
      </c>
      <c r="V481" s="12">
        <f t="shared" si="203"/>
        <v>5.0546225567071803E-3</v>
      </c>
      <c r="W481" s="12">
        <f t="shared" si="195"/>
        <v>4.2582015317955055E-5</v>
      </c>
      <c r="X481" s="12">
        <f t="shared" si="196"/>
        <v>1.6740578955036711E-7</v>
      </c>
      <c r="Y481" s="12">
        <f t="shared" si="197"/>
        <v>0</v>
      </c>
      <c r="Z481" s="13" t="str">
        <f t="shared" si="198"/>
        <v>N</v>
      </c>
      <c r="AA481" s="13" t="str">
        <f t="shared" si="199"/>
        <v>N</v>
      </c>
      <c r="AB481" s="13" t="str">
        <f t="shared" si="200"/>
        <v>U</v>
      </c>
      <c r="AC481" s="14">
        <f t="shared" si="201"/>
        <v>166021.44365805644</v>
      </c>
      <c r="AD481" s="14">
        <f t="shared" si="202"/>
        <v>0</v>
      </c>
      <c r="AE481" s="27"/>
      <c r="AF481" s="27"/>
      <c r="AG481" s="33"/>
      <c r="AH481" s="34"/>
      <c r="AI481" s="35"/>
      <c r="AJ481" s="33"/>
      <c r="AK481" s="34"/>
      <c r="AL481" s="35"/>
      <c r="AM481" s="28"/>
      <c r="AN481" s="28"/>
      <c r="AO481" s="28"/>
    </row>
    <row r="482" spans="5:41" x14ac:dyDescent="0.25">
      <c r="E482" s="11">
        <f>route!A481</f>
        <v>0</v>
      </c>
      <c r="F482" s="11">
        <f>route!B481</f>
        <v>0</v>
      </c>
      <c r="G482" s="12">
        <f t="shared" si="180"/>
        <v>0</v>
      </c>
      <c r="H482" s="12">
        <f t="shared" si="181"/>
        <v>0</v>
      </c>
      <c r="I482" s="12">
        <f t="shared" si="182"/>
        <v>31</v>
      </c>
      <c r="J482" s="12">
        <f t="shared" si="183"/>
        <v>3</v>
      </c>
      <c r="K482" s="12">
        <f t="shared" si="184"/>
        <v>-5.2359877559829883E-2</v>
      </c>
      <c r="L482" s="12">
        <f t="shared" si="185"/>
        <v>-5.2335956242943828E-2</v>
      </c>
      <c r="M482" s="12">
        <f t="shared" si="186"/>
        <v>-5.2383818566763218E-2</v>
      </c>
      <c r="N482" s="12">
        <f t="shared" si="187"/>
        <v>0</v>
      </c>
      <c r="O482" s="12">
        <f t="shared" si="188"/>
        <v>6375585.7452000007</v>
      </c>
      <c r="P482" s="12">
        <f t="shared" si="189"/>
        <v>9.2468067027179749E-6</v>
      </c>
      <c r="Q482" s="12">
        <f t="shared" si="190"/>
        <v>0</v>
      </c>
      <c r="R482" s="12">
        <f t="shared" si="191"/>
        <v>0</v>
      </c>
      <c r="S482" s="12">
        <f t="shared" si="192"/>
        <v>0</v>
      </c>
      <c r="T482" s="12">
        <f t="shared" si="193"/>
        <v>0</v>
      </c>
      <c r="U482" s="12">
        <f t="shared" si="194"/>
        <v>0</v>
      </c>
      <c r="V482" s="12">
        <f t="shared" si="203"/>
        <v>5.0546225567071803E-3</v>
      </c>
      <c r="W482" s="12">
        <f t="shared" si="195"/>
        <v>4.2582015317955055E-5</v>
      </c>
      <c r="X482" s="12">
        <f t="shared" si="196"/>
        <v>1.6740578955036711E-7</v>
      </c>
      <c r="Y482" s="12">
        <f t="shared" si="197"/>
        <v>0</v>
      </c>
      <c r="Z482" s="13" t="str">
        <f t="shared" si="198"/>
        <v>N</v>
      </c>
      <c r="AA482" s="13" t="str">
        <f t="shared" si="199"/>
        <v>N</v>
      </c>
      <c r="AB482" s="13" t="str">
        <f t="shared" si="200"/>
        <v>U</v>
      </c>
      <c r="AC482" s="14">
        <f t="shared" si="201"/>
        <v>166021.44365805644</v>
      </c>
      <c r="AD482" s="14">
        <f t="shared" si="202"/>
        <v>0</v>
      </c>
      <c r="AE482" s="27"/>
      <c r="AF482" s="27"/>
      <c r="AG482" s="33"/>
      <c r="AH482" s="34"/>
      <c r="AI482" s="35"/>
      <c r="AJ482" s="33"/>
      <c r="AK482" s="34"/>
      <c r="AL482" s="35"/>
      <c r="AM482" s="28"/>
      <c r="AN482" s="28"/>
      <c r="AO482" s="28"/>
    </row>
    <row r="483" spans="5:41" x14ac:dyDescent="0.25">
      <c r="E483" s="11">
        <f>route!A482</f>
        <v>0</v>
      </c>
      <c r="F483" s="11">
        <f>route!B482</f>
        <v>0</v>
      </c>
      <c r="G483" s="12">
        <f t="shared" si="180"/>
        <v>0</v>
      </c>
      <c r="H483" s="12">
        <f t="shared" si="181"/>
        <v>0</v>
      </c>
      <c r="I483" s="12">
        <f t="shared" si="182"/>
        <v>31</v>
      </c>
      <c r="J483" s="12">
        <f t="shared" si="183"/>
        <v>3</v>
      </c>
      <c r="K483" s="12">
        <f t="shared" si="184"/>
        <v>-5.2359877559829883E-2</v>
      </c>
      <c r="L483" s="12">
        <f t="shared" si="185"/>
        <v>-5.2335956242943828E-2</v>
      </c>
      <c r="M483" s="12">
        <f t="shared" si="186"/>
        <v>-5.2383818566763218E-2</v>
      </c>
      <c r="N483" s="12">
        <f t="shared" si="187"/>
        <v>0</v>
      </c>
      <c r="O483" s="12">
        <f t="shared" si="188"/>
        <v>6375585.7452000007</v>
      </c>
      <c r="P483" s="12">
        <f t="shared" si="189"/>
        <v>9.2468067027179749E-6</v>
      </c>
      <c r="Q483" s="12">
        <f t="shared" si="190"/>
        <v>0</v>
      </c>
      <c r="R483" s="12">
        <f t="shared" si="191"/>
        <v>0</v>
      </c>
      <c r="S483" s="12">
        <f t="shared" si="192"/>
        <v>0</v>
      </c>
      <c r="T483" s="12">
        <f t="shared" si="193"/>
        <v>0</v>
      </c>
      <c r="U483" s="12">
        <f t="shared" si="194"/>
        <v>0</v>
      </c>
      <c r="V483" s="12">
        <f t="shared" si="203"/>
        <v>5.0546225567071803E-3</v>
      </c>
      <c r="W483" s="12">
        <f t="shared" si="195"/>
        <v>4.2582015317955055E-5</v>
      </c>
      <c r="X483" s="12">
        <f t="shared" si="196"/>
        <v>1.6740578955036711E-7</v>
      </c>
      <c r="Y483" s="12">
        <f t="shared" si="197"/>
        <v>0</v>
      </c>
      <c r="Z483" s="13" t="str">
        <f t="shared" si="198"/>
        <v>N</v>
      </c>
      <c r="AA483" s="13" t="str">
        <f t="shared" si="199"/>
        <v>N</v>
      </c>
      <c r="AB483" s="13" t="str">
        <f t="shared" si="200"/>
        <v>U</v>
      </c>
      <c r="AC483" s="14">
        <f t="shared" si="201"/>
        <v>166021.44365805644</v>
      </c>
      <c r="AD483" s="14">
        <f t="shared" si="202"/>
        <v>0</v>
      </c>
      <c r="AE483" s="27"/>
      <c r="AF483" s="27"/>
      <c r="AG483" s="33"/>
      <c r="AH483" s="34"/>
      <c r="AI483" s="35"/>
      <c r="AJ483" s="33"/>
      <c r="AK483" s="34"/>
      <c r="AL483" s="35"/>
      <c r="AM483" s="28"/>
      <c r="AN483" s="28"/>
      <c r="AO483" s="28"/>
    </row>
    <row r="484" spans="5:41" x14ac:dyDescent="0.25">
      <c r="E484" s="11">
        <f>route!A483</f>
        <v>0</v>
      </c>
      <c r="F484" s="11">
        <f>route!B483</f>
        <v>0</v>
      </c>
      <c r="G484" s="12">
        <f t="shared" ref="G484:G547" si="204">F484*PI()/180</f>
        <v>0</v>
      </c>
      <c r="H484" s="12">
        <f t="shared" ref="H484:H547" si="205">E484*PI()/180</f>
        <v>0</v>
      </c>
      <c r="I484" s="12">
        <f t="shared" ref="I484:I547" si="206">TRUNC((F484/6)+31)</f>
        <v>31</v>
      </c>
      <c r="J484" s="12">
        <f t="shared" ref="J484:J547" si="207">6*I484-183</f>
        <v>3</v>
      </c>
      <c r="K484" s="12">
        <f t="shared" ref="K484:K547" si="208">+G484-((J484*PI())/180)</f>
        <v>-5.2359877559829883E-2</v>
      </c>
      <c r="L484" s="12">
        <f t="shared" ref="L484:L547" si="209">COS(H484)*SIN(K484)</f>
        <v>-5.2335956242943828E-2</v>
      </c>
      <c r="M484" s="12">
        <f t="shared" ref="M484:M547" si="210">(1/2)*LN((1+L484)/(1-L484))</f>
        <v>-5.2383818566763218E-2</v>
      </c>
      <c r="N484" s="12">
        <f t="shared" ref="N484:N547" si="211">ATAN((TAN(H484))/COS(K484))-H484</f>
        <v>0</v>
      </c>
      <c r="O484" s="12">
        <f t="shared" ref="O484:O547" si="212">($C$18/(1+$C$17*(COS(H484))^2)^(1/2))*0.9996</f>
        <v>6375585.7452000007</v>
      </c>
      <c r="P484" s="12">
        <f t="shared" ref="P484:P547" si="213">($C$17/2)*M484^2*(COS(H484))^2</f>
        <v>9.2468067027179749E-6</v>
      </c>
      <c r="Q484" s="12">
        <f t="shared" ref="Q484:Q547" si="214">SIN(2*H484)</f>
        <v>0</v>
      </c>
      <c r="R484" s="12">
        <f t="shared" ref="R484:R547" si="215">+Q484*(COS(H484))^2</f>
        <v>0</v>
      </c>
      <c r="S484" s="12">
        <f t="shared" ref="S484:S547" si="216">H484+(Q484/2)</f>
        <v>0</v>
      </c>
      <c r="T484" s="12">
        <f t="shared" ref="T484:T547" si="217">((3*S484)+R484)/4</f>
        <v>0</v>
      </c>
      <c r="U484" s="12">
        <f t="shared" ref="U484:U547" si="218">(5*T484+R484*(COS(H484))^2)/3</f>
        <v>0</v>
      </c>
      <c r="V484" s="12">
        <f t="shared" si="203"/>
        <v>5.0546225567071803E-3</v>
      </c>
      <c r="W484" s="12">
        <f t="shared" ref="W484:W547" si="219">(5/3)*V484^2</f>
        <v>4.2582015317955055E-5</v>
      </c>
      <c r="X484" s="12">
        <f t="shared" ref="X484:X547" si="220">(35/27)*V484^3</f>
        <v>1.6740578955036711E-7</v>
      </c>
      <c r="Y484" s="12">
        <f t="shared" ref="Y484:Y547" si="221">0.9996*$C$18*(H484-(V484*S484)+(W484*T484)-(X484*U484))</f>
        <v>0</v>
      </c>
      <c r="Z484" s="13" t="str">
        <f t="shared" ref="Z484:Z547" si="222">IF(E484&lt;-72,"C",IF(E484&lt;-64,"D",IF(E484&lt;-56,"E",IF(E484&lt;-48,"F",IF(E484&lt;-40,"G",IF(E484&lt;-32,"H",IF(E484&lt;-24,"J",IF(E484&lt;-16,"K",AA484))))))))</f>
        <v>N</v>
      </c>
      <c r="AA484" s="13" t="str">
        <f t="shared" ref="AA484:AA547" si="223">IF(E484&lt;-8,"L",IF(E484&lt;0,"M",IF(E484&lt;8,"N",IF(E484&lt;16,"P",IF(E484&lt;24,"Q",IF(E484&lt;32,"R",IF(E484&lt;40,"S",IF(E484&lt;48,"T","no"))))))))</f>
        <v>N</v>
      </c>
      <c r="AB484" s="13" t="str">
        <f t="shared" ref="AB484:AB547" si="224">IF(E484&lt;56,"U",IF(E484&lt;64,"V",IF(E484&lt;72,"W",IF(E484&lt;84,"X","no"))))</f>
        <v>U</v>
      </c>
      <c r="AC484" s="14">
        <f t="shared" ref="AC484:AC547" si="225">M484*O484*(1+P484/3)+500000</f>
        <v>166021.44365805644</v>
      </c>
      <c r="AD484" s="14">
        <f t="shared" ref="AD484:AD547" si="226">IF($C$21="S",N484*O484*(1+P484)+Y484+10000000,N484*O484*(1+P484)+Y484)</f>
        <v>0</v>
      </c>
      <c r="AE484" s="27"/>
      <c r="AF484" s="27"/>
      <c r="AG484" s="33"/>
      <c r="AH484" s="34"/>
      <c r="AI484" s="35"/>
      <c r="AJ484" s="33"/>
      <c r="AK484" s="34"/>
      <c r="AL484" s="35"/>
      <c r="AM484" s="28"/>
      <c r="AN484" s="28"/>
      <c r="AO484" s="28"/>
    </row>
    <row r="485" spans="5:41" x14ac:dyDescent="0.25">
      <c r="E485" s="11">
        <f>route!A484</f>
        <v>0</v>
      </c>
      <c r="F485" s="11">
        <f>route!B484</f>
        <v>0</v>
      </c>
      <c r="G485" s="12">
        <f t="shared" si="204"/>
        <v>0</v>
      </c>
      <c r="H485" s="12">
        <f t="shared" si="205"/>
        <v>0</v>
      </c>
      <c r="I485" s="12">
        <f t="shared" si="206"/>
        <v>31</v>
      </c>
      <c r="J485" s="12">
        <f t="shared" si="207"/>
        <v>3</v>
      </c>
      <c r="K485" s="12">
        <f t="shared" si="208"/>
        <v>-5.2359877559829883E-2</v>
      </c>
      <c r="L485" s="12">
        <f t="shared" si="209"/>
        <v>-5.2335956242943828E-2</v>
      </c>
      <c r="M485" s="12">
        <f t="shared" si="210"/>
        <v>-5.2383818566763218E-2</v>
      </c>
      <c r="N485" s="12">
        <f t="shared" si="211"/>
        <v>0</v>
      </c>
      <c r="O485" s="12">
        <f t="shared" si="212"/>
        <v>6375585.7452000007</v>
      </c>
      <c r="P485" s="12">
        <f t="shared" si="213"/>
        <v>9.2468067027179749E-6</v>
      </c>
      <c r="Q485" s="12">
        <f t="shared" si="214"/>
        <v>0</v>
      </c>
      <c r="R485" s="12">
        <f t="shared" si="215"/>
        <v>0</v>
      </c>
      <c r="S485" s="12">
        <f t="shared" si="216"/>
        <v>0</v>
      </c>
      <c r="T485" s="12">
        <f t="shared" si="217"/>
        <v>0</v>
      </c>
      <c r="U485" s="12">
        <f t="shared" si="218"/>
        <v>0</v>
      </c>
      <c r="V485" s="12">
        <f t="shared" si="203"/>
        <v>5.0546225567071803E-3</v>
      </c>
      <c r="W485" s="12">
        <f t="shared" si="219"/>
        <v>4.2582015317955055E-5</v>
      </c>
      <c r="X485" s="12">
        <f t="shared" si="220"/>
        <v>1.6740578955036711E-7</v>
      </c>
      <c r="Y485" s="12">
        <f t="shared" si="221"/>
        <v>0</v>
      </c>
      <c r="Z485" s="13" t="str">
        <f t="shared" si="222"/>
        <v>N</v>
      </c>
      <c r="AA485" s="13" t="str">
        <f t="shared" si="223"/>
        <v>N</v>
      </c>
      <c r="AB485" s="13" t="str">
        <f t="shared" si="224"/>
        <v>U</v>
      </c>
      <c r="AC485" s="14">
        <f t="shared" si="225"/>
        <v>166021.44365805644</v>
      </c>
      <c r="AD485" s="14">
        <f t="shared" si="226"/>
        <v>0</v>
      </c>
      <c r="AE485" s="27"/>
      <c r="AF485" s="27"/>
      <c r="AG485" s="33"/>
      <c r="AH485" s="34"/>
      <c r="AI485" s="35"/>
      <c r="AJ485" s="33"/>
      <c r="AK485" s="34"/>
      <c r="AL485" s="35"/>
      <c r="AM485" s="28"/>
      <c r="AN485" s="28"/>
      <c r="AO485" s="28"/>
    </row>
    <row r="486" spans="5:41" x14ac:dyDescent="0.25">
      <c r="E486" s="11">
        <f>route!A485</f>
        <v>0</v>
      </c>
      <c r="F486" s="11">
        <f>route!B485</f>
        <v>0</v>
      </c>
      <c r="G486" s="12">
        <f t="shared" si="204"/>
        <v>0</v>
      </c>
      <c r="H486" s="12">
        <f t="shared" si="205"/>
        <v>0</v>
      </c>
      <c r="I486" s="12">
        <f t="shared" si="206"/>
        <v>31</v>
      </c>
      <c r="J486" s="12">
        <f t="shared" si="207"/>
        <v>3</v>
      </c>
      <c r="K486" s="12">
        <f t="shared" si="208"/>
        <v>-5.2359877559829883E-2</v>
      </c>
      <c r="L486" s="12">
        <f t="shared" si="209"/>
        <v>-5.2335956242943828E-2</v>
      </c>
      <c r="M486" s="12">
        <f t="shared" si="210"/>
        <v>-5.2383818566763218E-2</v>
      </c>
      <c r="N486" s="12">
        <f t="shared" si="211"/>
        <v>0</v>
      </c>
      <c r="O486" s="12">
        <f t="shared" si="212"/>
        <v>6375585.7452000007</v>
      </c>
      <c r="P486" s="12">
        <f t="shared" si="213"/>
        <v>9.2468067027179749E-6</v>
      </c>
      <c r="Q486" s="12">
        <f t="shared" si="214"/>
        <v>0</v>
      </c>
      <c r="R486" s="12">
        <f t="shared" si="215"/>
        <v>0</v>
      </c>
      <c r="S486" s="12">
        <f t="shared" si="216"/>
        <v>0</v>
      </c>
      <c r="T486" s="12">
        <f t="shared" si="217"/>
        <v>0</v>
      </c>
      <c r="U486" s="12">
        <f t="shared" si="218"/>
        <v>0</v>
      </c>
      <c r="V486" s="12">
        <f t="shared" si="203"/>
        <v>5.0546225567071803E-3</v>
      </c>
      <c r="W486" s="12">
        <f t="shared" si="219"/>
        <v>4.2582015317955055E-5</v>
      </c>
      <c r="X486" s="12">
        <f t="shared" si="220"/>
        <v>1.6740578955036711E-7</v>
      </c>
      <c r="Y486" s="12">
        <f t="shared" si="221"/>
        <v>0</v>
      </c>
      <c r="Z486" s="13" t="str">
        <f t="shared" si="222"/>
        <v>N</v>
      </c>
      <c r="AA486" s="13" t="str">
        <f t="shared" si="223"/>
        <v>N</v>
      </c>
      <c r="AB486" s="13" t="str">
        <f t="shared" si="224"/>
        <v>U</v>
      </c>
      <c r="AC486" s="14">
        <f t="shared" si="225"/>
        <v>166021.44365805644</v>
      </c>
      <c r="AD486" s="14">
        <f t="shared" si="226"/>
        <v>0</v>
      </c>
      <c r="AE486" s="27"/>
      <c r="AF486" s="27"/>
      <c r="AG486" s="33"/>
      <c r="AH486" s="34"/>
      <c r="AI486" s="35"/>
      <c r="AJ486" s="33"/>
      <c r="AK486" s="34"/>
      <c r="AL486" s="35"/>
      <c r="AM486" s="28"/>
      <c r="AN486" s="28"/>
      <c r="AO486" s="28"/>
    </row>
    <row r="487" spans="5:41" x14ac:dyDescent="0.25">
      <c r="E487" s="11">
        <f>route!A486</f>
        <v>0</v>
      </c>
      <c r="F487" s="11">
        <f>route!B486</f>
        <v>0</v>
      </c>
      <c r="G487" s="12">
        <f t="shared" si="204"/>
        <v>0</v>
      </c>
      <c r="H487" s="12">
        <f t="shared" si="205"/>
        <v>0</v>
      </c>
      <c r="I487" s="12">
        <f t="shared" si="206"/>
        <v>31</v>
      </c>
      <c r="J487" s="12">
        <f t="shared" si="207"/>
        <v>3</v>
      </c>
      <c r="K487" s="12">
        <f t="shared" si="208"/>
        <v>-5.2359877559829883E-2</v>
      </c>
      <c r="L487" s="12">
        <f t="shared" si="209"/>
        <v>-5.2335956242943828E-2</v>
      </c>
      <c r="M487" s="12">
        <f t="shared" si="210"/>
        <v>-5.2383818566763218E-2</v>
      </c>
      <c r="N487" s="12">
        <f t="shared" si="211"/>
        <v>0</v>
      </c>
      <c r="O487" s="12">
        <f t="shared" si="212"/>
        <v>6375585.7452000007</v>
      </c>
      <c r="P487" s="12">
        <f t="shared" si="213"/>
        <v>9.2468067027179749E-6</v>
      </c>
      <c r="Q487" s="12">
        <f t="shared" si="214"/>
        <v>0</v>
      </c>
      <c r="R487" s="12">
        <f t="shared" si="215"/>
        <v>0</v>
      </c>
      <c r="S487" s="12">
        <f t="shared" si="216"/>
        <v>0</v>
      </c>
      <c r="T487" s="12">
        <f t="shared" si="217"/>
        <v>0</v>
      </c>
      <c r="U487" s="12">
        <f t="shared" si="218"/>
        <v>0</v>
      </c>
      <c r="V487" s="12">
        <f t="shared" si="203"/>
        <v>5.0546225567071803E-3</v>
      </c>
      <c r="W487" s="12">
        <f t="shared" si="219"/>
        <v>4.2582015317955055E-5</v>
      </c>
      <c r="X487" s="12">
        <f t="shared" si="220"/>
        <v>1.6740578955036711E-7</v>
      </c>
      <c r="Y487" s="12">
        <f t="shared" si="221"/>
        <v>0</v>
      </c>
      <c r="Z487" s="13" t="str">
        <f t="shared" si="222"/>
        <v>N</v>
      </c>
      <c r="AA487" s="13" t="str">
        <f t="shared" si="223"/>
        <v>N</v>
      </c>
      <c r="AB487" s="13" t="str">
        <f t="shared" si="224"/>
        <v>U</v>
      </c>
      <c r="AC487" s="14">
        <f t="shared" si="225"/>
        <v>166021.44365805644</v>
      </c>
      <c r="AD487" s="14">
        <f t="shared" si="226"/>
        <v>0</v>
      </c>
      <c r="AE487" s="27"/>
      <c r="AF487" s="27"/>
      <c r="AG487" s="33"/>
      <c r="AH487" s="34"/>
      <c r="AI487" s="35"/>
      <c r="AJ487" s="33"/>
      <c r="AK487" s="34"/>
      <c r="AL487" s="35"/>
      <c r="AM487" s="28"/>
      <c r="AN487" s="28"/>
      <c r="AO487" s="28"/>
    </row>
    <row r="488" spans="5:41" x14ac:dyDescent="0.25">
      <c r="E488" s="11">
        <f>route!A487</f>
        <v>0</v>
      </c>
      <c r="F488" s="11">
        <f>route!B487</f>
        <v>0</v>
      </c>
      <c r="G488" s="12">
        <f t="shared" si="204"/>
        <v>0</v>
      </c>
      <c r="H488" s="12">
        <f t="shared" si="205"/>
        <v>0</v>
      </c>
      <c r="I488" s="12">
        <f t="shared" si="206"/>
        <v>31</v>
      </c>
      <c r="J488" s="12">
        <f t="shared" si="207"/>
        <v>3</v>
      </c>
      <c r="K488" s="12">
        <f t="shared" si="208"/>
        <v>-5.2359877559829883E-2</v>
      </c>
      <c r="L488" s="12">
        <f t="shared" si="209"/>
        <v>-5.2335956242943828E-2</v>
      </c>
      <c r="M488" s="12">
        <f t="shared" si="210"/>
        <v>-5.2383818566763218E-2</v>
      </c>
      <c r="N488" s="12">
        <f t="shared" si="211"/>
        <v>0</v>
      </c>
      <c r="O488" s="12">
        <f t="shared" si="212"/>
        <v>6375585.7452000007</v>
      </c>
      <c r="P488" s="12">
        <f t="shared" si="213"/>
        <v>9.2468067027179749E-6</v>
      </c>
      <c r="Q488" s="12">
        <f t="shared" si="214"/>
        <v>0</v>
      </c>
      <c r="R488" s="12">
        <f t="shared" si="215"/>
        <v>0</v>
      </c>
      <c r="S488" s="12">
        <f t="shared" si="216"/>
        <v>0</v>
      </c>
      <c r="T488" s="12">
        <f t="shared" si="217"/>
        <v>0</v>
      </c>
      <c r="U488" s="12">
        <f t="shared" si="218"/>
        <v>0</v>
      </c>
      <c r="V488" s="12">
        <f t="shared" si="203"/>
        <v>5.0546225567071803E-3</v>
      </c>
      <c r="W488" s="12">
        <f t="shared" si="219"/>
        <v>4.2582015317955055E-5</v>
      </c>
      <c r="X488" s="12">
        <f t="shared" si="220"/>
        <v>1.6740578955036711E-7</v>
      </c>
      <c r="Y488" s="12">
        <f t="shared" si="221"/>
        <v>0</v>
      </c>
      <c r="Z488" s="13" t="str">
        <f t="shared" si="222"/>
        <v>N</v>
      </c>
      <c r="AA488" s="13" t="str">
        <f t="shared" si="223"/>
        <v>N</v>
      </c>
      <c r="AB488" s="13" t="str">
        <f t="shared" si="224"/>
        <v>U</v>
      </c>
      <c r="AC488" s="14">
        <f t="shared" si="225"/>
        <v>166021.44365805644</v>
      </c>
      <c r="AD488" s="14">
        <f t="shared" si="226"/>
        <v>0</v>
      </c>
      <c r="AE488" s="27"/>
      <c r="AF488" s="27"/>
      <c r="AG488" s="33"/>
      <c r="AH488" s="34"/>
      <c r="AI488" s="35"/>
      <c r="AJ488" s="33"/>
      <c r="AK488" s="34"/>
      <c r="AL488" s="35"/>
      <c r="AM488" s="28"/>
      <c r="AN488" s="28"/>
      <c r="AO488" s="28"/>
    </row>
    <row r="489" spans="5:41" x14ac:dyDescent="0.25">
      <c r="E489" s="11">
        <f>route!A488</f>
        <v>0</v>
      </c>
      <c r="F489" s="11">
        <f>route!B488</f>
        <v>0</v>
      </c>
      <c r="G489" s="12">
        <f t="shared" si="204"/>
        <v>0</v>
      </c>
      <c r="H489" s="12">
        <f t="shared" si="205"/>
        <v>0</v>
      </c>
      <c r="I489" s="12">
        <f t="shared" si="206"/>
        <v>31</v>
      </c>
      <c r="J489" s="12">
        <f t="shared" si="207"/>
        <v>3</v>
      </c>
      <c r="K489" s="12">
        <f t="shared" si="208"/>
        <v>-5.2359877559829883E-2</v>
      </c>
      <c r="L489" s="12">
        <f t="shared" si="209"/>
        <v>-5.2335956242943828E-2</v>
      </c>
      <c r="M489" s="12">
        <f t="shared" si="210"/>
        <v>-5.2383818566763218E-2</v>
      </c>
      <c r="N489" s="12">
        <f t="shared" si="211"/>
        <v>0</v>
      </c>
      <c r="O489" s="12">
        <f t="shared" si="212"/>
        <v>6375585.7452000007</v>
      </c>
      <c r="P489" s="12">
        <f t="shared" si="213"/>
        <v>9.2468067027179749E-6</v>
      </c>
      <c r="Q489" s="12">
        <f t="shared" si="214"/>
        <v>0</v>
      </c>
      <c r="R489" s="12">
        <f t="shared" si="215"/>
        <v>0</v>
      </c>
      <c r="S489" s="12">
        <f t="shared" si="216"/>
        <v>0</v>
      </c>
      <c r="T489" s="12">
        <f t="shared" si="217"/>
        <v>0</v>
      </c>
      <c r="U489" s="12">
        <f t="shared" si="218"/>
        <v>0</v>
      </c>
      <c r="V489" s="12">
        <f t="shared" si="203"/>
        <v>5.0546225567071803E-3</v>
      </c>
      <c r="W489" s="12">
        <f t="shared" si="219"/>
        <v>4.2582015317955055E-5</v>
      </c>
      <c r="X489" s="12">
        <f t="shared" si="220"/>
        <v>1.6740578955036711E-7</v>
      </c>
      <c r="Y489" s="12">
        <f t="shared" si="221"/>
        <v>0</v>
      </c>
      <c r="Z489" s="13" t="str">
        <f t="shared" si="222"/>
        <v>N</v>
      </c>
      <c r="AA489" s="13" t="str">
        <f t="shared" si="223"/>
        <v>N</v>
      </c>
      <c r="AB489" s="13" t="str">
        <f t="shared" si="224"/>
        <v>U</v>
      </c>
      <c r="AC489" s="14">
        <f t="shared" si="225"/>
        <v>166021.44365805644</v>
      </c>
      <c r="AD489" s="14">
        <f t="shared" si="226"/>
        <v>0</v>
      </c>
      <c r="AE489" s="27"/>
      <c r="AF489" s="27"/>
      <c r="AG489" s="33"/>
      <c r="AH489" s="34"/>
      <c r="AI489" s="35"/>
      <c r="AJ489" s="33"/>
      <c r="AK489" s="34"/>
      <c r="AL489" s="35"/>
      <c r="AM489" s="28"/>
      <c r="AN489" s="28"/>
      <c r="AO489" s="28"/>
    </row>
    <row r="490" spans="5:41" x14ac:dyDescent="0.25">
      <c r="E490" s="11">
        <f>route!A489</f>
        <v>0</v>
      </c>
      <c r="F490" s="11">
        <f>route!B489</f>
        <v>0</v>
      </c>
      <c r="G490" s="12">
        <f t="shared" si="204"/>
        <v>0</v>
      </c>
      <c r="H490" s="12">
        <f t="shared" si="205"/>
        <v>0</v>
      </c>
      <c r="I490" s="12">
        <f t="shared" si="206"/>
        <v>31</v>
      </c>
      <c r="J490" s="12">
        <f t="shared" si="207"/>
        <v>3</v>
      </c>
      <c r="K490" s="12">
        <f t="shared" si="208"/>
        <v>-5.2359877559829883E-2</v>
      </c>
      <c r="L490" s="12">
        <f t="shared" si="209"/>
        <v>-5.2335956242943828E-2</v>
      </c>
      <c r="M490" s="12">
        <f t="shared" si="210"/>
        <v>-5.2383818566763218E-2</v>
      </c>
      <c r="N490" s="12">
        <f t="shared" si="211"/>
        <v>0</v>
      </c>
      <c r="O490" s="12">
        <f t="shared" si="212"/>
        <v>6375585.7452000007</v>
      </c>
      <c r="P490" s="12">
        <f t="shared" si="213"/>
        <v>9.2468067027179749E-6</v>
      </c>
      <c r="Q490" s="12">
        <f t="shared" si="214"/>
        <v>0</v>
      </c>
      <c r="R490" s="12">
        <f t="shared" si="215"/>
        <v>0</v>
      </c>
      <c r="S490" s="12">
        <f t="shared" si="216"/>
        <v>0</v>
      </c>
      <c r="T490" s="12">
        <f t="shared" si="217"/>
        <v>0</v>
      </c>
      <c r="U490" s="12">
        <f t="shared" si="218"/>
        <v>0</v>
      </c>
      <c r="V490" s="12">
        <f t="shared" si="203"/>
        <v>5.0546225567071803E-3</v>
      </c>
      <c r="W490" s="12">
        <f t="shared" si="219"/>
        <v>4.2582015317955055E-5</v>
      </c>
      <c r="X490" s="12">
        <f t="shared" si="220"/>
        <v>1.6740578955036711E-7</v>
      </c>
      <c r="Y490" s="12">
        <f t="shared" si="221"/>
        <v>0</v>
      </c>
      <c r="Z490" s="13" t="str">
        <f t="shared" si="222"/>
        <v>N</v>
      </c>
      <c r="AA490" s="13" t="str">
        <f t="shared" si="223"/>
        <v>N</v>
      </c>
      <c r="AB490" s="13" t="str">
        <f t="shared" si="224"/>
        <v>U</v>
      </c>
      <c r="AC490" s="14">
        <f t="shared" si="225"/>
        <v>166021.44365805644</v>
      </c>
      <c r="AD490" s="14">
        <f t="shared" si="226"/>
        <v>0</v>
      </c>
      <c r="AE490" s="27"/>
      <c r="AF490" s="27"/>
      <c r="AG490" s="33"/>
      <c r="AH490" s="34"/>
      <c r="AI490" s="35"/>
      <c r="AJ490" s="33"/>
      <c r="AK490" s="34"/>
      <c r="AL490" s="35"/>
      <c r="AM490" s="28"/>
      <c r="AN490" s="28"/>
      <c r="AO490" s="28"/>
    </row>
    <row r="491" spans="5:41" x14ac:dyDescent="0.25">
      <c r="E491" s="11">
        <f>route!A490</f>
        <v>0</v>
      </c>
      <c r="F491" s="11">
        <f>route!B490</f>
        <v>0</v>
      </c>
      <c r="G491" s="12">
        <f t="shared" si="204"/>
        <v>0</v>
      </c>
      <c r="H491" s="12">
        <f t="shared" si="205"/>
        <v>0</v>
      </c>
      <c r="I491" s="12">
        <f t="shared" si="206"/>
        <v>31</v>
      </c>
      <c r="J491" s="12">
        <f t="shared" si="207"/>
        <v>3</v>
      </c>
      <c r="K491" s="12">
        <f t="shared" si="208"/>
        <v>-5.2359877559829883E-2</v>
      </c>
      <c r="L491" s="12">
        <f t="shared" si="209"/>
        <v>-5.2335956242943828E-2</v>
      </c>
      <c r="M491" s="12">
        <f t="shared" si="210"/>
        <v>-5.2383818566763218E-2</v>
      </c>
      <c r="N491" s="12">
        <f t="shared" si="211"/>
        <v>0</v>
      </c>
      <c r="O491" s="12">
        <f t="shared" si="212"/>
        <v>6375585.7452000007</v>
      </c>
      <c r="P491" s="12">
        <f t="shared" si="213"/>
        <v>9.2468067027179749E-6</v>
      </c>
      <c r="Q491" s="12">
        <f t="shared" si="214"/>
        <v>0</v>
      </c>
      <c r="R491" s="12">
        <f t="shared" si="215"/>
        <v>0</v>
      </c>
      <c r="S491" s="12">
        <f t="shared" si="216"/>
        <v>0</v>
      </c>
      <c r="T491" s="12">
        <f t="shared" si="217"/>
        <v>0</v>
      </c>
      <c r="U491" s="12">
        <f t="shared" si="218"/>
        <v>0</v>
      </c>
      <c r="V491" s="12">
        <f t="shared" si="203"/>
        <v>5.0546225567071803E-3</v>
      </c>
      <c r="W491" s="12">
        <f t="shared" si="219"/>
        <v>4.2582015317955055E-5</v>
      </c>
      <c r="X491" s="12">
        <f t="shared" si="220"/>
        <v>1.6740578955036711E-7</v>
      </c>
      <c r="Y491" s="12">
        <f t="shared" si="221"/>
        <v>0</v>
      </c>
      <c r="Z491" s="13" t="str">
        <f t="shared" si="222"/>
        <v>N</v>
      </c>
      <c r="AA491" s="13" t="str">
        <f t="shared" si="223"/>
        <v>N</v>
      </c>
      <c r="AB491" s="13" t="str">
        <f t="shared" si="224"/>
        <v>U</v>
      </c>
      <c r="AC491" s="14">
        <f t="shared" si="225"/>
        <v>166021.44365805644</v>
      </c>
      <c r="AD491" s="14">
        <f t="shared" si="226"/>
        <v>0</v>
      </c>
      <c r="AE491" s="27"/>
      <c r="AF491" s="27"/>
      <c r="AG491" s="33"/>
      <c r="AH491" s="34"/>
      <c r="AI491" s="35"/>
      <c r="AJ491" s="33"/>
      <c r="AK491" s="34"/>
      <c r="AL491" s="35"/>
      <c r="AM491" s="28"/>
      <c r="AN491" s="28"/>
      <c r="AO491" s="28"/>
    </row>
    <row r="492" spans="5:41" x14ac:dyDescent="0.25">
      <c r="E492" s="11">
        <f>route!A491</f>
        <v>0</v>
      </c>
      <c r="F492" s="11">
        <f>route!B491</f>
        <v>0</v>
      </c>
      <c r="G492" s="12">
        <f t="shared" si="204"/>
        <v>0</v>
      </c>
      <c r="H492" s="12">
        <f t="shared" si="205"/>
        <v>0</v>
      </c>
      <c r="I492" s="12">
        <f t="shared" si="206"/>
        <v>31</v>
      </c>
      <c r="J492" s="12">
        <f t="shared" si="207"/>
        <v>3</v>
      </c>
      <c r="K492" s="12">
        <f t="shared" si="208"/>
        <v>-5.2359877559829883E-2</v>
      </c>
      <c r="L492" s="12">
        <f t="shared" si="209"/>
        <v>-5.2335956242943828E-2</v>
      </c>
      <c r="M492" s="12">
        <f t="shared" si="210"/>
        <v>-5.2383818566763218E-2</v>
      </c>
      <c r="N492" s="12">
        <f t="shared" si="211"/>
        <v>0</v>
      </c>
      <c r="O492" s="12">
        <f t="shared" si="212"/>
        <v>6375585.7452000007</v>
      </c>
      <c r="P492" s="12">
        <f t="shared" si="213"/>
        <v>9.2468067027179749E-6</v>
      </c>
      <c r="Q492" s="12">
        <f t="shared" si="214"/>
        <v>0</v>
      </c>
      <c r="R492" s="12">
        <f t="shared" si="215"/>
        <v>0</v>
      </c>
      <c r="S492" s="12">
        <f t="shared" si="216"/>
        <v>0</v>
      </c>
      <c r="T492" s="12">
        <f t="shared" si="217"/>
        <v>0</v>
      </c>
      <c r="U492" s="12">
        <f t="shared" si="218"/>
        <v>0</v>
      </c>
      <c r="V492" s="12">
        <f t="shared" si="203"/>
        <v>5.0546225567071803E-3</v>
      </c>
      <c r="W492" s="12">
        <f t="shared" si="219"/>
        <v>4.2582015317955055E-5</v>
      </c>
      <c r="X492" s="12">
        <f t="shared" si="220"/>
        <v>1.6740578955036711E-7</v>
      </c>
      <c r="Y492" s="12">
        <f t="shared" si="221"/>
        <v>0</v>
      </c>
      <c r="Z492" s="13" t="str">
        <f t="shared" si="222"/>
        <v>N</v>
      </c>
      <c r="AA492" s="13" t="str">
        <f t="shared" si="223"/>
        <v>N</v>
      </c>
      <c r="AB492" s="13" t="str">
        <f t="shared" si="224"/>
        <v>U</v>
      </c>
      <c r="AC492" s="14">
        <f t="shared" si="225"/>
        <v>166021.44365805644</v>
      </c>
      <c r="AD492" s="14">
        <f t="shared" si="226"/>
        <v>0</v>
      </c>
      <c r="AE492" s="27"/>
      <c r="AF492" s="27"/>
      <c r="AG492" s="33"/>
      <c r="AH492" s="34"/>
      <c r="AI492" s="35"/>
      <c r="AJ492" s="33"/>
      <c r="AK492" s="34"/>
      <c r="AL492" s="35"/>
      <c r="AM492" s="28"/>
      <c r="AN492" s="28"/>
      <c r="AO492" s="28"/>
    </row>
    <row r="493" spans="5:41" x14ac:dyDescent="0.25">
      <c r="E493" s="11">
        <f>route!A492</f>
        <v>0</v>
      </c>
      <c r="F493" s="11">
        <f>route!B492</f>
        <v>0</v>
      </c>
      <c r="G493" s="12">
        <f t="shared" si="204"/>
        <v>0</v>
      </c>
      <c r="H493" s="12">
        <f t="shared" si="205"/>
        <v>0</v>
      </c>
      <c r="I493" s="12">
        <f t="shared" si="206"/>
        <v>31</v>
      </c>
      <c r="J493" s="12">
        <f t="shared" si="207"/>
        <v>3</v>
      </c>
      <c r="K493" s="12">
        <f t="shared" si="208"/>
        <v>-5.2359877559829883E-2</v>
      </c>
      <c r="L493" s="12">
        <f t="shared" si="209"/>
        <v>-5.2335956242943828E-2</v>
      </c>
      <c r="M493" s="12">
        <f t="shared" si="210"/>
        <v>-5.2383818566763218E-2</v>
      </c>
      <c r="N493" s="12">
        <f t="shared" si="211"/>
        <v>0</v>
      </c>
      <c r="O493" s="12">
        <f t="shared" si="212"/>
        <v>6375585.7452000007</v>
      </c>
      <c r="P493" s="12">
        <f t="shared" si="213"/>
        <v>9.2468067027179749E-6</v>
      </c>
      <c r="Q493" s="12">
        <f t="shared" si="214"/>
        <v>0</v>
      </c>
      <c r="R493" s="12">
        <f t="shared" si="215"/>
        <v>0</v>
      </c>
      <c r="S493" s="12">
        <f t="shared" si="216"/>
        <v>0</v>
      </c>
      <c r="T493" s="12">
        <f t="shared" si="217"/>
        <v>0</v>
      </c>
      <c r="U493" s="12">
        <f t="shared" si="218"/>
        <v>0</v>
      </c>
      <c r="V493" s="12">
        <f t="shared" si="203"/>
        <v>5.0546225567071803E-3</v>
      </c>
      <c r="W493" s="12">
        <f t="shared" si="219"/>
        <v>4.2582015317955055E-5</v>
      </c>
      <c r="X493" s="12">
        <f t="shared" si="220"/>
        <v>1.6740578955036711E-7</v>
      </c>
      <c r="Y493" s="12">
        <f t="shared" si="221"/>
        <v>0</v>
      </c>
      <c r="Z493" s="13" t="str">
        <f t="shared" si="222"/>
        <v>N</v>
      </c>
      <c r="AA493" s="13" t="str">
        <f t="shared" si="223"/>
        <v>N</v>
      </c>
      <c r="AB493" s="13" t="str">
        <f t="shared" si="224"/>
        <v>U</v>
      </c>
      <c r="AC493" s="14">
        <f t="shared" si="225"/>
        <v>166021.44365805644</v>
      </c>
      <c r="AD493" s="14">
        <f t="shared" si="226"/>
        <v>0</v>
      </c>
      <c r="AE493" s="27"/>
      <c r="AF493" s="27"/>
      <c r="AG493" s="33"/>
      <c r="AH493" s="34"/>
      <c r="AI493" s="35"/>
      <c r="AJ493" s="33"/>
      <c r="AK493" s="34"/>
      <c r="AL493" s="35"/>
      <c r="AM493" s="28"/>
      <c r="AN493" s="28"/>
      <c r="AO493" s="28"/>
    </row>
    <row r="494" spans="5:41" x14ac:dyDescent="0.25">
      <c r="E494" s="11">
        <f>route!A493</f>
        <v>0</v>
      </c>
      <c r="F494" s="11">
        <f>route!B493</f>
        <v>0</v>
      </c>
      <c r="G494" s="12">
        <f t="shared" si="204"/>
        <v>0</v>
      </c>
      <c r="H494" s="12">
        <f t="shared" si="205"/>
        <v>0</v>
      </c>
      <c r="I494" s="12">
        <f t="shared" si="206"/>
        <v>31</v>
      </c>
      <c r="J494" s="12">
        <f t="shared" si="207"/>
        <v>3</v>
      </c>
      <c r="K494" s="12">
        <f t="shared" si="208"/>
        <v>-5.2359877559829883E-2</v>
      </c>
      <c r="L494" s="12">
        <f t="shared" si="209"/>
        <v>-5.2335956242943828E-2</v>
      </c>
      <c r="M494" s="12">
        <f t="shared" si="210"/>
        <v>-5.2383818566763218E-2</v>
      </c>
      <c r="N494" s="12">
        <f t="shared" si="211"/>
        <v>0</v>
      </c>
      <c r="O494" s="12">
        <f t="shared" si="212"/>
        <v>6375585.7452000007</v>
      </c>
      <c r="P494" s="12">
        <f t="shared" si="213"/>
        <v>9.2468067027179749E-6</v>
      </c>
      <c r="Q494" s="12">
        <f t="shared" si="214"/>
        <v>0</v>
      </c>
      <c r="R494" s="12">
        <f t="shared" si="215"/>
        <v>0</v>
      </c>
      <c r="S494" s="12">
        <f t="shared" si="216"/>
        <v>0</v>
      </c>
      <c r="T494" s="12">
        <f t="shared" si="217"/>
        <v>0</v>
      </c>
      <c r="U494" s="12">
        <f t="shared" si="218"/>
        <v>0</v>
      </c>
      <c r="V494" s="12">
        <f t="shared" si="203"/>
        <v>5.0546225567071803E-3</v>
      </c>
      <c r="W494" s="12">
        <f t="shared" si="219"/>
        <v>4.2582015317955055E-5</v>
      </c>
      <c r="X494" s="12">
        <f t="shared" si="220"/>
        <v>1.6740578955036711E-7</v>
      </c>
      <c r="Y494" s="12">
        <f t="shared" si="221"/>
        <v>0</v>
      </c>
      <c r="Z494" s="13" t="str">
        <f t="shared" si="222"/>
        <v>N</v>
      </c>
      <c r="AA494" s="13" t="str">
        <f t="shared" si="223"/>
        <v>N</v>
      </c>
      <c r="AB494" s="13" t="str">
        <f t="shared" si="224"/>
        <v>U</v>
      </c>
      <c r="AC494" s="14">
        <f t="shared" si="225"/>
        <v>166021.44365805644</v>
      </c>
      <c r="AD494" s="14">
        <f t="shared" si="226"/>
        <v>0</v>
      </c>
      <c r="AE494" s="27"/>
      <c r="AF494" s="27"/>
      <c r="AG494" s="33"/>
      <c r="AH494" s="34"/>
      <c r="AI494" s="35"/>
      <c r="AJ494" s="33"/>
      <c r="AK494" s="34"/>
      <c r="AL494" s="35"/>
      <c r="AM494" s="28"/>
      <c r="AN494" s="28"/>
      <c r="AO494" s="28"/>
    </row>
    <row r="495" spans="5:41" x14ac:dyDescent="0.25">
      <c r="E495" s="11">
        <f>route!A494</f>
        <v>0</v>
      </c>
      <c r="F495" s="11">
        <f>route!B494</f>
        <v>0</v>
      </c>
      <c r="G495" s="12">
        <f t="shared" si="204"/>
        <v>0</v>
      </c>
      <c r="H495" s="12">
        <f t="shared" si="205"/>
        <v>0</v>
      </c>
      <c r="I495" s="12">
        <f t="shared" si="206"/>
        <v>31</v>
      </c>
      <c r="J495" s="12">
        <f t="shared" si="207"/>
        <v>3</v>
      </c>
      <c r="K495" s="12">
        <f t="shared" si="208"/>
        <v>-5.2359877559829883E-2</v>
      </c>
      <c r="L495" s="12">
        <f t="shared" si="209"/>
        <v>-5.2335956242943828E-2</v>
      </c>
      <c r="M495" s="12">
        <f t="shared" si="210"/>
        <v>-5.2383818566763218E-2</v>
      </c>
      <c r="N495" s="12">
        <f t="shared" si="211"/>
        <v>0</v>
      </c>
      <c r="O495" s="12">
        <f t="shared" si="212"/>
        <v>6375585.7452000007</v>
      </c>
      <c r="P495" s="12">
        <f t="shared" si="213"/>
        <v>9.2468067027179749E-6</v>
      </c>
      <c r="Q495" s="12">
        <f t="shared" si="214"/>
        <v>0</v>
      </c>
      <c r="R495" s="12">
        <f t="shared" si="215"/>
        <v>0</v>
      </c>
      <c r="S495" s="12">
        <f t="shared" si="216"/>
        <v>0</v>
      </c>
      <c r="T495" s="12">
        <f t="shared" si="217"/>
        <v>0</v>
      </c>
      <c r="U495" s="12">
        <f t="shared" si="218"/>
        <v>0</v>
      </c>
      <c r="V495" s="12">
        <f t="shared" si="203"/>
        <v>5.0546225567071803E-3</v>
      </c>
      <c r="W495" s="12">
        <f t="shared" si="219"/>
        <v>4.2582015317955055E-5</v>
      </c>
      <c r="X495" s="12">
        <f t="shared" si="220"/>
        <v>1.6740578955036711E-7</v>
      </c>
      <c r="Y495" s="12">
        <f t="shared" si="221"/>
        <v>0</v>
      </c>
      <c r="Z495" s="13" t="str">
        <f t="shared" si="222"/>
        <v>N</v>
      </c>
      <c r="AA495" s="13" t="str">
        <f t="shared" si="223"/>
        <v>N</v>
      </c>
      <c r="AB495" s="13" t="str">
        <f t="shared" si="224"/>
        <v>U</v>
      </c>
      <c r="AC495" s="14">
        <f t="shared" si="225"/>
        <v>166021.44365805644</v>
      </c>
      <c r="AD495" s="14">
        <f t="shared" si="226"/>
        <v>0</v>
      </c>
      <c r="AE495" s="27"/>
      <c r="AF495" s="27"/>
      <c r="AG495" s="33"/>
      <c r="AH495" s="34"/>
      <c r="AI495" s="35"/>
      <c r="AJ495" s="33"/>
      <c r="AK495" s="34"/>
      <c r="AL495" s="35"/>
      <c r="AM495" s="28"/>
      <c r="AN495" s="28"/>
      <c r="AO495" s="28"/>
    </row>
    <row r="496" spans="5:41" x14ac:dyDescent="0.25">
      <c r="E496" s="11">
        <f>route!A495</f>
        <v>0</v>
      </c>
      <c r="F496" s="11">
        <f>route!B495</f>
        <v>0</v>
      </c>
      <c r="G496" s="12">
        <f t="shared" si="204"/>
        <v>0</v>
      </c>
      <c r="H496" s="12">
        <f t="shared" si="205"/>
        <v>0</v>
      </c>
      <c r="I496" s="12">
        <f t="shared" si="206"/>
        <v>31</v>
      </c>
      <c r="J496" s="12">
        <f t="shared" si="207"/>
        <v>3</v>
      </c>
      <c r="K496" s="12">
        <f t="shared" si="208"/>
        <v>-5.2359877559829883E-2</v>
      </c>
      <c r="L496" s="12">
        <f t="shared" si="209"/>
        <v>-5.2335956242943828E-2</v>
      </c>
      <c r="M496" s="12">
        <f t="shared" si="210"/>
        <v>-5.2383818566763218E-2</v>
      </c>
      <c r="N496" s="12">
        <f t="shared" si="211"/>
        <v>0</v>
      </c>
      <c r="O496" s="12">
        <f t="shared" si="212"/>
        <v>6375585.7452000007</v>
      </c>
      <c r="P496" s="12">
        <f t="shared" si="213"/>
        <v>9.2468067027179749E-6</v>
      </c>
      <c r="Q496" s="12">
        <f t="shared" si="214"/>
        <v>0</v>
      </c>
      <c r="R496" s="12">
        <f t="shared" si="215"/>
        <v>0</v>
      </c>
      <c r="S496" s="12">
        <f t="shared" si="216"/>
        <v>0</v>
      </c>
      <c r="T496" s="12">
        <f t="shared" si="217"/>
        <v>0</v>
      </c>
      <c r="U496" s="12">
        <f t="shared" si="218"/>
        <v>0</v>
      </c>
      <c r="V496" s="12">
        <f t="shared" si="203"/>
        <v>5.0546225567071803E-3</v>
      </c>
      <c r="W496" s="12">
        <f t="shared" si="219"/>
        <v>4.2582015317955055E-5</v>
      </c>
      <c r="X496" s="12">
        <f t="shared" si="220"/>
        <v>1.6740578955036711E-7</v>
      </c>
      <c r="Y496" s="12">
        <f t="shared" si="221"/>
        <v>0</v>
      </c>
      <c r="Z496" s="13" t="str">
        <f t="shared" si="222"/>
        <v>N</v>
      </c>
      <c r="AA496" s="13" t="str">
        <f t="shared" si="223"/>
        <v>N</v>
      </c>
      <c r="AB496" s="13" t="str">
        <f t="shared" si="224"/>
        <v>U</v>
      </c>
      <c r="AC496" s="14">
        <f t="shared" si="225"/>
        <v>166021.44365805644</v>
      </c>
      <c r="AD496" s="14">
        <f t="shared" si="226"/>
        <v>0</v>
      </c>
      <c r="AE496" s="27"/>
      <c r="AF496" s="27"/>
      <c r="AG496" s="33"/>
      <c r="AH496" s="34"/>
      <c r="AI496" s="35"/>
      <c r="AJ496" s="33"/>
      <c r="AK496" s="34"/>
      <c r="AL496" s="35"/>
      <c r="AM496" s="28"/>
      <c r="AN496" s="28"/>
      <c r="AO496" s="28"/>
    </row>
    <row r="497" spans="5:41" x14ac:dyDescent="0.25">
      <c r="E497" s="11">
        <f>route!A496</f>
        <v>0</v>
      </c>
      <c r="F497" s="11">
        <f>route!B496</f>
        <v>0</v>
      </c>
      <c r="G497" s="12">
        <f t="shared" si="204"/>
        <v>0</v>
      </c>
      <c r="H497" s="12">
        <f t="shared" si="205"/>
        <v>0</v>
      </c>
      <c r="I497" s="12">
        <f t="shared" si="206"/>
        <v>31</v>
      </c>
      <c r="J497" s="12">
        <f t="shared" si="207"/>
        <v>3</v>
      </c>
      <c r="K497" s="12">
        <f t="shared" si="208"/>
        <v>-5.2359877559829883E-2</v>
      </c>
      <c r="L497" s="12">
        <f t="shared" si="209"/>
        <v>-5.2335956242943828E-2</v>
      </c>
      <c r="M497" s="12">
        <f t="shared" si="210"/>
        <v>-5.2383818566763218E-2</v>
      </c>
      <c r="N497" s="12">
        <f t="shared" si="211"/>
        <v>0</v>
      </c>
      <c r="O497" s="12">
        <f t="shared" si="212"/>
        <v>6375585.7452000007</v>
      </c>
      <c r="P497" s="12">
        <f t="shared" si="213"/>
        <v>9.2468067027179749E-6</v>
      </c>
      <c r="Q497" s="12">
        <f t="shared" si="214"/>
        <v>0</v>
      </c>
      <c r="R497" s="12">
        <f t="shared" si="215"/>
        <v>0</v>
      </c>
      <c r="S497" s="12">
        <f t="shared" si="216"/>
        <v>0</v>
      </c>
      <c r="T497" s="12">
        <f t="shared" si="217"/>
        <v>0</v>
      </c>
      <c r="U497" s="12">
        <f t="shared" si="218"/>
        <v>0</v>
      </c>
      <c r="V497" s="12">
        <f t="shared" si="203"/>
        <v>5.0546225567071803E-3</v>
      </c>
      <c r="W497" s="12">
        <f t="shared" si="219"/>
        <v>4.2582015317955055E-5</v>
      </c>
      <c r="X497" s="12">
        <f t="shared" si="220"/>
        <v>1.6740578955036711E-7</v>
      </c>
      <c r="Y497" s="12">
        <f t="shared" si="221"/>
        <v>0</v>
      </c>
      <c r="Z497" s="13" t="str">
        <f t="shared" si="222"/>
        <v>N</v>
      </c>
      <c r="AA497" s="13" t="str">
        <f t="shared" si="223"/>
        <v>N</v>
      </c>
      <c r="AB497" s="13" t="str">
        <f t="shared" si="224"/>
        <v>U</v>
      </c>
      <c r="AC497" s="14">
        <f t="shared" si="225"/>
        <v>166021.44365805644</v>
      </c>
      <c r="AD497" s="14">
        <f t="shared" si="226"/>
        <v>0</v>
      </c>
      <c r="AE497" s="27"/>
      <c r="AF497" s="27"/>
      <c r="AG497" s="33"/>
      <c r="AH497" s="34"/>
      <c r="AI497" s="35"/>
      <c r="AJ497" s="33"/>
      <c r="AK497" s="34"/>
      <c r="AL497" s="35"/>
      <c r="AM497" s="28"/>
      <c r="AN497" s="28"/>
      <c r="AO497" s="28"/>
    </row>
    <row r="498" spans="5:41" x14ac:dyDescent="0.25">
      <c r="E498" s="11">
        <f>route!A497</f>
        <v>0</v>
      </c>
      <c r="F498" s="11">
        <f>route!B497</f>
        <v>0</v>
      </c>
      <c r="G498" s="12">
        <f t="shared" si="204"/>
        <v>0</v>
      </c>
      <c r="H498" s="12">
        <f t="shared" si="205"/>
        <v>0</v>
      </c>
      <c r="I498" s="12">
        <f t="shared" si="206"/>
        <v>31</v>
      </c>
      <c r="J498" s="12">
        <f t="shared" si="207"/>
        <v>3</v>
      </c>
      <c r="K498" s="12">
        <f t="shared" si="208"/>
        <v>-5.2359877559829883E-2</v>
      </c>
      <c r="L498" s="12">
        <f t="shared" si="209"/>
        <v>-5.2335956242943828E-2</v>
      </c>
      <c r="M498" s="12">
        <f t="shared" si="210"/>
        <v>-5.2383818566763218E-2</v>
      </c>
      <c r="N498" s="12">
        <f t="shared" si="211"/>
        <v>0</v>
      </c>
      <c r="O498" s="12">
        <f t="shared" si="212"/>
        <v>6375585.7452000007</v>
      </c>
      <c r="P498" s="12">
        <f t="shared" si="213"/>
        <v>9.2468067027179749E-6</v>
      </c>
      <c r="Q498" s="12">
        <f t="shared" si="214"/>
        <v>0</v>
      </c>
      <c r="R498" s="12">
        <f t="shared" si="215"/>
        <v>0</v>
      </c>
      <c r="S498" s="12">
        <f t="shared" si="216"/>
        <v>0</v>
      </c>
      <c r="T498" s="12">
        <f t="shared" si="217"/>
        <v>0</v>
      </c>
      <c r="U498" s="12">
        <f t="shared" si="218"/>
        <v>0</v>
      </c>
      <c r="V498" s="12">
        <f t="shared" si="203"/>
        <v>5.0546225567071803E-3</v>
      </c>
      <c r="W498" s="12">
        <f t="shared" si="219"/>
        <v>4.2582015317955055E-5</v>
      </c>
      <c r="X498" s="12">
        <f t="shared" si="220"/>
        <v>1.6740578955036711E-7</v>
      </c>
      <c r="Y498" s="12">
        <f t="shared" si="221"/>
        <v>0</v>
      </c>
      <c r="Z498" s="13" t="str">
        <f t="shared" si="222"/>
        <v>N</v>
      </c>
      <c r="AA498" s="13" t="str">
        <f t="shared" si="223"/>
        <v>N</v>
      </c>
      <c r="AB498" s="13" t="str">
        <f t="shared" si="224"/>
        <v>U</v>
      </c>
      <c r="AC498" s="14">
        <f t="shared" si="225"/>
        <v>166021.44365805644</v>
      </c>
      <c r="AD498" s="14">
        <f t="shared" si="226"/>
        <v>0</v>
      </c>
      <c r="AE498" s="27"/>
      <c r="AF498" s="27"/>
      <c r="AG498" s="33"/>
      <c r="AH498" s="34"/>
      <c r="AI498" s="35"/>
      <c r="AJ498" s="33"/>
      <c r="AK498" s="34"/>
      <c r="AL498" s="35"/>
      <c r="AM498" s="28"/>
      <c r="AN498" s="28"/>
      <c r="AO498" s="28"/>
    </row>
    <row r="499" spans="5:41" x14ac:dyDescent="0.25">
      <c r="E499" s="11">
        <f>route!A498</f>
        <v>0</v>
      </c>
      <c r="F499" s="11">
        <f>route!B498</f>
        <v>0</v>
      </c>
      <c r="G499" s="12">
        <f t="shared" si="204"/>
        <v>0</v>
      </c>
      <c r="H499" s="12">
        <f t="shared" si="205"/>
        <v>0</v>
      </c>
      <c r="I499" s="12">
        <f t="shared" si="206"/>
        <v>31</v>
      </c>
      <c r="J499" s="12">
        <f t="shared" si="207"/>
        <v>3</v>
      </c>
      <c r="K499" s="12">
        <f t="shared" si="208"/>
        <v>-5.2359877559829883E-2</v>
      </c>
      <c r="L499" s="12">
        <f t="shared" si="209"/>
        <v>-5.2335956242943828E-2</v>
      </c>
      <c r="M499" s="12">
        <f t="shared" si="210"/>
        <v>-5.2383818566763218E-2</v>
      </c>
      <c r="N499" s="12">
        <f t="shared" si="211"/>
        <v>0</v>
      </c>
      <c r="O499" s="12">
        <f t="shared" si="212"/>
        <v>6375585.7452000007</v>
      </c>
      <c r="P499" s="12">
        <f t="shared" si="213"/>
        <v>9.2468067027179749E-6</v>
      </c>
      <c r="Q499" s="12">
        <f t="shared" si="214"/>
        <v>0</v>
      </c>
      <c r="R499" s="12">
        <f t="shared" si="215"/>
        <v>0</v>
      </c>
      <c r="S499" s="12">
        <f t="shared" si="216"/>
        <v>0</v>
      </c>
      <c r="T499" s="12">
        <f t="shared" si="217"/>
        <v>0</v>
      </c>
      <c r="U499" s="12">
        <f t="shared" si="218"/>
        <v>0</v>
      </c>
      <c r="V499" s="12">
        <f t="shared" si="203"/>
        <v>5.0546225567071803E-3</v>
      </c>
      <c r="W499" s="12">
        <f t="shared" si="219"/>
        <v>4.2582015317955055E-5</v>
      </c>
      <c r="X499" s="12">
        <f t="shared" si="220"/>
        <v>1.6740578955036711E-7</v>
      </c>
      <c r="Y499" s="12">
        <f t="shared" si="221"/>
        <v>0</v>
      </c>
      <c r="Z499" s="13" t="str">
        <f t="shared" si="222"/>
        <v>N</v>
      </c>
      <c r="AA499" s="13" t="str">
        <f t="shared" si="223"/>
        <v>N</v>
      </c>
      <c r="AB499" s="13" t="str">
        <f t="shared" si="224"/>
        <v>U</v>
      </c>
      <c r="AC499" s="14">
        <f t="shared" si="225"/>
        <v>166021.44365805644</v>
      </c>
      <c r="AD499" s="14">
        <f t="shared" si="226"/>
        <v>0</v>
      </c>
      <c r="AE499" s="27"/>
      <c r="AF499" s="27"/>
      <c r="AG499" s="33"/>
      <c r="AH499" s="34"/>
      <c r="AI499" s="35"/>
      <c r="AJ499" s="33"/>
      <c r="AK499" s="34"/>
      <c r="AL499" s="35"/>
      <c r="AM499" s="28"/>
      <c r="AN499" s="28"/>
      <c r="AO499" s="28"/>
    </row>
    <row r="500" spans="5:41" x14ac:dyDescent="0.25">
      <c r="E500" s="11">
        <f>route!A499</f>
        <v>0</v>
      </c>
      <c r="F500" s="11">
        <f>route!B499</f>
        <v>0</v>
      </c>
      <c r="G500" s="12">
        <f t="shared" si="204"/>
        <v>0</v>
      </c>
      <c r="H500" s="12">
        <f t="shared" si="205"/>
        <v>0</v>
      </c>
      <c r="I500" s="12">
        <f t="shared" si="206"/>
        <v>31</v>
      </c>
      <c r="J500" s="12">
        <f t="shared" si="207"/>
        <v>3</v>
      </c>
      <c r="K500" s="12">
        <f t="shared" si="208"/>
        <v>-5.2359877559829883E-2</v>
      </c>
      <c r="L500" s="12">
        <f t="shared" si="209"/>
        <v>-5.2335956242943828E-2</v>
      </c>
      <c r="M500" s="12">
        <f t="shared" si="210"/>
        <v>-5.2383818566763218E-2</v>
      </c>
      <c r="N500" s="12">
        <f t="shared" si="211"/>
        <v>0</v>
      </c>
      <c r="O500" s="12">
        <f t="shared" si="212"/>
        <v>6375585.7452000007</v>
      </c>
      <c r="P500" s="12">
        <f t="shared" si="213"/>
        <v>9.2468067027179749E-6</v>
      </c>
      <c r="Q500" s="12">
        <f t="shared" si="214"/>
        <v>0</v>
      </c>
      <c r="R500" s="12">
        <f t="shared" si="215"/>
        <v>0</v>
      </c>
      <c r="S500" s="12">
        <f t="shared" si="216"/>
        <v>0</v>
      </c>
      <c r="T500" s="12">
        <f t="shared" si="217"/>
        <v>0</v>
      </c>
      <c r="U500" s="12">
        <f t="shared" si="218"/>
        <v>0</v>
      </c>
      <c r="V500" s="12">
        <f t="shared" si="203"/>
        <v>5.0546225567071803E-3</v>
      </c>
      <c r="W500" s="12">
        <f t="shared" si="219"/>
        <v>4.2582015317955055E-5</v>
      </c>
      <c r="X500" s="12">
        <f t="shared" si="220"/>
        <v>1.6740578955036711E-7</v>
      </c>
      <c r="Y500" s="12">
        <f t="shared" si="221"/>
        <v>0</v>
      </c>
      <c r="Z500" s="13" t="str">
        <f t="shared" si="222"/>
        <v>N</v>
      </c>
      <c r="AA500" s="13" t="str">
        <f t="shared" si="223"/>
        <v>N</v>
      </c>
      <c r="AB500" s="13" t="str">
        <f t="shared" si="224"/>
        <v>U</v>
      </c>
      <c r="AC500" s="14">
        <f t="shared" si="225"/>
        <v>166021.44365805644</v>
      </c>
      <c r="AD500" s="14">
        <f t="shared" si="226"/>
        <v>0</v>
      </c>
      <c r="AE500" s="27"/>
      <c r="AF500" s="27"/>
      <c r="AG500" s="33"/>
      <c r="AH500" s="34"/>
      <c r="AI500" s="35"/>
      <c r="AJ500" s="33"/>
      <c r="AK500" s="34"/>
      <c r="AL500" s="35"/>
      <c r="AM500" s="28"/>
      <c r="AN500" s="28"/>
      <c r="AO500" s="28"/>
    </row>
    <row r="501" spans="5:41" x14ac:dyDescent="0.25">
      <c r="E501" s="11">
        <f>route!A500</f>
        <v>0</v>
      </c>
      <c r="F501" s="11">
        <f>route!B500</f>
        <v>0</v>
      </c>
      <c r="G501" s="12">
        <f t="shared" si="204"/>
        <v>0</v>
      </c>
      <c r="H501" s="12">
        <f t="shared" si="205"/>
        <v>0</v>
      </c>
      <c r="I501" s="12">
        <f t="shared" si="206"/>
        <v>31</v>
      </c>
      <c r="J501" s="12">
        <f t="shared" si="207"/>
        <v>3</v>
      </c>
      <c r="K501" s="12">
        <f t="shared" si="208"/>
        <v>-5.2359877559829883E-2</v>
      </c>
      <c r="L501" s="12">
        <f t="shared" si="209"/>
        <v>-5.2335956242943828E-2</v>
      </c>
      <c r="M501" s="12">
        <f t="shared" si="210"/>
        <v>-5.2383818566763218E-2</v>
      </c>
      <c r="N501" s="12">
        <f t="shared" si="211"/>
        <v>0</v>
      </c>
      <c r="O501" s="12">
        <f t="shared" si="212"/>
        <v>6375585.7452000007</v>
      </c>
      <c r="P501" s="12">
        <f t="shared" si="213"/>
        <v>9.2468067027179749E-6</v>
      </c>
      <c r="Q501" s="12">
        <f t="shared" si="214"/>
        <v>0</v>
      </c>
      <c r="R501" s="12">
        <f t="shared" si="215"/>
        <v>0</v>
      </c>
      <c r="S501" s="12">
        <f t="shared" si="216"/>
        <v>0</v>
      </c>
      <c r="T501" s="12">
        <f t="shared" si="217"/>
        <v>0</v>
      </c>
      <c r="U501" s="12">
        <f t="shared" si="218"/>
        <v>0</v>
      </c>
      <c r="V501" s="12">
        <f t="shared" si="203"/>
        <v>5.0546225567071803E-3</v>
      </c>
      <c r="W501" s="12">
        <f t="shared" si="219"/>
        <v>4.2582015317955055E-5</v>
      </c>
      <c r="X501" s="12">
        <f t="shared" si="220"/>
        <v>1.6740578955036711E-7</v>
      </c>
      <c r="Y501" s="12">
        <f t="shared" si="221"/>
        <v>0</v>
      </c>
      <c r="Z501" s="13" t="str">
        <f t="shared" si="222"/>
        <v>N</v>
      </c>
      <c r="AA501" s="13" t="str">
        <f t="shared" si="223"/>
        <v>N</v>
      </c>
      <c r="AB501" s="13" t="str">
        <f t="shared" si="224"/>
        <v>U</v>
      </c>
      <c r="AC501" s="14">
        <f t="shared" si="225"/>
        <v>166021.44365805644</v>
      </c>
      <c r="AD501" s="14">
        <f t="shared" si="226"/>
        <v>0</v>
      </c>
      <c r="AE501" s="27"/>
      <c r="AF501" s="27"/>
      <c r="AG501" s="33"/>
      <c r="AH501" s="34"/>
      <c r="AI501" s="35"/>
      <c r="AJ501" s="33"/>
      <c r="AK501" s="34"/>
      <c r="AL501" s="35"/>
      <c r="AM501" s="28"/>
      <c r="AN501" s="28"/>
      <c r="AO501" s="28"/>
    </row>
    <row r="502" spans="5:41" x14ac:dyDescent="0.25">
      <c r="E502" s="11">
        <f>route!A501</f>
        <v>0</v>
      </c>
      <c r="F502" s="11">
        <f>route!B501</f>
        <v>0</v>
      </c>
      <c r="G502" s="12">
        <f t="shared" si="204"/>
        <v>0</v>
      </c>
      <c r="H502" s="12">
        <f t="shared" si="205"/>
        <v>0</v>
      </c>
      <c r="I502" s="12">
        <f t="shared" si="206"/>
        <v>31</v>
      </c>
      <c r="J502" s="12">
        <f t="shared" si="207"/>
        <v>3</v>
      </c>
      <c r="K502" s="12">
        <f t="shared" si="208"/>
        <v>-5.2359877559829883E-2</v>
      </c>
      <c r="L502" s="12">
        <f t="shared" si="209"/>
        <v>-5.2335956242943828E-2</v>
      </c>
      <c r="M502" s="12">
        <f t="shared" si="210"/>
        <v>-5.2383818566763218E-2</v>
      </c>
      <c r="N502" s="12">
        <f t="shared" si="211"/>
        <v>0</v>
      </c>
      <c r="O502" s="12">
        <f t="shared" si="212"/>
        <v>6375585.7452000007</v>
      </c>
      <c r="P502" s="12">
        <f t="shared" si="213"/>
        <v>9.2468067027179749E-6</v>
      </c>
      <c r="Q502" s="12">
        <f t="shared" si="214"/>
        <v>0</v>
      </c>
      <c r="R502" s="12">
        <f t="shared" si="215"/>
        <v>0</v>
      </c>
      <c r="S502" s="12">
        <f t="shared" si="216"/>
        <v>0</v>
      </c>
      <c r="T502" s="12">
        <f t="shared" si="217"/>
        <v>0</v>
      </c>
      <c r="U502" s="12">
        <f t="shared" si="218"/>
        <v>0</v>
      </c>
      <c r="V502" s="12">
        <f t="shared" si="203"/>
        <v>5.0546225567071803E-3</v>
      </c>
      <c r="W502" s="12">
        <f t="shared" si="219"/>
        <v>4.2582015317955055E-5</v>
      </c>
      <c r="X502" s="12">
        <f t="shared" si="220"/>
        <v>1.6740578955036711E-7</v>
      </c>
      <c r="Y502" s="12">
        <f t="shared" si="221"/>
        <v>0</v>
      </c>
      <c r="Z502" s="13" t="str">
        <f t="shared" si="222"/>
        <v>N</v>
      </c>
      <c r="AA502" s="13" t="str">
        <f t="shared" si="223"/>
        <v>N</v>
      </c>
      <c r="AB502" s="13" t="str">
        <f t="shared" si="224"/>
        <v>U</v>
      </c>
      <c r="AC502" s="14">
        <f t="shared" si="225"/>
        <v>166021.44365805644</v>
      </c>
      <c r="AD502" s="14">
        <f t="shared" si="226"/>
        <v>0</v>
      </c>
      <c r="AE502" s="27"/>
      <c r="AF502" s="27"/>
      <c r="AG502" s="33"/>
      <c r="AH502" s="34"/>
      <c r="AI502" s="35"/>
      <c r="AJ502" s="33"/>
      <c r="AK502" s="34"/>
      <c r="AL502" s="35"/>
      <c r="AM502" s="28"/>
      <c r="AN502" s="28"/>
      <c r="AO502" s="28"/>
    </row>
    <row r="503" spans="5:41" x14ac:dyDescent="0.25">
      <c r="E503" s="11">
        <f>route!A502</f>
        <v>0</v>
      </c>
      <c r="F503" s="11">
        <f>route!B502</f>
        <v>0</v>
      </c>
      <c r="G503" s="12">
        <f t="shared" si="204"/>
        <v>0</v>
      </c>
      <c r="H503" s="12">
        <f t="shared" si="205"/>
        <v>0</v>
      </c>
      <c r="I503" s="12">
        <f t="shared" si="206"/>
        <v>31</v>
      </c>
      <c r="J503" s="12">
        <f t="shared" si="207"/>
        <v>3</v>
      </c>
      <c r="K503" s="12">
        <f t="shared" si="208"/>
        <v>-5.2359877559829883E-2</v>
      </c>
      <c r="L503" s="12">
        <f t="shared" si="209"/>
        <v>-5.2335956242943828E-2</v>
      </c>
      <c r="M503" s="12">
        <f t="shared" si="210"/>
        <v>-5.2383818566763218E-2</v>
      </c>
      <c r="N503" s="12">
        <f t="shared" si="211"/>
        <v>0</v>
      </c>
      <c r="O503" s="12">
        <f t="shared" si="212"/>
        <v>6375585.7452000007</v>
      </c>
      <c r="P503" s="12">
        <f t="shared" si="213"/>
        <v>9.2468067027179749E-6</v>
      </c>
      <c r="Q503" s="12">
        <f t="shared" si="214"/>
        <v>0</v>
      </c>
      <c r="R503" s="12">
        <f t="shared" si="215"/>
        <v>0</v>
      </c>
      <c r="S503" s="12">
        <f t="shared" si="216"/>
        <v>0</v>
      </c>
      <c r="T503" s="12">
        <f t="shared" si="217"/>
        <v>0</v>
      </c>
      <c r="U503" s="12">
        <f t="shared" si="218"/>
        <v>0</v>
      </c>
      <c r="V503" s="12">
        <f t="shared" si="203"/>
        <v>5.0546225567071803E-3</v>
      </c>
      <c r="W503" s="12">
        <f t="shared" si="219"/>
        <v>4.2582015317955055E-5</v>
      </c>
      <c r="X503" s="12">
        <f t="shared" si="220"/>
        <v>1.6740578955036711E-7</v>
      </c>
      <c r="Y503" s="12">
        <f t="shared" si="221"/>
        <v>0</v>
      </c>
      <c r="Z503" s="13" t="str">
        <f t="shared" si="222"/>
        <v>N</v>
      </c>
      <c r="AA503" s="13" t="str">
        <f t="shared" si="223"/>
        <v>N</v>
      </c>
      <c r="AB503" s="13" t="str">
        <f t="shared" si="224"/>
        <v>U</v>
      </c>
      <c r="AC503" s="14">
        <f t="shared" si="225"/>
        <v>166021.44365805644</v>
      </c>
      <c r="AD503" s="14">
        <f t="shared" si="226"/>
        <v>0</v>
      </c>
      <c r="AE503" s="27"/>
      <c r="AF503" s="27"/>
      <c r="AG503" s="33"/>
      <c r="AH503" s="34"/>
      <c r="AI503" s="35"/>
      <c r="AJ503" s="33"/>
      <c r="AK503" s="34"/>
      <c r="AL503" s="35"/>
      <c r="AM503" s="28"/>
      <c r="AN503" s="28"/>
      <c r="AO503" s="28"/>
    </row>
    <row r="504" spans="5:41" x14ac:dyDescent="0.25">
      <c r="E504" s="11">
        <f>route!A503</f>
        <v>0</v>
      </c>
      <c r="F504" s="11">
        <f>route!B503</f>
        <v>0</v>
      </c>
      <c r="G504" s="12">
        <f t="shared" si="204"/>
        <v>0</v>
      </c>
      <c r="H504" s="12">
        <f t="shared" si="205"/>
        <v>0</v>
      </c>
      <c r="I504" s="12">
        <f t="shared" si="206"/>
        <v>31</v>
      </c>
      <c r="J504" s="12">
        <f t="shared" si="207"/>
        <v>3</v>
      </c>
      <c r="K504" s="12">
        <f t="shared" si="208"/>
        <v>-5.2359877559829883E-2</v>
      </c>
      <c r="L504" s="12">
        <f t="shared" si="209"/>
        <v>-5.2335956242943828E-2</v>
      </c>
      <c r="M504" s="12">
        <f t="shared" si="210"/>
        <v>-5.2383818566763218E-2</v>
      </c>
      <c r="N504" s="12">
        <f t="shared" si="211"/>
        <v>0</v>
      </c>
      <c r="O504" s="12">
        <f t="shared" si="212"/>
        <v>6375585.7452000007</v>
      </c>
      <c r="P504" s="12">
        <f t="shared" si="213"/>
        <v>9.2468067027179749E-6</v>
      </c>
      <c r="Q504" s="12">
        <f t="shared" si="214"/>
        <v>0</v>
      </c>
      <c r="R504" s="12">
        <f t="shared" si="215"/>
        <v>0</v>
      </c>
      <c r="S504" s="12">
        <f t="shared" si="216"/>
        <v>0</v>
      </c>
      <c r="T504" s="12">
        <f t="shared" si="217"/>
        <v>0</v>
      </c>
      <c r="U504" s="12">
        <f t="shared" si="218"/>
        <v>0</v>
      </c>
      <c r="V504" s="12">
        <f t="shared" si="203"/>
        <v>5.0546225567071803E-3</v>
      </c>
      <c r="W504" s="12">
        <f t="shared" si="219"/>
        <v>4.2582015317955055E-5</v>
      </c>
      <c r="X504" s="12">
        <f t="shared" si="220"/>
        <v>1.6740578955036711E-7</v>
      </c>
      <c r="Y504" s="12">
        <f t="shared" si="221"/>
        <v>0</v>
      </c>
      <c r="Z504" s="13" t="str">
        <f t="shared" si="222"/>
        <v>N</v>
      </c>
      <c r="AA504" s="13" t="str">
        <f t="shared" si="223"/>
        <v>N</v>
      </c>
      <c r="AB504" s="13" t="str">
        <f t="shared" si="224"/>
        <v>U</v>
      </c>
      <c r="AC504" s="14">
        <f t="shared" si="225"/>
        <v>166021.44365805644</v>
      </c>
      <c r="AD504" s="14">
        <f t="shared" si="226"/>
        <v>0</v>
      </c>
      <c r="AE504" s="27"/>
      <c r="AF504" s="27"/>
      <c r="AG504" s="33"/>
      <c r="AH504" s="34"/>
      <c r="AI504" s="35"/>
      <c r="AJ504" s="33"/>
      <c r="AK504" s="34"/>
      <c r="AL504" s="35"/>
      <c r="AM504" s="28"/>
      <c r="AN504" s="28"/>
      <c r="AO504" s="28"/>
    </row>
    <row r="505" spans="5:41" x14ac:dyDescent="0.25">
      <c r="E505" s="11">
        <f>route!A504</f>
        <v>0</v>
      </c>
      <c r="F505" s="11">
        <f>route!B504</f>
        <v>0</v>
      </c>
      <c r="G505" s="12">
        <f t="shared" si="204"/>
        <v>0</v>
      </c>
      <c r="H505" s="12">
        <f t="shared" si="205"/>
        <v>0</v>
      </c>
      <c r="I505" s="12">
        <f t="shared" si="206"/>
        <v>31</v>
      </c>
      <c r="J505" s="12">
        <f t="shared" si="207"/>
        <v>3</v>
      </c>
      <c r="K505" s="12">
        <f t="shared" si="208"/>
        <v>-5.2359877559829883E-2</v>
      </c>
      <c r="L505" s="12">
        <f t="shared" si="209"/>
        <v>-5.2335956242943828E-2</v>
      </c>
      <c r="M505" s="12">
        <f t="shared" si="210"/>
        <v>-5.2383818566763218E-2</v>
      </c>
      <c r="N505" s="12">
        <f t="shared" si="211"/>
        <v>0</v>
      </c>
      <c r="O505" s="12">
        <f t="shared" si="212"/>
        <v>6375585.7452000007</v>
      </c>
      <c r="P505" s="12">
        <f t="shared" si="213"/>
        <v>9.2468067027179749E-6</v>
      </c>
      <c r="Q505" s="12">
        <f t="shared" si="214"/>
        <v>0</v>
      </c>
      <c r="R505" s="12">
        <f t="shared" si="215"/>
        <v>0</v>
      </c>
      <c r="S505" s="12">
        <f t="shared" si="216"/>
        <v>0</v>
      </c>
      <c r="T505" s="12">
        <f t="shared" si="217"/>
        <v>0</v>
      </c>
      <c r="U505" s="12">
        <f t="shared" si="218"/>
        <v>0</v>
      </c>
      <c r="V505" s="12">
        <f t="shared" si="203"/>
        <v>5.0546225567071803E-3</v>
      </c>
      <c r="W505" s="12">
        <f t="shared" si="219"/>
        <v>4.2582015317955055E-5</v>
      </c>
      <c r="X505" s="12">
        <f t="shared" si="220"/>
        <v>1.6740578955036711E-7</v>
      </c>
      <c r="Y505" s="12">
        <f t="shared" si="221"/>
        <v>0</v>
      </c>
      <c r="Z505" s="13" t="str">
        <f t="shared" si="222"/>
        <v>N</v>
      </c>
      <c r="AA505" s="13" t="str">
        <f t="shared" si="223"/>
        <v>N</v>
      </c>
      <c r="AB505" s="13" t="str">
        <f t="shared" si="224"/>
        <v>U</v>
      </c>
      <c r="AC505" s="14">
        <f t="shared" si="225"/>
        <v>166021.44365805644</v>
      </c>
      <c r="AD505" s="14">
        <f t="shared" si="226"/>
        <v>0</v>
      </c>
      <c r="AE505" s="27"/>
      <c r="AF505" s="27"/>
      <c r="AG505" s="33"/>
      <c r="AH505" s="34"/>
      <c r="AI505" s="35"/>
      <c r="AJ505" s="33"/>
      <c r="AK505" s="34"/>
      <c r="AL505" s="35"/>
      <c r="AM505" s="28"/>
      <c r="AN505" s="28"/>
      <c r="AO505" s="28"/>
    </row>
    <row r="506" spans="5:41" x14ac:dyDescent="0.25">
      <c r="E506" s="11">
        <f>route!A505</f>
        <v>0</v>
      </c>
      <c r="F506" s="11">
        <f>route!B505</f>
        <v>0</v>
      </c>
      <c r="G506" s="12">
        <f t="shared" si="204"/>
        <v>0</v>
      </c>
      <c r="H506" s="12">
        <f t="shared" si="205"/>
        <v>0</v>
      </c>
      <c r="I506" s="12">
        <f t="shared" si="206"/>
        <v>31</v>
      </c>
      <c r="J506" s="12">
        <f t="shared" si="207"/>
        <v>3</v>
      </c>
      <c r="K506" s="12">
        <f t="shared" si="208"/>
        <v>-5.2359877559829883E-2</v>
      </c>
      <c r="L506" s="12">
        <f t="shared" si="209"/>
        <v>-5.2335956242943828E-2</v>
      </c>
      <c r="M506" s="12">
        <f t="shared" si="210"/>
        <v>-5.2383818566763218E-2</v>
      </c>
      <c r="N506" s="12">
        <f t="shared" si="211"/>
        <v>0</v>
      </c>
      <c r="O506" s="12">
        <f t="shared" si="212"/>
        <v>6375585.7452000007</v>
      </c>
      <c r="P506" s="12">
        <f t="shared" si="213"/>
        <v>9.2468067027179749E-6</v>
      </c>
      <c r="Q506" s="12">
        <f t="shared" si="214"/>
        <v>0</v>
      </c>
      <c r="R506" s="12">
        <f t="shared" si="215"/>
        <v>0</v>
      </c>
      <c r="S506" s="12">
        <f t="shared" si="216"/>
        <v>0</v>
      </c>
      <c r="T506" s="12">
        <f t="shared" si="217"/>
        <v>0</v>
      </c>
      <c r="U506" s="12">
        <f t="shared" si="218"/>
        <v>0</v>
      </c>
      <c r="V506" s="12">
        <f t="shared" si="203"/>
        <v>5.0546225567071803E-3</v>
      </c>
      <c r="W506" s="12">
        <f t="shared" si="219"/>
        <v>4.2582015317955055E-5</v>
      </c>
      <c r="X506" s="12">
        <f t="shared" si="220"/>
        <v>1.6740578955036711E-7</v>
      </c>
      <c r="Y506" s="12">
        <f t="shared" si="221"/>
        <v>0</v>
      </c>
      <c r="Z506" s="13" t="str">
        <f t="shared" si="222"/>
        <v>N</v>
      </c>
      <c r="AA506" s="13" t="str">
        <f t="shared" si="223"/>
        <v>N</v>
      </c>
      <c r="AB506" s="13" t="str">
        <f t="shared" si="224"/>
        <v>U</v>
      </c>
      <c r="AC506" s="14">
        <f t="shared" si="225"/>
        <v>166021.44365805644</v>
      </c>
      <c r="AD506" s="14">
        <f t="shared" si="226"/>
        <v>0</v>
      </c>
      <c r="AE506" s="27"/>
      <c r="AF506" s="27"/>
      <c r="AG506" s="33"/>
      <c r="AH506" s="34"/>
      <c r="AI506" s="35"/>
      <c r="AJ506" s="33"/>
      <c r="AK506" s="34"/>
      <c r="AL506" s="35"/>
      <c r="AM506" s="28"/>
      <c r="AN506" s="28"/>
      <c r="AO506" s="28"/>
    </row>
    <row r="507" spans="5:41" x14ac:dyDescent="0.25">
      <c r="E507" s="11">
        <f>route!A506</f>
        <v>0</v>
      </c>
      <c r="F507" s="11">
        <f>route!B506</f>
        <v>0</v>
      </c>
      <c r="G507" s="12">
        <f t="shared" si="204"/>
        <v>0</v>
      </c>
      <c r="H507" s="12">
        <f t="shared" si="205"/>
        <v>0</v>
      </c>
      <c r="I507" s="12">
        <f t="shared" si="206"/>
        <v>31</v>
      </c>
      <c r="J507" s="12">
        <f t="shared" si="207"/>
        <v>3</v>
      </c>
      <c r="K507" s="12">
        <f t="shared" si="208"/>
        <v>-5.2359877559829883E-2</v>
      </c>
      <c r="L507" s="12">
        <f t="shared" si="209"/>
        <v>-5.2335956242943828E-2</v>
      </c>
      <c r="M507" s="12">
        <f t="shared" si="210"/>
        <v>-5.2383818566763218E-2</v>
      </c>
      <c r="N507" s="12">
        <f t="shared" si="211"/>
        <v>0</v>
      </c>
      <c r="O507" s="12">
        <f t="shared" si="212"/>
        <v>6375585.7452000007</v>
      </c>
      <c r="P507" s="12">
        <f t="shared" si="213"/>
        <v>9.2468067027179749E-6</v>
      </c>
      <c r="Q507" s="12">
        <f t="shared" si="214"/>
        <v>0</v>
      </c>
      <c r="R507" s="12">
        <f t="shared" si="215"/>
        <v>0</v>
      </c>
      <c r="S507" s="12">
        <f t="shared" si="216"/>
        <v>0</v>
      </c>
      <c r="T507" s="12">
        <f t="shared" si="217"/>
        <v>0</v>
      </c>
      <c r="U507" s="12">
        <f t="shared" si="218"/>
        <v>0</v>
      </c>
      <c r="V507" s="12">
        <f t="shared" si="203"/>
        <v>5.0546225567071803E-3</v>
      </c>
      <c r="W507" s="12">
        <f t="shared" si="219"/>
        <v>4.2582015317955055E-5</v>
      </c>
      <c r="X507" s="12">
        <f t="shared" si="220"/>
        <v>1.6740578955036711E-7</v>
      </c>
      <c r="Y507" s="12">
        <f t="shared" si="221"/>
        <v>0</v>
      </c>
      <c r="Z507" s="13" t="str">
        <f t="shared" si="222"/>
        <v>N</v>
      </c>
      <c r="AA507" s="13" t="str">
        <f t="shared" si="223"/>
        <v>N</v>
      </c>
      <c r="AB507" s="13" t="str">
        <f t="shared" si="224"/>
        <v>U</v>
      </c>
      <c r="AC507" s="14">
        <f t="shared" si="225"/>
        <v>166021.44365805644</v>
      </c>
      <c r="AD507" s="14">
        <f t="shared" si="226"/>
        <v>0</v>
      </c>
      <c r="AE507" s="27"/>
      <c r="AF507" s="27"/>
      <c r="AG507" s="33"/>
      <c r="AH507" s="34"/>
      <c r="AI507" s="35"/>
      <c r="AJ507" s="33"/>
      <c r="AK507" s="34"/>
      <c r="AL507" s="35"/>
      <c r="AM507" s="28"/>
      <c r="AN507" s="28"/>
      <c r="AO507" s="28"/>
    </row>
    <row r="508" spans="5:41" x14ac:dyDescent="0.25">
      <c r="E508" s="11">
        <f>route!A507</f>
        <v>0</v>
      </c>
      <c r="F508" s="11">
        <f>route!B507</f>
        <v>0</v>
      </c>
      <c r="G508" s="12">
        <f t="shared" si="204"/>
        <v>0</v>
      </c>
      <c r="H508" s="12">
        <f t="shared" si="205"/>
        <v>0</v>
      </c>
      <c r="I508" s="12">
        <f t="shared" si="206"/>
        <v>31</v>
      </c>
      <c r="J508" s="12">
        <f t="shared" si="207"/>
        <v>3</v>
      </c>
      <c r="K508" s="12">
        <f t="shared" si="208"/>
        <v>-5.2359877559829883E-2</v>
      </c>
      <c r="L508" s="12">
        <f t="shared" si="209"/>
        <v>-5.2335956242943828E-2</v>
      </c>
      <c r="M508" s="12">
        <f t="shared" si="210"/>
        <v>-5.2383818566763218E-2</v>
      </c>
      <c r="N508" s="12">
        <f t="shared" si="211"/>
        <v>0</v>
      </c>
      <c r="O508" s="12">
        <f t="shared" si="212"/>
        <v>6375585.7452000007</v>
      </c>
      <c r="P508" s="12">
        <f t="shared" si="213"/>
        <v>9.2468067027179749E-6</v>
      </c>
      <c r="Q508" s="12">
        <f t="shared" si="214"/>
        <v>0</v>
      </c>
      <c r="R508" s="12">
        <f t="shared" si="215"/>
        <v>0</v>
      </c>
      <c r="S508" s="12">
        <f t="shared" si="216"/>
        <v>0</v>
      </c>
      <c r="T508" s="12">
        <f t="shared" si="217"/>
        <v>0</v>
      </c>
      <c r="U508" s="12">
        <f t="shared" si="218"/>
        <v>0</v>
      </c>
      <c r="V508" s="12">
        <f t="shared" si="203"/>
        <v>5.0546225567071803E-3</v>
      </c>
      <c r="W508" s="12">
        <f t="shared" si="219"/>
        <v>4.2582015317955055E-5</v>
      </c>
      <c r="X508" s="12">
        <f t="shared" si="220"/>
        <v>1.6740578955036711E-7</v>
      </c>
      <c r="Y508" s="12">
        <f t="shared" si="221"/>
        <v>0</v>
      </c>
      <c r="Z508" s="13" t="str">
        <f t="shared" si="222"/>
        <v>N</v>
      </c>
      <c r="AA508" s="13" t="str">
        <f t="shared" si="223"/>
        <v>N</v>
      </c>
      <c r="AB508" s="13" t="str">
        <f t="shared" si="224"/>
        <v>U</v>
      </c>
      <c r="AC508" s="14">
        <f t="shared" si="225"/>
        <v>166021.44365805644</v>
      </c>
      <c r="AD508" s="14">
        <f t="shared" si="226"/>
        <v>0</v>
      </c>
      <c r="AE508" s="27"/>
      <c r="AF508" s="27"/>
      <c r="AG508" s="33"/>
      <c r="AH508" s="34"/>
      <c r="AI508" s="35"/>
      <c r="AJ508" s="33"/>
      <c r="AK508" s="34"/>
      <c r="AL508" s="35"/>
      <c r="AM508" s="28"/>
      <c r="AN508" s="28"/>
      <c r="AO508" s="28"/>
    </row>
    <row r="509" spans="5:41" x14ac:dyDescent="0.25">
      <c r="E509" s="11">
        <f>route!A508</f>
        <v>0</v>
      </c>
      <c r="F509" s="11">
        <f>route!B508</f>
        <v>0</v>
      </c>
      <c r="G509" s="12">
        <f t="shared" si="204"/>
        <v>0</v>
      </c>
      <c r="H509" s="12">
        <f t="shared" si="205"/>
        <v>0</v>
      </c>
      <c r="I509" s="12">
        <f t="shared" si="206"/>
        <v>31</v>
      </c>
      <c r="J509" s="12">
        <f t="shared" si="207"/>
        <v>3</v>
      </c>
      <c r="K509" s="12">
        <f t="shared" si="208"/>
        <v>-5.2359877559829883E-2</v>
      </c>
      <c r="L509" s="12">
        <f t="shared" si="209"/>
        <v>-5.2335956242943828E-2</v>
      </c>
      <c r="M509" s="12">
        <f t="shared" si="210"/>
        <v>-5.2383818566763218E-2</v>
      </c>
      <c r="N509" s="12">
        <f t="shared" si="211"/>
        <v>0</v>
      </c>
      <c r="O509" s="12">
        <f t="shared" si="212"/>
        <v>6375585.7452000007</v>
      </c>
      <c r="P509" s="12">
        <f t="shared" si="213"/>
        <v>9.2468067027179749E-6</v>
      </c>
      <c r="Q509" s="12">
        <f t="shared" si="214"/>
        <v>0</v>
      </c>
      <c r="R509" s="12">
        <f t="shared" si="215"/>
        <v>0</v>
      </c>
      <c r="S509" s="12">
        <f t="shared" si="216"/>
        <v>0</v>
      </c>
      <c r="T509" s="12">
        <f t="shared" si="217"/>
        <v>0</v>
      </c>
      <c r="U509" s="12">
        <f t="shared" si="218"/>
        <v>0</v>
      </c>
      <c r="V509" s="12">
        <f t="shared" si="203"/>
        <v>5.0546225567071803E-3</v>
      </c>
      <c r="W509" s="12">
        <f t="shared" si="219"/>
        <v>4.2582015317955055E-5</v>
      </c>
      <c r="X509" s="12">
        <f t="shared" si="220"/>
        <v>1.6740578955036711E-7</v>
      </c>
      <c r="Y509" s="12">
        <f t="shared" si="221"/>
        <v>0</v>
      </c>
      <c r="Z509" s="13" t="str">
        <f t="shared" si="222"/>
        <v>N</v>
      </c>
      <c r="AA509" s="13" t="str">
        <f t="shared" si="223"/>
        <v>N</v>
      </c>
      <c r="AB509" s="13" t="str">
        <f t="shared" si="224"/>
        <v>U</v>
      </c>
      <c r="AC509" s="14">
        <f t="shared" si="225"/>
        <v>166021.44365805644</v>
      </c>
      <c r="AD509" s="14">
        <f t="shared" si="226"/>
        <v>0</v>
      </c>
      <c r="AE509" s="27"/>
      <c r="AF509" s="27"/>
      <c r="AG509" s="33"/>
      <c r="AH509" s="34"/>
      <c r="AI509" s="35"/>
      <c r="AJ509" s="33"/>
      <c r="AK509" s="34"/>
      <c r="AL509" s="35"/>
      <c r="AM509" s="28"/>
      <c r="AN509" s="28"/>
      <c r="AO509" s="28"/>
    </row>
    <row r="510" spans="5:41" x14ac:dyDescent="0.25">
      <c r="E510" s="11">
        <f>route!A509</f>
        <v>0</v>
      </c>
      <c r="F510" s="11">
        <f>route!B509</f>
        <v>0</v>
      </c>
      <c r="G510" s="12">
        <f t="shared" si="204"/>
        <v>0</v>
      </c>
      <c r="H510" s="12">
        <f t="shared" si="205"/>
        <v>0</v>
      </c>
      <c r="I510" s="12">
        <f t="shared" si="206"/>
        <v>31</v>
      </c>
      <c r="J510" s="12">
        <f t="shared" si="207"/>
        <v>3</v>
      </c>
      <c r="K510" s="12">
        <f t="shared" si="208"/>
        <v>-5.2359877559829883E-2</v>
      </c>
      <c r="L510" s="12">
        <f t="shared" si="209"/>
        <v>-5.2335956242943828E-2</v>
      </c>
      <c r="M510" s="12">
        <f t="shared" si="210"/>
        <v>-5.2383818566763218E-2</v>
      </c>
      <c r="N510" s="12">
        <f t="shared" si="211"/>
        <v>0</v>
      </c>
      <c r="O510" s="12">
        <f t="shared" si="212"/>
        <v>6375585.7452000007</v>
      </c>
      <c r="P510" s="12">
        <f t="shared" si="213"/>
        <v>9.2468067027179749E-6</v>
      </c>
      <c r="Q510" s="12">
        <f t="shared" si="214"/>
        <v>0</v>
      </c>
      <c r="R510" s="12">
        <f t="shared" si="215"/>
        <v>0</v>
      </c>
      <c r="S510" s="12">
        <f t="shared" si="216"/>
        <v>0</v>
      </c>
      <c r="T510" s="12">
        <f t="shared" si="217"/>
        <v>0</v>
      </c>
      <c r="U510" s="12">
        <f t="shared" si="218"/>
        <v>0</v>
      </c>
      <c r="V510" s="12">
        <f t="shared" si="203"/>
        <v>5.0546225567071803E-3</v>
      </c>
      <c r="W510" s="12">
        <f t="shared" si="219"/>
        <v>4.2582015317955055E-5</v>
      </c>
      <c r="X510" s="12">
        <f t="shared" si="220"/>
        <v>1.6740578955036711E-7</v>
      </c>
      <c r="Y510" s="12">
        <f t="shared" si="221"/>
        <v>0</v>
      </c>
      <c r="Z510" s="13" t="str">
        <f t="shared" si="222"/>
        <v>N</v>
      </c>
      <c r="AA510" s="13" t="str">
        <f t="shared" si="223"/>
        <v>N</v>
      </c>
      <c r="AB510" s="13" t="str">
        <f t="shared" si="224"/>
        <v>U</v>
      </c>
      <c r="AC510" s="14">
        <f t="shared" si="225"/>
        <v>166021.44365805644</v>
      </c>
      <c r="AD510" s="14">
        <f t="shared" si="226"/>
        <v>0</v>
      </c>
      <c r="AE510" s="27"/>
      <c r="AF510" s="27"/>
      <c r="AG510" s="33"/>
      <c r="AH510" s="34"/>
      <c r="AI510" s="35"/>
      <c r="AJ510" s="33"/>
      <c r="AK510" s="34"/>
      <c r="AL510" s="35"/>
      <c r="AM510" s="28"/>
      <c r="AN510" s="28"/>
      <c r="AO510" s="28"/>
    </row>
    <row r="511" spans="5:41" x14ac:dyDescent="0.25">
      <c r="E511" s="11">
        <f>route!A510</f>
        <v>0</v>
      </c>
      <c r="F511" s="11">
        <f>route!B510</f>
        <v>0</v>
      </c>
      <c r="G511" s="12">
        <f t="shared" si="204"/>
        <v>0</v>
      </c>
      <c r="H511" s="12">
        <f t="shared" si="205"/>
        <v>0</v>
      </c>
      <c r="I511" s="12">
        <f t="shared" si="206"/>
        <v>31</v>
      </c>
      <c r="J511" s="12">
        <f t="shared" si="207"/>
        <v>3</v>
      </c>
      <c r="K511" s="12">
        <f t="shared" si="208"/>
        <v>-5.2359877559829883E-2</v>
      </c>
      <c r="L511" s="12">
        <f t="shared" si="209"/>
        <v>-5.2335956242943828E-2</v>
      </c>
      <c r="M511" s="12">
        <f t="shared" si="210"/>
        <v>-5.2383818566763218E-2</v>
      </c>
      <c r="N511" s="12">
        <f t="shared" si="211"/>
        <v>0</v>
      </c>
      <c r="O511" s="12">
        <f t="shared" si="212"/>
        <v>6375585.7452000007</v>
      </c>
      <c r="P511" s="12">
        <f t="shared" si="213"/>
        <v>9.2468067027179749E-6</v>
      </c>
      <c r="Q511" s="12">
        <f t="shared" si="214"/>
        <v>0</v>
      </c>
      <c r="R511" s="12">
        <f t="shared" si="215"/>
        <v>0</v>
      </c>
      <c r="S511" s="12">
        <f t="shared" si="216"/>
        <v>0</v>
      </c>
      <c r="T511" s="12">
        <f t="shared" si="217"/>
        <v>0</v>
      </c>
      <c r="U511" s="12">
        <f t="shared" si="218"/>
        <v>0</v>
      </c>
      <c r="V511" s="12">
        <f t="shared" si="203"/>
        <v>5.0546225567071803E-3</v>
      </c>
      <c r="W511" s="12">
        <f t="shared" si="219"/>
        <v>4.2582015317955055E-5</v>
      </c>
      <c r="X511" s="12">
        <f t="shared" si="220"/>
        <v>1.6740578955036711E-7</v>
      </c>
      <c r="Y511" s="12">
        <f t="shared" si="221"/>
        <v>0</v>
      </c>
      <c r="Z511" s="13" t="str">
        <f t="shared" si="222"/>
        <v>N</v>
      </c>
      <c r="AA511" s="13" t="str">
        <f t="shared" si="223"/>
        <v>N</v>
      </c>
      <c r="AB511" s="13" t="str">
        <f t="shared" si="224"/>
        <v>U</v>
      </c>
      <c r="AC511" s="14">
        <f t="shared" si="225"/>
        <v>166021.44365805644</v>
      </c>
      <c r="AD511" s="14">
        <f t="shared" si="226"/>
        <v>0</v>
      </c>
      <c r="AE511" s="27"/>
      <c r="AF511" s="27"/>
      <c r="AG511" s="33"/>
      <c r="AH511" s="34"/>
      <c r="AI511" s="35"/>
      <c r="AJ511" s="33"/>
      <c r="AK511" s="34"/>
      <c r="AL511" s="35"/>
      <c r="AM511" s="28"/>
      <c r="AN511" s="28"/>
      <c r="AO511" s="28"/>
    </row>
    <row r="512" spans="5:41" x14ac:dyDescent="0.25">
      <c r="E512" s="11">
        <f>route!A511</f>
        <v>0</v>
      </c>
      <c r="F512" s="11">
        <f>route!B511</f>
        <v>0</v>
      </c>
      <c r="G512" s="12">
        <f t="shared" si="204"/>
        <v>0</v>
      </c>
      <c r="H512" s="12">
        <f t="shared" si="205"/>
        <v>0</v>
      </c>
      <c r="I512" s="12">
        <f t="shared" si="206"/>
        <v>31</v>
      </c>
      <c r="J512" s="12">
        <f t="shared" si="207"/>
        <v>3</v>
      </c>
      <c r="K512" s="12">
        <f t="shared" si="208"/>
        <v>-5.2359877559829883E-2</v>
      </c>
      <c r="L512" s="12">
        <f t="shared" si="209"/>
        <v>-5.2335956242943828E-2</v>
      </c>
      <c r="M512" s="12">
        <f t="shared" si="210"/>
        <v>-5.2383818566763218E-2</v>
      </c>
      <c r="N512" s="12">
        <f t="shared" si="211"/>
        <v>0</v>
      </c>
      <c r="O512" s="12">
        <f t="shared" si="212"/>
        <v>6375585.7452000007</v>
      </c>
      <c r="P512" s="12">
        <f t="shared" si="213"/>
        <v>9.2468067027179749E-6</v>
      </c>
      <c r="Q512" s="12">
        <f t="shared" si="214"/>
        <v>0</v>
      </c>
      <c r="R512" s="12">
        <f t="shared" si="215"/>
        <v>0</v>
      </c>
      <c r="S512" s="12">
        <f t="shared" si="216"/>
        <v>0</v>
      </c>
      <c r="T512" s="12">
        <f t="shared" si="217"/>
        <v>0</v>
      </c>
      <c r="U512" s="12">
        <f t="shared" si="218"/>
        <v>0</v>
      </c>
      <c r="V512" s="12">
        <f t="shared" si="203"/>
        <v>5.0546225567071803E-3</v>
      </c>
      <c r="W512" s="12">
        <f t="shared" si="219"/>
        <v>4.2582015317955055E-5</v>
      </c>
      <c r="X512" s="12">
        <f t="shared" si="220"/>
        <v>1.6740578955036711E-7</v>
      </c>
      <c r="Y512" s="12">
        <f t="shared" si="221"/>
        <v>0</v>
      </c>
      <c r="Z512" s="13" t="str">
        <f t="shared" si="222"/>
        <v>N</v>
      </c>
      <c r="AA512" s="13" t="str">
        <f t="shared" si="223"/>
        <v>N</v>
      </c>
      <c r="AB512" s="13" t="str">
        <f t="shared" si="224"/>
        <v>U</v>
      </c>
      <c r="AC512" s="14">
        <f t="shared" si="225"/>
        <v>166021.44365805644</v>
      </c>
      <c r="AD512" s="14">
        <f t="shared" si="226"/>
        <v>0</v>
      </c>
      <c r="AE512" s="27"/>
      <c r="AF512" s="27"/>
      <c r="AG512" s="33"/>
      <c r="AH512" s="34"/>
      <c r="AI512" s="35"/>
      <c r="AJ512" s="33"/>
      <c r="AK512" s="34"/>
      <c r="AL512" s="35"/>
      <c r="AM512" s="28"/>
      <c r="AN512" s="28"/>
      <c r="AO512" s="28"/>
    </row>
    <row r="513" spans="5:41" x14ac:dyDescent="0.25">
      <c r="E513" s="11">
        <f>route!A512</f>
        <v>0</v>
      </c>
      <c r="F513" s="11">
        <f>route!B512</f>
        <v>0</v>
      </c>
      <c r="G513" s="12">
        <f t="shared" si="204"/>
        <v>0</v>
      </c>
      <c r="H513" s="12">
        <f t="shared" si="205"/>
        <v>0</v>
      </c>
      <c r="I513" s="12">
        <f t="shared" si="206"/>
        <v>31</v>
      </c>
      <c r="J513" s="12">
        <f t="shared" si="207"/>
        <v>3</v>
      </c>
      <c r="K513" s="12">
        <f t="shared" si="208"/>
        <v>-5.2359877559829883E-2</v>
      </c>
      <c r="L513" s="12">
        <f t="shared" si="209"/>
        <v>-5.2335956242943828E-2</v>
      </c>
      <c r="M513" s="12">
        <f t="shared" si="210"/>
        <v>-5.2383818566763218E-2</v>
      </c>
      <c r="N513" s="12">
        <f t="shared" si="211"/>
        <v>0</v>
      </c>
      <c r="O513" s="12">
        <f t="shared" si="212"/>
        <v>6375585.7452000007</v>
      </c>
      <c r="P513" s="12">
        <f t="shared" si="213"/>
        <v>9.2468067027179749E-6</v>
      </c>
      <c r="Q513" s="12">
        <f t="shared" si="214"/>
        <v>0</v>
      </c>
      <c r="R513" s="12">
        <f t="shared" si="215"/>
        <v>0</v>
      </c>
      <c r="S513" s="12">
        <f t="shared" si="216"/>
        <v>0</v>
      </c>
      <c r="T513" s="12">
        <f t="shared" si="217"/>
        <v>0</v>
      </c>
      <c r="U513" s="12">
        <f t="shared" si="218"/>
        <v>0</v>
      </c>
      <c r="V513" s="12">
        <f t="shared" si="203"/>
        <v>5.0546225567071803E-3</v>
      </c>
      <c r="W513" s="12">
        <f t="shared" si="219"/>
        <v>4.2582015317955055E-5</v>
      </c>
      <c r="X513" s="12">
        <f t="shared" si="220"/>
        <v>1.6740578955036711E-7</v>
      </c>
      <c r="Y513" s="12">
        <f t="shared" si="221"/>
        <v>0</v>
      </c>
      <c r="Z513" s="13" t="str">
        <f t="shared" si="222"/>
        <v>N</v>
      </c>
      <c r="AA513" s="13" t="str">
        <f t="shared" si="223"/>
        <v>N</v>
      </c>
      <c r="AB513" s="13" t="str">
        <f t="shared" si="224"/>
        <v>U</v>
      </c>
      <c r="AC513" s="14">
        <f t="shared" si="225"/>
        <v>166021.44365805644</v>
      </c>
      <c r="AD513" s="14">
        <f t="shared" si="226"/>
        <v>0</v>
      </c>
      <c r="AE513" s="27"/>
      <c r="AF513" s="27"/>
      <c r="AG513" s="33"/>
      <c r="AH513" s="34"/>
      <c r="AI513" s="35"/>
      <c r="AJ513" s="33"/>
      <c r="AK513" s="34"/>
      <c r="AL513" s="35"/>
      <c r="AM513" s="28"/>
      <c r="AN513" s="28"/>
      <c r="AO513" s="28"/>
    </row>
    <row r="514" spans="5:41" x14ac:dyDescent="0.25">
      <c r="E514" s="11">
        <f>route!A513</f>
        <v>0</v>
      </c>
      <c r="F514" s="11">
        <f>route!B513</f>
        <v>0</v>
      </c>
      <c r="G514" s="12">
        <f t="shared" si="204"/>
        <v>0</v>
      </c>
      <c r="H514" s="12">
        <f t="shared" si="205"/>
        <v>0</v>
      </c>
      <c r="I514" s="12">
        <f t="shared" si="206"/>
        <v>31</v>
      </c>
      <c r="J514" s="12">
        <f t="shared" si="207"/>
        <v>3</v>
      </c>
      <c r="K514" s="12">
        <f t="shared" si="208"/>
        <v>-5.2359877559829883E-2</v>
      </c>
      <c r="L514" s="12">
        <f t="shared" si="209"/>
        <v>-5.2335956242943828E-2</v>
      </c>
      <c r="M514" s="12">
        <f t="shared" si="210"/>
        <v>-5.2383818566763218E-2</v>
      </c>
      <c r="N514" s="12">
        <f t="shared" si="211"/>
        <v>0</v>
      </c>
      <c r="O514" s="12">
        <f t="shared" si="212"/>
        <v>6375585.7452000007</v>
      </c>
      <c r="P514" s="12">
        <f t="shared" si="213"/>
        <v>9.2468067027179749E-6</v>
      </c>
      <c r="Q514" s="12">
        <f t="shared" si="214"/>
        <v>0</v>
      </c>
      <c r="R514" s="12">
        <f t="shared" si="215"/>
        <v>0</v>
      </c>
      <c r="S514" s="12">
        <f t="shared" si="216"/>
        <v>0</v>
      </c>
      <c r="T514" s="12">
        <f t="shared" si="217"/>
        <v>0</v>
      </c>
      <c r="U514" s="12">
        <f t="shared" si="218"/>
        <v>0</v>
      </c>
      <c r="V514" s="12">
        <f t="shared" si="203"/>
        <v>5.0546225567071803E-3</v>
      </c>
      <c r="W514" s="12">
        <f t="shared" si="219"/>
        <v>4.2582015317955055E-5</v>
      </c>
      <c r="X514" s="12">
        <f t="shared" si="220"/>
        <v>1.6740578955036711E-7</v>
      </c>
      <c r="Y514" s="12">
        <f t="shared" si="221"/>
        <v>0</v>
      </c>
      <c r="Z514" s="13" t="str">
        <f t="shared" si="222"/>
        <v>N</v>
      </c>
      <c r="AA514" s="13" t="str">
        <f t="shared" si="223"/>
        <v>N</v>
      </c>
      <c r="AB514" s="13" t="str">
        <f t="shared" si="224"/>
        <v>U</v>
      </c>
      <c r="AC514" s="14">
        <f t="shared" si="225"/>
        <v>166021.44365805644</v>
      </c>
      <c r="AD514" s="14">
        <f t="shared" si="226"/>
        <v>0</v>
      </c>
      <c r="AE514" s="27"/>
      <c r="AF514" s="27"/>
      <c r="AG514" s="33"/>
      <c r="AH514" s="34"/>
      <c r="AI514" s="35"/>
      <c r="AJ514" s="33"/>
      <c r="AK514" s="34"/>
      <c r="AL514" s="35"/>
      <c r="AM514" s="28"/>
      <c r="AN514" s="28"/>
      <c r="AO514" s="28"/>
    </row>
    <row r="515" spans="5:41" x14ac:dyDescent="0.25">
      <c r="E515" s="11">
        <f>route!A514</f>
        <v>0</v>
      </c>
      <c r="F515" s="11">
        <f>route!B514</f>
        <v>0</v>
      </c>
      <c r="G515" s="12">
        <f t="shared" si="204"/>
        <v>0</v>
      </c>
      <c r="H515" s="12">
        <f t="shared" si="205"/>
        <v>0</v>
      </c>
      <c r="I515" s="12">
        <f t="shared" si="206"/>
        <v>31</v>
      </c>
      <c r="J515" s="12">
        <f t="shared" si="207"/>
        <v>3</v>
      </c>
      <c r="K515" s="12">
        <f t="shared" si="208"/>
        <v>-5.2359877559829883E-2</v>
      </c>
      <c r="L515" s="12">
        <f t="shared" si="209"/>
        <v>-5.2335956242943828E-2</v>
      </c>
      <c r="M515" s="12">
        <f t="shared" si="210"/>
        <v>-5.2383818566763218E-2</v>
      </c>
      <c r="N515" s="12">
        <f t="shared" si="211"/>
        <v>0</v>
      </c>
      <c r="O515" s="12">
        <f t="shared" si="212"/>
        <v>6375585.7452000007</v>
      </c>
      <c r="P515" s="12">
        <f t="shared" si="213"/>
        <v>9.2468067027179749E-6</v>
      </c>
      <c r="Q515" s="12">
        <f t="shared" si="214"/>
        <v>0</v>
      </c>
      <c r="R515" s="12">
        <f t="shared" si="215"/>
        <v>0</v>
      </c>
      <c r="S515" s="12">
        <f t="shared" si="216"/>
        <v>0</v>
      </c>
      <c r="T515" s="12">
        <f t="shared" si="217"/>
        <v>0</v>
      </c>
      <c r="U515" s="12">
        <f t="shared" si="218"/>
        <v>0</v>
      </c>
      <c r="V515" s="12">
        <f t="shared" si="203"/>
        <v>5.0546225567071803E-3</v>
      </c>
      <c r="W515" s="12">
        <f t="shared" si="219"/>
        <v>4.2582015317955055E-5</v>
      </c>
      <c r="X515" s="12">
        <f t="shared" si="220"/>
        <v>1.6740578955036711E-7</v>
      </c>
      <c r="Y515" s="12">
        <f t="shared" si="221"/>
        <v>0</v>
      </c>
      <c r="Z515" s="13" t="str">
        <f t="shared" si="222"/>
        <v>N</v>
      </c>
      <c r="AA515" s="13" t="str">
        <f t="shared" si="223"/>
        <v>N</v>
      </c>
      <c r="AB515" s="13" t="str">
        <f t="shared" si="224"/>
        <v>U</v>
      </c>
      <c r="AC515" s="14">
        <f t="shared" si="225"/>
        <v>166021.44365805644</v>
      </c>
      <c r="AD515" s="14">
        <f t="shared" si="226"/>
        <v>0</v>
      </c>
      <c r="AE515" s="27"/>
      <c r="AF515" s="27"/>
      <c r="AG515" s="33"/>
      <c r="AH515" s="34"/>
      <c r="AI515" s="35"/>
      <c r="AJ515" s="33"/>
      <c r="AK515" s="34"/>
      <c r="AL515" s="35"/>
      <c r="AM515" s="28"/>
      <c r="AN515" s="28"/>
      <c r="AO515" s="28"/>
    </row>
    <row r="516" spans="5:41" x14ac:dyDescent="0.25">
      <c r="E516" s="11">
        <f>route!A515</f>
        <v>0</v>
      </c>
      <c r="F516" s="11">
        <f>route!B515</f>
        <v>0</v>
      </c>
      <c r="G516" s="12">
        <f t="shared" si="204"/>
        <v>0</v>
      </c>
      <c r="H516" s="12">
        <f t="shared" si="205"/>
        <v>0</v>
      </c>
      <c r="I516" s="12">
        <f t="shared" si="206"/>
        <v>31</v>
      </c>
      <c r="J516" s="12">
        <f t="shared" si="207"/>
        <v>3</v>
      </c>
      <c r="K516" s="12">
        <f t="shared" si="208"/>
        <v>-5.2359877559829883E-2</v>
      </c>
      <c r="L516" s="12">
        <f t="shared" si="209"/>
        <v>-5.2335956242943828E-2</v>
      </c>
      <c r="M516" s="12">
        <f t="shared" si="210"/>
        <v>-5.2383818566763218E-2</v>
      </c>
      <c r="N516" s="12">
        <f t="shared" si="211"/>
        <v>0</v>
      </c>
      <c r="O516" s="12">
        <f t="shared" si="212"/>
        <v>6375585.7452000007</v>
      </c>
      <c r="P516" s="12">
        <f t="shared" si="213"/>
        <v>9.2468067027179749E-6</v>
      </c>
      <c r="Q516" s="12">
        <f t="shared" si="214"/>
        <v>0</v>
      </c>
      <c r="R516" s="12">
        <f t="shared" si="215"/>
        <v>0</v>
      </c>
      <c r="S516" s="12">
        <f t="shared" si="216"/>
        <v>0</v>
      </c>
      <c r="T516" s="12">
        <f t="shared" si="217"/>
        <v>0</v>
      </c>
      <c r="U516" s="12">
        <f t="shared" si="218"/>
        <v>0</v>
      </c>
      <c r="V516" s="12">
        <f t="shared" si="203"/>
        <v>5.0546225567071803E-3</v>
      </c>
      <c r="W516" s="12">
        <f t="shared" si="219"/>
        <v>4.2582015317955055E-5</v>
      </c>
      <c r="X516" s="12">
        <f t="shared" si="220"/>
        <v>1.6740578955036711E-7</v>
      </c>
      <c r="Y516" s="12">
        <f t="shared" si="221"/>
        <v>0</v>
      </c>
      <c r="Z516" s="13" t="str">
        <f t="shared" si="222"/>
        <v>N</v>
      </c>
      <c r="AA516" s="13" t="str">
        <f t="shared" si="223"/>
        <v>N</v>
      </c>
      <c r="AB516" s="13" t="str">
        <f t="shared" si="224"/>
        <v>U</v>
      </c>
      <c r="AC516" s="14">
        <f t="shared" si="225"/>
        <v>166021.44365805644</v>
      </c>
      <c r="AD516" s="14">
        <f t="shared" si="226"/>
        <v>0</v>
      </c>
      <c r="AE516" s="27"/>
      <c r="AF516" s="27"/>
      <c r="AG516" s="33"/>
      <c r="AH516" s="34"/>
      <c r="AI516" s="35"/>
      <c r="AJ516" s="33"/>
      <c r="AK516" s="34"/>
      <c r="AL516" s="35"/>
      <c r="AM516" s="28"/>
      <c r="AN516" s="28"/>
      <c r="AO516" s="28"/>
    </row>
    <row r="517" spans="5:41" x14ac:dyDescent="0.25">
      <c r="E517" s="11">
        <f>route!A516</f>
        <v>0</v>
      </c>
      <c r="F517" s="11">
        <f>route!B516</f>
        <v>0</v>
      </c>
      <c r="G517" s="12">
        <f t="shared" si="204"/>
        <v>0</v>
      </c>
      <c r="H517" s="12">
        <f t="shared" si="205"/>
        <v>0</v>
      </c>
      <c r="I517" s="12">
        <f t="shared" si="206"/>
        <v>31</v>
      </c>
      <c r="J517" s="12">
        <f t="shared" si="207"/>
        <v>3</v>
      </c>
      <c r="K517" s="12">
        <f t="shared" si="208"/>
        <v>-5.2359877559829883E-2</v>
      </c>
      <c r="L517" s="12">
        <f t="shared" si="209"/>
        <v>-5.2335956242943828E-2</v>
      </c>
      <c r="M517" s="12">
        <f t="shared" si="210"/>
        <v>-5.2383818566763218E-2</v>
      </c>
      <c r="N517" s="12">
        <f t="shared" si="211"/>
        <v>0</v>
      </c>
      <c r="O517" s="12">
        <f t="shared" si="212"/>
        <v>6375585.7452000007</v>
      </c>
      <c r="P517" s="12">
        <f t="shared" si="213"/>
        <v>9.2468067027179749E-6</v>
      </c>
      <c r="Q517" s="12">
        <f t="shared" si="214"/>
        <v>0</v>
      </c>
      <c r="R517" s="12">
        <f t="shared" si="215"/>
        <v>0</v>
      </c>
      <c r="S517" s="12">
        <f t="shared" si="216"/>
        <v>0</v>
      </c>
      <c r="T517" s="12">
        <f t="shared" si="217"/>
        <v>0</v>
      </c>
      <c r="U517" s="12">
        <f t="shared" si="218"/>
        <v>0</v>
      </c>
      <c r="V517" s="12">
        <f t="shared" ref="V517:V580" si="227">(3/4)*$C$17</f>
        <v>5.0546225567071803E-3</v>
      </c>
      <c r="W517" s="12">
        <f t="shared" si="219"/>
        <v>4.2582015317955055E-5</v>
      </c>
      <c r="X517" s="12">
        <f t="shared" si="220"/>
        <v>1.6740578955036711E-7</v>
      </c>
      <c r="Y517" s="12">
        <f t="shared" si="221"/>
        <v>0</v>
      </c>
      <c r="Z517" s="13" t="str">
        <f t="shared" si="222"/>
        <v>N</v>
      </c>
      <c r="AA517" s="13" t="str">
        <f t="shared" si="223"/>
        <v>N</v>
      </c>
      <c r="AB517" s="13" t="str">
        <f t="shared" si="224"/>
        <v>U</v>
      </c>
      <c r="AC517" s="14">
        <f t="shared" si="225"/>
        <v>166021.44365805644</v>
      </c>
      <c r="AD517" s="14">
        <f t="shared" si="226"/>
        <v>0</v>
      </c>
      <c r="AE517" s="27"/>
      <c r="AF517" s="27"/>
      <c r="AG517" s="33"/>
      <c r="AH517" s="34"/>
      <c r="AI517" s="35"/>
      <c r="AJ517" s="33"/>
      <c r="AK517" s="34"/>
      <c r="AL517" s="35"/>
      <c r="AM517" s="28"/>
      <c r="AN517" s="28"/>
      <c r="AO517" s="28"/>
    </row>
    <row r="518" spans="5:41" x14ac:dyDescent="0.25">
      <c r="E518" s="11">
        <f>route!A517</f>
        <v>0</v>
      </c>
      <c r="F518" s="11">
        <f>route!B517</f>
        <v>0</v>
      </c>
      <c r="G518" s="12">
        <f t="shared" si="204"/>
        <v>0</v>
      </c>
      <c r="H518" s="12">
        <f t="shared" si="205"/>
        <v>0</v>
      </c>
      <c r="I518" s="12">
        <f t="shared" si="206"/>
        <v>31</v>
      </c>
      <c r="J518" s="12">
        <f t="shared" si="207"/>
        <v>3</v>
      </c>
      <c r="K518" s="12">
        <f t="shared" si="208"/>
        <v>-5.2359877559829883E-2</v>
      </c>
      <c r="L518" s="12">
        <f t="shared" si="209"/>
        <v>-5.2335956242943828E-2</v>
      </c>
      <c r="M518" s="12">
        <f t="shared" si="210"/>
        <v>-5.2383818566763218E-2</v>
      </c>
      <c r="N518" s="12">
        <f t="shared" si="211"/>
        <v>0</v>
      </c>
      <c r="O518" s="12">
        <f t="shared" si="212"/>
        <v>6375585.7452000007</v>
      </c>
      <c r="P518" s="12">
        <f t="shared" si="213"/>
        <v>9.2468067027179749E-6</v>
      </c>
      <c r="Q518" s="12">
        <f t="shared" si="214"/>
        <v>0</v>
      </c>
      <c r="R518" s="12">
        <f t="shared" si="215"/>
        <v>0</v>
      </c>
      <c r="S518" s="12">
        <f t="shared" si="216"/>
        <v>0</v>
      </c>
      <c r="T518" s="12">
        <f t="shared" si="217"/>
        <v>0</v>
      </c>
      <c r="U518" s="12">
        <f t="shared" si="218"/>
        <v>0</v>
      </c>
      <c r="V518" s="12">
        <f t="shared" si="227"/>
        <v>5.0546225567071803E-3</v>
      </c>
      <c r="W518" s="12">
        <f t="shared" si="219"/>
        <v>4.2582015317955055E-5</v>
      </c>
      <c r="X518" s="12">
        <f t="shared" si="220"/>
        <v>1.6740578955036711E-7</v>
      </c>
      <c r="Y518" s="12">
        <f t="shared" si="221"/>
        <v>0</v>
      </c>
      <c r="Z518" s="13" t="str">
        <f t="shared" si="222"/>
        <v>N</v>
      </c>
      <c r="AA518" s="13" t="str">
        <f t="shared" si="223"/>
        <v>N</v>
      </c>
      <c r="AB518" s="13" t="str">
        <f t="shared" si="224"/>
        <v>U</v>
      </c>
      <c r="AC518" s="14">
        <f t="shared" si="225"/>
        <v>166021.44365805644</v>
      </c>
      <c r="AD518" s="14">
        <f t="shared" si="226"/>
        <v>0</v>
      </c>
      <c r="AE518" s="27"/>
      <c r="AF518" s="27"/>
      <c r="AG518" s="33"/>
      <c r="AH518" s="34"/>
      <c r="AI518" s="35"/>
      <c r="AJ518" s="33"/>
      <c r="AK518" s="34"/>
      <c r="AL518" s="35"/>
      <c r="AM518" s="28"/>
      <c r="AN518" s="28"/>
      <c r="AO518" s="28"/>
    </row>
    <row r="519" spans="5:41" x14ac:dyDescent="0.25">
      <c r="E519" s="11">
        <f>route!A518</f>
        <v>0</v>
      </c>
      <c r="F519" s="11">
        <f>route!B518</f>
        <v>0</v>
      </c>
      <c r="G519" s="12">
        <f t="shared" si="204"/>
        <v>0</v>
      </c>
      <c r="H519" s="12">
        <f t="shared" si="205"/>
        <v>0</v>
      </c>
      <c r="I519" s="12">
        <f t="shared" si="206"/>
        <v>31</v>
      </c>
      <c r="J519" s="12">
        <f t="shared" si="207"/>
        <v>3</v>
      </c>
      <c r="K519" s="12">
        <f t="shared" si="208"/>
        <v>-5.2359877559829883E-2</v>
      </c>
      <c r="L519" s="12">
        <f t="shared" si="209"/>
        <v>-5.2335956242943828E-2</v>
      </c>
      <c r="M519" s="12">
        <f t="shared" si="210"/>
        <v>-5.2383818566763218E-2</v>
      </c>
      <c r="N519" s="12">
        <f t="shared" si="211"/>
        <v>0</v>
      </c>
      <c r="O519" s="12">
        <f t="shared" si="212"/>
        <v>6375585.7452000007</v>
      </c>
      <c r="P519" s="12">
        <f t="shared" si="213"/>
        <v>9.2468067027179749E-6</v>
      </c>
      <c r="Q519" s="12">
        <f t="shared" si="214"/>
        <v>0</v>
      </c>
      <c r="R519" s="12">
        <f t="shared" si="215"/>
        <v>0</v>
      </c>
      <c r="S519" s="12">
        <f t="shared" si="216"/>
        <v>0</v>
      </c>
      <c r="T519" s="12">
        <f t="shared" si="217"/>
        <v>0</v>
      </c>
      <c r="U519" s="12">
        <f t="shared" si="218"/>
        <v>0</v>
      </c>
      <c r="V519" s="12">
        <f t="shared" si="227"/>
        <v>5.0546225567071803E-3</v>
      </c>
      <c r="W519" s="12">
        <f t="shared" si="219"/>
        <v>4.2582015317955055E-5</v>
      </c>
      <c r="X519" s="12">
        <f t="shared" si="220"/>
        <v>1.6740578955036711E-7</v>
      </c>
      <c r="Y519" s="12">
        <f t="shared" si="221"/>
        <v>0</v>
      </c>
      <c r="Z519" s="13" t="str">
        <f t="shared" si="222"/>
        <v>N</v>
      </c>
      <c r="AA519" s="13" t="str">
        <f t="shared" si="223"/>
        <v>N</v>
      </c>
      <c r="AB519" s="13" t="str">
        <f t="shared" si="224"/>
        <v>U</v>
      </c>
      <c r="AC519" s="14">
        <f t="shared" si="225"/>
        <v>166021.44365805644</v>
      </c>
      <c r="AD519" s="14">
        <f t="shared" si="226"/>
        <v>0</v>
      </c>
      <c r="AE519" s="27"/>
      <c r="AF519" s="27"/>
      <c r="AG519" s="33"/>
      <c r="AH519" s="34"/>
      <c r="AI519" s="35"/>
      <c r="AJ519" s="33"/>
      <c r="AK519" s="34"/>
      <c r="AL519" s="35"/>
      <c r="AM519" s="28"/>
      <c r="AN519" s="28"/>
      <c r="AO519" s="28"/>
    </row>
    <row r="520" spans="5:41" x14ac:dyDescent="0.25">
      <c r="E520" s="11">
        <f>route!A519</f>
        <v>0</v>
      </c>
      <c r="F520" s="11">
        <f>route!B519</f>
        <v>0</v>
      </c>
      <c r="G520" s="12">
        <f t="shared" si="204"/>
        <v>0</v>
      </c>
      <c r="H520" s="12">
        <f t="shared" si="205"/>
        <v>0</v>
      </c>
      <c r="I520" s="12">
        <f t="shared" si="206"/>
        <v>31</v>
      </c>
      <c r="J520" s="12">
        <f t="shared" si="207"/>
        <v>3</v>
      </c>
      <c r="K520" s="12">
        <f t="shared" si="208"/>
        <v>-5.2359877559829883E-2</v>
      </c>
      <c r="L520" s="12">
        <f t="shared" si="209"/>
        <v>-5.2335956242943828E-2</v>
      </c>
      <c r="M520" s="12">
        <f t="shared" si="210"/>
        <v>-5.2383818566763218E-2</v>
      </c>
      <c r="N520" s="12">
        <f t="shared" si="211"/>
        <v>0</v>
      </c>
      <c r="O520" s="12">
        <f t="shared" si="212"/>
        <v>6375585.7452000007</v>
      </c>
      <c r="P520" s="12">
        <f t="shared" si="213"/>
        <v>9.2468067027179749E-6</v>
      </c>
      <c r="Q520" s="12">
        <f t="shared" si="214"/>
        <v>0</v>
      </c>
      <c r="R520" s="12">
        <f t="shared" si="215"/>
        <v>0</v>
      </c>
      <c r="S520" s="12">
        <f t="shared" si="216"/>
        <v>0</v>
      </c>
      <c r="T520" s="12">
        <f t="shared" si="217"/>
        <v>0</v>
      </c>
      <c r="U520" s="12">
        <f t="shared" si="218"/>
        <v>0</v>
      </c>
      <c r="V520" s="12">
        <f t="shared" si="227"/>
        <v>5.0546225567071803E-3</v>
      </c>
      <c r="W520" s="12">
        <f t="shared" si="219"/>
        <v>4.2582015317955055E-5</v>
      </c>
      <c r="X520" s="12">
        <f t="shared" si="220"/>
        <v>1.6740578955036711E-7</v>
      </c>
      <c r="Y520" s="12">
        <f t="shared" si="221"/>
        <v>0</v>
      </c>
      <c r="Z520" s="13" t="str">
        <f t="shared" si="222"/>
        <v>N</v>
      </c>
      <c r="AA520" s="13" t="str">
        <f t="shared" si="223"/>
        <v>N</v>
      </c>
      <c r="AB520" s="13" t="str">
        <f t="shared" si="224"/>
        <v>U</v>
      </c>
      <c r="AC520" s="14">
        <f t="shared" si="225"/>
        <v>166021.44365805644</v>
      </c>
      <c r="AD520" s="14">
        <f t="shared" si="226"/>
        <v>0</v>
      </c>
      <c r="AE520" s="27"/>
      <c r="AF520" s="27"/>
      <c r="AG520" s="33"/>
      <c r="AH520" s="34"/>
      <c r="AI520" s="35"/>
      <c r="AJ520" s="33"/>
      <c r="AK520" s="34"/>
      <c r="AL520" s="35"/>
      <c r="AM520" s="28"/>
      <c r="AN520" s="28"/>
      <c r="AO520" s="28"/>
    </row>
    <row r="521" spans="5:41" x14ac:dyDescent="0.25">
      <c r="E521" s="11">
        <f>route!A520</f>
        <v>0</v>
      </c>
      <c r="F521" s="11">
        <f>route!B520</f>
        <v>0</v>
      </c>
      <c r="G521" s="12">
        <f t="shared" si="204"/>
        <v>0</v>
      </c>
      <c r="H521" s="12">
        <f t="shared" si="205"/>
        <v>0</v>
      </c>
      <c r="I521" s="12">
        <f t="shared" si="206"/>
        <v>31</v>
      </c>
      <c r="J521" s="12">
        <f t="shared" si="207"/>
        <v>3</v>
      </c>
      <c r="K521" s="12">
        <f t="shared" si="208"/>
        <v>-5.2359877559829883E-2</v>
      </c>
      <c r="L521" s="12">
        <f t="shared" si="209"/>
        <v>-5.2335956242943828E-2</v>
      </c>
      <c r="M521" s="12">
        <f t="shared" si="210"/>
        <v>-5.2383818566763218E-2</v>
      </c>
      <c r="N521" s="12">
        <f t="shared" si="211"/>
        <v>0</v>
      </c>
      <c r="O521" s="12">
        <f t="shared" si="212"/>
        <v>6375585.7452000007</v>
      </c>
      <c r="P521" s="12">
        <f t="shared" si="213"/>
        <v>9.2468067027179749E-6</v>
      </c>
      <c r="Q521" s="12">
        <f t="shared" si="214"/>
        <v>0</v>
      </c>
      <c r="R521" s="12">
        <f t="shared" si="215"/>
        <v>0</v>
      </c>
      <c r="S521" s="12">
        <f t="shared" si="216"/>
        <v>0</v>
      </c>
      <c r="T521" s="12">
        <f t="shared" si="217"/>
        <v>0</v>
      </c>
      <c r="U521" s="12">
        <f t="shared" si="218"/>
        <v>0</v>
      </c>
      <c r="V521" s="12">
        <f t="shared" si="227"/>
        <v>5.0546225567071803E-3</v>
      </c>
      <c r="W521" s="12">
        <f t="shared" si="219"/>
        <v>4.2582015317955055E-5</v>
      </c>
      <c r="X521" s="12">
        <f t="shared" si="220"/>
        <v>1.6740578955036711E-7</v>
      </c>
      <c r="Y521" s="12">
        <f t="shared" si="221"/>
        <v>0</v>
      </c>
      <c r="Z521" s="13" t="str">
        <f t="shared" si="222"/>
        <v>N</v>
      </c>
      <c r="AA521" s="13" t="str">
        <f t="shared" si="223"/>
        <v>N</v>
      </c>
      <c r="AB521" s="13" t="str">
        <f t="shared" si="224"/>
        <v>U</v>
      </c>
      <c r="AC521" s="14">
        <f t="shared" si="225"/>
        <v>166021.44365805644</v>
      </c>
      <c r="AD521" s="14">
        <f t="shared" si="226"/>
        <v>0</v>
      </c>
      <c r="AE521" s="27"/>
      <c r="AF521" s="27"/>
      <c r="AG521" s="33"/>
      <c r="AH521" s="34"/>
      <c r="AI521" s="35"/>
      <c r="AJ521" s="33"/>
      <c r="AK521" s="34"/>
      <c r="AL521" s="35"/>
      <c r="AM521" s="28"/>
      <c r="AN521" s="28"/>
      <c r="AO521" s="28"/>
    </row>
    <row r="522" spans="5:41" x14ac:dyDescent="0.25">
      <c r="E522" s="11">
        <f>route!A521</f>
        <v>0</v>
      </c>
      <c r="F522" s="11">
        <f>route!B521</f>
        <v>0</v>
      </c>
      <c r="G522" s="12">
        <f t="shared" si="204"/>
        <v>0</v>
      </c>
      <c r="H522" s="12">
        <f t="shared" si="205"/>
        <v>0</v>
      </c>
      <c r="I522" s="12">
        <f t="shared" si="206"/>
        <v>31</v>
      </c>
      <c r="J522" s="12">
        <f t="shared" si="207"/>
        <v>3</v>
      </c>
      <c r="K522" s="12">
        <f t="shared" si="208"/>
        <v>-5.2359877559829883E-2</v>
      </c>
      <c r="L522" s="12">
        <f t="shared" si="209"/>
        <v>-5.2335956242943828E-2</v>
      </c>
      <c r="M522" s="12">
        <f t="shared" si="210"/>
        <v>-5.2383818566763218E-2</v>
      </c>
      <c r="N522" s="12">
        <f t="shared" si="211"/>
        <v>0</v>
      </c>
      <c r="O522" s="12">
        <f t="shared" si="212"/>
        <v>6375585.7452000007</v>
      </c>
      <c r="P522" s="12">
        <f t="shared" si="213"/>
        <v>9.2468067027179749E-6</v>
      </c>
      <c r="Q522" s="12">
        <f t="shared" si="214"/>
        <v>0</v>
      </c>
      <c r="R522" s="12">
        <f t="shared" si="215"/>
        <v>0</v>
      </c>
      <c r="S522" s="12">
        <f t="shared" si="216"/>
        <v>0</v>
      </c>
      <c r="T522" s="12">
        <f t="shared" si="217"/>
        <v>0</v>
      </c>
      <c r="U522" s="12">
        <f t="shared" si="218"/>
        <v>0</v>
      </c>
      <c r="V522" s="12">
        <f t="shared" si="227"/>
        <v>5.0546225567071803E-3</v>
      </c>
      <c r="W522" s="12">
        <f t="shared" si="219"/>
        <v>4.2582015317955055E-5</v>
      </c>
      <c r="X522" s="12">
        <f t="shared" si="220"/>
        <v>1.6740578955036711E-7</v>
      </c>
      <c r="Y522" s="12">
        <f t="shared" si="221"/>
        <v>0</v>
      </c>
      <c r="Z522" s="13" t="str">
        <f t="shared" si="222"/>
        <v>N</v>
      </c>
      <c r="AA522" s="13" t="str">
        <f t="shared" si="223"/>
        <v>N</v>
      </c>
      <c r="AB522" s="13" t="str">
        <f t="shared" si="224"/>
        <v>U</v>
      </c>
      <c r="AC522" s="14">
        <f t="shared" si="225"/>
        <v>166021.44365805644</v>
      </c>
      <c r="AD522" s="14">
        <f t="shared" si="226"/>
        <v>0</v>
      </c>
      <c r="AE522" s="27"/>
      <c r="AF522" s="27"/>
      <c r="AG522" s="33"/>
      <c r="AH522" s="34"/>
      <c r="AI522" s="35"/>
      <c r="AJ522" s="33"/>
      <c r="AK522" s="34"/>
      <c r="AL522" s="35"/>
      <c r="AM522" s="28"/>
      <c r="AN522" s="28"/>
      <c r="AO522" s="28"/>
    </row>
    <row r="523" spans="5:41" x14ac:dyDescent="0.25">
      <c r="E523" s="11">
        <f>route!A522</f>
        <v>0</v>
      </c>
      <c r="F523" s="11">
        <f>route!B522</f>
        <v>0</v>
      </c>
      <c r="G523" s="12">
        <f t="shared" si="204"/>
        <v>0</v>
      </c>
      <c r="H523" s="12">
        <f t="shared" si="205"/>
        <v>0</v>
      </c>
      <c r="I523" s="12">
        <f t="shared" si="206"/>
        <v>31</v>
      </c>
      <c r="J523" s="12">
        <f t="shared" si="207"/>
        <v>3</v>
      </c>
      <c r="K523" s="12">
        <f t="shared" si="208"/>
        <v>-5.2359877559829883E-2</v>
      </c>
      <c r="L523" s="12">
        <f t="shared" si="209"/>
        <v>-5.2335956242943828E-2</v>
      </c>
      <c r="M523" s="12">
        <f t="shared" si="210"/>
        <v>-5.2383818566763218E-2</v>
      </c>
      <c r="N523" s="12">
        <f t="shared" si="211"/>
        <v>0</v>
      </c>
      <c r="O523" s="12">
        <f t="shared" si="212"/>
        <v>6375585.7452000007</v>
      </c>
      <c r="P523" s="12">
        <f t="shared" si="213"/>
        <v>9.2468067027179749E-6</v>
      </c>
      <c r="Q523" s="12">
        <f t="shared" si="214"/>
        <v>0</v>
      </c>
      <c r="R523" s="12">
        <f t="shared" si="215"/>
        <v>0</v>
      </c>
      <c r="S523" s="12">
        <f t="shared" si="216"/>
        <v>0</v>
      </c>
      <c r="T523" s="12">
        <f t="shared" si="217"/>
        <v>0</v>
      </c>
      <c r="U523" s="12">
        <f t="shared" si="218"/>
        <v>0</v>
      </c>
      <c r="V523" s="12">
        <f t="shared" si="227"/>
        <v>5.0546225567071803E-3</v>
      </c>
      <c r="W523" s="12">
        <f t="shared" si="219"/>
        <v>4.2582015317955055E-5</v>
      </c>
      <c r="X523" s="12">
        <f t="shared" si="220"/>
        <v>1.6740578955036711E-7</v>
      </c>
      <c r="Y523" s="12">
        <f t="shared" si="221"/>
        <v>0</v>
      </c>
      <c r="Z523" s="13" t="str">
        <f t="shared" si="222"/>
        <v>N</v>
      </c>
      <c r="AA523" s="13" t="str">
        <f t="shared" si="223"/>
        <v>N</v>
      </c>
      <c r="AB523" s="13" t="str">
        <f t="shared" si="224"/>
        <v>U</v>
      </c>
      <c r="AC523" s="14">
        <f t="shared" si="225"/>
        <v>166021.44365805644</v>
      </c>
      <c r="AD523" s="14">
        <f t="shared" si="226"/>
        <v>0</v>
      </c>
      <c r="AE523" s="27"/>
      <c r="AF523" s="27"/>
      <c r="AG523" s="33"/>
      <c r="AH523" s="34"/>
      <c r="AI523" s="35"/>
      <c r="AJ523" s="33"/>
      <c r="AK523" s="34"/>
      <c r="AL523" s="35"/>
      <c r="AM523" s="28"/>
      <c r="AN523" s="28"/>
      <c r="AO523" s="28"/>
    </row>
    <row r="524" spans="5:41" x14ac:dyDescent="0.25">
      <c r="E524" s="11">
        <f>route!A523</f>
        <v>0</v>
      </c>
      <c r="F524" s="11">
        <f>route!B523</f>
        <v>0</v>
      </c>
      <c r="G524" s="12">
        <f t="shared" si="204"/>
        <v>0</v>
      </c>
      <c r="H524" s="12">
        <f t="shared" si="205"/>
        <v>0</v>
      </c>
      <c r="I524" s="12">
        <f t="shared" si="206"/>
        <v>31</v>
      </c>
      <c r="J524" s="12">
        <f t="shared" si="207"/>
        <v>3</v>
      </c>
      <c r="K524" s="12">
        <f t="shared" si="208"/>
        <v>-5.2359877559829883E-2</v>
      </c>
      <c r="L524" s="12">
        <f t="shared" si="209"/>
        <v>-5.2335956242943828E-2</v>
      </c>
      <c r="M524" s="12">
        <f t="shared" si="210"/>
        <v>-5.2383818566763218E-2</v>
      </c>
      <c r="N524" s="12">
        <f t="shared" si="211"/>
        <v>0</v>
      </c>
      <c r="O524" s="12">
        <f t="shared" si="212"/>
        <v>6375585.7452000007</v>
      </c>
      <c r="P524" s="12">
        <f t="shared" si="213"/>
        <v>9.2468067027179749E-6</v>
      </c>
      <c r="Q524" s="12">
        <f t="shared" si="214"/>
        <v>0</v>
      </c>
      <c r="R524" s="12">
        <f t="shared" si="215"/>
        <v>0</v>
      </c>
      <c r="S524" s="12">
        <f t="shared" si="216"/>
        <v>0</v>
      </c>
      <c r="T524" s="12">
        <f t="shared" si="217"/>
        <v>0</v>
      </c>
      <c r="U524" s="12">
        <f t="shared" si="218"/>
        <v>0</v>
      </c>
      <c r="V524" s="12">
        <f t="shared" si="227"/>
        <v>5.0546225567071803E-3</v>
      </c>
      <c r="W524" s="12">
        <f t="shared" si="219"/>
        <v>4.2582015317955055E-5</v>
      </c>
      <c r="X524" s="12">
        <f t="shared" si="220"/>
        <v>1.6740578955036711E-7</v>
      </c>
      <c r="Y524" s="12">
        <f t="shared" si="221"/>
        <v>0</v>
      </c>
      <c r="Z524" s="13" t="str">
        <f t="shared" si="222"/>
        <v>N</v>
      </c>
      <c r="AA524" s="13" t="str">
        <f t="shared" si="223"/>
        <v>N</v>
      </c>
      <c r="AB524" s="13" t="str">
        <f t="shared" si="224"/>
        <v>U</v>
      </c>
      <c r="AC524" s="14">
        <f t="shared" si="225"/>
        <v>166021.44365805644</v>
      </c>
      <c r="AD524" s="14">
        <f t="shared" si="226"/>
        <v>0</v>
      </c>
      <c r="AE524" s="27"/>
      <c r="AF524" s="27"/>
      <c r="AG524" s="33"/>
      <c r="AH524" s="34"/>
      <c r="AI524" s="35"/>
      <c r="AJ524" s="33"/>
      <c r="AK524" s="34"/>
      <c r="AL524" s="35"/>
      <c r="AM524" s="28"/>
      <c r="AN524" s="28"/>
      <c r="AO524" s="28"/>
    </row>
    <row r="525" spans="5:41" x14ac:dyDescent="0.25">
      <c r="E525" s="11">
        <f>route!A524</f>
        <v>0</v>
      </c>
      <c r="F525" s="11">
        <f>route!B524</f>
        <v>0</v>
      </c>
      <c r="G525" s="12">
        <f t="shared" si="204"/>
        <v>0</v>
      </c>
      <c r="H525" s="12">
        <f t="shared" si="205"/>
        <v>0</v>
      </c>
      <c r="I525" s="12">
        <f t="shared" si="206"/>
        <v>31</v>
      </c>
      <c r="J525" s="12">
        <f t="shared" si="207"/>
        <v>3</v>
      </c>
      <c r="K525" s="12">
        <f t="shared" si="208"/>
        <v>-5.2359877559829883E-2</v>
      </c>
      <c r="L525" s="12">
        <f t="shared" si="209"/>
        <v>-5.2335956242943828E-2</v>
      </c>
      <c r="M525" s="12">
        <f t="shared" si="210"/>
        <v>-5.2383818566763218E-2</v>
      </c>
      <c r="N525" s="12">
        <f t="shared" si="211"/>
        <v>0</v>
      </c>
      <c r="O525" s="12">
        <f t="shared" si="212"/>
        <v>6375585.7452000007</v>
      </c>
      <c r="P525" s="12">
        <f t="shared" si="213"/>
        <v>9.2468067027179749E-6</v>
      </c>
      <c r="Q525" s="12">
        <f t="shared" si="214"/>
        <v>0</v>
      </c>
      <c r="R525" s="12">
        <f t="shared" si="215"/>
        <v>0</v>
      </c>
      <c r="S525" s="12">
        <f t="shared" si="216"/>
        <v>0</v>
      </c>
      <c r="T525" s="12">
        <f t="shared" si="217"/>
        <v>0</v>
      </c>
      <c r="U525" s="12">
        <f t="shared" si="218"/>
        <v>0</v>
      </c>
      <c r="V525" s="12">
        <f t="shared" si="227"/>
        <v>5.0546225567071803E-3</v>
      </c>
      <c r="W525" s="12">
        <f t="shared" si="219"/>
        <v>4.2582015317955055E-5</v>
      </c>
      <c r="X525" s="12">
        <f t="shared" si="220"/>
        <v>1.6740578955036711E-7</v>
      </c>
      <c r="Y525" s="12">
        <f t="shared" si="221"/>
        <v>0</v>
      </c>
      <c r="Z525" s="13" t="str">
        <f t="shared" si="222"/>
        <v>N</v>
      </c>
      <c r="AA525" s="13" t="str">
        <f t="shared" si="223"/>
        <v>N</v>
      </c>
      <c r="AB525" s="13" t="str">
        <f t="shared" si="224"/>
        <v>U</v>
      </c>
      <c r="AC525" s="14">
        <f t="shared" si="225"/>
        <v>166021.44365805644</v>
      </c>
      <c r="AD525" s="14">
        <f t="shared" si="226"/>
        <v>0</v>
      </c>
      <c r="AE525" s="27"/>
      <c r="AF525" s="27"/>
      <c r="AG525" s="33"/>
      <c r="AH525" s="34"/>
      <c r="AI525" s="35"/>
      <c r="AJ525" s="33"/>
      <c r="AK525" s="34"/>
      <c r="AL525" s="35"/>
      <c r="AM525" s="28"/>
      <c r="AN525" s="28"/>
      <c r="AO525" s="28"/>
    </row>
    <row r="526" spans="5:41" x14ac:dyDescent="0.25">
      <c r="E526" s="11">
        <f>route!A525</f>
        <v>0</v>
      </c>
      <c r="F526" s="11">
        <f>route!B525</f>
        <v>0</v>
      </c>
      <c r="G526" s="12">
        <f t="shared" si="204"/>
        <v>0</v>
      </c>
      <c r="H526" s="12">
        <f t="shared" si="205"/>
        <v>0</v>
      </c>
      <c r="I526" s="12">
        <f t="shared" si="206"/>
        <v>31</v>
      </c>
      <c r="J526" s="12">
        <f t="shared" si="207"/>
        <v>3</v>
      </c>
      <c r="K526" s="12">
        <f t="shared" si="208"/>
        <v>-5.2359877559829883E-2</v>
      </c>
      <c r="L526" s="12">
        <f t="shared" si="209"/>
        <v>-5.2335956242943828E-2</v>
      </c>
      <c r="M526" s="12">
        <f t="shared" si="210"/>
        <v>-5.2383818566763218E-2</v>
      </c>
      <c r="N526" s="12">
        <f t="shared" si="211"/>
        <v>0</v>
      </c>
      <c r="O526" s="12">
        <f t="shared" si="212"/>
        <v>6375585.7452000007</v>
      </c>
      <c r="P526" s="12">
        <f t="shared" si="213"/>
        <v>9.2468067027179749E-6</v>
      </c>
      <c r="Q526" s="12">
        <f t="shared" si="214"/>
        <v>0</v>
      </c>
      <c r="R526" s="12">
        <f t="shared" si="215"/>
        <v>0</v>
      </c>
      <c r="S526" s="12">
        <f t="shared" si="216"/>
        <v>0</v>
      </c>
      <c r="T526" s="12">
        <f t="shared" si="217"/>
        <v>0</v>
      </c>
      <c r="U526" s="12">
        <f t="shared" si="218"/>
        <v>0</v>
      </c>
      <c r="V526" s="12">
        <f t="shared" si="227"/>
        <v>5.0546225567071803E-3</v>
      </c>
      <c r="W526" s="12">
        <f t="shared" si="219"/>
        <v>4.2582015317955055E-5</v>
      </c>
      <c r="X526" s="12">
        <f t="shared" si="220"/>
        <v>1.6740578955036711E-7</v>
      </c>
      <c r="Y526" s="12">
        <f t="shared" si="221"/>
        <v>0</v>
      </c>
      <c r="Z526" s="13" t="str">
        <f t="shared" si="222"/>
        <v>N</v>
      </c>
      <c r="AA526" s="13" t="str">
        <f t="shared" si="223"/>
        <v>N</v>
      </c>
      <c r="AB526" s="13" t="str">
        <f t="shared" si="224"/>
        <v>U</v>
      </c>
      <c r="AC526" s="14">
        <f t="shared" si="225"/>
        <v>166021.44365805644</v>
      </c>
      <c r="AD526" s="14">
        <f t="shared" si="226"/>
        <v>0</v>
      </c>
      <c r="AE526" s="27"/>
      <c r="AF526" s="27"/>
      <c r="AG526" s="33"/>
      <c r="AH526" s="34"/>
      <c r="AI526" s="35"/>
      <c r="AJ526" s="33"/>
      <c r="AK526" s="34"/>
      <c r="AL526" s="35"/>
      <c r="AM526" s="28"/>
      <c r="AN526" s="28"/>
      <c r="AO526" s="28"/>
    </row>
    <row r="527" spans="5:41" x14ac:dyDescent="0.25">
      <c r="E527" s="11">
        <f>route!A526</f>
        <v>0</v>
      </c>
      <c r="F527" s="11">
        <f>route!B526</f>
        <v>0</v>
      </c>
      <c r="G527" s="12">
        <f t="shared" si="204"/>
        <v>0</v>
      </c>
      <c r="H527" s="12">
        <f t="shared" si="205"/>
        <v>0</v>
      </c>
      <c r="I527" s="12">
        <f t="shared" si="206"/>
        <v>31</v>
      </c>
      <c r="J527" s="12">
        <f t="shared" si="207"/>
        <v>3</v>
      </c>
      <c r="K527" s="12">
        <f t="shared" si="208"/>
        <v>-5.2359877559829883E-2</v>
      </c>
      <c r="L527" s="12">
        <f t="shared" si="209"/>
        <v>-5.2335956242943828E-2</v>
      </c>
      <c r="M527" s="12">
        <f t="shared" si="210"/>
        <v>-5.2383818566763218E-2</v>
      </c>
      <c r="N527" s="12">
        <f t="shared" si="211"/>
        <v>0</v>
      </c>
      <c r="O527" s="12">
        <f t="shared" si="212"/>
        <v>6375585.7452000007</v>
      </c>
      <c r="P527" s="12">
        <f t="shared" si="213"/>
        <v>9.2468067027179749E-6</v>
      </c>
      <c r="Q527" s="12">
        <f t="shared" si="214"/>
        <v>0</v>
      </c>
      <c r="R527" s="12">
        <f t="shared" si="215"/>
        <v>0</v>
      </c>
      <c r="S527" s="12">
        <f t="shared" si="216"/>
        <v>0</v>
      </c>
      <c r="T527" s="12">
        <f t="shared" si="217"/>
        <v>0</v>
      </c>
      <c r="U527" s="12">
        <f t="shared" si="218"/>
        <v>0</v>
      </c>
      <c r="V527" s="12">
        <f t="shared" si="227"/>
        <v>5.0546225567071803E-3</v>
      </c>
      <c r="W527" s="12">
        <f t="shared" si="219"/>
        <v>4.2582015317955055E-5</v>
      </c>
      <c r="X527" s="12">
        <f t="shared" si="220"/>
        <v>1.6740578955036711E-7</v>
      </c>
      <c r="Y527" s="12">
        <f t="shared" si="221"/>
        <v>0</v>
      </c>
      <c r="Z527" s="13" t="str">
        <f t="shared" si="222"/>
        <v>N</v>
      </c>
      <c r="AA527" s="13" t="str">
        <f t="shared" si="223"/>
        <v>N</v>
      </c>
      <c r="AB527" s="13" t="str">
        <f t="shared" si="224"/>
        <v>U</v>
      </c>
      <c r="AC527" s="14">
        <f t="shared" si="225"/>
        <v>166021.44365805644</v>
      </c>
      <c r="AD527" s="14">
        <f t="shared" si="226"/>
        <v>0</v>
      </c>
      <c r="AE527" s="27"/>
      <c r="AF527" s="27"/>
      <c r="AG527" s="33"/>
      <c r="AH527" s="34"/>
      <c r="AI527" s="35"/>
      <c r="AJ527" s="33"/>
      <c r="AK527" s="34"/>
      <c r="AL527" s="35"/>
      <c r="AM527" s="28"/>
      <c r="AN527" s="28"/>
      <c r="AO527" s="28"/>
    </row>
    <row r="528" spans="5:41" x14ac:dyDescent="0.25">
      <c r="E528" s="11">
        <f>route!A527</f>
        <v>0</v>
      </c>
      <c r="F528" s="11">
        <f>route!B527</f>
        <v>0</v>
      </c>
      <c r="G528" s="12">
        <f t="shared" si="204"/>
        <v>0</v>
      </c>
      <c r="H528" s="12">
        <f t="shared" si="205"/>
        <v>0</v>
      </c>
      <c r="I528" s="12">
        <f t="shared" si="206"/>
        <v>31</v>
      </c>
      <c r="J528" s="12">
        <f t="shared" si="207"/>
        <v>3</v>
      </c>
      <c r="K528" s="12">
        <f t="shared" si="208"/>
        <v>-5.2359877559829883E-2</v>
      </c>
      <c r="L528" s="12">
        <f t="shared" si="209"/>
        <v>-5.2335956242943828E-2</v>
      </c>
      <c r="M528" s="12">
        <f t="shared" si="210"/>
        <v>-5.2383818566763218E-2</v>
      </c>
      <c r="N528" s="12">
        <f t="shared" si="211"/>
        <v>0</v>
      </c>
      <c r="O528" s="12">
        <f t="shared" si="212"/>
        <v>6375585.7452000007</v>
      </c>
      <c r="P528" s="12">
        <f t="shared" si="213"/>
        <v>9.2468067027179749E-6</v>
      </c>
      <c r="Q528" s="12">
        <f t="shared" si="214"/>
        <v>0</v>
      </c>
      <c r="R528" s="12">
        <f t="shared" si="215"/>
        <v>0</v>
      </c>
      <c r="S528" s="12">
        <f t="shared" si="216"/>
        <v>0</v>
      </c>
      <c r="T528" s="12">
        <f t="shared" si="217"/>
        <v>0</v>
      </c>
      <c r="U528" s="12">
        <f t="shared" si="218"/>
        <v>0</v>
      </c>
      <c r="V528" s="12">
        <f t="shared" si="227"/>
        <v>5.0546225567071803E-3</v>
      </c>
      <c r="W528" s="12">
        <f t="shared" si="219"/>
        <v>4.2582015317955055E-5</v>
      </c>
      <c r="X528" s="12">
        <f t="shared" si="220"/>
        <v>1.6740578955036711E-7</v>
      </c>
      <c r="Y528" s="12">
        <f t="shared" si="221"/>
        <v>0</v>
      </c>
      <c r="Z528" s="13" t="str">
        <f t="shared" si="222"/>
        <v>N</v>
      </c>
      <c r="AA528" s="13" t="str">
        <f t="shared" si="223"/>
        <v>N</v>
      </c>
      <c r="AB528" s="13" t="str">
        <f t="shared" si="224"/>
        <v>U</v>
      </c>
      <c r="AC528" s="14">
        <f t="shared" si="225"/>
        <v>166021.44365805644</v>
      </c>
      <c r="AD528" s="14">
        <f t="shared" si="226"/>
        <v>0</v>
      </c>
      <c r="AE528" s="27"/>
      <c r="AF528" s="27"/>
      <c r="AG528" s="33"/>
      <c r="AH528" s="34"/>
      <c r="AI528" s="35"/>
      <c r="AJ528" s="33"/>
      <c r="AK528" s="34"/>
      <c r="AL528" s="35"/>
      <c r="AM528" s="28"/>
      <c r="AN528" s="28"/>
      <c r="AO528" s="28"/>
    </row>
    <row r="529" spans="5:41" x14ac:dyDescent="0.25">
      <c r="E529" s="11">
        <f>route!A528</f>
        <v>0</v>
      </c>
      <c r="F529" s="11">
        <f>route!B528</f>
        <v>0</v>
      </c>
      <c r="G529" s="12">
        <f t="shared" si="204"/>
        <v>0</v>
      </c>
      <c r="H529" s="12">
        <f t="shared" si="205"/>
        <v>0</v>
      </c>
      <c r="I529" s="12">
        <f t="shared" si="206"/>
        <v>31</v>
      </c>
      <c r="J529" s="12">
        <f t="shared" si="207"/>
        <v>3</v>
      </c>
      <c r="K529" s="12">
        <f t="shared" si="208"/>
        <v>-5.2359877559829883E-2</v>
      </c>
      <c r="L529" s="12">
        <f t="shared" si="209"/>
        <v>-5.2335956242943828E-2</v>
      </c>
      <c r="M529" s="12">
        <f t="shared" si="210"/>
        <v>-5.2383818566763218E-2</v>
      </c>
      <c r="N529" s="12">
        <f t="shared" si="211"/>
        <v>0</v>
      </c>
      <c r="O529" s="12">
        <f t="shared" si="212"/>
        <v>6375585.7452000007</v>
      </c>
      <c r="P529" s="12">
        <f t="shared" si="213"/>
        <v>9.2468067027179749E-6</v>
      </c>
      <c r="Q529" s="12">
        <f t="shared" si="214"/>
        <v>0</v>
      </c>
      <c r="R529" s="12">
        <f t="shared" si="215"/>
        <v>0</v>
      </c>
      <c r="S529" s="12">
        <f t="shared" si="216"/>
        <v>0</v>
      </c>
      <c r="T529" s="12">
        <f t="shared" si="217"/>
        <v>0</v>
      </c>
      <c r="U529" s="12">
        <f t="shared" si="218"/>
        <v>0</v>
      </c>
      <c r="V529" s="12">
        <f t="shared" si="227"/>
        <v>5.0546225567071803E-3</v>
      </c>
      <c r="W529" s="12">
        <f t="shared" si="219"/>
        <v>4.2582015317955055E-5</v>
      </c>
      <c r="X529" s="12">
        <f t="shared" si="220"/>
        <v>1.6740578955036711E-7</v>
      </c>
      <c r="Y529" s="12">
        <f t="shared" si="221"/>
        <v>0</v>
      </c>
      <c r="Z529" s="13" t="str">
        <f t="shared" si="222"/>
        <v>N</v>
      </c>
      <c r="AA529" s="13" t="str">
        <f t="shared" si="223"/>
        <v>N</v>
      </c>
      <c r="AB529" s="13" t="str">
        <f t="shared" si="224"/>
        <v>U</v>
      </c>
      <c r="AC529" s="14">
        <f t="shared" si="225"/>
        <v>166021.44365805644</v>
      </c>
      <c r="AD529" s="14">
        <f t="shared" si="226"/>
        <v>0</v>
      </c>
      <c r="AE529" s="27"/>
      <c r="AF529" s="27"/>
      <c r="AG529" s="33"/>
      <c r="AH529" s="34"/>
      <c r="AI529" s="35"/>
      <c r="AJ529" s="33"/>
      <c r="AK529" s="34"/>
      <c r="AL529" s="35"/>
      <c r="AM529" s="28"/>
      <c r="AN529" s="28"/>
      <c r="AO529" s="28"/>
    </row>
    <row r="530" spans="5:41" x14ac:dyDescent="0.25">
      <c r="E530" s="11">
        <f>route!A529</f>
        <v>0</v>
      </c>
      <c r="F530" s="11">
        <f>route!B529</f>
        <v>0</v>
      </c>
      <c r="G530" s="12">
        <f t="shared" si="204"/>
        <v>0</v>
      </c>
      <c r="H530" s="12">
        <f t="shared" si="205"/>
        <v>0</v>
      </c>
      <c r="I530" s="12">
        <f t="shared" si="206"/>
        <v>31</v>
      </c>
      <c r="J530" s="12">
        <f t="shared" si="207"/>
        <v>3</v>
      </c>
      <c r="K530" s="12">
        <f t="shared" si="208"/>
        <v>-5.2359877559829883E-2</v>
      </c>
      <c r="L530" s="12">
        <f t="shared" si="209"/>
        <v>-5.2335956242943828E-2</v>
      </c>
      <c r="M530" s="12">
        <f t="shared" si="210"/>
        <v>-5.2383818566763218E-2</v>
      </c>
      <c r="N530" s="12">
        <f t="shared" si="211"/>
        <v>0</v>
      </c>
      <c r="O530" s="12">
        <f t="shared" si="212"/>
        <v>6375585.7452000007</v>
      </c>
      <c r="P530" s="12">
        <f t="shared" si="213"/>
        <v>9.2468067027179749E-6</v>
      </c>
      <c r="Q530" s="12">
        <f t="shared" si="214"/>
        <v>0</v>
      </c>
      <c r="R530" s="12">
        <f t="shared" si="215"/>
        <v>0</v>
      </c>
      <c r="S530" s="12">
        <f t="shared" si="216"/>
        <v>0</v>
      </c>
      <c r="T530" s="12">
        <f t="shared" si="217"/>
        <v>0</v>
      </c>
      <c r="U530" s="12">
        <f t="shared" si="218"/>
        <v>0</v>
      </c>
      <c r="V530" s="12">
        <f t="shared" si="227"/>
        <v>5.0546225567071803E-3</v>
      </c>
      <c r="W530" s="12">
        <f t="shared" si="219"/>
        <v>4.2582015317955055E-5</v>
      </c>
      <c r="X530" s="12">
        <f t="shared" si="220"/>
        <v>1.6740578955036711E-7</v>
      </c>
      <c r="Y530" s="12">
        <f t="shared" si="221"/>
        <v>0</v>
      </c>
      <c r="Z530" s="13" t="str">
        <f t="shared" si="222"/>
        <v>N</v>
      </c>
      <c r="AA530" s="13" t="str">
        <f t="shared" si="223"/>
        <v>N</v>
      </c>
      <c r="AB530" s="13" t="str">
        <f t="shared" si="224"/>
        <v>U</v>
      </c>
      <c r="AC530" s="14">
        <f t="shared" si="225"/>
        <v>166021.44365805644</v>
      </c>
      <c r="AD530" s="14">
        <f t="shared" si="226"/>
        <v>0</v>
      </c>
      <c r="AE530" s="27"/>
      <c r="AF530" s="27"/>
      <c r="AG530" s="33"/>
      <c r="AH530" s="34"/>
      <c r="AI530" s="35"/>
      <c r="AJ530" s="33"/>
      <c r="AK530" s="34"/>
      <c r="AL530" s="35"/>
      <c r="AM530" s="28"/>
      <c r="AN530" s="28"/>
      <c r="AO530" s="28"/>
    </row>
    <row r="531" spans="5:41" x14ac:dyDescent="0.25">
      <c r="E531" s="11">
        <f>route!A530</f>
        <v>0</v>
      </c>
      <c r="F531" s="11">
        <f>route!B530</f>
        <v>0</v>
      </c>
      <c r="G531" s="12">
        <f t="shared" si="204"/>
        <v>0</v>
      </c>
      <c r="H531" s="12">
        <f t="shared" si="205"/>
        <v>0</v>
      </c>
      <c r="I531" s="12">
        <f t="shared" si="206"/>
        <v>31</v>
      </c>
      <c r="J531" s="12">
        <f t="shared" si="207"/>
        <v>3</v>
      </c>
      <c r="K531" s="12">
        <f t="shared" si="208"/>
        <v>-5.2359877559829883E-2</v>
      </c>
      <c r="L531" s="12">
        <f t="shared" si="209"/>
        <v>-5.2335956242943828E-2</v>
      </c>
      <c r="M531" s="12">
        <f t="shared" si="210"/>
        <v>-5.2383818566763218E-2</v>
      </c>
      <c r="N531" s="12">
        <f t="shared" si="211"/>
        <v>0</v>
      </c>
      <c r="O531" s="12">
        <f t="shared" si="212"/>
        <v>6375585.7452000007</v>
      </c>
      <c r="P531" s="12">
        <f t="shared" si="213"/>
        <v>9.2468067027179749E-6</v>
      </c>
      <c r="Q531" s="12">
        <f t="shared" si="214"/>
        <v>0</v>
      </c>
      <c r="R531" s="12">
        <f t="shared" si="215"/>
        <v>0</v>
      </c>
      <c r="S531" s="12">
        <f t="shared" si="216"/>
        <v>0</v>
      </c>
      <c r="T531" s="12">
        <f t="shared" si="217"/>
        <v>0</v>
      </c>
      <c r="U531" s="12">
        <f t="shared" si="218"/>
        <v>0</v>
      </c>
      <c r="V531" s="12">
        <f t="shared" si="227"/>
        <v>5.0546225567071803E-3</v>
      </c>
      <c r="W531" s="12">
        <f t="shared" si="219"/>
        <v>4.2582015317955055E-5</v>
      </c>
      <c r="X531" s="12">
        <f t="shared" si="220"/>
        <v>1.6740578955036711E-7</v>
      </c>
      <c r="Y531" s="12">
        <f t="shared" si="221"/>
        <v>0</v>
      </c>
      <c r="Z531" s="13" t="str">
        <f t="shared" si="222"/>
        <v>N</v>
      </c>
      <c r="AA531" s="13" t="str">
        <f t="shared" si="223"/>
        <v>N</v>
      </c>
      <c r="AB531" s="13" t="str">
        <f t="shared" si="224"/>
        <v>U</v>
      </c>
      <c r="AC531" s="14">
        <f t="shared" si="225"/>
        <v>166021.44365805644</v>
      </c>
      <c r="AD531" s="14">
        <f t="shared" si="226"/>
        <v>0</v>
      </c>
      <c r="AE531" s="27"/>
      <c r="AF531" s="27"/>
      <c r="AG531" s="33"/>
      <c r="AH531" s="34"/>
      <c r="AI531" s="35"/>
      <c r="AJ531" s="33"/>
      <c r="AK531" s="34"/>
      <c r="AL531" s="35"/>
      <c r="AM531" s="28"/>
      <c r="AN531" s="28"/>
      <c r="AO531" s="28"/>
    </row>
    <row r="532" spans="5:41" x14ac:dyDescent="0.25">
      <c r="E532" s="11">
        <f>route!A531</f>
        <v>0</v>
      </c>
      <c r="F532" s="11">
        <f>route!B531</f>
        <v>0</v>
      </c>
      <c r="G532" s="12">
        <f t="shared" si="204"/>
        <v>0</v>
      </c>
      <c r="H532" s="12">
        <f t="shared" si="205"/>
        <v>0</v>
      </c>
      <c r="I532" s="12">
        <f t="shared" si="206"/>
        <v>31</v>
      </c>
      <c r="J532" s="12">
        <f t="shared" si="207"/>
        <v>3</v>
      </c>
      <c r="K532" s="12">
        <f t="shared" si="208"/>
        <v>-5.2359877559829883E-2</v>
      </c>
      <c r="L532" s="12">
        <f t="shared" si="209"/>
        <v>-5.2335956242943828E-2</v>
      </c>
      <c r="M532" s="12">
        <f t="shared" si="210"/>
        <v>-5.2383818566763218E-2</v>
      </c>
      <c r="N532" s="12">
        <f t="shared" si="211"/>
        <v>0</v>
      </c>
      <c r="O532" s="12">
        <f t="shared" si="212"/>
        <v>6375585.7452000007</v>
      </c>
      <c r="P532" s="12">
        <f t="shared" si="213"/>
        <v>9.2468067027179749E-6</v>
      </c>
      <c r="Q532" s="12">
        <f t="shared" si="214"/>
        <v>0</v>
      </c>
      <c r="R532" s="12">
        <f t="shared" si="215"/>
        <v>0</v>
      </c>
      <c r="S532" s="12">
        <f t="shared" si="216"/>
        <v>0</v>
      </c>
      <c r="T532" s="12">
        <f t="shared" si="217"/>
        <v>0</v>
      </c>
      <c r="U532" s="12">
        <f t="shared" si="218"/>
        <v>0</v>
      </c>
      <c r="V532" s="12">
        <f t="shared" si="227"/>
        <v>5.0546225567071803E-3</v>
      </c>
      <c r="W532" s="12">
        <f t="shared" si="219"/>
        <v>4.2582015317955055E-5</v>
      </c>
      <c r="X532" s="12">
        <f t="shared" si="220"/>
        <v>1.6740578955036711E-7</v>
      </c>
      <c r="Y532" s="12">
        <f t="shared" si="221"/>
        <v>0</v>
      </c>
      <c r="Z532" s="13" t="str">
        <f t="shared" si="222"/>
        <v>N</v>
      </c>
      <c r="AA532" s="13" t="str">
        <f t="shared" si="223"/>
        <v>N</v>
      </c>
      <c r="AB532" s="13" t="str">
        <f t="shared" si="224"/>
        <v>U</v>
      </c>
      <c r="AC532" s="14">
        <f t="shared" si="225"/>
        <v>166021.44365805644</v>
      </c>
      <c r="AD532" s="14">
        <f t="shared" si="226"/>
        <v>0</v>
      </c>
      <c r="AE532" s="27"/>
      <c r="AF532" s="27"/>
      <c r="AG532" s="33"/>
      <c r="AH532" s="34"/>
      <c r="AI532" s="35"/>
      <c r="AJ532" s="33"/>
      <c r="AK532" s="34"/>
      <c r="AL532" s="35"/>
      <c r="AM532" s="28"/>
      <c r="AN532" s="28"/>
      <c r="AO532" s="28"/>
    </row>
    <row r="533" spans="5:41" x14ac:dyDescent="0.25">
      <c r="E533" s="11">
        <f>route!A532</f>
        <v>0</v>
      </c>
      <c r="F533" s="11">
        <f>route!B532</f>
        <v>0</v>
      </c>
      <c r="G533" s="12">
        <f t="shared" si="204"/>
        <v>0</v>
      </c>
      <c r="H533" s="12">
        <f t="shared" si="205"/>
        <v>0</v>
      </c>
      <c r="I533" s="12">
        <f t="shared" si="206"/>
        <v>31</v>
      </c>
      <c r="J533" s="12">
        <f t="shared" si="207"/>
        <v>3</v>
      </c>
      <c r="K533" s="12">
        <f t="shared" si="208"/>
        <v>-5.2359877559829883E-2</v>
      </c>
      <c r="L533" s="12">
        <f t="shared" si="209"/>
        <v>-5.2335956242943828E-2</v>
      </c>
      <c r="M533" s="12">
        <f t="shared" si="210"/>
        <v>-5.2383818566763218E-2</v>
      </c>
      <c r="N533" s="12">
        <f t="shared" si="211"/>
        <v>0</v>
      </c>
      <c r="O533" s="12">
        <f t="shared" si="212"/>
        <v>6375585.7452000007</v>
      </c>
      <c r="P533" s="12">
        <f t="shared" si="213"/>
        <v>9.2468067027179749E-6</v>
      </c>
      <c r="Q533" s="12">
        <f t="shared" si="214"/>
        <v>0</v>
      </c>
      <c r="R533" s="12">
        <f t="shared" si="215"/>
        <v>0</v>
      </c>
      <c r="S533" s="12">
        <f t="shared" si="216"/>
        <v>0</v>
      </c>
      <c r="T533" s="12">
        <f t="shared" si="217"/>
        <v>0</v>
      </c>
      <c r="U533" s="12">
        <f t="shared" si="218"/>
        <v>0</v>
      </c>
      <c r="V533" s="12">
        <f t="shared" si="227"/>
        <v>5.0546225567071803E-3</v>
      </c>
      <c r="W533" s="12">
        <f t="shared" si="219"/>
        <v>4.2582015317955055E-5</v>
      </c>
      <c r="X533" s="12">
        <f t="shared" si="220"/>
        <v>1.6740578955036711E-7</v>
      </c>
      <c r="Y533" s="12">
        <f t="shared" si="221"/>
        <v>0</v>
      </c>
      <c r="Z533" s="13" t="str">
        <f t="shared" si="222"/>
        <v>N</v>
      </c>
      <c r="AA533" s="13" t="str">
        <f t="shared" si="223"/>
        <v>N</v>
      </c>
      <c r="AB533" s="13" t="str">
        <f t="shared" si="224"/>
        <v>U</v>
      </c>
      <c r="AC533" s="14">
        <f t="shared" si="225"/>
        <v>166021.44365805644</v>
      </c>
      <c r="AD533" s="14">
        <f t="shared" si="226"/>
        <v>0</v>
      </c>
      <c r="AE533" s="27"/>
      <c r="AF533" s="27"/>
      <c r="AG533" s="33"/>
      <c r="AH533" s="34"/>
      <c r="AI533" s="35"/>
      <c r="AJ533" s="33"/>
      <c r="AK533" s="34"/>
      <c r="AL533" s="35"/>
      <c r="AM533" s="28"/>
      <c r="AN533" s="28"/>
      <c r="AO533" s="28"/>
    </row>
    <row r="534" spans="5:41" x14ac:dyDescent="0.25">
      <c r="E534" s="11">
        <f>route!A533</f>
        <v>0</v>
      </c>
      <c r="F534" s="11">
        <f>route!B533</f>
        <v>0</v>
      </c>
      <c r="G534" s="12">
        <f t="shared" si="204"/>
        <v>0</v>
      </c>
      <c r="H534" s="12">
        <f t="shared" si="205"/>
        <v>0</v>
      </c>
      <c r="I534" s="12">
        <f t="shared" si="206"/>
        <v>31</v>
      </c>
      <c r="J534" s="12">
        <f t="shared" si="207"/>
        <v>3</v>
      </c>
      <c r="K534" s="12">
        <f t="shared" si="208"/>
        <v>-5.2359877559829883E-2</v>
      </c>
      <c r="L534" s="12">
        <f t="shared" si="209"/>
        <v>-5.2335956242943828E-2</v>
      </c>
      <c r="M534" s="12">
        <f t="shared" si="210"/>
        <v>-5.2383818566763218E-2</v>
      </c>
      <c r="N534" s="12">
        <f t="shared" si="211"/>
        <v>0</v>
      </c>
      <c r="O534" s="12">
        <f t="shared" si="212"/>
        <v>6375585.7452000007</v>
      </c>
      <c r="P534" s="12">
        <f t="shared" si="213"/>
        <v>9.2468067027179749E-6</v>
      </c>
      <c r="Q534" s="12">
        <f t="shared" si="214"/>
        <v>0</v>
      </c>
      <c r="R534" s="12">
        <f t="shared" si="215"/>
        <v>0</v>
      </c>
      <c r="S534" s="12">
        <f t="shared" si="216"/>
        <v>0</v>
      </c>
      <c r="T534" s="12">
        <f t="shared" si="217"/>
        <v>0</v>
      </c>
      <c r="U534" s="12">
        <f t="shared" si="218"/>
        <v>0</v>
      </c>
      <c r="V534" s="12">
        <f t="shared" si="227"/>
        <v>5.0546225567071803E-3</v>
      </c>
      <c r="W534" s="12">
        <f t="shared" si="219"/>
        <v>4.2582015317955055E-5</v>
      </c>
      <c r="X534" s="12">
        <f t="shared" si="220"/>
        <v>1.6740578955036711E-7</v>
      </c>
      <c r="Y534" s="12">
        <f t="shared" si="221"/>
        <v>0</v>
      </c>
      <c r="Z534" s="13" t="str">
        <f t="shared" si="222"/>
        <v>N</v>
      </c>
      <c r="AA534" s="13" t="str">
        <f t="shared" si="223"/>
        <v>N</v>
      </c>
      <c r="AB534" s="13" t="str">
        <f t="shared" si="224"/>
        <v>U</v>
      </c>
      <c r="AC534" s="14">
        <f t="shared" si="225"/>
        <v>166021.44365805644</v>
      </c>
      <c r="AD534" s="14">
        <f t="shared" si="226"/>
        <v>0</v>
      </c>
      <c r="AE534" s="27"/>
      <c r="AF534" s="27"/>
      <c r="AG534" s="33"/>
      <c r="AH534" s="34"/>
      <c r="AI534" s="35"/>
      <c r="AJ534" s="33"/>
      <c r="AK534" s="34"/>
      <c r="AL534" s="35"/>
      <c r="AM534" s="28"/>
      <c r="AN534" s="28"/>
      <c r="AO534" s="28"/>
    </row>
    <row r="535" spans="5:41" x14ac:dyDescent="0.25">
      <c r="E535" s="11">
        <f>route!A534</f>
        <v>0</v>
      </c>
      <c r="F535" s="11">
        <f>route!B534</f>
        <v>0</v>
      </c>
      <c r="G535" s="12">
        <f t="shared" si="204"/>
        <v>0</v>
      </c>
      <c r="H535" s="12">
        <f t="shared" si="205"/>
        <v>0</v>
      </c>
      <c r="I535" s="12">
        <f t="shared" si="206"/>
        <v>31</v>
      </c>
      <c r="J535" s="12">
        <f t="shared" si="207"/>
        <v>3</v>
      </c>
      <c r="K535" s="12">
        <f t="shared" si="208"/>
        <v>-5.2359877559829883E-2</v>
      </c>
      <c r="L535" s="12">
        <f t="shared" si="209"/>
        <v>-5.2335956242943828E-2</v>
      </c>
      <c r="M535" s="12">
        <f t="shared" si="210"/>
        <v>-5.2383818566763218E-2</v>
      </c>
      <c r="N535" s="12">
        <f t="shared" si="211"/>
        <v>0</v>
      </c>
      <c r="O535" s="12">
        <f t="shared" si="212"/>
        <v>6375585.7452000007</v>
      </c>
      <c r="P535" s="12">
        <f t="shared" si="213"/>
        <v>9.2468067027179749E-6</v>
      </c>
      <c r="Q535" s="12">
        <f t="shared" si="214"/>
        <v>0</v>
      </c>
      <c r="R535" s="12">
        <f t="shared" si="215"/>
        <v>0</v>
      </c>
      <c r="S535" s="12">
        <f t="shared" si="216"/>
        <v>0</v>
      </c>
      <c r="T535" s="12">
        <f t="shared" si="217"/>
        <v>0</v>
      </c>
      <c r="U535" s="12">
        <f t="shared" si="218"/>
        <v>0</v>
      </c>
      <c r="V535" s="12">
        <f t="shared" si="227"/>
        <v>5.0546225567071803E-3</v>
      </c>
      <c r="W535" s="12">
        <f t="shared" si="219"/>
        <v>4.2582015317955055E-5</v>
      </c>
      <c r="X535" s="12">
        <f t="shared" si="220"/>
        <v>1.6740578955036711E-7</v>
      </c>
      <c r="Y535" s="12">
        <f t="shared" si="221"/>
        <v>0</v>
      </c>
      <c r="Z535" s="13" t="str">
        <f t="shared" si="222"/>
        <v>N</v>
      </c>
      <c r="AA535" s="13" t="str">
        <f t="shared" si="223"/>
        <v>N</v>
      </c>
      <c r="AB535" s="13" t="str">
        <f t="shared" si="224"/>
        <v>U</v>
      </c>
      <c r="AC535" s="14">
        <f t="shared" si="225"/>
        <v>166021.44365805644</v>
      </c>
      <c r="AD535" s="14">
        <f t="shared" si="226"/>
        <v>0</v>
      </c>
      <c r="AE535" s="27"/>
      <c r="AF535" s="27"/>
      <c r="AG535" s="33"/>
      <c r="AH535" s="34"/>
      <c r="AI535" s="35"/>
      <c r="AJ535" s="33"/>
      <c r="AK535" s="34"/>
      <c r="AL535" s="35"/>
      <c r="AM535" s="28"/>
      <c r="AN535" s="28"/>
      <c r="AO535" s="28"/>
    </row>
    <row r="536" spans="5:41" x14ac:dyDescent="0.25">
      <c r="E536" s="11">
        <f>route!A535</f>
        <v>0</v>
      </c>
      <c r="F536" s="11">
        <f>route!B535</f>
        <v>0</v>
      </c>
      <c r="G536" s="12">
        <f t="shared" si="204"/>
        <v>0</v>
      </c>
      <c r="H536" s="12">
        <f t="shared" si="205"/>
        <v>0</v>
      </c>
      <c r="I536" s="12">
        <f t="shared" si="206"/>
        <v>31</v>
      </c>
      <c r="J536" s="12">
        <f t="shared" si="207"/>
        <v>3</v>
      </c>
      <c r="K536" s="12">
        <f t="shared" si="208"/>
        <v>-5.2359877559829883E-2</v>
      </c>
      <c r="L536" s="12">
        <f t="shared" si="209"/>
        <v>-5.2335956242943828E-2</v>
      </c>
      <c r="M536" s="12">
        <f t="shared" si="210"/>
        <v>-5.2383818566763218E-2</v>
      </c>
      <c r="N536" s="12">
        <f t="shared" si="211"/>
        <v>0</v>
      </c>
      <c r="O536" s="12">
        <f t="shared" si="212"/>
        <v>6375585.7452000007</v>
      </c>
      <c r="P536" s="12">
        <f t="shared" si="213"/>
        <v>9.2468067027179749E-6</v>
      </c>
      <c r="Q536" s="12">
        <f t="shared" si="214"/>
        <v>0</v>
      </c>
      <c r="R536" s="12">
        <f t="shared" si="215"/>
        <v>0</v>
      </c>
      <c r="S536" s="12">
        <f t="shared" si="216"/>
        <v>0</v>
      </c>
      <c r="T536" s="12">
        <f t="shared" si="217"/>
        <v>0</v>
      </c>
      <c r="U536" s="12">
        <f t="shared" si="218"/>
        <v>0</v>
      </c>
      <c r="V536" s="12">
        <f t="shared" si="227"/>
        <v>5.0546225567071803E-3</v>
      </c>
      <c r="W536" s="12">
        <f t="shared" si="219"/>
        <v>4.2582015317955055E-5</v>
      </c>
      <c r="X536" s="12">
        <f t="shared" si="220"/>
        <v>1.6740578955036711E-7</v>
      </c>
      <c r="Y536" s="12">
        <f t="shared" si="221"/>
        <v>0</v>
      </c>
      <c r="Z536" s="13" t="str">
        <f t="shared" si="222"/>
        <v>N</v>
      </c>
      <c r="AA536" s="13" t="str">
        <f t="shared" si="223"/>
        <v>N</v>
      </c>
      <c r="AB536" s="13" t="str">
        <f t="shared" si="224"/>
        <v>U</v>
      </c>
      <c r="AC536" s="14">
        <f t="shared" si="225"/>
        <v>166021.44365805644</v>
      </c>
      <c r="AD536" s="14">
        <f t="shared" si="226"/>
        <v>0</v>
      </c>
      <c r="AE536" s="27"/>
      <c r="AF536" s="27"/>
      <c r="AG536" s="33"/>
      <c r="AH536" s="34"/>
      <c r="AI536" s="35"/>
      <c r="AJ536" s="33"/>
      <c r="AK536" s="34"/>
      <c r="AL536" s="35"/>
      <c r="AM536" s="28"/>
      <c r="AN536" s="28"/>
      <c r="AO536" s="28"/>
    </row>
    <row r="537" spans="5:41" x14ac:dyDescent="0.25">
      <c r="E537" s="11">
        <f>route!A536</f>
        <v>0</v>
      </c>
      <c r="F537" s="11">
        <f>route!B536</f>
        <v>0</v>
      </c>
      <c r="G537" s="12">
        <f t="shared" si="204"/>
        <v>0</v>
      </c>
      <c r="H537" s="12">
        <f t="shared" si="205"/>
        <v>0</v>
      </c>
      <c r="I537" s="12">
        <f t="shared" si="206"/>
        <v>31</v>
      </c>
      <c r="J537" s="12">
        <f t="shared" si="207"/>
        <v>3</v>
      </c>
      <c r="K537" s="12">
        <f t="shared" si="208"/>
        <v>-5.2359877559829883E-2</v>
      </c>
      <c r="L537" s="12">
        <f t="shared" si="209"/>
        <v>-5.2335956242943828E-2</v>
      </c>
      <c r="M537" s="12">
        <f t="shared" si="210"/>
        <v>-5.2383818566763218E-2</v>
      </c>
      <c r="N537" s="12">
        <f t="shared" si="211"/>
        <v>0</v>
      </c>
      <c r="O537" s="12">
        <f t="shared" si="212"/>
        <v>6375585.7452000007</v>
      </c>
      <c r="P537" s="12">
        <f t="shared" si="213"/>
        <v>9.2468067027179749E-6</v>
      </c>
      <c r="Q537" s="12">
        <f t="shared" si="214"/>
        <v>0</v>
      </c>
      <c r="R537" s="12">
        <f t="shared" si="215"/>
        <v>0</v>
      </c>
      <c r="S537" s="12">
        <f t="shared" si="216"/>
        <v>0</v>
      </c>
      <c r="T537" s="12">
        <f t="shared" si="217"/>
        <v>0</v>
      </c>
      <c r="U537" s="12">
        <f t="shared" si="218"/>
        <v>0</v>
      </c>
      <c r="V537" s="12">
        <f t="shared" si="227"/>
        <v>5.0546225567071803E-3</v>
      </c>
      <c r="W537" s="12">
        <f t="shared" si="219"/>
        <v>4.2582015317955055E-5</v>
      </c>
      <c r="X537" s="12">
        <f t="shared" si="220"/>
        <v>1.6740578955036711E-7</v>
      </c>
      <c r="Y537" s="12">
        <f t="shared" si="221"/>
        <v>0</v>
      </c>
      <c r="Z537" s="13" t="str">
        <f t="shared" si="222"/>
        <v>N</v>
      </c>
      <c r="AA537" s="13" t="str">
        <f t="shared" si="223"/>
        <v>N</v>
      </c>
      <c r="AB537" s="13" t="str">
        <f t="shared" si="224"/>
        <v>U</v>
      </c>
      <c r="AC537" s="14">
        <f t="shared" si="225"/>
        <v>166021.44365805644</v>
      </c>
      <c r="AD537" s="14">
        <f t="shared" si="226"/>
        <v>0</v>
      </c>
      <c r="AE537" s="27"/>
      <c r="AF537" s="27"/>
      <c r="AG537" s="33"/>
      <c r="AH537" s="34"/>
      <c r="AI537" s="35"/>
      <c r="AJ537" s="33"/>
      <c r="AK537" s="34"/>
      <c r="AL537" s="35"/>
      <c r="AM537" s="28"/>
      <c r="AN537" s="28"/>
      <c r="AO537" s="28"/>
    </row>
    <row r="538" spans="5:41" x14ac:dyDescent="0.25">
      <c r="E538" s="11">
        <f>route!A537</f>
        <v>0</v>
      </c>
      <c r="F538" s="11">
        <f>route!B537</f>
        <v>0</v>
      </c>
      <c r="G538" s="12">
        <f t="shared" si="204"/>
        <v>0</v>
      </c>
      <c r="H538" s="12">
        <f t="shared" si="205"/>
        <v>0</v>
      </c>
      <c r="I538" s="12">
        <f t="shared" si="206"/>
        <v>31</v>
      </c>
      <c r="J538" s="12">
        <f t="shared" si="207"/>
        <v>3</v>
      </c>
      <c r="K538" s="12">
        <f t="shared" si="208"/>
        <v>-5.2359877559829883E-2</v>
      </c>
      <c r="L538" s="12">
        <f t="shared" si="209"/>
        <v>-5.2335956242943828E-2</v>
      </c>
      <c r="M538" s="12">
        <f t="shared" si="210"/>
        <v>-5.2383818566763218E-2</v>
      </c>
      <c r="N538" s="12">
        <f t="shared" si="211"/>
        <v>0</v>
      </c>
      <c r="O538" s="12">
        <f t="shared" si="212"/>
        <v>6375585.7452000007</v>
      </c>
      <c r="P538" s="12">
        <f t="shared" si="213"/>
        <v>9.2468067027179749E-6</v>
      </c>
      <c r="Q538" s="12">
        <f t="shared" si="214"/>
        <v>0</v>
      </c>
      <c r="R538" s="12">
        <f t="shared" si="215"/>
        <v>0</v>
      </c>
      <c r="S538" s="12">
        <f t="shared" si="216"/>
        <v>0</v>
      </c>
      <c r="T538" s="12">
        <f t="shared" si="217"/>
        <v>0</v>
      </c>
      <c r="U538" s="12">
        <f t="shared" si="218"/>
        <v>0</v>
      </c>
      <c r="V538" s="12">
        <f t="shared" si="227"/>
        <v>5.0546225567071803E-3</v>
      </c>
      <c r="W538" s="12">
        <f t="shared" si="219"/>
        <v>4.2582015317955055E-5</v>
      </c>
      <c r="X538" s="12">
        <f t="shared" si="220"/>
        <v>1.6740578955036711E-7</v>
      </c>
      <c r="Y538" s="12">
        <f t="shared" si="221"/>
        <v>0</v>
      </c>
      <c r="Z538" s="13" t="str">
        <f t="shared" si="222"/>
        <v>N</v>
      </c>
      <c r="AA538" s="13" t="str">
        <f t="shared" si="223"/>
        <v>N</v>
      </c>
      <c r="AB538" s="13" t="str">
        <f t="shared" si="224"/>
        <v>U</v>
      </c>
      <c r="AC538" s="14">
        <f t="shared" si="225"/>
        <v>166021.44365805644</v>
      </c>
      <c r="AD538" s="14">
        <f t="shared" si="226"/>
        <v>0</v>
      </c>
      <c r="AE538" s="27"/>
      <c r="AF538" s="27"/>
      <c r="AG538" s="33"/>
      <c r="AH538" s="34"/>
      <c r="AI538" s="35"/>
      <c r="AJ538" s="33"/>
      <c r="AK538" s="34"/>
      <c r="AL538" s="35"/>
      <c r="AM538" s="28"/>
      <c r="AN538" s="28"/>
      <c r="AO538" s="28"/>
    </row>
    <row r="539" spans="5:41" x14ac:dyDescent="0.25">
      <c r="E539" s="11">
        <f>route!A538</f>
        <v>0</v>
      </c>
      <c r="F539" s="11">
        <f>route!B538</f>
        <v>0</v>
      </c>
      <c r="G539" s="12">
        <f t="shared" si="204"/>
        <v>0</v>
      </c>
      <c r="H539" s="12">
        <f t="shared" si="205"/>
        <v>0</v>
      </c>
      <c r="I539" s="12">
        <f t="shared" si="206"/>
        <v>31</v>
      </c>
      <c r="J539" s="12">
        <f t="shared" si="207"/>
        <v>3</v>
      </c>
      <c r="K539" s="12">
        <f t="shared" si="208"/>
        <v>-5.2359877559829883E-2</v>
      </c>
      <c r="L539" s="12">
        <f t="shared" si="209"/>
        <v>-5.2335956242943828E-2</v>
      </c>
      <c r="M539" s="12">
        <f t="shared" si="210"/>
        <v>-5.2383818566763218E-2</v>
      </c>
      <c r="N539" s="12">
        <f t="shared" si="211"/>
        <v>0</v>
      </c>
      <c r="O539" s="12">
        <f t="shared" si="212"/>
        <v>6375585.7452000007</v>
      </c>
      <c r="P539" s="12">
        <f t="shared" si="213"/>
        <v>9.2468067027179749E-6</v>
      </c>
      <c r="Q539" s="12">
        <f t="shared" si="214"/>
        <v>0</v>
      </c>
      <c r="R539" s="12">
        <f t="shared" si="215"/>
        <v>0</v>
      </c>
      <c r="S539" s="12">
        <f t="shared" si="216"/>
        <v>0</v>
      </c>
      <c r="T539" s="12">
        <f t="shared" si="217"/>
        <v>0</v>
      </c>
      <c r="U539" s="12">
        <f t="shared" si="218"/>
        <v>0</v>
      </c>
      <c r="V539" s="12">
        <f t="shared" si="227"/>
        <v>5.0546225567071803E-3</v>
      </c>
      <c r="W539" s="12">
        <f t="shared" si="219"/>
        <v>4.2582015317955055E-5</v>
      </c>
      <c r="X539" s="12">
        <f t="shared" si="220"/>
        <v>1.6740578955036711E-7</v>
      </c>
      <c r="Y539" s="12">
        <f t="shared" si="221"/>
        <v>0</v>
      </c>
      <c r="Z539" s="13" t="str">
        <f t="shared" si="222"/>
        <v>N</v>
      </c>
      <c r="AA539" s="13" t="str">
        <f t="shared" si="223"/>
        <v>N</v>
      </c>
      <c r="AB539" s="13" t="str">
        <f t="shared" si="224"/>
        <v>U</v>
      </c>
      <c r="AC539" s="14">
        <f t="shared" si="225"/>
        <v>166021.44365805644</v>
      </c>
      <c r="AD539" s="14">
        <f t="shared" si="226"/>
        <v>0</v>
      </c>
      <c r="AE539" s="27"/>
      <c r="AF539" s="27"/>
      <c r="AG539" s="33"/>
      <c r="AH539" s="34"/>
      <c r="AI539" s="35"/>
      <c r="AJ539" s="33"/>
      <c r="AK539" s="34"/>
      <c r="AL539" s="35"/>
      <c r="AM539" s="28"/>
      <c r="AN539" s="28"/>
      <c r="AO539" s="28"/>
    </row>
    <row r="540" spans="5:41" x14ac:dyDescent="0.25">
      <c r="E540" s="11">
        <f>route!A539</f>
        <v>0</v>
      </c>
      <c r="F540" s="11">
        <f>route!B539</f>
        <v>0</v>
      </c>
      <c r="G540" s="12">
        <f t="shared" si="204"/>
        <v>0</v>
      </c>
      <c r="H540" s="12">
        <f t="shared" si="205"/>
        <v>0</v>
      </c>
      <c r="I540" s="12">
        <f t="shared" si="206"/>
        <v>31</v>
      </c>
      <c r="J540" s="12">
        <f t="shared" si="207"/>
        <v>3</v>
      </c>
      <c r="K540" s="12">
        <f t="shared" si="208"/>
        <v>-5.2359877559829883E-2</v>
      </c>
      <c r="L540" s="12">
        <f t="shared" si="209"/>
        <v>-5.2335956242943828E-2</v>
      </c>
      <c r="M540" s="12">
        <f t="shared" si="210"/>
        <v>-5.2383818566763218E-2</v>
      </c>
      <c r="N540" s="12">
        <f t="shared" si="211"/>
        <v>0</v>
      </c>
      <c r="O540" s="12">
        <f t="shared" si="212"/>
        <v>6375585.7452000007</v>
      </c>
      <c r="P540" s="12">
        <f t="shared" si="213"/>
        <v>9.2468067027179749E-6</v>
      </c>
      <c r="Q540" s="12">
        <f t="shared" si="214"/>
        <v>0</v>
      </c>
      <c r="R540" s="12">
        <f t="shared" si="215"/>
        <v>0</v>
      </c>
      <c r="S540" s="12">
        <f t="shared" si="216"/>
        <v>0</v>
      </c>
      <c r="T540" s="12">
        <f t="shared" si="217"/>
        <v>0</v>
      </c>
      <c r="U540" s="12">
        <f t="shared" si="218"/>
        <v>0</v>
      </c>
      <c r="V540" s="12">
        <f t="shared" si="227"/>
        <v>5.0546225567071803E-3</v>
      </c>
      <c r="W540" s="12">
        <f t="shared" si="219"/>
        <v>4.2582015317955055E-5</v>
      </c>
      <c r="X540" s="12">
        <f t="shared" si="220"/>
        <v>1.6740578955036711E-7</v>
      </c>
      <c r="Y540" s="12">
        <f t="shared" si="221"/>
        <v>0</v>
      </c>
      <c r="Z540" s="13" t="str">
        <f t="shared" si="222"/>
        <v>N</v>
      </c>
      <c r="AA540" s="13" t="str">
        <f t="shared" si="223"/>
        <v>N</v>
      </c>
      <c r="AB540" s="13" t="str">
        <f t="shared" si="224"/>
        <v>U</v>
      </c>
      <c r="AC540" s="14">
        <f t="shared" si="225"/>
        <v>166021.44365805644</v>
      </c>
      <c r="AD540" s="14">
        <f t="shared" si="226"/>
        <v>0</v>
      </c>
      <c r="AE540" s="27"/>
      <c r="AF540" s="27"/>
      <c r="AG540" s="33"/>
      <c r="AH540" s="34"/>
      <c r="AI540" s="35"/>
      <c r="AJ540" s="33"/>
      <c r="AK540" s="34"/>
      <c r="AL540" s="35"/>
      <c r="AM540" s="28"/>
      <c r="AN540" s="28"/>
      <c r="AO540" s="28"/>
    </row>
    <row r="541" spans="5:41" x14ac:dyDescent="0.25">
      <c r="E541" s="11">
        <f>route!A540</f>
        <v>0</v>
      </c>
      <c r="F541" s="11">
        <f>route!B540</f>
        <v>0</v>
      </c>
      <c r="G541" s="12">
        <f t="shared" si="204"/>
        <v>0</v>
      </c>
      <c r="H541" s="12">
        <f t="shared" si="205"/>
        <v>0</v>
      </c>
      <c r="I541" s="12">
        <f t="shared" si="206"/>
        <v>31</v>
      </c>
      <c r="J541" s="12">
        <f t="shared" si="207"/>
        <v>3</v>
      </c>
      <c r="K541" s="12">
        <f t="shared" si="208"/>
        <v>-5.2359877559829883E-2</v>
      </c>
      <c r="L541" s="12">
        <f t="shared" si="209"/>
        <v>-5.2335956242943828E-2</v>
      </c>
      <c r="M541" s="12">
        <f t="shared" si="210"/>
        <v>-5.2383818566763218E-2</v>
      </c>
      <c r="N541" s="12">
        <f t="shared" si="211"/>
        <v>0</v>
      </c>
      <c r="O541" s="12">
        <f t="shared" si="212"/>
        <v>6375585.7452000007</v>
      </c>
      <c r="P541" s="12">
        <f t="shared" si="213"/>
        <v>9.2468067027179749E-6</v>
      </c>
      <c r="Q541" s="12">
        <f t="shared" si="214"/>
        <v>0</v>
      </c>
      <c r="R541" s="12">
        <f t="shared" si="215"/>
        <v>0</v>
      </c>
      <c r="S541" s="12">
        <f t="shared" si="216"/>
        <v>0</v>
      </c>
      <c r="T541" s="12">
        <f t="shared" si="217"/>
        <v>0</v>
      </c>
      <c r="U541" s="12">
        <f t="shared" si="218"/>
        <v>0</v>
      </c>
      <c r="V541" s="12">
        <f t="shared" si="227"/>
        <v>5.0546225567071803E-3</v>
      </c>
      <c r="W541" s="12">
        <f t="shared" si="219"/>
        <v>4.2582015317955055E-5</v>
      </c>
      <c r="X541" s="12">
        <f t="shared" si="220"/>
        <v>1.6740578955036711E-7</v>
      </c>
      <c r="Y541" s="12">
        <f t="shared" si="221"/>
        <v>0</v>
      </c>
      <c r="Z541" s="13" t="str">
        <f t="shared" si="222"/>
        <v>N</v>
      </c>
      <c r="AA541" s="13" t="str">
        <f t="shared" si="223"/>
        <v>N</v>
      </c>
      <c r="AB541" s="13" t="str">
        <f t="shared" si="224"/>
        <v>U</v>
      </c>
      <c r="AC541" s="14">
        <f t="shared" si="225"/>
        <v>166021.44365805644</v>
      </c>
      <c r="AD541" s="14">
        <f t="shared" si="226"/>
        <v>0</v>
      </c>
      <c r="AE541" s="27"/>
      <c r="AF541" s="27"/>
      <c r="AG541" s="33"/>
      <c r="AH541" s="34"/>
      <c r="AI541" s="35"/>
      <c r="AJ541" s="33"/>
      <c r="AK541" s="34"/>
      <c r="AL541" s="35"/>
      <c r="AM541" s="28"/>
      <c r="AN541" s="28"/>
      <c r="AO541" s="28"/>
    </row>
    <row r="542" spans="5:41" x14ac:dyDescent="0.25">
      <c r="E542" s="11">
        <f>route!A541</f>
        <v>0</v>
      </c>
      <c r="F542" s="11">
        <f>route!B541</f>
        <v>0</v>
      </c>
      <c r="G542" s="12">
        <f t="shared" si="204"/>
        <v>0</v>
      </c>
      <c r="H542" s="12">
        <f t="shared" si="205"/>
        <v>0</v>
      </c>
      <c r="I542" s="12">
        <f t="shared" si="206"/>
        <v>31</v>
      </c>
      <c r="J542" s="12">
        <f t="shared" si="207"/>
        <v>3</v>
      </c>
      <c r="K542" s="12">
        <f t="shared" si="208"/>
        <v>-5.2359877559829883E-2</v>
      </c>
      <c r="L542" s="12">
        <f t="shared" si="209"/>
        <v>-5.2335956242943828E-2</v>
      </c>
      <c r="M542" s="12">
        <f t="shared" si="210"/>
        <v>-5.2383818566763218E-2</v>
      </c>
      <c r="N542" s="12">
        <f t="shared" si="211"/>
        <v>0</v>
      </c>
      <c r="O542" s="12">
        <f t="shared" si="212"/>
        <v>6375585.7452000007</v>
      </c>
      <c r="P542" s="12">
        <f t="shared" si="213"/>
        <v>9.2468067027179749E-6</v>
      </c>
      <c r="Q542" s="12">
        <f t="shared" si="214"/>
        <v>0</v>
      </c>
      <c r="R542" s="12">
        <f t="shared" si="215"/>
        <v>0</v>
      </c>
      <c r="S542" s="12">
        <f t="shared" si="216"/>
        <v>0</v>
      </c>
      <c r="T542" s="12">
        <f t="shared" si="217"/>
        <v>0</v>
      </c>
      <c r="U542" s="12">
        <f t="shared" si="218"/>
        <v>0</v>
      </c>
      <c r="V542" s="12">
        <f t="shared" si="227"/>
        <v>5.0546225567071803E-3</v>
      </c>
      <c r="W542" s="12">
        <f t="shared" si="219"/>
        <v>4.2582015317955055E-5</v>
      </c>
      <c r="X542" s="12">
        <f t="shared" si="220"/>
        <v>1.6740578955036711E-7</v>
      </c>
      <c r="Y542" s="12">
        <f t="shared" si="221"/>
        <v>0</v>
      </c>
      <c r="Z542" s="13" t="str">
        <f t="shared" si="222"/>
        <v>N</v>
      </c>
      <c r="AA542" s="13" t="str">
        <f t="shared" si="223"/>
        <v>N</v>
      </c>
      <c r="AB542" s="13" t="str">
        <f t="shared" si="224"/>
        <v>U</v>
      </c>
      <c r="AC542" s="14">
        <f t="shared" si="225"/>
        <v>166021.44365805644</v>
      </c>
      <c r="AD542" s="14">
        <f t="shared" si="226"/>
        <v>0</v>
      </c>
      <c r="AE542" s="27"/>
      <c r="AF542" s="27"/>
      <c r="AG542" s="33"/>
      <c r="AH542" s="34"/>
      <c r="AI542" s="35"/>
      <c r="AJ542" s="33"/>
      <c r="AK542" s="34"/>
      <c r="AL542" s="35"/>
      <c r="AM542" s="28"/>
      <c r="AN542" s="28"/>
      <c r="AO542" s="28"/>
    </row>
    <row r="543" spans="5:41" x14ac:dyDescent="0.25">
      <c r="E543" s="11">
        <f>route!A542</f>
        <v>0</v>
      </c>
      <c r="F543" s="11">
        <f>route!B542</f>
        <v>0</v>
      </c>
      <c r="G543" s="12">
        <f t="shared" si="204"/>
        <v>0</v>
      </c>
      <c r="H543" s="12">
        <f t="shared" si="205"/>
        <v>0</v>
      </c>
      <c r="I543" s="12">
        <f t="shared" si="206"/>
        <v>31</v>
      </c>
      <c r="J543" s="12">
        <f t="shared" si="207"/>
        <v>3</v>
      </c>
      <c r="K543" s="12">
        <f t="shared" si="208"/>
        <v>-5.2359877559829883E-2</v>
      </c>
      <c r="L543" s="12">
        <f t="shared" si="209"/>
        <v>-5.2335956242943828E-2</v>
      </c>
      <c r="M543" s="12">
        <f t="shared" si="210"/>
        <v>-5.2383818566763218E-2</v>
      </c>
      <c r="N543" s="12">
        <f t="shared" si="211"/>
        <v>0</v>
      </c>
      <c r="O543" s="12">
        <f t="shared" si="212"/>
        <v>6375585.7452000007</v>
      </c>
      <c r="P543" s="12">
        <f t="shared" si="213"/>
        <v>9.2468067027179749E-6</v>
      </c>
      <c r="Q543" s="12">
        <f t="shared" si="214"/>
        <v>0</v>
      </c>
      <c r="R543" s="12">
        <f t="shared" si="215"/>
        <v>0</v>
      </c>
      <c r="S543" s="12">
        <f t="shared" si="216"/>
        <v>0</v>
      </c>
      <c r="T543" s="12">
        <f t="shared" si="217"/>
        <v>0</v>
      </c>
      <c r="U543" s="12">
        <f t="shared" si="218"/>
        <v>0</v>
      </c>
      <c r="V543" s="12">
        <f t="shared" si="227"/>
        <v>5.0546225567071803E-3</v>
      </c>
      <c r="W543" s="12">
        <f t="shared" si="219"/>
        <v>4.2582015317955055E-5</v>
      </c>
      <c r="X543" s="12">
        <f t="shared" si="220"/>
        <v>1.6740578955036711E-7</v>
      </c>
      <c r="Y543" s="12">
        <f t="shared" si="221"/>
        <v>0</v>
      </c>
      <c r="Z543" s="13" t="str">
        <f t="shared" si="222"/>
        <v>N</v>
      </c>
      <c r="AA543" s="13" t="str">
        <f t="shared" si="223"/>
        <v>N</v>
      </c>
      <c r="AB543" s="13" t="str">
        <f t="shared" si="224"/>
        <v>U</v>
      </c>
      <c r="AC543" s="14">
        <f t="shared" si="225"/>
        <v>166021.44365805644</v>
      </c>
      <c r="AD543" s="14">
        <f t="shared" si="226"/>
        <v>0</v>
      </c>
      <c r="AE543" s="27"/>
      <c r="AF543" s="27"/>
      <c r="AG543" s="33"/>
      <c r="AH543" s="34"/>
      <c r="AI543" s="35"/>
      <c r="AJ543" s="33"/>
      <c r="AK543" s="34"/>
      <c r="AL543" s="35"/>
      <c r="AM543" s="28"/>
      <c r="AN543" s="28"/>
      <c r="AO543" s="28"/>
    </row>
    <row r="544" spans="5:41" x14ac:dyDescent="0.25">
      <c r="E544" s="11">
        <f>route!A543</f>
        <v>0</v>
      </c>
      <c r="F544" s="11">
        <f>route!B543</f>
        <v>0</v>
      </c>
      <c r="G544" s="12">
        <f t="shared" si="204"/>
        <v>0</v>
      </c>
      <c r="H544" s="12">
        <f t="shared" si="205"/>
        <v>0</v>
      </c>
      <c r="I544" s="12">
        <f t="shared" si="206"/>
        <v>31</v>
      </c>
      <c r="J544" s="12">
        <f t="shared" si="207"/>
        <v>3</v>
      </c>
      <c r="K544" s="12">
        <f t="shared" si="208"/>
        <v>-5.2359877559829883E-2</v>
      </c>
      <c r="L544" s="12">
        <f t="shared" si="209"/>
        <v>-5.2335956242943828E-2</v>
      </c>
      <c r="M544" s="12">
        <f t="shared" si="210"/>
        <v>-5.2383818566763218E-2</v>
      </c>
      <c r="N544" s="12">
        <f t="shared" si="211"/>
        <v>0</v>
      </c>
      <c r="O544" s="12">
        <f t="shared" si="212"/>
        <v>6375585.7452000007</v>
      </c>
      <c r="P544" s="12">
        <f t="shared" si="213"/>
        <v>9.2468067027179749E-6</v>
      </c>
      <c r="Q544" s="12">
        <f t="shared" si="214"/>
        <v>0</v>
      </c>
      <c r="R544" s="12">
        <f t="shared" si="215"/>
        <v>0</v>
      </c>
      <c r="S544" s="12">
        <f t="shared" si="216"/>
        <v>0</v>
      </c>
      <c r="T544" s="12">
        <f t="shared" si="217"/>
        <v>0</v>
      </c>
      <c r="U544" s="12">
        <f t="shared" si="218"/>
        <v>0</v>
      </c>
      <c r="V544" s="12">
        <f t="shared" si="227"/>
        <v>5.0546225567071803E-3</v>
      </c>
      <c r="W544" s="12">
        <f t="shared" si="219"/>
        <v>4.2582015317955055E-5</v>
      </c>
      <c r="X544" s="12">
        <f t="shared" si="220"/>
        <v>1.6740578955036711E-7</v>
      </c>
      <c r="Y544" s="12">
        <f t="shared" si="221"/>
        <v>0</v>
      </c>
      <c r="Z544" s="13" t="str">
        <f t="shared" si="222"/>
        <v>N</v>
      </c>
      <c r="AA544" s="13" t="str">
        <f t="shared" si="223"/>
        <v>N</v>
      </c>
      <c r="AB544" s="13" t="str">
        <f t="shared" si="224"/>
        <v>U</v>
      </c>
      <c r="AC544" s="14">
        <f t="shared" si="225"/>
        <v>166021.44365805644</v>
      </c>
      <c r="AD544" s="14">
        <f t="shared" si="226"/>
        <v>0</v>
      </c>
      <c r="AE544" s="27"/>
      <c r="AF544" s="27"/>
      <c r="AG544" s="33"/>
      <c r="AH544" s="34"/>
      <c r="AI544" s="35"/>
      <c r="AJ544" s="33"/>
      <c r="AK544" s="34"/>
      <c r="AL544" s="35"/>
      <c r="AM544" s="28"/>
      <c r="AN544" s="28"/>
      <c r="AO544" s="28"/>
    </row>
    <row r="545" spans="5:41" x14ac:dyDescent="0.25">
      <c r="E545" s="11">
        <f>route!A544</f>
        <v>0</v>
      </c>
      <c r="F545" s="11">
        <f>route!B544</f>
        <v>0</v>
      </c>
      <c r="G545" s="12">
        <f t="shared" si="204"/>
        <v>0</v>
      </c>
      <c r="H545" s="12">
        <f t="shared" si="205"/>
        <v>0</v>
      </c>
      <c r="I545" s="12">
        <f t="shared" si="206"/>
        <v>31</v>
      </c>
      <c r="J545" s="12">
        <f t="shared" si="207"/>
        <v>3</v>
      </c>
      <c r="K545" s="12">
        <f t="shared" si="208"/>
        <v>-5.2359877559829883E-2</v>
      </c>
      <c r="L545" s="12">
        <f t="shared" si="209"/>
        <v>-5.2335956242943828E-2</v>
      </c>
      <c r="M545" s="12">
        <f t="shared" si="210"/>
        <v>-5.2383818566763218E-2</v>
      </c>
      <c r="N545" s="12">
        <f t="shared" si="211"/>
        <v>0</v>
      </c>
      <c r="O545" s="12">
        <f t="shared" si="212"/>
        <v>6375585.7452000007</v>
      </c>
      <c r="P545" s="12">
        <f t="shared" si="213"/>
        <v>9.2468067027179749E-6</v>
      </c>
      <c r="Q545" s="12">
        <f t="shared" si="214"/>
        <v>0</v>
      </c>
      <c r="R545" s="12">
        <f t="shared" si="215"/>
        <v>0</v>
      </c>
      <c r="S545" s="12">
        <f t="shared" si="216"/>
        <v>0</v>
      </c>
      <c r="T545" s="12">
        <f t="shared" si="217"/>
        <v>0</v>
      </c>
      <c r="U545" s="12">
        <f t="shared" si="218"/>
        <v>0</v>
      </c>
      <c r="V545" s="12">
        <f t="shared" si="227"/>
        <v>5.0546225567071803E-3</v>
      </c>
      <c r="W545" s="12">
        <f t="shared" si="219"/>
        <v>4.2582015317955055E-5</v>
      </c>
      <c r="X545" s="12">
        <f t="shared" si="220"/>
        <v>1.6740578955036711E-7</v>
      </c>
      <c r="Y545" s="12">
        <f t="shared" si="221"/>
        <v>0</v>
      </c>
      <c r="Z545" s="13" t="str">
        <f t="shared" si="222"/>
        <v>N</v>
      </c>
      <c r="AA545" s="13" t="str">
        <f t="shared" si="223"/>
        <v>N</v>
      </c>
      <c r="AB545" s="13" t="str">
        <f t="shared" si="224"/>
        <v>U</v>
      </c>
      <c r="AC545" s="14">
        <f t="shared" si="225"/>
        <v>166021.44365805644</v>
      </c>
      <c r="AD545" s="14">
        <f t="shared" si="226"/>
        <v>0</v>
      </c>
      <c r="AE545" s="27"/>
      <c r="AF545" s="27"/>
      <c r="AG545" s="33"/>
      <c r="AH545" s="34"/>
      <c r="AI545" s="35"/>
      <c r="AJ545" s="33"/>
      <c r="AK545" s="34"/>
      <c r="AL545" s="35"/>
      <c r="AM545" s="28"/>
      <c r="AN545" s="28"/>
      <c r="AO545" s="28"/>
    </row>
    <row r="546" spans="5:41" x14ac:dyDescent="0.25">
      <c r="E546" s="11">
        <f>route!A545</f>
        <v>0</v>
      </c>
      <c r="F546" s="11">
        <f>route!B545</f>
        <v>0</v>
      </c>
      <c r="G546" s="12">
        <f t="shared" si="204"/>
        <v>0</v>
      </c>
      <c r="H546" s="12">
        <f t="shared" si="205"/>
        <v>0</v>
      </c>
      <c r="I546" s="12">
        <f t="shared" si="206"/>
        <v>31</v>
      </c>
      <c r="J546" s="12">
        <f t="shared" si="207"/>
        <v>3</v>
      </c>
      <c r="K546" s="12">
        <f t="shared" si="208"/>
        <v>-5.2359877559829883E-2</v>
      </c>
      <c r="L546" s="12">
        <f t="shared" si="209"/>
        <v>-5.2335956242943828E-2</v>
      </c>
      <c r="M546" s="12">
        <f t="shared" si="210"/>
        <v>-5.2383818566763218E-2</v>
      </c>
      <c r="N546" s="12">
        <f t="shared" si="211"/>
        <v>0</v>
      </c>
      <c r="O546" s="12">
        <f t="shared" si="212"/>
        <v>6375585.7452000007</v>
      </c>
      <c r="P546" s="12">
        <f t="shared" si="213"/>
        <v>9.2468067027179749E-6</v>
      </c>
      <c r="Q546" s="12">
        <f t="shared" si="214"/>
        <v>0</v>
      </c>
      <c r="R546" s="12">
        <f t="shared" si="215"/>
        <v>0</v>
      </c>
      <c r="S546" s="12">
        <f t="shared" si="216"/>
        <v>0</v>
      </c>
      <c r="T546" s="12">
        <f t="shared" si="217"/>
        <v>0</v>
      </c>
      <c r="U546" s="12">
        <f t="shared" si="218"/>
        <v>0</v>
      </c>
      <c r="V546" s="12">
        <f t="shared" si="227"/>
        <v>5.0546225567071803E-3</v>
      </c>
      <c r="W546" s="12">
        <f t="shared" si="219"/>
        <v>4.2582015317955055E-5</v>
      </c>
      <c r="X546" s="12">
        <f t="shared" si="220"/>
        <v>1.6740578955036711E-7</v>
      </c>
      <c r="Y546" s="12">
        <f t="shared" si="221"/>
        <v>0</v>
      </c>
      <c r="Z546" s="13" t="str">
        <f t="shared" si="222"/>
        <v>N</v>
      </c>
      <c r="AA546" s="13" t="str">
        <f t="shared" si="223"/>
        <v>N</v>
      </c>
      <c r="AB546" s="13" t="str">
        <f t="shared" si="224"/>
        <v>U</v>
      </c>
      <c r="AC546" s="14">
        <f t="shared" si="225"/>
        <v>166021.44365805644</v>
      </c>
      <c r="AD546" s="14">
        <f t="shared" si="226"/>
        <v>0</v>
      </c>
      <c r="AE546" s="27"/>
      <c r="AF546" s="27"/>
      <c r="AG546" s="33"/>
      <c r="AH546" s="34"/>
      <c r="AI546" s="35"/>
      <c r="AJ546" s="33"/>
      <c r="AK546" s="34"/>
      <c r="AL546" s="35"/>
      <c r="AM546" s="28"/>
      <c r="AN546" s="28"/>
      <c r="AO546" s="28"/>
    </row>
    <row r="547" spans="5:41" x14ac:dyDescent="0.25">
      <c r="E547" s="11">
        <f>route!A546</f>
        <v>0</v>
      </c>
      <c r="F547" s="11">
        <f>route!B546</f>
        <v>0</v>
      </c>
      <c r="G547" s="12">
        <f t="shared" si="204"/>
        <v>0</v>
      </c>
      <c r="H547" s="12">
        <f t="shared" si="205"/>
        <v>0</v>
      </c>
      <c r="I547" s="12">
        <f t="shared" si="206"/>
        <v>31</v>
      </c>
      <c r="J547" s="12">
        <f t="shared" si="207"/>
        <v>3</v>
      </c>
      <c r="K547" s="12">
        <f t="shared" si="208"/>
        <v>-5.2359877559829883E-2</v>
      </c>
      <c r="L547" s="12">
        <f t="shared" si="209"/>
        <v>-5.2335956242943828E-2</v>
      </c>
      <c r="M547" s="12">
        <f t="shared" si="210"/>
        <v>-5.2383818566763218E-2</v>
      </c>
      <c r="N547" s="12">
        <f t="shared" si="211"/>
        <v>0</v>
      </c>
      <c r="O547" s="12">
        <f t="shared" si="212"/>
        <v>6375585.7452000007</v>
      </c>
      <c r="P547" s="12">
        <f t="shared" si="213"/>
        <v>9.2468067027179749E-6</v>
      </c>
      <c r="Q547" s="12">
        <f t="shared" si="214"/>
        <v>0</v>
      </c>
      <c r="R547" s="12">
        <f t="shared" si="215"/>
        <v>0</v>
      </c>
      <c r="S547" s="12">
        <f t="shared" si="216"/>
        <v>0</v>
      </c>
      <c r="T547" s="12">
        <f t="shared" si="217"/>
        <v>0</v>
      </c>
      <c r="U547" s="12">
        <f t="shared" si="218"/>
        <v>0</v>
      </c>
      <c r="V547" s="12">
        <f t="shared" si="227"/>
        <v>5.0546225567071803E-3</v>
      </c>
      <c r="W547" s="12">
        <f t="shared" si="219"/>
        <v>4.2582015317955055E-5</v>
      </c>
      <c r="X547" s="12">
        <f t="shared" si="220"/>
        <v>1.6740578955036711E-7</v>
      </c>
      <c r="Y547" s="12">
        <f t="shared" si="221"/>
        <v>0</v>
      </c>
      <c r="Z547" s="13" t="str">
        <f t="shared" si="222"/>
        <v>N</v>
      </c>
      <c r="AA547" s="13" t="str">
        <f t="shared" si="223"/>
        <v>N</v>
      </c>
      <c r="AB547" s="13" t="str">
        <f t="shared" si="224"/>
        <v>U</v>
      </c>
      <c r="AC547" s="14">
        <f t="shared" si="225"/>
        <v>166021.44365805644</v>
      </c>
      <c r="AD547" s="14">
        <f t="shared" si="226"/>
        <v>0</v>
      </c>
      <c r="AE547" s="27"/>
      <c r="AF547" s="27"/>
      <c r="AG547" s="33"/>
      <c r="AH547" s="34"/>
      <c r="AI547" s="35"/>
      <c r="AJ547" s="33"/>
      <c r="AK547" s="34"/>
      <c r="AL547" s="35"/>
      <c r="AM547" s="28"/>
      <c r="AN547" s="28"/>
      <c r="AO547" s="28"/>
    </row>
    <row r="548" spans="5:41" x14ac:dyDescent="0.25">
      <c r="E548" s="11">
        <f>route!A547</f>
        <v>0</v>
      </c>
      <c r="F548" s="11">
        <f>route!B547</f>
        <v>0</v>
      </c>
      <c r="G548" s="12">
        <f t="shared" ref="G548:G611" si="228">F548*PI()/180</f>
        <v>0</v>
      </c>
      <c r="H548" s="12">
        <f t="shared" ref="H548:H611" si="229">E548*PI()/180</f>
        <v>0</v>
      </c>
      <c r="I548" s="12">
        <f t="shared" ref="I548:I611" si="230">TRUNC((F548/6)+31)</f>
        <v>31</v>
      </c>
      <c r="J548" s="12">
        <f t="shared" ref="J548:J611" si="231">6*I548-183</f>
        <v>3</v>
      </c>
      <c r="K548" s="12">
        <f t="shared" ref="K548:K611" si="232">+G548-((J548*PI())/180)</f>
        <v>-5.2359877559829883E-2</v>
      </c>
      <c r="L548" s="12">
        <f t="shared" ref="L548:L611" si="233">COS(H548)*SIN(K548)</f>
        <v>-5.2335956242943828E-2</v>
      </c>
      <c r="M548" s="12">
        <f t="shared" ref="M548:M611" si="234">(1/2)*LN((1+L548)/(1-L548))</f>
        <v>-5.2383818566763218E-2</v>
      </c>
      <c r="N548" s="12">
        <f t="shared" ref="N548:N611" si="235">ATAN((TAN(H548))/COS(K548))-H548</f>
        <v>0</v>
      </c>
      <c r="O548" s="12">
        <f t="shared" ref="O548:O611" si="236">($C$18/(1+$C$17*(COS(H548))^2)^(1/2))*0.9996</f>
        <v>6375585.7452000007</v>
      </c>
      <c r="P548" s="12">
        <f t="shared" ref="P548:P611" si="237">($C$17/2)*M548^2*(COS(H548))^2</f>
        <v>9.2468067027179749E-6</v>
      </c>
      <c r="Q548" s="12">
        <f t="shared" ref="Q548:Q611" si="238">SIN(2*H548)</f>
        <v>0</v>
      </c>
      <c r="R548" s="12">
        <f t="shared" ref="R548:R611" si="239">+Q548*(COS(H548))^2</f>
        <v>0</v>
      </c>
      <c r="S548" s="12">
        <f t="shared" ref="S548:S611" si="240">H548+(Q548/2)</f>
        <v>0</v>
      </c>
      <c r="T548" s="12">
        <f t="shared" ref="T548:T611" si="241">((3*S548)+R548)/4</f>
        <v>0</v>
      </c>
      <c r="U548" s="12">
        <f t="shared" ref="U548:U611" si="242">(5*T548+R548*(COS(H548))^2)/3</f>
        <v>0</v>
      </c>
      <c r="V548" s="12">
        <f t="shared" si="227"/>
        <v>5.0546225567071803E-3</v>
      </c>
      <c r="W548" s="12">
        <f t="shared" ref="W548:W611" si="243">(5/3)*V548^2</f>
        <v>4.2582015317955055E-5</v>
      </c>
      <c r="X548" s="12">
        <f t="shared" ref="X548:X611" si="244">(35/27)*V548^3</f>
        <v>1.6740578955036711E-7</v>
      </c>
      <c r="Y548" s="12">
        <f t="shared" ref="Y548:Y611" si="245">0.9996*$C$18*(H548-(V548*S548)+(W548*T548)-(X548*U548))</f>
        <v>0</v>
      </c>
      <c r="Z548" s="13" t="str">
        <f t="shared" ref="Z548:Z611" si="246">IF(E548&lt;-72,"C",IF(E548&lt;-64,"D",IF(E548&lt;-56,"E",IF(E548&lt;-48,"F",IF(E548&lt;-40,"G",IF(E548&lt;-32,"H",IF(E548&lt;-24,"J",IF(E548&lt;-16,"K",AA548))))))))</f>
        <v>N</v>
      </c>
      <c r="AA548" s="13" t="str">
        <f t="shared" ref="AA548:AA611" si="247">IF(E548&lt;-8,"L",IF(E548&lt;0,"M",IF(E548&lt;8,"N",IF(E548&lt;16,"P",IF(E548&lt;24,"Q",IF(E548&lt;32,"R",IF(E548&lt;40,"S",IF(E548&lt;48,"T","no"))))))))</f>
        <v>N</v>
      </c>
      <c r="AB548" s="13" t="str">
        <f t="shared" ref="AB548:AB611" si="248">IF(E548&lt;56,"U",IF(E548&lt;64,"V",IF(E548&lt;72,"W",IF(E548&lt;84,"X","no"))))</f>
        <v>U</v>
      </c>
      <c r="AC548" s="14">
        <f t="shared" ref="AC548:AC611" si="249">M548*O548*(1+P548/3)+500000</f>
        <v>166021.44365805644</v>
      </c>
      <c r="AD548" s="14">
        <f t="shared" ref="AD548:AD611" si="250">IF($C$21="S",N548*O548*(1+P548)+Y548+10000000,N548*O548*(1+P548)+Y548)</f>
        <v>0</v>
      </c>
      <c r="AE548" s="27"/>
      <c r="AF548" s="27"/>
      <c r="AG548" s="33"/>
      <c r="AH548" s="34"/>
      <c r="AI548" s="35"/>
      <c r="AJ548" s="33"/>
      <c r="AK548" s="34"/>
      <c r="AL548" s="35"/>
      <c r="AM548" s="28"/>
      <c r="AN548" s="28"/>
      <c r="AO548" s="28"/>
    </row>
    <row r="549" spans="5:41" x14ac:dyDescent="0.25">
      <c r="E549" s="11">
        <f>route!A548</f>
        <v>0</v>
      </c>
      <c r="F549" s="11">
        <f>route!B548</f>
        <v>0</v>
      </c>
      <c r="G549" s="12">
        <f t="shared" si="228"/>
        <v>0</v>
      </c>
      <c r="H549" s="12">
        <f t="shared" si="229"/>
        <v>0</v>
      </c>
      <c r="I549" s="12">
        <f t="shared" si="230"/>
        <v>31</v>
      </c>
      <c r="J549" s="12">
        <f t="shared" si="231"/>
        <v>3</v>
      </c>
      <c r="K549" s="12">
        <f t="shared" si="232"/>
        <v>-5.2359877559829883E-2</v>
      </c>
      <c r="L549" s="12">
        <f t="shared" si="233"/>
        <v>-5.2335956242943828E-2</v>
      </c>
      <c r="M549" s="12">
        <f t="shared" si="234"/>
        <v>-5.2383818566763218E-2</v>
      </c>
      <c r="N549" s="12">
        <f t="shared" si="235"/>
        <v>0</v>
      </c>
      <c r="O549" s="12">
        <f t="shared" si="236"/>
        <v>6375585.7452000007</v>
      </c>
      <c r="P549" s="12">
        <f t="shared" si="237"/>
        <v>9.2468067027179749E-6</v>
      </c>
      <c r="Q549" s="12">
        <f t="shared" si="238"/>
        <v>0</v>
      </c>
      <c r="R549" s="12">
        <f t="shared" si="239"/>
        <v>0</v>
      </c>
      <c r="S549" s="12">
        <f t="shared" si="240"/>
        <v>0</v>
      </c>
      <c r="T549" s="12">
        <f t="shared" si="241"/>
        <v>0</v>
      </c>
      <c r="U549" s="12">
        <f t="shared" si="242"/>
        <v>0</v>
      </c>
      <c r="V549" s="12">
        <f t="shared" si="227"/>
        <v>5.0546225567071803E-3</v>
      </c>
      <c r="W549" s="12">
        <f t="shared" si="243"/>
        <v>4.2582015317955055E-5</v>
      </c>
      <c r="X549" s="12">
        <f t="shared" si="244"/>
        <v>1.6740578955036711E-7</v>
      </c>
      <c r="Y549" s="12">
        <f t="shared" si="245"/>
        <v>0</v>
      </c>
      <c r="Z549" s="13" t="str">
        <f t="shared" si="246"/>
        <v>N</v>
      </c>
      <c r="AA549" s="13" t="str">
        <f t="shared" si="247"/>
        <v>N</v>
      </c>
      <c r="AB549" s="13" t="str">
        <f t="shared" si="248"/>
        <v>U</v>
      </c>
      <c r="AC549" s="14">
        <f t="shared" si="249"/>
        <v>166021.44365805644</v>
      </c>
      <c r="AD549" s="14">
        <f t="shared" si="250"/>
        <v>0</v>
      </c>
      <c r="AE549" s="27"/>
      <c r="AF549" s="27"/>
      <c r="AG549" s="33"/>
      <c r="AH549" s="34"/>
      <c r="AI549" s="35"/>
      <c r="AJ549" s="33"/>
      <c r="AK549" s="34"/>
      <c r="AL549" s="35"/>
      <c r="AM549" s="28"/>
      <c r="AN549" s="28"/>
      <c r="AO549" s="28"/>
    </row>
    <row r="550" spans="5:41" x14ac:dyDescent="0.25">
      <c r="E550" s="11">
        <f>route!A549</f>
        <v>0</v>
      </c>
      <c r="F550" s="11">
        <f>route!B549</f>
        <v>0</v>
      </c>
      <c r="G550" s="12">
        <f t="shared" si="228"/>
        <v>0</v>
      </c>
      <c r="H550" s="12">
        <f t="shared" si="229"/>
        <v>0</v>
      </c>
      <c r="I550" s="12">
        <f t="shared" si="230"/>
        <v>31</v>
      </c>
      <c r="J550" s="12">
        <f t="shared" si="231"/>
        <v>3</v>
      </c>
      <c r="K550" s="12">
        <f t="shared" si="232"/>
        <v>-5.2359877559829883E-2</v>
      </c>
      <c r="L550" s="12">
        <f t="shared" si="233"/>
        <v>-5.2335956242943828E-2</v>
      </c>
      <c r="M550" s="12">
        <f t="shared" si="234"/>
        <v>-5.2383818566763218E-2</v>
      </c>
      <c r="N550" s="12">
        <f t="shared" si="235"/>
        <v>0</v>
      </c>
      <c r="O550" s="12">
        <f t="shared" si="236"/>
        <v>6375585.7452000007</v>
      </c>
      <c r="P550" s="12">
        <f t="shared" si="237"/>
        <v>9.2468067027179749E-6</v>
      </c>
      <c r="Q550" s="12">
        <f t="shared" si="238"/>
        <v>0</v>
      </c>
      <c r="R550" s="12">
        <f t="shared" si="239"/>
        <v>0</v>
      </c>
      <c r="S550" s="12">
        <f t="shared" si="240"/>
        <v>0</v>
      </c>
      <c r="T550" s="12">
        <f t="shared" si="241"/>
        <v>0</v>
      </c>
      <c r="U550" s="12">
        <f t="shared" si="242"/>
        <v>0</v>
      </c>
      <c r="V550" s="12">
        <f t="shared" si="227"/>
        <v>5.0546225567071803E-3</v>
      </c>
      <c r="W550" s="12">
        <f t="shared" si="243"/>
        <v>4.2582015317955055E-5</v>
      </c>
      <c r="X550" s="12">
        <f t="shared" si="244"/>
        <v>1.6740578955036711E-7</v>
      </c>
      <c r="Y550" s="12">
        <f t="shared" si="245"/>
        <v>0</v>
      </c>
      <c r="Z550" s="13" t="str">
        <f t="shared" si="246"/>
        <v>N</v>
      </c>
      <c r="AA550" s="13" t="str">
        <f t="shared" si="247"/>
        <v>N</v>
      </c>
      <c r="AB550" s="13" t="str">
        <f t="shared" si="248"/>
        <v>U</v>
      </c>
      <c r="AC550" s="14">
        <f t="shared" si="249"/>
        <v>166021.44365805644</v>
      </c>
      <c r="AD550" s="14">
        <f t="shared" si="250"/>
        <v>0</v>
      </c>
      <c r="AE550" s="27"/>
      <c r="AF550" s="27"/>
      <c r="AG550" s="33"/>
      <c r="AH550" s="34"/>
      <c r="AI550" s="35"/>
      <c r="AJ550" s="33"/>
      <c r="AK550" s="34"/>
      <c r="AL550" s="35"/>
      <c r="AM550" s="28"/>
      <c r="AN550" s="28"/>
      <c r="AO550" s="28"/>
    </row>
    <row r="551" spans="5:41" x14ac:dyDescent="0.25">
      <c r="E551" s="11">
        <f>route!A550</f>
        <v>0</v>
      </c>
      <c r="F551" s="11">
        <f>route!B550</f>
        <v>0</v>
      </c>
      <c r="G551" s="12">
        <f t="shared" si="228"/>
        <v>0</v>
      </c>
      <c r="H551" s="12">
        <f t="shared" si="229"/>
        <v>0</v>
      </c>
      <c r="I551" s="12">
        <f t="shared" si="230"/>
        <v>31</v>
      </c>
      <c r="J551" s="12">
        <f t="shared" si="231"/>
        <v>3</v>
      </c>
      <c r="K551" s="12">
        <f t="shared" si="232"/>
        <v>-5.2359877559829883E-2</v>
      </c>
      <c r="L551" s="12">
        <f t="shared" si="233"/>
        <v>-5.2335956242943828E-2</v>
      </c>
      <c r="M551" s="12">
        <f t="shared" si="234"/>
        <v>-5.2383818566763218E-2</v>
      </c>
      <c r="N551" s="12">
        <f t="shared" si="235"/>
        <v>0</v>
      </c>
      <c r="O551" s="12">
        <f t="shared" si="236"/>
        <v>6375585.7452000007</v>
      </c>
      <c r="P551" s="12">
        <f t="shared" si="237"/>
        <v>9.2468067027179749E-6</v>
      </c>
      <c r="Q551" s="12">
        <f t="shared" si="238"/>
        <v>0</v>
      </c>
      <c r="R551" s="12">
        <f t="shared" si="239"/>
        <v>0</v>
      </c>
      <c r="S551" s="12">
        <f t="shared" si="240"/>
        <v>0</v>
      </c>
      <c r="T551" s="12">
        <f t="shared" si="241"/>
        <v>0</v>
      </c>
      <c r="U551" s="12">
        <f t="shared" si="242"/>
        <v>0</v>
      </c>
      <c r="V551" s="12">
        <f t="shared" si="227"/>
        <v>5.0546225567071803E-3</v>
      </c>
      <c r="W551" s="12">
        <f t="shared" si="243"/>
        <v>4.2582015317955055E-5</v>
      </c>
      <c r="X551" s="12">
        <f t="shared" si="244"/>
        <v>1.6740578955036711E-7</v>
      </c>
      <c r="Y551" s="12">
        <f t="shared" si="245"/>
        <v>0</v>
      </c>
      <c r="Z551" s="13" t="str">
        <f t="shared" si="246"/>
        <v>N</v>
      </c>
      <c r="AA551" s="13" t="str">
        <f t="shared" si="247"/>
        <v>N</v>
      </c>
      <c r="AB551" s="13" t="str">
        <f t="shared" si="248"/>
        <v>U</v>
      </c>
      <c r="AC551" s="14">
        <f t="shared" si="249"/>
        <v>166021.44365805644</v>
      </c>
      <c r="AD551" s="14">
        <f t="shared" si="250"/>
        <v>0</v>
      </c>
      <c r="AE551" s="27"/>
      <c r="AF551" s="27"/>
      <c r="AG551" s="33"/>
      <c r="AH551" s="34"/>
      <c r="AI551" s="35"/>
      <c r="AJ551" s="33"/>
      <c r="AK551" s="34"/>
      <c r="AL551" s="35"/>
      <c r="AM551" s="28"/>
      <c r="AN551" s="28"/>
      <c r="AO551" s="28"/>
    </row>
    <row r="552" spans="5:41" x14ac:dyDescent="0.25">
      <c r="E552" s="11">
        <f>route!A551</f>
        <v>0</v>
      </c>
      <c r="F552" s="11">
        <f>route!B551</f>
        <v>0</v>
      </c>
      <c r="G552" s="12">
        <f t="shared" si="228"/>
        <v>0</v>
      </c>
      <c r="H552" s="12">
        <f t="shared" si="229"/>
        <v>0</v>
      </c>
      <c r="I552" s="12">
        <f t="shared" si="230"/>
        <v>31</v>
      </c>
      <c r="J552" s="12">
        <f t="shared" si="231"/>
        <v>3</v>
      </c>
      <c r="K552" s="12">
        <f t="shared" si="232"/>
        <v>-5.2359877559829883E-2</v>
      </c>
      <c r="L552" s="12">
        <f t="shared" si="233"/>
        <v>-5.2335956242943828E-2</v>
      </c>
      <c r="M552" s="12">
        <f t="shared" si="234"/>
        <v>-5.2383818566763218E-2</v>
      </c>
      <c r="N552" s="12">
        <f t="shared" si="235"/>
        <v>0</v>
      </c>
      <c r="O552" s="12">
        <f t="shared" si="236"/>
        <v>6375585.7452000007</v>
      </c>
      <c r="P552" s="12">
        <f t="shared" si="237"/>
        <v>9.2468067027179749E-6</v>
      </c>
      <c r="Q552" s="12">
        <f t="shared" si="238"/>
        <v>0</v>
      </c>
      <c r="R552" s="12">
        <f t="shared" si="239"/>
        <v>0</v>
      </c>
      <c r="S552" s="12">
        <f t="shared" si="240"/>
        <v>0</v>
      </c>
      <c r="T552" s="12">
        <f t="shared" si="241"/>
        <v>0</v>
      </c>
      <c r="U552" s="12">
        <f t="shared" si="242"/>
        <v>0</v>
      </c>
      <c r="V552" s="12">
        <f t="shared" si="227"/>
        <v>5.0546225567071803E-3</v>
      </c>
      <c r="W552" s="12">
        <f t="shared" si="243"/>
        <v>4.2582015317955055E-5</v>
      </c>
      <c r="X552" s="12">
        <f t="shared" si="244"/>
        <v>1.6740578955036711E-7</v>
      </c>
      <c r="Y552" s="12">
        <f t="shared" si="245"/>
        <v>0</v>
      </c>
      <c r="Z552" s="13" t="str">
        <f t="shared" si="246"/>
        <v>N</v>
      </c>
      <c r="AA552" s="13" t="str">
        <f t="shared" si="247"/>
        <v>N</v>
      </c>
      <c r="AB552" s="13" t="str">
        <f t="shared" si="248"/>
        <v>U</v>
      </c>
      <c r="AC552" s="14">
        <f t="shared" si="249"/>
        <v>166021.44365805644</v>
      </c>
      <c r="AD552" s="14">
        <f t="shared" si="250"/>
        <v>0</v>
      </c>
      <c r="AE552" s="27"/>
      <c r="AF552" s="27"/>
      <c r="AG552" s="33"/>
      <c r="AH552" s="34"/>
      <c r="AI552" s="35"/>
      <c r="AJ552" s="33"/>
      <c r="AK552" s="34"/>
      <c r="AL552" s="35"/>
      <c r="AM552" s="28"/>
      <c r="AN552" s="28"/>
      <c r="AO552" s="28"/>
    </row>
    <row r="553" spans="5:41" x14ac:dyDescent="0.25">
      <c r="E553" s="11">
        <f>route!A552</f>
        <v>0</v>
      </c>
      <c r="F553" s="11">
        <f>route!B552</f>
        <v>0</v>
      </c>
      <c r="G553" s="12">
        <f t="shared" si="228"/>
        <v>0</v>
      </c>
      <c r="H553" s="12">
        <f t="shared" si="229"/>
        <v>0</v>
      </c>
      <c r="I553" s="12">
        <f t="shared" si="230"/>
        <v>31</v>
      </c>
      <c r="J553" s="12">
        <f t="shared" si="231"/>
        <v>3</v>
      </c>
      <c r="K553" s="12">
        <f t="shared" si="232"/>
        <v>-5.2359877559829883E-2</v>
      </c>
      <c r="L553" s="12">
        <f t="shared" si="233"/>
        <v>-5.2335956242943828E-2</v>
      </c>
      <c r="M553" s="12">
        <f t="shared" si="234"/>
        <v>-5.2383818566763218E-2</v>
      </c>
      <c r="N553" s="12">
        <f t="shared" si="235"/>
        <v>0</v>
      </c>
      <c r="O553" s="12">
        <f t="shared" si="236"/>
        <v>6375585.7452000007</v>
      </c>
      <c r="P553" s="12">
        <f t="shared" si="237"/>
        <v>9.2468067027179749E-6</v>
      </c>
      <c r="Q553" s="12">
        <f t="shared" si="238"/>
        <v>0</v>
      </c>
      <c r="R553" s="12">
        <f t="shared" si="239"/>
        <v>0</v>
      </c>
      <c r="S553" s="12">
        <f t="shared" si="240"/>
        <v>0</v>
      </c>
      <c r="T553" s="12">
        <f t="shared" si="241"/>
        <v>0</v>
      </c>
      <c r="U553" s="12">
        <f t="shared" si="242"/>
        <v>0</v>
      </c>
      <c r="V553" s="12">
        <f t="shared" si="227"/>
        <v>5.0546225567071803E-3</v>
      </c>
      <c r="W553" s="12">
        <f t="shared" si="243"/>
        <v>4.2582015317955055E-5</v>
      </c>
      <c r="X553" s="12">
        <f t="shared" si="244"/>
        <v>1.6740578955036711E-7</v>
      </c>
      <c r="Y553" s="12">
        <f t="shared" si="245"/>
        <v>0</v>
      </c>
      <c r="Z553" s="13" t="str">
        <f t="shared" si="246"/>
        <v>N</v>
      </c>
      <c r="AA553" s="13" t="str">
        <f t="shared" si="247"/>
        <v>N</v>
      </c>
      <c r="AB553" s="13" t="str">
        <f t="shared" si="248"/>
        <v>U</v>
      </c>
      <c r="AC553" s="14">
        <f t="shared" si="249"/>
        <v>166021.44365805644</v>
      </c>
      <c r="AD553" s="14">
        <f t="shared" si="250"/>
        <v>0</v>
      </c>
      <c r="AE553" s="27"/>
      <c r="AF553" s="27"/>
      <c r="AG553" s="33"/>
      <c r="AH553" s="34"/>
      <c r="AI553" s="35"/>
      <c r="AJ553" s="33"/>
      <c r="AK553" s="34"/>
      <c r="AL553" s="35"/>
      <c r="AM553" s="28"/>
      <c r="AN553" s="28"/>
      <c r="AO553" s="28"/>
    </row>
    <row r="554" spans="5:41" x14ac:dyDescent="0.25">
      <c r="E554" s="11">
        <f>route!A553</f>
        <v>0</v>
      </c>
      <c r="F554" s="11">
        <f>route!B553</f>
        <v>0</v>
      </c>
      <c r="G554" s="12">
        <f t="shared" si="228"/>
        <v>0</v>
      </c>
      <c r="H554" s="12">
        <f t="shared" si="229"/>
        <v>0</v>
      </c>
      <c r="I554" s="12">
        <f t="shared" si="230"/>
        <v>31</v>
      </c>
      <c r="J554" s="12">
        <f t="shared" si="231"/>
        <v>3</v>
      </c>
      <c r="K554" s="12">
        <f t="shared" si="232"/>
        <v>-5.2359877559829883E-2</v>
      </c>
      <c r="L554" s="12">
        <f t="shared" si="233"/>
        <v>-5.2335956242943828E-2</v>
      </c>
      <c r="M554" s="12">
        <f t="shared" si="234"/>
        <v>-5.2383818566763218E-2</v>
      </c>
      <c r="N554" s="12">
        <f t="shared" si="235"/>
        <v>0</v>
      </c>
      <c r="O554" s="12">
        <f t="shared" si="236"/>
        <v>6375585.7452000007</v>
      </c>
      <c r="P554" s="12">
        <f t="shared" si="237"/>
        <v>9.2468067027179749E-6</v>
      </c>
      <c r="Q554" s="12">
        <f t="shared" si="238"/>
        <v>0</v>
      </c>
      <c r="R554" s="12">
        <f t="shared" si="239"/>
        <v>0</v>
      </c>
      <c r="S554" s="12">
        <f t="shared" si="240"/>
        <v>0</v>
      </c>
      <c r="T554" s="12">
        <f t="shared" si="241"/>
        <v>0</v>
      </c>
      <c r="U554" s="12">
        <f t="shared" si="242"/>
        <v>0</v>
      </c>
      <c r="V554" s="12">
        <f t="shared" si="227"/>
        <v>5.0546225567071803E-3</v>
      </c>
      <c r="W554" s="12">
        <f t="shared" si="243"/>
        <v>4.2582015317955055E-5</v>
      </c>
      <c r="X554" s="12">
        <f t="shared" si="244"/>
        <v>1.6740578955036711E-7</v>
      </c>
      <c r="Y554" s="12">
        <f t="shared" si="245"/>
        <v>0</v>
      </c>
      <c r="Z554" s="13" t="str">
        <f t="shared" si="246"/>
        <v>N</v>
      </c>
      <c r="AA554" s="13" t="str">
        <f t="shared" si="247"/>
        <v>N</v>
      </c>
      <c r="AB554" s="13" t="str">
        <f t="shared" si="248"/>
        <v>U</v>
      </c>
      <c r="AC554" s="14">
        <f t="shared" si="249"/>
        <v>166021.44365805644</v>
      </c>
      <c r="AD554" s="14">
        <f t="shared" si="250"/>
        <v>0</v>
      </c>
      <c r="AE554" s="27"/>
      <c r="AF554" s="27"/>
      <c r="AG554" s="33"/>
      <c r="AH554" s="34"/>
      <c r="AI554" s="35"/>
      <c r="AJ554" s="33"/>
      <c r="AK554" s="34"/>
      <c r="AL554" s="35"/>
      <c r="AM554" s="28"/>
      <c r="AN554" s="28"/>
      <c r="AO554" s="28"/>
    </row>
    <row r="555" spans="5:41" x14ac:dyDescent="0.25">
      <c r="E555" s="11">
        <f>route!A554</f>
        <v>0</v>
      </c>
      <c r="F555" s="11">
        <f>route!B554</f>
        <v>0</v>
      </c>
      <c r="G555" s="12">
        <f t="shared" si="228"/>
        <v>0</v>
      </c>
      <c r="H555" s="12">
        <f t="shared" si="229"/>
        <v>0</v>
      </c>
      <c r="I555" s="12">
        <f t="shared" si="230"/>
        <v>31</v>
      </c>
      <c r="J555" s="12">
        <f t="shared" si="231"/>
        <v>3</v>
      </c>
      <c r="K555" s="12">
        <f t="shared" si="232"/>
        <v>-5.2359877559829883E-2</v>
      </c>
      <c r="L555" s="12">
        <f t="shared" si="233"/>
        <v>-5.2335956242943828E-2</v>
      </c>
      <c r="M555" s="12">
        <f t="shared" si="234"/>
        <v>-5.2383818566763218E-2</v>
      </c>
      <c r="N555" s="12">
        <f t="shared" si="235"/>
        <v>0</v>
      </c>
      <c r="O555" s="12">
        <f t="shared" si="236"/>
        <v>6375585.7452000007</v>
      </c>
      <c r="P555" s="12">
        <f t="shared" si="237"/>
        <v>9.2468067027179749E-6</v>
      </c>
      <c r="Q555" s="12">
        <f t="shared" si="238"/>
        <v>0</v>
      </c>
      <c r="R555" s="12">
        <f t="shared" si="239"/>
        <v>0</v>
      </c>
      <c r="S555" s="12">
        <f t="shared" si="240"/>
        <v>0</v>
      </c>
      <c r="T555" s="12">
        <f t="shared" si="241"/>
        <v>0</v>
      </c>
      <c r="U555" s="12">
        <f t="shared" si="242"/>
        <v>0</v>
      </c>
      <c r="V555" s="12">
        <f t="shared" si="227"/>
        <v>5.0546225567071803E-3</v>
      </c>
      <c r="W555" s="12">
        <f t="shared" si="243"/>
        <v>4.2582015317955055E-5</v>
      </c>
      <c r="X555" s="12">
        <f t="shared" si="244"/>
        <v>1.6740578955036711E-7</v>
      </c>
      <c r="Y555" s="12">
        <f t="shared" si="245"/>
        <v>0</v>
      </c>
      <c r="Z555" s="13" t="str">
        <f t="shared" si="246"/>
        <v>N</v>
      </c>
      <c r="AA555" s="13" t="str">
        <f t="shared" si="247"/>
        <v>N</v>
      </c>
      <c r="AB555" s="13" t="str">
        <f t="shared" si="248"/>
        <v>U</v>
      </c>
      <c r="AC555" s="14">
        <f t="shared" si="249"/>
        <v>166021.44365805644</v>
      </c>
      <c r="AD555" s="14">
        <f t="shared" si="250"/>
        <v>0</v>
      </c>
      <c r="AE555" s="27"/>
      <c r="AF555" s="27"/>
      <c r="AG555" s="33"/>
      <c r="AH555" s="34"/>
      <c r="AI555" s="35"/>
      <c r="AJ555" s="33"/>
      <c r="AK555" s="34"/>
      <c r="AL555" s="35"/>
      <c r="AM555" s="28"/>
      <c r="AN555" s="28"/>
      <c r="AO555" s="28"/>
    </row>
    <row r="556" spans="5:41" x14ac:dyDescent="0.25">
      <c r="E556" s="11">
        <f>route!A555</f>
        <v>0</v>
      </c>
      <c r="F556" s="11">
        <f>route!B555</f>
        <v>0</v>
      </c>
      <c r="G556" s="12">
        <f t="shared" si="228"/>
        <v>0</v>
      </c>
      <c r="H556" s="12">
        <f t="shared" si="229"/>
        <v>0</v>
      </c>
      <c r="I556" s="12">
        <f t="shared" si="230"/>
        <v>31</v>
      </c>
      <c r="J556" s="12">
        <f t="shared" si="231"/>
        <v>3</v>
      </c>
      <c r="K556" s="12">
        <f t="shared" si="232"/>
        <v>-5.2359877559829883E-2</v>
      </c>
      <c r="L556" s="12">
        <f t="shared" si="233"/>
        <v>-5.2335956242943828E-2</v>
      </c>
      <c r="M556" s="12">
        <f t="shared" si="234"/>
        <v>-5.2383818566763218E-2</v>
      </c>
      <c r="N556" s="12">
        <f t="shared" si="235"/>
        <v>0</v>
      </c>
      <c r="O556" s="12">
        <f t="shared" si="236"/>
        <v>6375585.7452000007</v>
      </c>
      <c r="P556" s="12">
        <f t="shared" si="237"/>
        <v>9.2468067027179749E-6</v>
      </c>
      <c r="Q556" s="12">
        <f t="shared" si="238"/>
        <v>0</v>
      </c>
      <c r="R556" s="12">
        <f t="shared" si="239"/>
        <v>0</v>
      </c>
      <c r="S556" s="12">
        <f t="shared" si="240"/>
        <v>0</v>
      </c>
      <c r="T556" s="12">
        <f t="shared" si="241"/>
        <v>0</v>
      </c>
      <c r="U556" s="12">
        <f t="shared" si="242"/>
        <v>0</v>
      </c>
      <c r="V556" s="12">
        <f t="shared" si="227"/>
        <v>5.0546225567071803E-3</v>
      </c>
      <c r="W556" s="12">
        <f t="shared" si="243"/>
        <v>4.2582015317955055E-5</v>
      </c>
      <c r="X556" s="12">
        <f t="shared" si="244"/>
        <v>1.6740578955036711E-7</v>
      </c>
      <c r="Y556" s="12">
        <f t="shared" si="245"/>
        <v>0</v>
      </c>
      <c r="Z556" s="13" t="str">
        <f t="shared" si="246"/>
        <v>N</v>
      </c>
      <c r="AA556" s="13" t="str">
        <f t="shared" si="247"/>
        <v>N</v>
      </c>
      <c r="AB556" s="13" t="str">
        <f t="shared" si="248"/>
        <v>U</v>
      </c>
      <c r="AC556" s="14">
        <f t="shared" si="249"/>
        <v>166021.44365805644</v>
      </c>
      <c r="AD556" s="14">
        <f t="shared" si="250"/>
        <v>0</v>
      </c>
      <c r="AE556" s="27"/>
      <c r="AF556" s="27"/>
      <c r="AG556" s="33"/>
      <c r="AH556" s="34"/>
      <c r="AI556" s="35"/>
      <c r="AJ556" s="33"/>
      <c r="AK556" s="34"/>
      <c r="AL556" s="35"/>
      <c r="AM556" s="28"/>
      <c r="AN556" s="28"/>
      <c r="AO556" s="28"/>
    </row>
    <row r="557" spans="5:41" x14ac:dyDescent="0.25">
      <c r="E557" s="11">
        <f>route!A556</f>
        <v>0</v>
      </c>
      <c r="F557" s="11">
        <f>route!B556</f>
        <v>0</v>
      </c>
      <c r="G557" s="12">
        <f t="shared" si="228"/>
        <v>0</v>
      </c>
      <c r="H557" s="12">
        <f t="shared" si="229"/>
        <v>0</v>
      </c>
      <c r="I557" s="12">
        <f t="shared" si="230"/>
        <v>31</v>
      </c>
      <c r="J557" s="12">
        <f t="shared" si="231"/>
        <v>3</v>
      </c>
      <c r="K557" s="12">
        <f t="shared" si="232"/>
        <v>-5.2359877559829883E-2</v>
      </c>
      <c r="L557" s="12">
        <f t="shared" si="233"/>
        <v>-5.2335956242943828E-2</v>
      </c>
      <c r="M557" s="12">
        <f t="shared" si="234"/>
        <v>-5.2383818566763218E-2</v>
      </c>
      <c r="N557" s="12">
        <f t="shared" si="235"/>
        <v>0</v>
      </c>
      <c r="O557" s="12">
        <f t="shared" si="236"/>
        <v>6375585.7452000007</v>
      </c>
      <c r="P557" s="12">
        <f t="shared" si="237"/>
        <v>9.2468067027179749E-6</v>
      </c>
      <c r="Q557" s="12">
        <f t="shared" si="238"/>
        <v>0</v>
      </c>
      <c r="R557" s="12">
        <f t="shared" si="239"/>
        <v>0</v>
      </c>
      <c r="S557" s="12">
        <f t="shared" si="240"/>
        <v>0</v>
      </c>
      <c r="T557" s="12">
        <f t="shared" si="241"/>
        <v>0</v>
      </c>
      <c r="U557" s="12">
        <f t="shared" si="242"/>
        <v>0</v>
      </c>
      <c r="V557" s="12">
        <f t="shared" si="227"/>
        <v>5.0546225567071803E-3</v>
      </c>
      <c r="W557" s="12">
        <f t="shared" si="243"/>
        <v>4.2582015317955055E-5</v>
      </c>
      <c r="X557" s="12">
        <f t="shared" si="244"/>
        <v>1.6740578955036711E-7</v>
      </c>
      <c r="Y557" s="12">
        <f t="shared" si="245"/>
        <v>0</v>
      </c>
      <c r="Z557" s="13" t="str">
        <f t="shared" si="246"/>
        <v>N</v>
      </c>
      <c r="AA557" s="13" t="str">
        <f t="shared" si="247"/>
        <v>N</v>
      </c>
      <c r="AB557" s="13" t="str">
        <f t="shared" si="248"/>
        <v>U</v>
      </c>
      <c r="AC557" s="14">
        <f t="shared" si="249"/>
        <v>166021.44365805644</v>
      </c>
      <c r="AD557" s="14">
        <f t="shared" si="250"/>
        <v>0</v>
      </c>
      <c r="AE557" s="27"/>
      <c r="AF557" s="27"/>
      <c r="AG557" s="33"/>
      <c r="AH557" s="34"/>
      <c r="AI557" s="35"/>
      <c r="AJ557" s="33"/>
      <c r="AK557" s="34"/>
      <c r="AL557" s="35"/>
      <c r="AM557" s="28"/>
      <c r="AN557" s="28"/>
      <c r="AO557" s="28"/>
    </row>
    <row r="558" spans="5:41" x14ac:dyDescent="0.25">
      <c r="E558" s="11">
        <f>route!A557</f>
        <v>0</v>
      </c>
      <c r="F558" s="11">
        <f>route!B557</f>
        <v>0</v>
      </c>
      <c r="G558" s="12">
        <f t="shared" si="228"/>
        <v>0</v>
      </c>
      <c r="H558" s="12">
        <f t="shared" si="229"/>
        <v>0</v>
      </c>
      <c r="I558" s="12">
        <f t="shared" si="230"/>
        <v>31</v>
      </c>
      <c r="J558" s="12">
        <f t="shared" si="231"/>
        <v>3</v>
      </c>
      <c r="K558" s="12">
        <f t="shared" si="232"/>
        <v>-5.2359877559829883E-2</v>
      </c>
      <c r="L558" s="12">
        <f t="shared" si="233"/>
        <v>-5.2335956242943828E-2</v>
      </c>
      <c r="M558" s="12">
        <f t="shared" si="234"/>
        <v>-5.2383818566763218E-2</v>
      </c>
      <c r="N558" s="12">
        <f t="shared" si="235"/>
        <v>0</v>
      </c>
      <c r="O558" s="12">
        <f t="shared" si="236"/>
        <v>6375585.7452000007</v>
      </c>
      <c r="P558" s="12">
        <f t="shared" si="237"/>
        <v>9.2468067027179749E-6</v>
      </c>
      <c r="Q558" s="12">
        <f t="shared" si="238"/>
        <v>0</v>
      </c>
      <c r="R558" s="12">
        <f t="shared" si="239"/>
        <v>0</v>
      </c>
      <c r="S558" s="12">
        <f t="shared" si="240"/>
        <v>0</v>
      </c>
      <c r="T558" s="12">
        <f t="shared" si="241"/>
        <v>0</v>
      </c>
      <c r="U558" s="12">
        <f t="shared" si="242"/>
        <v>0</v>
      </c>
      <c r="V558" s="12">
        <f t="shared" si="227"/>
        <v>5.0546225567071803E-3</v>
      </c>
      <c r="W558" s="12">
        <f t="shared" si="243"/>
        <v>4.2582015317955055E-5</v>
      </c>
      <c r="X558" s="12">
        <f t="shared" si="244"/>
        <v>1.6740578955036711E-7</v>
      </c>
      <c r="Y558" s="12">
        <f t="shared" si="245"/>
        <v>0</v>
      </c>
      <c r="Z558" s="13" t="str">
        <f t="shared" si="246"/>
        <v>N</v>
      </c>
      <c r="AA558" s="13" t="str">
        <f t="shared" si="247"/>
        <v>N</v>
      </c>
      <c r="AB558" s="13" t="str">
        <f t="shared" si="248"/>
        <v>U</v>
      </c>
      <c r="AC558" s="14">
        <f t="shared" si="249"/>
        <v>166021.44365805644</v>
      </c>
      <c r="AD558" s="14">
        <f t="shared" si="250"/>
        <v>0</v>
      </c>
      <c r="AE558" s="27"/>
      <c r="AF558" s="27"/>
      <c r="AG558" s="33"/>
      <c r="AH558" s="34"/>
      <c r="AI558" s="35"/>
      <c r="AJ558" s="33"/>
      <c r="AK558" s="34"/>
      <c r="AL558" s="35"/>
      <c r="AM558" s="28"/>
      <c r="AN558" s="28"/>
      <c r="AO558" s="28"/>
    </row>
    <row r="559" spans="5:41" x14ac:dyDescent="0.25">
      <c r="E559" s="11">
        <f>route!A558</f>
        <v>0</v>
      </c>
      <c r="F559" s="11">
        <f>route!B558</f>
        <v>0</v>
      </c>
      <c r="G559" s="12">
        <f t="shared" si="228"/>
        <v>0</v>
      </c>
      <c r="H559" s="12">
        <f t="shared" si="229"/>
        <v>0</v>
      </c>
      <c r="I559" s="12">
        <f t="shared" si="230"/>
        <v>31</v>
      </c>
      <c r="J559" s="12">
        <f t="shared" si="231"/>
        <v>3</v>
      </c>
      <c r="K559" s="12">
        <f t="shared" si="232"/>
        <v>-5.2359877559829883E-2</v>
      </c>
      <c r="L559" s="12">
        <f t="shared" si="233"/>
        <v>-5.2335956242943828E-2</v>
      </c>
      <c r="M559" s="12">
        <f t="shared" si="234"/>
        <v>-5.2383818566763218E-2</v>
      </c>
      <c r="N559" s="12">
        <f t="shared" si="235"/>
        <v>0</v>
      </c>
      <c r="O559" s="12">
        <f t="shared" si="236"/>
        <v>6375585.7452000007</v>
      </c>
      <c r="P559" s="12">
        <f t="shared" si="237"/>
        <v>9.2468067027179749E-6</v>
      </c>
      <c r="Q559" s="12">
        <f t="shared" si="238"/>
        <v>0</v>
      </c>
      <c r="R559" s="12">
        <f t="shared" si="239"/>
        <v>0</v>
      </c>
      <c r="S559" s="12">
        <f t="shared" si="240"/>
        <v>0</v>
      </c>
      <c r="T559" s="12">
        <f t="shared" si="241"/>
        <v>0</v>
      </c>
      <c r="U559" s="12">
        <f t="shared" si="242"/>
        <v>0</v>
      </c>
      <c r="V559" s="12">
        <f t="shared" si="227"/>
        <v>5.0546225567071803E-3</v>
      </c>
      <c r="W559" s="12">
        <f t="shared" si="243"/>
        <v>4.2582015317955055E-5</v>
      </c>
      <c r="X559" s="12">
        <f t="shared" si="244"/>
        <v>1.6740578955036711E-7</v>
      </c>
      <c r="Y559" s="12">
        <f t="shared" si="245"/>
        <v>0</v>
      </c>
      <c r="Z559" s="13" t="str">
        <f t="shared" si="246"/>
        <v>N</v>
      </c>
      <c r="AA559" s="13" t="str">
        <f t="shared" si="247"/>
        <v>N</v>
      </c>
      <c r="AB559" s="13" t="str">
        <f t="shared" si="248"/>
        <v>U</v>
      </c>
      <c r="AC559" s="14">
        <f t="shared" si="249"/>
        <v>166021.44365805644</v>
      </c>
      <c r="AD559" s="14">
        <f t="shared" si="250"/>
        <v>0</v>
      </c>
      <c r="AE559" s="27"/>
      <c r="AF559" s="27"/>
      <c r="AG559" s="33"/>
      <c r="AH559" s="34"/>
      <c r="AI559" s="35"/>
      <c r="AJ559" s="33"/>
      <c r="AK559" s="34"/>
      <c r="AL559" s="35"/>
      <c r="AM559" s="28"/>
      <c r="AN559" s="28"/>
      <c r="AO559" s="28"/>
    </row>
    <row r="560" spans="5:41" x14ac:dyDescent="0.25">
      <c r="E560" s="11">
        <f>route!A559</f>
        <v>0</v>
      </c>
      <c r="F560" s="11">
        <f>route!B559</f>
        <v>0</v>
      </c>
      <c r="G560" s="12">
        <f t="shared" si="228"/>
        <v>0</v>
      </c>
      <c r="H560" s="12">
        <f t="shared" si="229"/>
        <v>0</v>
      </c>
      <c r="I560" s="12">
        <f t="shared" si="230"/>
        <v>31</v>
      </c>
      <c r="J560" s="12">
        <f t="shared" si="231"/>
        <v>3</v>
      </c>
      <c r="K560" s="12">
        <f t="shared" si="232"/>
        <v>-5.2359877559829883E-2</v>
      </c>
      <c r="L560" s="12">
        <f t="shared" si="233"/>
        <v>-5.2335956242943828E-2</v>
      </c>
      <c r="M560" s="12">
        <f t="shared" si="234"/>
        <v>-5.2383818566763218E-2</v>
      </c>
      <c r="N560" s="12">
        <f t="shared" si="235"/>
        <v>0</v>
      </c>
      <c r="O560" s="12">
        <f t="shared" si="236"/>
        <v>6375585.7452000007</v>
      </c>
      <c r="P560" s="12">
        <f t="shared" si="237"/>
        <v>9.2468067027179749E-6</v>
      </c>
      <c r="Q560" s="12">
        <f t="shared" si="238"/>
        <v>0</v>
      </c>
      <c r="R560" s="12">
        <f t="shared" si="239"/>
        <v>0</v>
      </c>
      <c r="S560" s="12">
        <f t="shared" si="240"/>
        <v>0</v>
      </c>
      <c r="T560" s="12">
        <f t="shared" si="241"/>
        <v>0</v>
      </c>
      <c r="U560" s="12">
        <f t="shared" si="242"/>
        <v>0</v>
      </c>
      <c r="V560" s="12">
        <f t="shared" si="227"/>
        <v>5.0546225567071803E-3</v>
      </c>
      <c r="W560" s="12">
        <f t="shared" si="243"/>
        <v>4.2582015317955055E-5</v>
      </c>
      <c r="X560" s="12">
        <f t="shared" si="244"/>
        <v>1.6740578955036711E-7</v>
      </c>
      <c r="Y560" s="12">
        <f t="shared" si="245"/>
        <v>0</v>
      </c>
      <c r="Z560" s="13" t="str">
        <f t="shared" si="246"/>
        <v>N</v>
      </c>
      <c r="AA560" s="13" t="str">
        <f t="shared" si="247"/>
        <v>N</v>
      </c>
      <c r="AB560" s="13" t="str">
        <f t="shared" si="248"/>
        <v>U</v>
      </c>
      <c r="AC560" s="14">
        <f t="shared" si="249"/>
        <v>166021.44365805644</v>
      </c>
      <c r="AD560" s="14">
        <f t="shared" si="250"/>
        <v>0</v>
      </c>
      <c r="AE560" s="27"/>
      <c r="AF560" s="27"/>
      <c r="AG560" s="33"/>
      <c r="AH560" s="34"/>
      <c r="AI560" s="35"/>
      <c r="AJ560" s="33"/>
      <c r="AK560" s="34"/>
      <c r="AL560" s="35"/>
      <c r="AM560" s="28"/>
      <c r="AN560" s="28"/>
      <c r="AO560" s="28"/>
    </row>
    <row r="561" spans="5:41" x14ac:dyDescent="0.25">
      <c r="E561" s="11">
        <f>route!A560</f>
        <v>0</v>
      </c>
      <c r="F561" s="11">
        <f>route!B560</f>
        <v>0</v>
      </c>
      <c r="G561" s="12">
        <f t="shared" si="228"/>
        <v>0</v>
      </c>
      <c r="H561" s="12">
        <f t="shared" si="229"/>
        <v>0</v>
      </c>
      <c r="I561" s="12">
        <f t="shared" si="230"/>
        <v>31</v>
      </c>
      <c r="J561" s="12">
        <f t="shared" si="231"/>
        <v>3</v>
      </c>
      <c r="K561" s="12">
        <f t="shared" si="232"/>
        <v>-5.2359877559829883E-2</v>
      </c>
      <c r="L561" s="12">
        <f t="shared" si="233"/>
        <v>-5.2335956242943828E-2</v>
      </c>
      <c r="M561" s="12">
        <f t="shared" si="234"/>
        <v>-5.2383818566763218E-2</v>
      </c>
      <c r="N561" s="12">
        <f t="shared" si="235"/>
        <v>0</v>
      </c>
      <c r="O561" s="12">
        <f t="shared" si="236"/>
        <v>6375585.7452000007</v>
      </c>
      <c r="P561" s="12">
        <f t="shared" si="237"/>
        <v>9.2468067027179749E-6</v>
      </c>
      <c r="Q561" s="12">
        <f t="shared" si="238"/>
        <v>0</v>
      </c>
      <c r="R561" s="12">
        <f t="shared" si="239"/>
        <v>0</v>
      </c>
      <c r="S561" s="12">
        <f t="shared" si="240"/>
        <v>0</v>
      </c>
      <c r="T561" s="12">
        <f t="shared" si="241"/>
        <v>0</v>
      </c>
      <c r="U561" s="12">
        <f t="shared" si="242"/>
        <v>0</v>
      </c>
      <c r="V561" s="12">
        <f t="shared" si="227"/>
        <v>5.0546225567071803E-3</v>
      </c>
      <c r="W561" s="12">
        <f t="shared" si="243"/>
        <v>4.2582015317955055E-5</v>
      </c>
      <c r="X561" s="12">
        <f t="shared" si="244"/>
        <v>1.6740578955036711E-7</v>
      </c>
      <c r="Y561" s="12">
        <f t="shared" si="245"/>
        <v>0</v>
      </c>
      <c r="Z561" s="13" t="str">
        <f t="shared" si="246"/>
        <v>N</v>
      </c>
      <c r="AA561" s="13" t="str">
        <f t="shared" si="247"/>
        <v>N</v>
      </c>
      <c r="AB561" s="13" t="str">
        <f t="shared" si="248"/>
        <v>U</v>
      </c>
      <c r="AC561" s="14">
        <f t="shared" si="249"/>
        <v>166021.44365805644</v>
      </c>
      <c r="AD561" s="14">
        <f t="shared" si="250"/>
        <v>0</v>
      </c>
      <c r="AE561" s="27"/>
      <c r="AF561" s="27"/>
      <c r="AG561" s="33"/>
      <c r="AH561" s="34"/>
      <c r="AI561" s="35"/>
      <c r="AJ561" s="33"/>
      <c r="AK561" s="34"/>
      <c r="AL561" s="35"/>
      <c r="AM561" s="28"/>
      <c r="AN561" s="28"/>
      <c r="AO561" s="28"/>
    </row>
    <row r="562" spans="5:41" x14ac:dyDescent="0.25">
      <c r="E562" s="11">
        <f>route!A561</f>
        <v>0</v>
      </c>
      <c r="F562" s="11">
        <f>route!B561</f>
        <v>0</v>
      </c>
      <c r="G562" s="12">
        <f t="shared" si="228"/>
        <v>0</v>
      </c>
      <c r="H562" s="12">
        <f t="shared" si="229"/>
        <v>0</v>
      </c>
      <c r="I562" s="12">
        <f t="shared" si="230"/>
        <v>31</v>
      </c>
      <c r="J562" s="12">
        <f t="shared" si="231"/>
        <v>3</v>
      </c>
      <c r="K562" s="12">
        <f t="shared" si="232"/>
        <v>-5.2359877559829883E-2</v>
      </c>
      <c r="L562" s="12">
        <f t="shared" si="233"/>
        <v>-5.2335956242943828E-2</v>
      </c>
      <c r="M562" s="12">
        <f t="shared" si="234"/>
        <v>-5.2383818566763218E-2</v>
      </c>
      <c r="N562" s="12">
        <f t="shared" si="235"/>
        <v>0</v>
      </c>
      <c r="O562" s="12">
        <f t="shared" si="236"/>
        <v>6375585.7452000007</v>
      </c>
      <c r="P562" s="12">
        <f t="shared" si="237"/>
        <v>9.2468067027179749E-6</v>
      </c>
      <c r="Q562" s="12">
        <f t="shared" si="238"/>
        <v>0</v>
      </c>
      <c r="R562" s="12">
        <f t="shared" si="239"/>
        <v>0</v>
      </c>
      <c r="S562" s="12">
        <f t="shared" si="240"/>
        <v>0</v>
      </c>
      <c r="T562" s="12">
        <f t="shared" si="241"/>
        <v>0</v>
      </c>
      <c r="U562" s="12">
        <f t="shared" si="242"/>
        <v>0</v>
      </c>
      <c r="V562" s="12">
        <f t="shared" si="227"/>
        <v>5.0546225567071803E-3</v>
      </c>
      <c r="W562" s="12">
        <f t="shared" si="243"/>
        <v>4.2582015317955055E-5</v>
      </c>
      <c r="X562" s="12">
        <f t="shared" si="244"/>
        <v>1.6740578955036711E-7</v>
      </c>
      <c r="Y562" s="12">
        <f t="shared" si="245"/>
        <v>0</v>
      </c>
      <c r="Z562" s="13" t="str">
        <f t="shared" si="246"/>
        <v>N</v>
      </c>
      <c r="AA562" s="13" t="str">
        <f t="shared" si="247"/>
        <v>N</v>
      </c>
      <c r="AB562" s="13" t="str">
        <f t="shared" si="248"/>
        <v>U</v>
      </c>
      <c r="AC562" s="14">
        <f t="shared" si="249"/>
        <v>166021.44365805644</v>
      </c>
      <c r="AD562" s="14">
        <f t="shared" si="250"/>
        <v>0</v>
      </c>
      <c r="AE562" s="27"/>
      <c r="AF562" s="27"/>
      <c r="AG562" s="33"/>
      <c r="AH562" s="34"/>
      <c r="AI562" s="35"/>
      <c r="AJ562" s="33"/>
      <c r="AK562" s="34"/>
      <c r="AL562" s="35"/>
      <c r="AM562" s="28"/>
      <c r="AN562" s="28"/>
      <c r="AO562" s="28"/>
    </row>
    <row r="563" spans="5:41" x14ac:dyDescent="0.25">
      <c r="E563" s="11">
        <f>route!A562</f>
        <v>0</v>
      </c>
      <c r="F563" s="11">
        <f>route!B562</f>
        <v>0</v>
      </c>
      <c r="G563" s="12">
        <f t="shared" si="228"/>
        <v>0</v>
      </c>
      <c r="H563" s="12">
        <f t="shared" si="229"/>
        <v>0</v>
      </c>
      <c r="I563" s="12">
        <f t="shared" si="230"/>
        <v>31</v>
      </c>
      <c r="J563" s="12">
        <f t="shared" si="231"/>
        <v>3</v>
      </c>
      <c r="K563" s="12">
        <f t="shared" si="232"/>
        <v>-5.2359877559829883E-2</v>
      </c>
      <c r="L563" s="12">
        <f t="shared" si="233"/>
        <v>-5.2335956242943828E-2</v>
      </c>
      <c r="M563" s="12">
        <f t="shared" si="234"/>
        <v>-5.2383818566763218E-2</v>
      </c>
      <c r="N563" s="12">
        <f t="shared" si="235"/>
        <v>0</v>
      </c>
      <c r="O563" s="12">
        <f t="shared" si="236"/>
        <v>6375585.7452000007</v>
      </c>
      <c r="P563" s="12">
        <f t="shared" si="237"/>
        <v>9.2468067027179749E-6</v>
      </c>
      <c r="Q563" s="12">
        <f t="shared" si="238"/>
        <v>0</v>
      </c>
      <c r="R563" s="12">
        <f t="shared" si="239"/>
        <v>0</v>
      </c>
      <c r="S563" s="12">
        <f t="shared" si="240"/>
        <v>0</v>
      </c>
      <c r="T563" s="12">
        <f t="shared" si="241"/>
        <v>0</v>
      </c>
      <c r="U563" s="12">
        <f t="shared" si="242"/>
        <v>0</v>
      </c>
      <c r="V563" s="12">
        <f t="shared" si="227"/>
        <v>5.0546225567071803E-3</v>
      </c>
      <c r="W563" s="12">
        <f t="shared" si="243"/>
        <v>4.2582015317955055E-5</v>
      </c>
      <c r="X563" s="12">
        <f t="shared" si="244"/>
        <v>1.6740578955036711E-7</v>
      </c>
      <c r="Y563" s="12">
        <f t="shared" si="245"/>
        <v>0</v>
      </c>
      <c r="Z563" s="13" t="str">
        <f t="shared" si="246"/>
        <v>N</v>
      </c>
      <c r="AA563" s="13" t="str">
        <f t="shared" si="247"/>
        <v>N</v>
      </c>
      <c r="AB563" s="13" t="str">
        <f t="shared" si="248"/>
        <v>U</v>
      </c>
      <c r="AC563" s="14">
        <f t="shared" si="249"/>
        <v>166021.44365805644</v>
      </c>
      <c r="AD563" s="14">
        <f t="shared" si="250"/>
        <v>0</v>
      </c>
      <c r="AE563" s="27"/>
      <c r="AF563" s="27"/>
      <c r="AG563" s="33"/>
      <c r="AH563" s="34"/>
      <c r="AI563" s="35"/>
      <c r="AJ563" s="33"/>
      <c r="AK563" s="34"/>
      <c r="AL563" s="35"/>
      <c r="AM563" s="28"/>
      <c r="AN563" s="28"/>
      <c r="AO563" s="28"/>
    </row>
    <row r="564" spans="5:41" x14ac:dyDescent="0.25">
      <c r="E564" s="11">
        <f>route!A563</f>
        <v>0</v>
      </c>
      <c r="F564" s="11">
        <f>route!B563</f>
        <v>0</v>
      </c>
      <c r="G564" s="12">
        <f t="shared" si="228"/>
        <v>0</v>
      </c>
      <c r="H564" s="12">
        <f t="shared" si="229"/>
        <v>0</v>
      </c>
      <c r="I564" s="12">
        <f t="shared" si="230"/>
        <v>31</v>
      </c>
      <c r="J564" s="12">
        <f t="shared" si="231"/>
        <v>3</v>
      </c>
      <c r="K564" s="12">
        <f t="shared" si="232"/>
        <v>-5.2359877559829883E-2</v>
      </c>
      <c r="L564" s="12">
        <f t="shared" si="233"/>
        <v>-5.2335956242943828E-2</v>
      </c>
      <c r="M564" s="12">
        <f t="shared" si="234"/>
        <v>-5.2383818566763218E-2</v>
      </c>
      <c r="N564" s="12">
        <f t="shared" si="235"/>
        <v>0</v>
      </c>
      <c r="O564" s="12">
        <f t="shared" si="236"/>
        <v>6375585.7452000007</v>
      </c>
      <c r="P564" s="12">
        <f t="shared" si="237"/>
        <v>9.2468067027179749E-6</v>
      </c>
      <c r="Q564" s="12">
        <f t="shared" si="238"/>
        <v>0</v>
      </c>
      <c r="R564" s="12">
        <f t="shared" si="239"/>
        <v>0</v>
      </c>
      <c r="S564" s="12">
        <f t="shared" si="240"/>
        <v>0</v>
      </c>
      <c r="T564" s="12">
        <f t="shared" si="241"/>
        <v>0</v>
      </c>
      <c r="U564" s="12">
        <f t="shared" si="242"/>
        <v>0</v>
      </c>
      <c r="V564" s="12">
        <f t="shared" si="227"/>
        <v>5.0546225567071803E-3</v>
      </c>
      <c r="W564" s="12">
        <f t="shared" si="243"/>
        <v>4.2582015317955055E-5</v>
      </c>
      <c r="X564" s="12">
        <f t="shared" si="244"/>
        <v>1.6740578955036711E-7</v>
      </c>
      <c r="Y564" s="12">
        <f t="shared" si="245"/>
        <v>0</v>
      </c>
      <c r="Z564" s="13" t="str">
        <f t="shared" si="246"/>
        <v>N</v>
      </c>
      <c r="AA564" s="13" t="str">
        <f t="shared" si="247"/>
        <v>N</v>
      </c>
      <c r="AB564" s="13" t="str">
        <f t="shared" si="248"/>
        <v>U</v>
      </c>
      <c r="AC564" s="14">
        <f t="shared" si="249"/>
        <v>166021.44365805644</v>
      </c>
      <c r="AD564" s="14">
        <f t="shared" si="250"/>
        <v>0</v>
      </c>
      <c r="AE564" s="27"/>
      <c r="AF564" s="27"/>
      <c r="AG564" s="33"/>
      <c r="AH564" s="34"/>
      <c r="AI564" s="35"/>
      <c r="AJ564" s="33"/>
      <c r="AK564" s="34"/>
      <c r="AL564" s="35"/>
      <c r="AM564" s="28"/>
      <c r="AN564" s="28"/>
      <c r="AO564" s="28"/>
    </row>
    <row r="565" spans="5:41" x14ac:dyDescent="0.25">
      <c r="E565" s="11">
        <f>route!A564</f>
        <v>0</v>
      </c>
      <c r="F565" s="11">
        <f>route!B564</f>
        <v>0</v>
      </c>
      <c r="G565" s="12">
        <f t="shared" si="228"/>
        <v>0</v>
      </c>
      <c r="H565" s="12">
        <f t="shared" si="229"/>
        <v>0</v>
      </c>
      <c r="I565" s="12">
        <f t="shared" si="230"/>
        <v>31</v>
      </c>
      <c r="J565" s="12">
        <f t="shared" si="231"/>
        <v>3</v>
      </c>
      <c r="K565" s="12">
        <f t="shared" si="232"/>
        <v>-5.2359877559829883E-2</v>
      </c>
      <c r="L565" s="12">
        <f t="shared" si="233"/>
        <v>-5.2335956242943828E-2</v>
      </c>
      <c r="M565" s="12">
        <f t="shared" si="234"/>
        <v>-5.2383818566763218E-2</v>
      </c>
      <c r="N565" s="12">
        <f t="shared" si="235"/>
        <v>0</v>
      </c>
      <c r="O565" s="12">
        <f t="shared" si="236"/>
        <v>6375585.7452000007</v>
      </c>
      <c r="P565" s="12">
        <f t="shared" si="237"/>
        <v>9.2468067027179749E-6</v>
      </c>
      <c r="Q565" s="12">
        <f t="shared" si="238"/>
        <v>0</v>
      </c>
      <c r="R565" s="12">
        <f t="shared" si="239"/>
        <v>0</v>
      </c>
      <c r="S565" s="12">
        <f t="shared" si="240"/>
        <v>0</v>
      </c>
      <c r="T565" s="12">
        <f t="shared" si="241"/>
        <v>0</v>
      </c>
      <c r="U565" s="12">
        <f t="shared" si="242"/>
        <v>0</v>
      </c>
      <c r="V565" s="12">
        <f t="shared" si="227"/>
        <v>5.0546225567071803E-3</v>
      </c>
      <c r="W565" s="12">
        <f t="shared" si="243"/>
        <v>4.2582015317955055E-5</v>
      </c>
      <c r="X565" s="12">
        <f t="shared" si="244"/>
        <v>1.6740578955036711E-7</v>
      </c>
      <c r="Y565" s="12">
        <f t="shared" si="245"/>
        <v>0</v>
      </c>
      <c r="Z565" s="13" t="str">
        <f t="shared" si="246"/>
        <v>N</v>
      </c>
      <c r="AA565" s="13" t="str">
        <f t="shared" si="247"/>
        <v>N</v>
      </c>
      <c r="AB565" s="13" t="str">
        <f t="shared" si="248"/>
        <v>U</v>
      </c>
      <c r="AC565" s="14">
        <f t="shared" si="249"/>
        <v>166021.44365805644</v>
      </c>
      <c r="AD565" s="14">
        <f t="shared" si="250"/>
        <v>0</v>
      </c>
      <c r="AE565" s="27"/>
      <c r="AF565" s="27"/>
      <c r="AG565" s="33"/>
      <c r="AH565" s="34"/>
      <c r="AI565" s="35"/>
      <c r="AJ565" s="33"/>
      <c r="AK565" s="34"/>
      <c r="AL565" s="35"/>
      <c r="AM565" s="28"/>
      <c r="AN565" s="28"/>
      <c r="AO565" s="28"/>
    </row>
    <row r="566" spans="5:41" x14ac:dyDescent="0.25">
      <c r="E566" s="11">
        <f>route!A565</f>
        <v>0</v>
      </c>
      <c r="F566" s="11">
        <f>route!B565</f>
        <v>0</v>
      </c>
      <c r="G566" s="12">
        <f t="shared" si="228"/>
        <v>0</v>
      </c>
      <c r="H566" s="12">
        <f t="shared" si="229"/>
        <v>0</v>
      </c>
      <c r="I566" s="12">
        <f t="shared" si="230"/>
        <v>31</v>
      </c>
      <c r="J566" s="12">
        <f t="shared" si="231"/>
        <v>3</v>
      </c>
      <c r="K566" s="12">
        <f t="shared" si="232"/>
        <v>-5.2359877559829883E-2</v>
      </c>
      <c r="L566" s="12">
        <f t="shared" si="233"/>
        <v>-5.2335956242943828E-2</v>
      </c>
      <c r="M566" s="12">
        <f t="shared" si="234"/>
        <v>-5.2383818566763218E-2</v>
      </c>
      <c r="N566" s="12">
        <f t="shared" si="235"/>
        <v>0</v>
      </c>
      <c r="O566" s="12">
        <f t="shared" si="236"/>
        <v>6375585.7452000007</v>
      </c>
      <c r="P566" s="12">
        <f t="shared" si="237"/>
        <v>9.2468067027179749E-6</v>
      </c>
      <c r="Q566" s="12">
        <f t="shared" si="238"/>
        <v>0</v>
      </c>
      <c r="R566" s="12">
        <f t="shared" si="239"/>
        <v>0</v>
      </c>
      <c r="S566" s="12">
        <f t="shared" si="240"/>
        <v>0</v>
      </c>
      <c r="T566" s="12">
        <f t="shared" si="241"/>
        <v>0</v>
      </c>
      <c r="U566" s="12">
        <f t="shared" si="242"/>
        <v>0</v>
      </c>
      <c r="V566" s="12">
        <f t="shared" si="227"/>
        <v>5.0546225567071803E-3</v>
      </c>
      <c r="W566" s="12">
        <f t="shared" si="243"/>
        <v>4.2582015317955055E-5</v>
      </c>
      <c r="X566" s="12">
        <f t="shared" si="244"/>
        <v>1.6740578955036711E-7</v>
      </c>
      <c r="Y566" s="12">
        <f t="shared" si="245"/>
        <v>0</v>
      </c>
      <c r="Z566" s="13" t="str">
        <f t="shared" si="246"/>
        <v>N</v>
      </c>
      <c r="AA566" s="13" t="str">
        <f t="shared" si="247"/>
        <v>N</v>
      </c>
      <c r="AB566" s="13" t="str">
        <f t="shared" si="248"/>
        <v>U</v>
      </c>
      <c r="AC566" s="14">
        <f t="shared" si="249"/>
        <v>166021.44365805644</v>
      </c>
      <c r="AD566" s="14">
        <f t="shared" si="250"/>
        <v>0</v>
      </c>
      <c r="AE566" s="27"/>
      <c r="AF566" s="27"/>
      <c r="AG566" s="33"/>
      <c r="AH566" s="34"/>
      <c r="AI566" s="35"/>
      <c r="AJ566" s="33"/>
      <c r="AK566" s="34"/>
      <c r="AL566" s="35"/>
      <c r="AM566" s="28"/>
      <c r="AN566" s="28"/>
      <c r="AO566" s="28"/>
    </row>
    <row r="567" spans="5:41" x14ac:dyDescent="0.25">
      <c r="E567" s="11">
        <f>route!A566</f>
        <v>0</v>
      </c>
      <c r="F567" s="11">
        <f>route!B566</f>
        <v>0</v>
      </c>
      <c r="G567" s="12">
        <f t="shared" si="228"/>
        <v>0</v>
      </c>
      <c r="H567" s="12">
        <f t="shared" si="229"/>
        <v>0</v>
      </c>
      <c r="I567" s="12">
        <f t="shared" si="230"/>
        <v>31</v>
      </c>
      <c r="J567" s="12">
        <f t="shared" si="231"/>
        <v>3</v>
      </c>
      <c r="K567" s="12">
        <f t="shared" si="232"/>
        <v>-5.2359877559829883E-2</v>
      </c>
      <c r="L567" s="12">
        <f t="shared" si="233"/>
        <v>-5.2335956242943828E-2</v>
      </c>
      <c r="M567" s="12">
        <f t="shared" si="234"/>
        <v>-5.2383818566763218E-2</v>
      </c>
      <c r="N567" s="12">
        <f t="shared" si="235"/>
        <v>0</v>
      </c>
      <c r="O567" s="12">
        <f t="shared" si="236"/>
        <v>6375585.7452000007</v>
      </c>
      <c r="P567" s="12">
        <f t="shared" si="237"/>
        <v>9.2468067027179749E-6</v>
      </c>
      <c r="Q567" s="12">
        <f t="shared" si="238"/>
        <v>0</v>
      </c>
      <c r="R567" s="12">
        <f t="shared" si="239"/>
        <v>0</v>
      </c>
      <c r="S567" s="12">
        <f t="shared" si="240"/>
        <v>0</v>
      </c>
      <c r="T567" s="12">
        <f t="shared" si="241"/>
        <v>0</v>
      </c>
      <c r="U567" s="12">
        <f t="shared" si="242"/>
        <v>0</v>
      </c>
      <c r="V567" s="12">
        <f t="shared" si="227"/>
        <v>5.0546225567071803E-3</v>
      </c>
      <c r="W567" s="12">
        <f t="shared" si="243"/>
        <v>4.2582015317955055E-5</v>
      </c>
      <c r="X567" s="12">
        <f t="shared" si="244"/>
        <v>1.6740578955036711E-7</v>
      </c>
      <c r="Y567" s="12">
        <f t="shared" si="245"/>
        <v>0</v>
      </c>
      <c r="Z567" s="13" t="str">
        <f t="shared" si="246"/>
        <v>N</v>
      </c>
      <c r="AA567" s="13" t="str">
        <f t="shared" si="247"/>
        <v>N</v>
      </c>
      <c r="AB567" s="13" t="str">
        <f t="shared" si="248"/>
        <v>U</v>
      </c>
      <c r="AC567" s="14">
        <f t="shared" si="249"/>
        <v>166021.44365805644</v>
      </c>
      <c r="AD567" s="14">
        <f t="shared" si="250"/>
        <v>0</v>
      </c>
      <c r="AE567" s="27"/>
      <c r="AF567" s="27"/>
      <c r="AG567" s="33"/>
      <c r="AH567" s="34"/>
      <c r="AI567" s="35"/>
      <c r="AJ567" s="33"/>
      <c r="AK567" s="34"/>
      <c r="AL567" s="35"/>
      <c r="AM567" s="28"/>
      <c r="AN567" s="28"/>
      <c r="AO567" s="28"/>
    </row>
    <row r="568" spans="5:41" x14ac:dyDescent="0.25">
      <c r="E568" s="11">
        <f>route!A567</f>
        <v>0</v>
      </c>
      <c r="F568" s="11">
        <f>route!B567</f>
        <v>0</v>
      </c>
      <c r="G568" s="12">
        <f t="shared" si="228"/>
        <v>0</v>
      </c>
      <c r="H568" s="12">
        <f t="shared" si="229"/>
        <v>0</v>
      </c>
      <c r="I568" s="12">
        <f t="shared" si="230"/>
        <v>31</v>
      </c>
      <c r="J568" s="12">
        <f t="shared" si="231"/>
        <v>3</v>
      </c>
      <c r="K568" s="12">
        <f t="shared" si="232"/>
        <v>-5.2359877559829883E-2</v>
      </c>
      <c r="L568" s="12">
        <f t="shared" si="233"/>
        <v>-5.2335956242943828E-2</v>
      </c>
      <c r="M568" s="12">
        <f t="shared" si="234"/>
        <v>-5.2383818566763218E-2</v>
      </c>
      <c r="N568" s="12">
        <f t="shared" si="235"/>
        <v>0</v>
      </c>
      <c r="O568" s="12">
        <f t="shared" si="236"/>
        <v>6375585.7452000007</v>
      </c>
      <c r="P568" s="12">
        <f t="shared" si="237"/>
        <v>9.2468067027179749E-6</v>
      </c>
      <c r="Q568" s="12">
        <f t="shared" si="238"/>
        <v>0</v>
      </c>
      <c r="R568" s="12">
        <f t="shared" si="239"/>
        <v>0</v>
      </c>
      <c r="S568" s="12">
        <f t="shared" si="240"/>
        <v>0</v>
      </c>
      <c r="T568" s="12">
        <f t="shared" si="241"/>
        <v>0</v>
      </c>
      <c r="U568" s="12">
        <f t="shared" si="242"/>
        <v>0</v>
      </c>
      <c r="V568" s="12">
        <f t="shared" si="227"/>
        <v>5.0546225567071803E-3</v>
      </c>
      <c r="W568" s="12">
        <f t="shared" si="243"/>
        <v>4.2582015317955055E-5</v>
      </c>
      <c r="X568" s="12">
        <f t="shared" si="244"/>
        <v>1.6740578955036711E-7</v>
      </c>
      <c r="Y568" s="12">
        <f t="shared" si="245"/>
        <v>0</v>
      </c>
      <c r="Z568" s="13" t="str">
        <f t="shared" si="246"/>
        <v>N</v>
      </c>
      <c r="AA568" s="13" t="str">
        <f t="shared" si="247"/>
        <v>N</v>
      </c>
      <c r="AB568" s="13" t="str">
        <f t="shared" si="248"/>
        <v>U</v>
      </c>
      <c r="AC568" s="14">
        <f t="shared" si="249"/>
        <v>166021.44365805644</v>
      </c>
      <c r="AD568" s="14">
        <f t="shared" si="250"/>
        <v>0</v>
      </c>
      <c r="AE568" s="27"/>
      <c r="AF568" s="27"/>
      <c r="AG568" s="33"/>
      <c r="AH568" s="34"/>
      <c r="AI568" s="35"/>
      <c r="AJ568" s="33"/>
      <c r="AK568" s="34"/>
      <c r="AL568" s="35"/>
      <c r="AM568" s="28"/>
      <c r="AN568" s="28"/>
      <c r="AO568" s="28"/>
    </row>
    <row r="569" spans="5:41" x14ac:dyDescent="0.25">
      <c r="E569" s="11">
        <f>route!A568</f>
        <v>0</v>
      </c>
      <c r="F569" s="11">
        <f>route!B568</f>
        <v>0</v>
      </c>
      <c r="G569" s="12">
        <f t="shared" si="228"/>
        <v>0</v>
      </c>
      <c r="H569" s="12">
        <f t="shared" si="229"/>
        <v>0</v>
      </c>
      <c r="I569" s="12">
        <f t="shared" si="230"/>
        <v>31</v>
      </c>
      <c r="J569" s="12">
        <f t="shared" si="231"/>
        <v>3</v>
      </c>
      <c r="K569" s="12">
        <f t="shared" si="232"/>
        <v>-5.2359877559829883E-2</v>
      </c>
      <c r="L569" s="12">
        <f t="shared" si="233"/>
        <v>-5.2335956242943828E-2</v>
      </c>
      <c r="M569" s="12">
        <f t="shared" si="234"/>
        <v>-5.2383818566763218E-2</v>
      </c>
      <c r="N569" s="12">
        <f t="shared" si="235"/>
        <v>0</v>
      </c>
      <c r="O569" s="12">
        <f t="shared" si="236"/>
        <v>6375585.7452000007</v>
      </c>
      <c r="P569" s="12">
        <f t="shared" si="237"/>
        <v>9.2468067027179749E-6</v>
      </c>
      <c r="Q569" s="12">
        <f t="shared" si="238"/>
        <v>0</v>
      </c>
      <c r="R569" s="12">
        <f t="shared" si="239"/>
        <v>0</v>
      </c>
      <c r="S569" s="12">
        <f t="shared" si="240"/>
        <v>0</v>
      </c>
      <c r="T569" s="12">
        <f t="shared" si="241"/>
        <v>0</v>
      </c>
      <c r="U569" s="12">
        <f t="shared" si="242"/>
        <v>0</v>
      </c>
      <c r="V569" s="12">
        <f t="shared" si="227"/>
        <v>5.0546225567071803E-3</v>
      </c>
      <c r="W569" s="12">
        <f t="shared" si="243"/>
        <v>4.2582015317955055E-5</v>
      </c>
      <c r="X569" s="12">
        <f t="shared" si="244"/>
        <v>1.6740578955036711E-7</v>
      </c>
      <c r="Y569" s="12">
        <f t="shared" si="245"/>
        <v>0</v>
      </c>
      <c r="Z569" s="13" t="str">
        <f t="shared" si="246"/>
        <v>N</v>
      </c>
      <c r="AA569" s="13" t="str">
        <f t="shared" si="247"/>
        <v>N</v>
      </c>
      <c r="AB569" s="13" t="str">
        <f t="shared" si="248"/>
        <v>U</v>
      </c>
      <c r="AC569" s="14">
        <f t="shared" si="249"/>
        <v>166021.44365805644</v>
      </c>
      <c r="AD569" s="14">
        <f t="shared" si="250"/>
        <v>0</v>
      </c>
      <c r="AE569" s="27"/>
      <c r="AF569" s="27"/>
      <c r="AG569" s="33"/>
      <c r="AH569" s="34"/>
      <c r="AI569" s="35"/>
      <c r="AJ569" s="33"/>
      <c r="AK569" s="34"/>
      <c r="AL569" s="35"/>
      <c r="AM569" s="28"/>
      <c r="AN569" s="28"/>
      <c r="AO569" s="28"/>
    </row>
    <row r="570" spans="5:41" x14ac:dyDescent="0.25">
      <c r="E570" s="11">
        <f>route!A569</f>
        <v>0</v>
      </c>
      <c r="F570" s="11">
        <f>route!B569</f>
        <v>0</v>
      </c>
      <c r="G570" s="12">
        <f t="shared" si="228"/>
        <v>0</v>
      </c>
      <c r="H570" s="12">
        <f t="shared" si="229"/>
        <v>0</v>
      </c>
      <c r="I570" s="12">
        <f t="shared" si="230"/>
        <v>31</v>
      </c>
      <c r="J570" s="12">
        <f t="shared" si="231"/>
        <v>3</v>
      </c>
      <c r="K570" s="12">
        <f t="shared" si="232"/>
        <v>-5.2359877559829883E-2</v>
      </c>
      <c r="L570" s="12">
        <f t="shared" si="233"/>
        <v>-5.2335956242943828E-2</v>
      </c>
      <c r="M570" s="12">
        <f t="shared" si="234"/>
        <v>-5.2383818566763218E-2</v>
      </c>
      <c r="N570" s="12">
        <f t="shared" si="235"/>
        <v>0</v>
      </c>
      <c r="O570" s="12">
        <f t="shared" si="236"/>
        <v>6375585.7452000007</v>
      </c>
      <c r="P570" s="12">
        <f t="shared" si="237"/>
        <v>9.2468067027179749E-6</v>
      </c>
      <c r="Q570" s="12">
        <f t="shared" si="238"/>
        <v>0</v>
      </c>
      <c r="R570" s="12">
        <f t="shared" si="239"/>
        <v>0</v>
      </c>
      <c r="S570" s="12">
        <f t="shared" si="240"/>
        <v>0</v>
      </c>
      <c r="T570" s="12">
        <f t="shared" si="241"/>
        <v>0</v>
      </c>
      <c r="U570" s="12">
        <f t="shared" si="242"/>
        <v>0</v>
      </c>
      <c r="V570" s="12">
        <f t="shared" si="227"/>
        <v>5.0546225567071803E-3</v>
      </c>
      <c r="W570" s="12">
        <f t="shared" si="243"/>
        <v>4.2582015317955055E-5</v>
      </c>
      <c r="X570" s="12">
        <f t="shared" si="244"/>
        <v>1.6740578955036711E-7</v>
      </c>
      <c r="Y570" s="12">
        <f t="shared" si="245"/>
        <v>0</v>
      </c>
      <c r="Z570" s="13" t="str">
        <f t="shared" si="246"/>
        <v>N</v>
      </c>
      <c r="AA570" s="13" t="str">
        <f t="shared" si="247"/>
        <v>N</v>
      </c>
      <c r="AB570" s="13" t="str">
        <f t="shared" si="248"/>
        <v>U</v>
      </c>
      <c r="AC570" s="14">
        <f t="shared" si="249"/>
        <v>166021.44365805644</v>
      </c>
      <c r="AD570" s="14">
        <f t="shared" si="250"/>
        <v>0</v>
      </c>
      <c r="AE570" s="27"/>
      <c r="AF570" s="27"/>
      <c r="AG570" s="33"/>
      <c r="AH570" s="34"/>
      <c r="AI570" s="35"/>
      <c r="AJ570" s="33"/>
      <c r="AK570" s="34"/>
      <c r="AL570" s="35"/>
      <c r="AM570" s="28"/>
      <c r="AN570" s="28"/>
      <c r="AO570" s="28"/>
    </row>
    <row r="571" spans="5:41" x14ac:dyDescent="0.25">
      <c r="E571" s="11">
        <f>route!A570</f>
        <v>0</v>
      </c>
      <c r="F571" s="11">
        <f>route!B570</f>
        <v>0</v>
      </c>
      <c r="G571" s="12">
        <f t="shared" si="228"/>
        <v>0</v>
      </c>
      <c r="H571" s="12">
        <f t="shared" si="229"/>
        <v>0</v>
      </c>
      <c r="I571" s="12">
        <f t="shared" si="230"/>
        <v>31</v>
      </c>
      <c r="J571" s="12">
        <f t="shared" si="231"/>
        <v>3</v>
      </c>
      <c r="K571" s="12">
        <f t="shared" si="232"/>
        <v>-5.2359877559829883E-2</v>
      </c>
      <c r="L571" s="12">
        <f t="shared" si="233"/>
        <v>-5.2335956242943828E-2</v>
      </c>
      <c r="M571" s="12">
        <f t="shared" si="234"/>
        <v>-5.2383818566763218E-2</v>
      </c>
      <c r="N571" s="12">
        <f t="shared" si="235"/>
        <v>0</v>
      </c>
      <c r="O571" s="12">
        <f t="shared" si="236"/>
        <v>6375585.7452000007</v>
      </c>
      <c r="P571" s="12">
        <f t="shared" si="237"/>
        <v>9.2468067027179749E-6</v>
      </c>
      <c r="Q571" s="12">
        <f t="shared" si="238"/>
        <v>0</v>
      </c>
      <c r="R571" s="12">
        <f t="shared" si="239"/>
        <v>0</v>
      </c>
      <c r="S571" s="12">
        <f t="shared" si="240"/>
        <v>0</v>
      </c>
      <c r="T571" s="12">
        <f t="shared" si="241"/>
        <v>0</v>
      </c>
      <c r="U571" s="12">
        <f t="shared" si="242"/>
        <v>0</v>
      </c>
      <c r="V571" s="12">
        <f t="shared" si="227"/>
        <v>5.0546225567071803E-3</v>
      </c>
      <c r="W571" s="12">
        <f t="shared" si="243"/>
        <v>4.2582015317955055E-5</v>
      </c>
      <c r="X571" s="12">
        <f t="shared" si="244"/>
        <v>1.6740578955036711E-7</v>
      </c>
      <c r="Y571" s="12">
        <f t="shared" si="245"/>
        <v>0</v>
      </c>
      <c r="Z571" s="13" t="str">
        <f t="shared" si="246"/>
        <v>N</v>
      </c>
      <c r="AA571" s="13" t="str">
        <f t="shared" si="247"/>
        <v>N</v>
      </c>
      <c r="AB571" s="13" t="str">
        <f t="shared" si="248"/>
        <v>U</v>
      </c>
      <c r="AC571" s="14">
        <f t="shared" si="249"/>
        <v>166021.44365805644</v>
      </c>
      <c r="AD571" s="14">
        <f t="shared" si="250"/>
        <v>0</v>
      </c>
      <c r="AE571" s="27"/>
      <c r="AF571" s="27"/>
      <c r="AG571" s="33"/>
      <c r="AH571" s="34"/>
      <c r="AI571" s="35"/>
      <c r="AJ571" s="33"/>
      <c r="AK571" s="34"/>
      <c r="AL571" s="35"/>
      <c r="AM571" s="28"/>
      <c r="AN571" s="28"/>
      <c r="AO571" s="28"/>
    </row>
    <row r="572" spans="5:41" x14ac:dyDescent="0.25">
      <c r="E572" s="11">
        <f>route!A571</f>
        <v>0</v>
      </c>
      <c r="F572" s="11">
        <f>route!B571</f>
        <v>0</v>
      </c>
      <c r="G572" s="12">
        <f t="shared" si="228"/>
        <v>0</v>
      </c>
      <c r="H572" s="12">
        <f t="shared" si="229"/>
        <v>0</v>
      </c>
      <c r="I572" s="12">
        <f t="shared" si="230"/>
        <v>31</v>
      </c>
      <c r="J572" s="12">
        <f t="shared" si="231"/>
        <v>3</v>
      </c>
      <c r="K572" s="12">
        <f t="shared" si="232"/>
        <v>-5.2359877559829883E-2</v>
      </c>
      <c r="L572" s="12">
        <f t="shared" si="233"/>
        <v>-5.2335956242943828E-2</v>
      </c>
      <c r="M572" s="12">
        <f t="shared" si="234"/>
        <v>-5.2383818566763218E-2</v>
      </c>
      <c r="N572" s="12">
        <f t="shared" si="235"/>
        <v>0</v>
      </c>
      <c r="O572" s="12">
        <f t="shared" si="236"/>
        <v>6375585.7452000007</v>
      </c>
      <c r="P572" s="12">
        <f t="shared" si="237"/>
        <v>9.2468067027179749E-6</v>
      </c>
      <c r="Q572" s="12">
        <f t="shared" si="238"/>
        <v>0</v>
      </c>
      <c r="R572" s="12">
        <f t="shared" si="239"/>
        <v>0</v>
      </c>
      <c r="S572" s="12">
        <f t="shared" si="240"/>
        <v>0</v>
      </c>
      <c r="T572" s="12">
        <f t="shared" si="241"/>
        <v>0</v>
      </c>
      <c r="U572" s="12">
        <f t="shared" si="242"/>
        <v>0</v>
      </c>
      <c r="V572" s="12">
        <f t="shared" si="227"/>
        <v>5.0546225567071803E-3</v>
      </c>
      <c r="W572" s="12">
        <f t="shared" si="243"/>
        <v>4.2582015317955055E-5</v>
      </c>
      <c r="X572" s="12">
        <f t="shared" si="244"/>
        <v>1.6740578955036711E-7</v>
      </c>
      <c r="Y572" s="12">
        <f t="shared" si="245"/>
        <v>0</v>
      </c>
      <c r="Z572" s="13" t="str">
        <f t="shared" si="246"/>
        <v>N</v>
      </c>
      <c r="AA572" s="13" t="str">
        <f t="shared" si="247"/>
        <v>N</v>
      </c>
      <c r="AB572" s="13" t="str">
        <f t="shared" si="248"/>
        <v>U</v>
      </c>
      <c r="AC572" s="14">
        <f t="shared" si="249"/>
        <v>166021.44365805644</v>
      </c>
      <c r="AD572" s="14">
        <f t="shared" si="250"/>
        <v>0</v>
      </c>
      <c r="AE572" s="27"/>
      <c r="AF572" s="27"/>
      <c r="AG572" s="33"/>
      <c r="AH572" s="34"/>
      <c r="AI572" s="35"/>
      <c r="AJ572" s="33"/>
      <c r="AK572" s="34"/>
      <c r="AL572" s="35"/>
      <c r="AM572" s="28"/>
      <c r="AN572" s="28"/>
      <c r="AO572" s="28"/>
    </row>
    <row r="573" spans="5:41" x14ac:dyDescent="0.25">
      <c r="E573" s="11">
        <f>route!A572</f>
        <v>0</v>
      </c>
      <c r="F573" s="11">
        <f>route!B572</f>
        <v>0</v>
      </c>
      <c r="G573" s="12">
        <f t="shared" si="228"/>
        <v>0</v>
      </c>
      <c r="H573" s="12">
        <f t="shared" si="229"/>
        <v>0</v>
      </c>
      <c r="I573" s="12">
        <f t="shared" si="230"/>
        <v>31</v>
      </c>
      <c r="J573" s="12">
        <f t="shared" si="231"/>
        <v>3</v>
      </c>
      <c r="K573" s="12">
        <f t="shared" si="232"/>
        <v>-5.2359877559829883E-2</v>
      </c>
      <c r="L573" s="12">
        <f t="shared" si="233"/>
        <v>-5.2335956242943828E-2</v>
      </c>
      <c r="M573" s="12">
        <f t="shared" si="234"/>
        <v>-5.2383818566763218E-2</v>
      </c>
      <c r="N573" s="12">
        <f t="shared" si="235"/>
        <v>0</v>
      </c>
      <c r="O573" s="12">
        <f t="shared" si="236"/>
        <v>6375585.7452000007</v>
      </c>
      <c r="P573" s="12">
        <f t="shared" si="237"/>
        <v>9.2468067027179749E-6</v>
      </c>
      <c r="Q573" s="12">
        <f t="shared" si="238"/>
        <v>0</v>
      </c>
      <c r="R573" s="12">
        <f t="shared" si="239"/>
        <v>0</v>
      </c>
      <c r="S573" s="12">
        <f t="shared" si="240"/>
        <v>0</v>
      </c>
      <c r="T573" s="12">
        <f t="shared" si="241"/>
        <v>0</v>
      </c>
      <c r="U573" s="12">
        <f t="shared" si="242"/>
        <v>0</v>
      </c>
      <c r="V573" s="12">
        <f t="shared" si="227"/>
        <v>5.0546225567071803E-3</v>
      </c>
      <c r="W573" s="12">
        <f t="shared" si="243"/>
        <v>4.2582015317955055E-5</v>
      </c>
      <c r="X573" s="12">
        <f t="shared" si="244"/>
        <v>1.6740578955036711E-7</v>
      </c>
      <c r="Y573" s="12">
        <f t="shared" si="245"/>
        <v>0</v>
      </c>
      <c r="Z573" s="13" t="str">
        <f t="shared" si="246"/>
        <v>N</v>
      </c>
      <c r="AA573" s="13" t="str">
        <f t="shared" si="247"/>
        <v>N</v>
      </c>
      <c r="AB573" s="13" t="str">
        <f t="shared" si="248"/>
        <v>U</v>
      </c>
      <c r="AC573" s="14">
        <f t="shared" si="249"/>
        <v>166021.44365805644</v>
      </c>
      <c r="AD573" s="14">
        <f t="shared" si="250"/>
        <v>0</v>
      </c>
      <c r="AE573" s="27"/>
      <c r="AF573" s="27"/>
      <c r="AG573" s="33"/>
      <c r="AH573" s="34"/>
      <c r="AI573" s="35"/>
      <c r="AJ573" s="33"/>
      <c r="AK573" s="34"/>
      <c r="AL573" s="35"/>
      <c r="AM573" s="28"/>
      <c r="AN573" s="28"/>
      <c r="AO573" s="28"/>
    </row>
    <row r="574" spans="5:41" x14ac:dyDescent="0.25">
      <c r="E574" s="11">
        <f>route!A573</f>
        <v>0</v>
      </c>
      <c r="F574" s="11">
        <f>route!B573</f>
        <v>0</v>
      </c>
      <c r="G574" s="12">
        <f t="shared" si="228"/>
        <v>0</v>
      </c>
      <c r="H574" s="12">
        <f t="shared" si="229"/>
        <v>0</v>
      </c>
      <c r="I574" s="12">
        <f t="shared" si="230"/>
        <v>31</v>
      </c>
      <c r="J574" s="12">
        <f t="shared" si="231"/>
        <v>3</v>
      </c>
      <c r="K574" s="12">
        <f t="shared" si="232"/>
        <v>-5.2359877559829883E-2</v>
      </c>
      <c r="L574" s="12">
        <f t="shared" si="233"/>
        <v>-5.2335956242943828E-2</v>
      </c>
      <c r="M574" s="12">
        <f t="shared" si="234"/>
        <v>-5.2383818566763218E-2</v>
      </c>
      <c r="N574" s="12">
        <f t="shared" si="235"/>
        <v>0</v>
      </c>
      <c r="O574" s="12">
        <f t="shared" si="236"/>
        <v>6375585.7452000007</v>
      </c>
      <c r="P574" s="12">
        <f t="shared" si="237"/>
        <v>9.2468067027179749E-6</v>
      </c>
      <c r="Q574" s="12">
        <f t="shared" si="238"/>
        <v>0</v>
      </c>
      <c r="R574" s="12">
        <f t="shared" si="239"/>
        <v>0</v>
      </c>
      <c r="S574" s="12">
        <f t="shared" si="240"/>
        <v>0</v>
      </c>
      <c r="T574" s="12">
        <f t="shared" si="241"/>
        <v>0</v>
      </c>
      <c r="U574" s="12">
        <f t="shared" si="242"/>
        <v>0</v>
      </c>
      <c r="V574" s="12">
        <f t="shared" si="227"/>
        <v>5.0546225567071803E-3</v>
      </c>
      <c r="W574" s="12">
        <f t="shared" si="243"/>
        <v>4.2582015317955055E-5</v>
      </c>
      <c r="X574" s="12">
        <f t="shared" si="244"/>
        <v>1.6740578955036711E-7</v>
      </c>
      <c r="Y574" s="12">
        <f t="shared" si="245"/>
        <v>0</v>
      </c>
      <c r="Z574" s="13" t="str">
        <f t="shared" si="246"/>
        <v>N</v>
      </c>
      <c r="AA574" s="13" t="str">
        <f t="shared" si="247"/>
        <v>N</v>
      </c>
      <c r="AB574" s="13" t="str">
        <f t="shared" si="248"/>
        <v>U</v>
      </c>
      <c r="AC574" s="14">
        <f t="shared" si="249"/>
        <v>166021.44365805644</v>
      </c>
      <c r="AD574" s="14">
        <f t="shared" si="250"/>
        <v>0</v>
      </c>
      <c r="AE574" s="27"/>
      <c r="AF574" s="27"/>
      <c r="AG574" s="33"/>
      <c r="AH574" s="34"/>
      <c r="AI574" s="35"/>
      <c r="AJ574" s="33"/>
      <c r="AK574" s="34"/>
      <c r="AL574" s="35"/>
      <c r="AM574" s="28"/>
      <c r="AN574" s="28"/>
      <c r="AO574" s="28"/>
    </row>
    <row r="575" spans="5:41" x14ac:dyDescent="0.25">
      <c r="E575" s="11">
        <f>route!A574</f>
        <v>0</v>
      </c>
      <c r="F575" s="11">
        <f>route!B574</f>
        <v>0</v>
      </c>
      <c r="G575" s="12">
        <f t="shared" si="228"/>
        <v>0</v>
      </c>
      <c r="H575" s="12">
        <f t="shared" si="229"/>
        <v>0</v>
      </c>
      <c r="I575" s="12">
        <f t="shared" si="230"/>
        <v>31</v>
      </c>
      <c r="J575" s="12">
        <f t="shared" si="231"/>
        <v>3</v>
      </c>
      <c r="K575" s="12">
        <f t="shared" si="232"/>
        <v>-5.2359877559829883E-2</v>
      </c>
      <c r="L575" s="12">
        <f t="shared" si="233"/>
        <v>-5.2335956242943828E-2</v>
      </c>
      <c r="M575" s="12">
        <f t="shared" si="234"/>
        <v>-5.2383818566763218E-2</v>
      </c>
      <c r="N575" s="12">
        <f t="shared" si="235"/>
        <v>0</v>
      </c>
      <c r="O575" s="12">
        <f t="shared" si="236"/>
        <v>6375585.7452000007</v>
      </c>
      <c r="P575" s="12">
        <f t="shared" si="237"/>
        <v>9.2468067027179749E-6</v>
      </c>
      <c r="Q575" s="12">
        <f t="shared" si="238"/>
        <v>0</v>
      </c>
      <c r="R575" s="12">
        <f t="shared" si="239"/>
        <v>0</v>
      </c>
      <c r="S575" s="12">
        <f t="shared" si="240"/>
        <v>0</v>
      </c>
      <c r="T575" s="12">
        <f t="shared" si="241"/>
        <v>0</v>
      </c>
      <c r="U575" s="12">
        <f t="shared" si="242"/>
        <v>0</v>
      </c>
      <c r="V575" s="12">
        <f t="shared" si="227"/>
        <v>5.0546225567071803E-3</v>
      </c>
      <c r="W575" s="12">
        <f t="shared" si="243"/>
        <v>4.2582015317955055E-5</v>
      </c>
      <c r="X575" s="12">
        <f t="shared" si="244"/>
        <v>1.6740578955036711E-7</v>
      </c>
      <c r="Y575" s="12">
        <f t="shared" si="245"/>
        <v>0</v>
      </c>
      <c r="Z575" s="13" t="str">
        <f t="shared" si="246"/>
        <v>N</v>
      </c>
      <c r="AA575" s="13" t="str">
        <f t="shared" si="247"/>
        <v>N</v>
      </c>
      <c r="AB575" s="13" t="str">
        <f t="shared" si="248"/>
        <v>U</v>
      </c>
      <c r="AC575" s="14">
        <f t="shared" si="249"/>
        <v>166021.44365805644</v>
      </c>
      <c r="AD575" s="14">
        <f t="shared" si="250"/>
        <v>0</v>
      </c>
      <c r="AE575" s="27"/>
      <c r="AF575" s="27"/>
      <c r="AG575" s="33"/>
      <c r="AH575" s="34"/>
      <c r="AI575" s="35"/>
      <c r="AJ575" s="33"/>
      <c r="AK575" s="34"/>
      <c r="AL575" s="35"/>
      <c r="AM575" s="28"/>
      <c r="AN575" s="28"/>
      <c r="AO575" s="28"/>
    </row>
    <row r="576" spans="5:41" x14ac:dyDescent="0.25">
      <c r="E576" s="11">
        <f>route!A575</f>
        <v>0</v>
      </c>
      <c r="F576" s="11">
        <f>route!B575</f>
        <v>0</v>
      </c>
      <c r="G576" s="12">
        <f t="shared" si="228"/>
        <v>0</v>
      </c>
      <c r="H576" s="12">
        <f t="shared" si="229"/>
        <v>0</v>
      </c>
      <c r="I576" s="12">
        <f t="shared" si="230"/>
        <v>31</v>
      </c>
      <c r="J576" s="12">
        <f t="shared" si="231"/>
        <v>3</v>
      </c>
      <c r="K576" s="12">
        <f t="shared" si="232"/>
        <v>-5.2359877559829883E-2</v>
      </c>
      <c r="L576" s="12">
        <f t="shared" si="233"/>
        <v>-5.2335956242943828E-2</v>
      </c>
      <c r="M576" s="12">
        <f t="shared" si="234"/>
        <v>-5.2383818566763218E-2</v>
      </c>
      <c r="N576" s="12">
        <f t="shared" si="235"/>
        <v>0</v>
      </c>
      <c r="O576" s="12">
        <f t="shared" si="236"/>
        <v>6375585.7452000007</v>
      </c>
      <c r="P576" s="12">
        <f t="shared" si="237"/>
        <v>9.2468067027179749E-6</v>
      </c>
      <c r="Q576" s="12">
        <f t="shared" si="238"/>
        <v>0</v>
      </c>
      <c r="R576" s="12">
        <f t="shared" si="239"/>
        <v>0</v>
      </c>
      <c r="S576" s="12">
        <f t="shared" si="240"/>
        <v>0</v>
      </c>
      <c r="T576" s="12">
        <f t="shared" si="241"/>
        <v>0</v>
      </c>
      <c r="U576" s="12">
        <f t="shared" si="242"/>
        <v>0</v>
      </c>
      <c r="V576" s="12">
        <f t="shared" si="227"/>
        <v>5.0546225567071803E-3</v>
      </c>
      <c r="W576" s="12">
        <f t="shared" si="243"/>
        <v>4.2582015317955055E-5</v>
      </c>
      <c r="X576" s="12">
        <f t="shared" si="244"/>
        <v>1.6740578955036711E-7</v>
      </c>
      <c r="Y576" s="12">
        <f t="shared" si="245"/>
        <v>0</v>
      </c>
      <c r="Z576" s="13" t="str">
        <f t="shared" si="246"/>
        <v>N</v>
      </c>
      <c r="AA576" s="13" t="str">
        <f t="shared" si="247"/>
        <v>N</v>
      </c>
      <c r="AB576" s="13" t="str">
        <f t="shared" si="248"/>
        <v>U</v>
      </c>
      <c r="AC576" s="14">
        <f t="shared" si="249"/>
        <v>166021.44365805644</v>
      </c>
      <c r="AD576" s="14">
        <f t="shared" si="250"/>
        <v>0</v>
      </c>
      <c r="AE576" s="27"/>
      <c r="AF576" s="27"/>
      <c r="AG576" s="33"/>
      <c r="AH576" s="34"/>
      <c r="AI576" s="35"/>
      <c r="AJ576" s="33"/>
      <c r="AK576" s="34"/>
      <c r="AL576" s="35"/>
      <c r="AM576" s="28"/>
      <c r="AN576" s="28"/>
      <c r="AO576" s="28"/>
    </row>
    <row r="577" spans="5:41" x14ac:dyDescent="0.25">
      <c r="E577" s="11">
        <f>route!A576</f>
        <v>0</v>
      </c>
      <c r="F577" s="11">
        <f>route!B576</f>
        <v>0</v>
      </c>
      <c r="G577" s="12">
        <f t="shared" si="228"/>
        <v>0</v>
      </c>
      <c r="H577" s="12">
        <f t="shared" si="229"/>
        <v>0</v>
      </c>
      <c r="I577" s="12">
        <f t="shared" si="230"/>
        <v>31</v>
      </c>
      <c r="J577" s="12">
        <f t="shared" si="231"/>
        <v>3</v>
      </c>
      <c r="K577" s="12">
        <f t="shared" si="232"/>
        <v>-5.2359877559829883E-2</v>
      </c>
      <c r="L577" s="12">
        <f t="shared" si="233"/>
        <v>-5.2335956242943828E-2</v>
      </c>
      <c r="M577" s="12">
        <f t="shared" si="234"/>
        <v>-5.2383818566763218E-2</v>
      </c>
      <c r="N577" s="12">
        <f t="shared" si="235"/>
        <v>0</v>
      </c>
      <c r="O577" s="12">
        <f t="shared" si="236"/>
        <v>6375585.7452000007</v>
      </c>
      <c r="P577" s="12">
        <f t="shared" si="237"/>
        <v>9.2468067027179749E-6</v>
      </c>
      <c r="Q577" s="12">
        <f t="shared" si="238"/>
        <v>0</v>
      </c>
      <c r="R577" s="12">
        <f t="shared" si="239"/>
        <v>0</v>
      </c>
      <c r="S577" s="12">
        <f t="shared" si="240"/>
        <v>0</v>
      </c>
      <c r="T577" s="12">
        <f t="shared" si="241"/>
        <v>0</v>
      </c>
      <c r="U577" s="12">
        <f t="shared" si="242"/>
        <v>0</v>
      </c>
      <c r="V577" s="12">
        <f t="shared" si="227"/>
        <v>5.0546225567071803E-3</v>
      </c>
      <c r="W577" s="12">
        <f t="shared" si="243"/>
        <v>4.2582015317955055E-5</v>
      </c>
      <c r="X577" s="12">
        <f t="shared" si="244"/>
        <v>1.6740578955036711E-7</v>
      </c>
      <c r="Y577" s="12">
        <f t="shared" si="245"/>
        <v>0</v>
      </c>
      <c r="Z577" s="13" t="str">
        <f t="shared" si="246"/>
        <v>N</v>
      </c>
      <c r="AA577" s="13" t="str">
        <f t="shared" si="247"/>
        <v>N</v>
      </c>
      <c r="AB577" s="13" t="str">
        <f t="shared" si="248"/>
        <v>U</v>
      </c>
      <c r="AC577" s="14">
        <f t="shared" si="249"/>
        <v>166021.44365805644</v>
      </c>
      <c r="AD577" s="14">
        <f t="shared" si="250"/>
        <v>0</v>
      </c>
      <c r="AE577" s="27"/>
      <c r="AF577" s="27"/>
      <c r="AG577" s="33"/>
      <c r="AH577" s="34"/>
      <c r="AI577" s="35"/>
      <c r="AJ577" s="33"/>
      <c r="AK577" s="34"/>
      <c r="AL577" s="35"/>
      <c r="AM577" s="28"/>
      <c r="AN577" s="28"/>
      <c r="AO577" s="28"/>
    </row>
    <row r="578" spans="5:41" x14ac:dyDescent="0.25">
      <c r="E578" s="11">
        <f>route!A577</f>
        <v>0</v>
      </c>
      <c r="F578" s="11">
        <f>route!B577</f>
        <v>0</v>
      </c>
      <c r="G578" s="12">
        <f t="shared" si="228"/>
        <v>0</v>
      </c>
      <c r="H578" s="12">
        <f t="shared" si="229"/>
        <v>0</v>
      </c>
      <c r="I578" s="12">
        <f t="shared" si="230"/>
        <v>31</v>
      </c>
      <c r="J578" s="12">
        <f t="shared" si="231"/>
        <v>3</v>
      </c>
      <c r="K578" s="12">
        <f t="shared" si="232"/>
        <v>-5.2359877559829883E-2</v>
      </c>
      <c r="L578" s="12">
        <f t="shared" si="233"/>
        <v>-5.2335956242943828E-2</v>
      </c>
      <c r="M578" s="12">
        <f t="shared" si="234"/>
        <v>-5.2383818566763218E-2</v>
      </c>
      <c r="N578" s="12">
        <f t="shared" si="235"/>
        <v>0</v>
      </c>
      <c r="O578" s="12">
        <f t="shared" si="236"/>
        <v>6375585.7452000007</v>
      </c>
      <c r="P578" s="12">
        <f t="shared" si="237"/>
        <v>9.2468067027179749E-6</v>
      </c>
      <c r="Q578" s="12">
        <f t="shared" si="238"/>
        <v>0</v>
      </c>
      <c r="R578" s="12">
        <f t="shared" si="239"/>
        <v>0</v>
      </c>
      <c r="S578" s="12">
        <f t="shared" si="240"/>
        <v>0</v>
      </c>
      <c r="T578" s="12">
        <f t="shared" si="241"/>
        <v>0</v>
      </c>
      <c r="U578" s="12">
        <f t="shared" si="242"/>
        <v>0</v>
      </c>
      <c r="V578" s="12">
        <f t="shared" si="227"/>
        <v>5.0546225567071803E-3</v>
      </c>
      <c r="W578" s="12">
        <f t="shared" si="243"/>
        <v>4.2582015317955055E-5</v>
      </c>
      <c r="X578" s="12">
        <f t="shared" si="244"/>
        <v>1.6740578955036711E-7</v>
      </c>
      <c r="Y578" s="12">
        <f t="shared" si="245"/>
        <v>0</v>
      </c>
      <c r="Z578" s="13" t="str">
        <f t="shared" si="246"/>
        <v>N</v>
      </c>
      <c r="AA578" s="13" t="str">
        <f t="shared" si="247"/>
        <v>N</v>
      </c>
      <c r="AB578" s="13" t="str">
        <f t="shared" si="248"/>
        <v>U</v>
      </c>
      <c r="AC578" s="14">
        <f t="shared" si="249"/>
        <v>166021.44365805644</v>
      </c>
      <c r="AD578" s="14">
        <f t="shared" si="250"/>
        <v>0</v>
      </c>
      <c r="AE578" s="27"/>
      <c r="AF578" s="27"/>
      <c r="AG578" s="33"/>
      <c r="AH578" s="34"/>
      <c r="AI578" s="35"/>
      <c r="AJ578" s="33"/>
      <c r="AK578" s="34"/>
      <c r="AL578" s="35"/>
      <c r="AM578" s="28"/>
      <c r="AN578" s="28"/>
      <c r="AO578" s="28"/>
    </row>
    <row r="579" spans="5:41" x14ac:dyDescent="0.25">
      <c r="E579" s="11">
        <f>route!A578</f>
        <v>0</v>
      </c>
      <c r="F579" s="11">
        <f>route!B578</f>
        <v>0</v>
      </c>
      <c r="G579" s="12">
        <f t="shared" si="228"/>
        <v>0</v>
      </c>
      <c r="H579" s="12">
        <f t="shared" si="229"/>
        <v>0</v>
      </c>
      <c r="I579" s="12">
        <f t="shared" si="230"/>
        <v>31</v>
      </c>
      <c r="J579" s="12">
        <f t="shared" si="231"/>
        <v>3</v>
      </c>
      <c r="K579" s="12">
        <f t="shared" si="232"/>
        <v>-5.2359877559829883E-2</v>
      </c>
      <c r="L579" s="12">
        <f t="shared" si="233"/>
        <v>-5.2335956242943828E-2</v>
      </c>
      <c r="M579" s="12">
        <f t="shared" si="234"/>
        <v>-5.2383818566763218E-2</v>
      </c>
      <c r="N579" s="12">
        <f t="shared" si="235"/>
        <v>0</v>
      </c>
      <c r="O579" s="12">
        <f t="shared" si="236"/>
        <v>6375585.7452000007</v>
      </c>
      <c r="P579" s="12">
        <f t="shared" si="237"/>
        <v>9.2468067027179749E-6</v>
      </c>
      <c r="Q579" s="12">
        <f t="shared" si="238"/>
        <v>0</v>
      </c>
      <c r="R579" s="12">
        <f t="shared" si="239"/>
        <v>0</v>
      </c>
      <c r="S579" s="12">
        <f t="shared" si="240"/>
        <v>0</v>
      </c>
      <c r="T579" s="12">
        <f t="shared" si="241"/>
        <v>0</v>
      </c>
      <c r="U579" s="12">
        <f t="shared" si="242"/>
        <v>0</v>
      </c>
      <c r="V579" s="12">
        <f t="shared" si="227"/>
        <v>5.0546225567071803E-3</v>
      </c>
      <c r="W579" s="12">
        <f t="shared" si="243"/>
        <v>4.2582015317955055E-5</v>
      </c>
      <c r="X579" s="12">
        <f t="shared" si="244"/>
        <v>1.6740578955036711E-7</v>
      </c>
      <c r="Y579" s="12">
        <f t="shared" si="245"/>
        <v>0</v>
      </c>
      <c r="Z579" s="13" t="str">
        <f t="shared" si="246"/>
        <v>N</v>
      </c>
      <c r="AA579" s="13" t="str">
        <f t="shared" si="247"/>
        <v>N</v>
      </c>
      <c r="AB579" s="13" t="str">
        <f t="shared" si="248"/>
        <v>U</v>
      </c>
      <c r="AC579" s="14">
        <f t="shared" si="249"/>
        <v>166021.44365805644</v>
      </c>
      <c r="AD579" s="14">
        <f t="shared" si="250"/>
        <v>0</v>
      </c>
      <c r="AE579" s="27"/>
      <c r="AF579" s="27"/>
      <c r="AG579" s="33"/>
      <c r="AH579" s="34"/>
      <c r="AI579" s="35"/>
      <c r="AJ579" s="33"/>
      <c r="AK579" s="34"/>
      <c r="AL579" s="35"/>
      <c r="AM579" s="28"/>
      <c r="AN579" s="28"/>
      <c r="AO579" s="28"/>
    </row>
    <row r="580" spans="5:41" x14ac:dyDescent="0.25">
      <c r="E580" s="11">
        <f>route!A579</f>
        <v>0</v>
      </c>
      <c r="F580" s="11">
        <f>route!B579</f>
        <v>0</v>
      </c>
      <c r="G580" s="12">
        <f t="shared" si="228"/>
        <v>0</v>
      </c>
      <c r="H580" s="12">
        <f t="shared" si="229"/>
        <v>0</v>
      </c>
      <c r="I580" s="12">
        <f t="shared" si="230"/>
        <v>31</v>
      </c>
      <c r="J580" s="12">
        <f t="shared" si="231"/>
        <v>3</v>
      </c>
      <c r="K580" s="12">
        <f t="shared" si="232"/>
        <v>-5.2359877559829883E-2</v>
      </c>
      <c r="L580" s="12">
        <f t="shared" si="233"/>
        <v>-5.2335956242943828E-2</v>
      </c>
      <c r="M580" s="12">
        <f t="shared" si="234"/>
        <v>-5.2383818566763218E-2</v>
      </c>
      <c r="N580" s="12">
        <f t="shared" si="235"/>
        <v>0</v>
      </c>
      <c r="O580" s="12">
        <f t="shared" si="236"/>
        <v>6375585.7452000007</v>
      </c>
      <c r="P580" s="12">
        <f t="shared" si="237"/>
        <v>9.2468067027179749E-6</v>
      </c>
      <c r="Q580" s="12">
        <f t="shared" si="238"/>
        <v>0</v>
      </c>
      <c r="R580" s="12">
        <f t="shared" si="239"/>
        <v>0</v>
      </c>
      <c r="S580" s="12">
        <f t="shared" si="240"/>
        <v>0</v>
      </c>
      <c r="T580" s="12">
        <f t="shared" si="241"/>
        <v>0</v>
      </c>
      <c r="U580" s="12">
        <f t="shared" si="242"/>
        <v>0</v>
      </c>
      <c r="V580" s="12">
        <f t="shared" si="227"/>
        <v>5.0546225567071803E-3</v>
      </c>
      <c r="W580" s="12">
        <f t="shared" si="243"/>
        <v>4.2582015317955055E-5</v>
      </c>
      <c r="X580" s="12">
        <f t="shared" si="244"/>
        <v>1.6740578955036711E-7</v>
      </c>
      <c r="Y580" s="12">
        <f t="shared" si="245"/>
        <v>0</v>
      </c>
      <c r="Z580" s="13" t="str">
        <f t="shared" si="246"/>
        <v>N</v>
      </c>
      <c r="AA580" s="13" t="str">
        <f t="shared" si="247"/>
        <v>N</v>
      </c>
      <c r="AB580" s="13" t="str">
        <f t="shared" si="248"/>
        <v>U</v>
      </c>
      <c r="AC580" s="14">
        <f t="shared" si="249"/>
        <v>166021.44365805644</v>
      </c>
      <c r="AD580" s="14">
        <f t="shared" si="250"/>
        <v>0</v>
      </c>
      <c r="AE580" s="27"/>
      <c r="AF580" s="27"/>
      <c r="AG580" s="33"/>
      <c r="AH580" s="34"/>
      <c r="AI580" s="35"/>
      <c r="AJ580" s="33"/>
      <c r="AK580" s="34"/>
      <c r="AL580" s="35"/>
      <c r="AM580" s="28"/>
      <c r="AN580" s="28"/>
      <c r="AO580" s="28"/>
    </row>
    <row r="581" spans="5:41" x14ac:dyDescent="0.25">
      <c r="E581" s="11">
        <f>route!A580</f>
        <v>0</v>
      </c>
      <c r="F581" s="11">
        <f>route!B580</f>
        <v>0</v>
      </c>
      <c r="G581" s="12">
        <f t="shared" si="228"/>
        <v>0</v>
      </c>
      <c r="H581" s="12">
        <f t="shared" si="229"/>
        <v>0</v>
      </c>
      <c r="I581" s="12">
        <f t="shared" si="230"/>
        <v>31</v>
      </c>
      <c r="J581" s="12">
        <f t="shared" si="231"/>
        <v>3</v>
      </c>
      <c r="K581" s="12">
        <f t="shared" si="232"/>
        <v>-5.2359877559829883E-2</v>
      </c>
      <c r="L581" s="12">
        <f t="shared" si="233"/>
        <v>-5.2335956242943828E-2</v>
      </c>
      <c r="M581" s="12">
        <f t="shared" si="234"/>
        <v>-5.2383818566763218E-2</v>
      </c>
      <c r="N581" s="12">
        <f t="shared" si="235"/>
        <v>0</v>
      </c>
      <c r="O581" s="12">
        <f t="shared" si="236"/>
        <v>6375585.7452000007</v>
      </c>
      <c r="P581" s="12">
        <f t="shared" si="237"/>
        <v>9.2468067027179749E-6</v>
      </c>
      <c r="Q581" s="12">
        <f t="shared" si="238"/>
        <v>0</v>
      </c>
      <c r="R581" s="12">
        <f t="shared" si="239"/>
        <v>0</v>
      </c>
      <c r="S581" s="12">
        <f t="shared" si="240"/>
        <v>0</v>
      </c>
      <c r="T581" s="12">
        <f t="shared" si="241"/>
        <v>0</v>
      </c>
      <c r="U581" s="12">
        <f t="shared" si="242"/>
        <v>0</v>
      </c>
      <c r="V581" s="12">
        <f t="shared" ref="V581:V644" si="251">(3/4)*$C$17</f>
        <v>5.0546225567071803E-3</v>
      </c>
      <c r="W581" s="12">
        <f t="shared" si="243"/>
        <v>4.2582015317955055E-5</v>
      </c>
      <c r="X581" s="12">
        <f t="shared" si="244"/>
        <v>1.6740578955036711E-7</v>
      </c>
      <c r="Y581" s="12">
        <f t="shared" si="245"/>
        <v>0</v>
      </c>
      <c r="Z581" s="13" t="str">
        <f t="shared" si="246"/>
        <v>N</v>
      </c>
      <c r="AA581" s="13" t="str">
        <f t="shared" si="247"/>
        <v>N</v>
      </c>
      <c r="AB581" s="13" t="str">
        <f t="shared" si="248"/>
        <v>U</v>
      </c>
      <c r="AC581" s="14">
        <f t="shared" si="249"/>
        <v>166021.44365805644</v>
      </c>
      <c r="AD581" s="14">
        <f t="shared" si="250"/>
        <v>0</v>
      </c>
      <c r="AE581" s="27"/>
      <c r="AF581" s="27"/>
      <c r="AG581" s="33"/>
      <c r="AH581" s="34"/>
      <c r="AI581" s="35"/>
      <c r="AJ581" s="33"/>
      <c r="AK581" s="34"/>
      <c r="AL581" s="35"/>
      <c r="AM581" s="28"/>
      <c r="AN581" s="28"/>
      <c r="AO581" s="28"/>
    </row>
    <row r="582" spans="5:41" x14ac:dyDescent="0.25">
      <c r="E582" s="11">
        <f>route!A581</f>
        <v>0</v>
      </c>
      <c r="F582" s="11">
        <f>route!B581</f>
        <v>0</v>
      </c>
      <c r="G582" s="12">
        <f t="shared" si="228"/>
        <v>0</v>
      </c>
      <c r="H582" s="12">
        <f t="shared" si="229"/>
        <v>0</v>
      </c>
      <c r="I582" s="12">
        <f t="shared" si="230"/>
        <v>31</v>
      </c>
      <c r="J582" s="12">
        <f t="shared" si="231"/>
        <v>3</v>
      </c>
      <c r="K582" s="12">
        <f t="shared" si="232"/>
        <v>-5.2359877559829883E-2</v>
      </c>
      <c r="L582" s="12">
        <f t="shared" si="233"/>
        <v>-5.2335956242943828E-2</v>
      </c>
      <c r="M582" s="12">
        <f t="shared" si="234"/>
        <v>-5.2383818566763218E-2</v>
      </c>
      <c r="N582" s="12">
        <f t="shared" si="235"/>
        <v>0</v>
      </c>
      <c r="O582" s="12">
        <f t="shared" si="236"/>
        <v>6375585.7452000007</v>
      </c>
      <c r="P582" s="12">
        <f t="shared" si="237"/>
        <v>9.2468067027179749E-6</v>
      </c>
      <c r="Q582" s="12">
        <f t="shared" si="238"/>
        <v>0</v>
      </c>
      <c r="R582" s="12">
        <f t="shared" si="239"/>
        <v>0</v>
      </c>
      <c r="S582" s="12">
        <f t="shared" si="240"/>
        <v>0</v>
      </c>
      <c r="T582" s="12">
        <f t="shared" si="241"/>
        <v>0</v>
      </c>
      <c r="U582" s="12">
        <f t="shared" si="242"/>
        <v>0</v>
      </c>
      <c r="V582" s="12">
        <f t="shared" si="251"/>
        <v>5.0546225567071803E-3</v>
      </c>
      <c r="W582" s="12">
        <f t="shared" si="243"/>
        <v>4.2582015317955055E-5</v>
      </c>
      <c r="X582" s="12">
        <f t="shared" si="244"/>
        <v>1.6740578955036711E-7</v>
      </c>
      <c r="Y582" s="12">
        <f t="shared" si="245"/>
        <v>0</v>
      </c>
      <c r="Z582" s="13" t="str">
        <f t="shared" si="246"/>
        <v>N</v>
      </c>
      <c r="AA582" s="13" t="str">
        <f t="shared" si="247"/>
        <v>N</v>
      </c>
      <c r="AB582" s="13" t="str">
        <f t="shared" si="248"/>
        <v>U</v>
      </c>
      <c r="AC582" s="14">
        <f t="shared" si="249"/>
        <v>166021.44365805644</v>
      </c>
      <c r="AD582" s="14">
        <f t="shared" si="250"/>
        <v>0</v>
      </c>
      <c r="AE582" s="27"/>
      <c r="AF582" s="27"/>
      <c r="AG582" s="33"/>
      <c r="AH582" s="34"/>
      <c r="AI582" s="35"/>
      <c r="AJ582" s="33"/>
      <c r="AK582" s="34"/>
      <c r="AL582" s="35"/>
      <c r="AM582" s="28"/>
      <c r="AN582" s="28"/>
      <c r="AO582" s="28"/>
    </row>
    <row r="583" spans="5:41" x14ac:dyDescent="0.25">
      <c r="E583" s="11">
        <f>route!A582</f>
        <v>0</v>
      </c>
      <c r="F583" s="11">
        <f>route!B582</f>
        <v>0</v>
      </c>
      <c r="G583" s="12">
        <f t="shared" si="228"/>
        <v>0</v>
      </c>
      <c r="H583" s="12">
        <f t="shared" si="229"/>
        <v>0</v>
      </c>
      <c r="I583" s="12">
        <f t="shared" si="230"/>
        <v>31</v>
      </c>
      <c r="J583" s="12">
        <f t="shared" si="231"/>
        <v>3</v>
      </c>
      <c r="K583" s="12">
        <f t="shared" si="232"/>
        <v>-5.2359877559829883E-2</v>
      </c>
      <c r="L583" s="12">
        <f t="shared" si="233"/>
        <v>-5.2335956242943828E-2</v>
      </c>
      <c r="M583" s="12">
        <f t="shared" si="234"/>
        <v>-5.2383818566763218E-2</v>
      </c>
      <c r="N583" s="12">
        <f t="shared" si="235"/>
        <v>0</v>
      </c>
      <c r="O583" s="12">
        <f t="shared" si="236"/>
        <v>6375585.7452000007</v>
      </c>
      <c r="P583" s="12">
        <f t="shared" si="237"/>
        <v>9.2468067027179749E-6</v>
      </c>
      <c r="Q583" s="12">
        <f t="shared" si="238"/>
        <v>0</v>
      </c>
      <c r="R583" s="12">
        <f t="shared" si="239"/>
        <v>0</v>
      </c>
      <c r="S583" s="12">
        <f t="shared" si="240"/>
        <v>0</v>
      </c>
      <c r="T583" s="12">
        <f t="shared" si="241"/>
        <v>0</v>
      </c>
      <c r="U583" s="12">
        <f t="shared" si="242"/>
        <v>0</v>
      </c>
      <c r="V583" s="12">
        <f t="shared" si="251"/>
        <v>5.0546225567071803E-3</v>
      </c>
      <c r="W583" s="12">
        <f t="shared" si="243"/>
        <v>4.2582015317955055E-5</v>
      </c>
      <c r="X583" s="12">
        <f t="shared" si="244"/>
        <v>1.6740578955036711E-7</v>
      </c>
      <c r="Y583" s="12">
        <f t="shared" si="245"/>
        <v>0</v>
      </c>
      <c r="Z583" s="13" t="str">
        <f t="shared" si="246"/>
        <v>N</v>
      </c>
      <c r="AA583" s="13" t="str">
        <f t="shared" si="247"/>
        <v>N</v>
      </c>
      <c r="AB583" s="13" t="str">
        <f t="shared" si="248"/>
        <v>U</v>
      </c>
      <c r="AC583" s="14">
        <f t="shared" si="249"/>
        <v>166021.44365805644</v>
      </c>
      <c r="AD583" s="14">
        <f t="shared" si="250"/>
        <v>0</v>
      </c>
      <c r="AE583" s="27"/>
      <c r="AF583" s="27"/>
      <c r="AG583" s="33"/>
      <c r="AH583" s="34"/>
      <c r="AI583" s="35"/>
      <c r="AJ583" s="33"/>
      <c r="AK583" s="34"/>
      <c r="AL583" s="35"/>
      <c r="AM583" s="28"/>
      <c r="AN583" s="28"/>
      <c r="AO583" s="28"/>
    </row>
    <row r="584" spans="5:41" x14ac:dyDescent="0.25">
      <c r="E584" s="11">
        <f>route!A583</f>
        <v>0</v>
      </c>
      <c r="F584" s="11">
        <f>route!B583</f>
        <v>0</v>
      </c>
      <c r="G584" s="12">
        <f t="shared" si="228"/>
        <v>0</v>
      </c>
      <c r="H584" s="12">
        <f t="shared" si="229"/>
        <v>0</v>
      </c>
      <c r="I584" s="12">
        <f t="shared" si="230"/>
        <v>31</v>
      </c>
      <c r="J584" s="12">
        <f t="shared" si="231"/>
        <v>3</v>
      </c>
      <c r="K584" s="12">
        <f t="shared" si="232"/>
        <v>-5.2359877559829883E-2</v>
      </c>
      <c r="L584" s="12">
        <f t="shared" si="233"/>
        <v>-5.2335956242943828E-2</v>
      </c>
      <c r="M584" s="12">
        <f t="shared" si="234"/>
        <v>-5.2383818566763218E-2</v>
      </c>
      <c r="N584" s="12">
        <f t="shared" si="235"/>
        <v>0</v>
      </c>
      <c r="O584" s="12">
        <f t="shared" si="236"/>
        <v>6375585.7452000007</v>
      </c>
      <c r="P584" s="12">
        <f t="shared" si="237"/>
        <v>9.2468067027179749E-6</v>
      </c>
      <c r="Q584" s="12">
        <f t="shared" si="238"/>
        <v>0</v>
      </c>
      <c r="R584" s="12">
        <f t="shared" si="239"/>
        <v>0</v>
      </c>
      <c r="S584" s="12">
        <f t="shared" si="240"/>
        <v>0</v>
      </c>
      <c r="T584" s="12">
        <f t="shared" si="241"/>
        <v>0</v>
      </c>
      <c r="U584" s="12">
        <f t="shared" si="242"/>
        <v>0</v>
      </c>
      <c r="V584" s="12">
        <f t="shared" si="251"/>
        <v>5.0546225567071803E-3</v>
      </c>
      <c r="W584" s="12">
        <f t="shared" si="243"/>
        <v>4.2582015317955055E-5</v>
      </c>
      <c r="X584" s="12">
        <f t="shared" si="244"/>
        <v>1.6740578955036711E-7</v>
      </c>
      <c r="Y584" s="12">
        <f t="shared" si="245"/>
        <v>0</v>
      </c>
      <c r="Z584" s="13" t="str">
        <f t="shared" si="246"/>
        <v>N</v>
      </c>
      <c r="AA584" s="13" t="str">
        <f t="shared" si="247"/>
        <v>N</v>
      </c>
      <c r="AB584" s="13" t="str">
        <f t="shared" si="248"/>
        <v>U</v>
      </c>
      <c r="AC584" s="14">
        <f t="shared" si="249"/>
        <v>166021.44365805644</v>
      </c>
      <c r="AD584" s="14">
        <f t="shared" si="250"/>
        <v>0</v>
      </c>
      <c r="AE584" s="27"/>
      <c r="AF584" s="27"/>
      <c r="AG584" s="33"/>
      <c r="AH584" s="34"/>
      <c r="AI584" s="35"/>
      <c r="AJ584" s="33"/>
      <c r="AK584" s="34"/>
      <c r="AL584" s="35"/>
      <c r="AM584" s="28"/>
      <c r="AN584" s="28"/>
      <c r="AO584" s="28"/>
    </row>
    <row r="585" spans="5:41" x14ac:dyDescent="0.25">
      <c r="E585" s="11">
        <f>route!A584</f>
        <v>0</v>
      </c>
      <c r="F585" s="11">
        <f>route!B584</f>
        <v>0</v>
      </c>
      <c r="G585" s="12">
        <f t="shared" si="228"/>
        <v>0</v>
      </c>
      <c r="H585" s="12">
        <f t="shared" si="229"/>
        <v>0</v>
      </c>
      <c r="I585" s="12">
        <f t="shared" si="230"/>
        <v>31</v>
      </c>
      <c r="J585" s="12">
        <f t="shared" si="231"/>
        <v>3</v>
      </c>
      <c r="K585" s="12">
        <f t="shared" si="232"/>
        <v>-5.2359877559829883E-2</v>
      </c>
      <c r="L585" s="12">
        <f t="shared" si="233"/>
        <v>-5.2335956242943828E-2</v>
      </c>
      <c r="M585" s="12">
        <f t="shared" si="234"/>
        <v>-5.2383818566763218E-2</v>
      </c>
      <c r="N585" s="12">
        <f t="shared" si="235"/>
        <v>0</v>
      </c>
      <c r="O585" s="12">
        <f t="shared" si="236"/>
        <v>6375585.7452000007</v>
      </c>
      <c r="P585" s="12">
        <f t="shared" si="237"/>
        <v>9.2468067027179749E-6</v>
      </c>
      <c r="Q585" s="12">
        <f t="shared" si="238"/>
        <v>0</v>
      </c>
      <c r="R585" s="12">
        <f t="shared" si="239"/>
        <v>0</v>
      </c>
      <c r="S585" s="12">
        <f t="shared" si="240"/>
        <v>0</v>
      </c>
      <c r="T585" s="12">
        <f t="shared" si="241"/>
        <v>0</v>
      </c>
      <c r="U585" s="12">
        <f t="shared" si="242"/>
        <v>0</v>
      </c>
      <c r="V585" s="12">
        <f t="shared" si="251"/>
        <v>5.0546225567071803E-3</v>
      </c>
      <c r="W585" s="12">
        <f t="shared" si="243"/>
        <v>4.2582015317955055E-5</v>
      </c>
      <c r="X585" s="12">
        <f t="shared" si="244"/>
        <v>1.6740578955036711E-7</v>
      </c>
      <c r="Y585" s="12">
        <f t="shared" si="245"/>
        <v>0</v>
      </c>
      <c r="Z585" s="13" t="str">
        <f t="shared" si="246"/>
        <v>N</v>
      </c>
      <c r="AA585" s="13" t="str">
        <f t="shared" si="247"/>
        <v>N</v>
      </c>
      <c r="AB585" s="13" t="str">
        <f t="shared" si="248"/>
        <v>U</v>
      </c>
      <c r="AC585" s="14">
        <f t="shared" si="249"/>
        <v>166021.44365805644</v>
      </c>
      <c r="AD585" s="14">
        <f t="shared" si="250"/>
        <v>0</v>
      </c>
      <c r="AE585" s="27"/>
      <c r="AF585" s="27"/>
      <c r="AG585" s="33"/>
      <c r="AH585" s="34"/>
      <c r="AI585" s="35"/>
      <c r="AJ585" s="33"/>
      <c r="AK585" s="34"/>
      <c r="AL585" s="35"/>
      <c r="AM585" s="28"/>
      <c r="AN585" s="28"/>
      <c r="AO585" s="28"/>
    </row>
    <row r="586" spans="5:41" x14ac:dyDescent="0.25">
      <c r="E586" s="11">
        <f>route!A585</f>
        <v>0</v>
      </c>
      <c r="F586" s="11">
        <f>route!B585</f>
        <v>0</v>
      </c>
      <c r="G586" s="12">
        <f t="shared" si="228"/>
        <v>0</v>
      </c>
      <c r="H586" s="12">
        <f t="shared" si="229"/>
        <v>0</v>
      </c>
      <c r="I586" s="12">
        <f t="shared" si="230"/>
        <v>31</v>
      </c>
      <c r="J586" s="12">
        <f t="shared" si="231"/>
        <v>3</v>
      </c>
      <c r="K586" s="12">
        <f t="shared" si="232"/>
        <v>-5.2359877559829883E-2</v>
      </c>
      <c r="L586" s="12">
        <f t="shared" si="233"/>
        <v>-5.2335956242943828E-2</v>
      </c>
      <c r="M586" s="12">
        <f t="shared" si="234"/>
        <v>-5.2383818566763218E-2</v>
      </c>
      <c r="N586" s="12">
        <f t="shared" si="235"/>
        <v>0</v>
      </c>
      <c r="O586" s="12">
        <f t="shared" si="236"/>
        <v>6375585.7452000007</v>
      </c>
      <c r="P586" s="12">
        <f t="shared" si="237"/>
        <v>9.2468067027179749E-6</v>
      </c>
      <c r="Q586" s="12">
        <f t="shared" si="238"/>
        <v>0</v>
      </c>
      <c r="R586" s="12">
        <f t="shared" si="239"/>
        <v>0</v>
      </c>
      <c r="S586" s="12">
        <f t="shared" si="240"/>
        <v>0</v>
      </c>
      <c r="T586" s="12">
        <f t="shared" si="241"/>
        <v>0</v>
      </c>
      <c r="U586" s="12">
        <f t="shared" si="242"/>
        <v>0</v>
      </c>
      <c r="V586" s="12">
        <f t="shared" si="251"/>
        <v>5.0546225567071803E-3</v>
      </c>
      <c r="W586" s="12">
        <f t="shared" si="243"/>
        <v>4.2582015317955055E-5</v>
      </c>
      <c r="X586" s="12">
        <f t="shared" si="244"/>
        <v>1.6740578955036711E-7</v>
      </c>
      <c r="Y586" s="12">
        <f t="shared" si="245"/>
        <v>0</v>
      </c>
      <c r="Z586" s="13" t="str">
        <f t="shared" si="246"/>
        <v>N</v>
      </c>
      <c r="AA586" s="13" t="str">
        <f t="shared" si="247"/>
        <v>N</v>
      </c>
      <c r="AB586" s="13" t="str">
        <f t="shared" si="248"/>
        <v>U</v>
      </c>
      <c r="AC586" s="14">
        <f t="shared" si="249"/>
        <v>166021.44365805644</v>
      </c>
      <c r="AD586" s="14">
        <f t="shared" si="250"/>
        <v>0</v>
      </c>
      <c r="AE586" s="27"/>
      <c r="AF586" s="27"/>
      <c r="AG586" s="33"/>
      <c r="AH586" s="34"/>
      <c r="AI586" s="35"/>
      <c r="AJ586" s="33"/>
      <c r="AK586" s="34"/>
      <c r="AL586" s="35"/>
      <c r="AM586" s="28"/>
      <c r="AN586" s="28"/>
      <c r="AO586" s="28"/>
    </row>
    <row r="587" spans="5:41" x14ac:dyDescent="0.25">
      <c r="E587" s="11">
        <f>route!A586</f>
        <v>0</v>
      </c>
      <c r="F587" s="11">
        <f>route!B586</f>
        <v>0</v>
      </c>
      <c r="G587" s="12">
        <f t="shared" si="228"/>
        <v>0</v>
      </c>
      <c r="H587" s="12">
        <f t="shared" si="229"/>
        <v>0</v>
      </c>
      <c r="I587" s="12">
        <f t="shared" si="230"/>
        <v>31</v>
      </c>
      <c r="J587" s="12">
        <f t="shared" si="231"/>
        <v>3</v>
      </c>
      <c r="K587" s="12">
        <f t="shared" si="232"/>
        <v>-5.2359877559829883E-2</v>
      </c>
      <c r="L587" s="12">
        <f t="shared" si="233"/>
        <v>-5.2335956242943828E-2</v>
      </c>
      <c r="M587" s="12">
        <f t="shared" si="234"/>
        <v>-5.2383818566763218E-2</v>
      </c>
      <c r="N587" s="12">
        <f t="shared" si="235"/>
        <v>0</v>
      </c>
      <c r="O587" s="12">
        <f t="shared" si="236"/>
        <v>6375585.7452000007</v>
      </c>
      <c r="P587" s="12">
        <f t="shared" si="237"/>
        <v>9.2468067027179749E-6</v>
      </c>
      <c r="Q587" s="12">
        <f t="shared" si="238"/>
        <v>0</v>
      </c>
      <c r="R587" s="12">
        <f t="shared" si="239"/>
        <v>0</v>
      </c>
      <c r="S587" s="12">
        <f t="shared" si="240"/>
        <v>0</v>
      </c>
      <c r="T587" s="12">
        <f t="shared" si="241"/>
        <v>0</v>
      </c>
      <c r="U587" s="12">
        <f t="shared" si="242"/>
        <v>0</v>
      </c>
      <c r="V587" s="12">
        <f t="shared" si="251"/>
        <v>5.0546225567071803E-3</v>
      </c>
      <c r="W587" s="12">
        <f t="shared" si="243"/>
        <v>4.2582015317955055E-5</v>
      </c>
      <c r="X587" s="12">
        <f t="shared" si="244"/>
        <v>1.6740578955036711E-7</v>
      </c>
      <c r="Y587" s="12">
        <f t="shared" si="245"/>
        <v>0</v>
      </c>
      <c r="Z587" s="13" t="str">
        <f t="shared" si="246"/>
        <v>N</v>
      </c>
      <c r="AA587" s="13" t="str">
        <f t="shared" si="247"/>
        <v>N</v>
      </c>
      <c r="AB587" s="13" t="str">
        <f t="shared" si="248"/>
        <v>U</v>
      </c>
      <c r="AC587" s="14">
        <f t="shared" si="249"/>
        <v>166021.44365805644</v>
      </c>
      <c r="AD587" s="14">
        <f t="shared" si="250"/>
        <v>0</v>
      </c>
      <c r="AE587" s="27"/>
      <c r="AF587" s="27"/>
      <c r="AG587" s="33"/>
      <c r="AH587" s="34"/>
      <c r="AI587" s="35"/>
      <c r="AJ587" s="33"/>
      <c r="AK587" s="34"/>
      <c r="AL587" s="35"/>
      <c r="AM587" s="28"/>
      <c r="AN587" s="28"/>
      <c r="AO587" s="28"/>
    </row>
    <row r="588" spans="5:41" x14ac:dyDescent="0.25">
      <c r="E588" s="11">
        <f>route!A587</f>
        <v>0</v>
      </c>
      <c r="F588" s="11">
        <f>route!B587</f>
        <v>0</v>
      </c>
      <c r="G588" s="12">
        <f t="shared" si="228"/>
        <v>0</v>
      </c>
      <c r="H588" s="12">
        <f t="shared" si="229"/>
        <v>0</v>
      </c>
      <c r="I588" s="12">
        <f t="shared" si="230"/>
        <v>31</v>
      </c>
      <c r="J588" s="12">
        <f t="shared" si="231"/>
        <v>3</v>
      </c>
      <c r="K588" s="12">
        <f t="shared" si="232"/>
        <v>-5.2359877559829883E-2</v>
      </c>
      <c r="L588" s="12">
        <f t="shared" si="233"/>
        <v>-5.2335956242943828E-2</v>
      </c>
      <c r="M588" s="12">
        <f t="shared" si="234"/>
        <v>-5.2383818566763218E-2</v>
      </c>
      <c r="N588" s="12">
        <f t="shared" si="235"/>
        <v>0</v>
      </c>
      <c r="O588" s="12">
        <f t="shared" si="236"/>
        <v>6375585.7452000007</v>
      </c>
      <c r="P588" s="12">
        <f t="shared" si="237"/>
        <v>9.2468067027179749E-6</v>
      </c>
      <c r="Q588" s="12">
        <f t="shared" si="238"/>
        <v>0</v>
      </c>
      <c r="R588" s="12">
        <f t="shared" si="239"/>
        <v>0</v>
      </c>
      <c r="S588" s="12">
        <f t="shared" si="240"/>
        <v>0</v>
      </c>
      <c r="T588" s="12">
        <f t="shared" si="241"/>
        <v>0</v>
      </c>
      <c r="U588" s="12">
        <f t="shared" si="242"/>
        <v>0</v>
      </c>
      <c r="V588" s="12">
        <f t="shared" si="251"/>
        <v>5.0546225567071803E-3</v>
      </c>
      <c r="W588" s="12">
        <f t="shared" si="243"/>
        <v>4.2582015317955055E-5</v>
      </c>
      <c r="X588" s="12">
        <f t="shared" si="244"/>
        <v>1.6740578955036711E-7</v>
      </c>
      <c r="Y588" s="12">
        <f t="shared" si="245"/>
        <v>0</v>
      </c>
      <c r="Z588" s="13" t="str">
        <f t="shared" si="246"/>
        <v>N</v>
      </c>
      <c r="AA588" s="13" t="str">
        <f t="shared" si="247"/>
        <v>N</v>
      </c>
      <c r="AB588" s="13" t="str">
        <f t="shared" si="248"/>
        <v>U</v>
      </c>
      <c r="AC588" s="14">
        <f t="shared" si="249"/>
        <v>166021.44365805644</v>
      </c>
      <c r="AD588" s="14">
        <f t="shared" si="250"/>
        <v>0</v>
      </c>
      <c r="AE588" s="27"/>
      <c r="AF588" s="27"/>
      <c r="AG588" s="33"/>
      <c r="AH588" s="34"/>
      <c r="AI588" s="35"/>
      <c r="AJ588" s="33"/>
      <c r="AK588" s="34"/>
      <c r="AL588" s="35"/>
      <c r="AM588" s="28"/>
      <c r="AN588" s="28"/>
      <c r="AO588" s="28"/>
    </row>
    <row r="589" spans="5:41" x14ac:dyDescent="0.25">
      <c r="E589" s="11">
        <f>route!A588</f>
        <v>0</v>
      </c>
      <c r="F589" s="11">
        <f>route!B588</f>
        <v>0</v>
      </c>
      <c r="G589" s="12">
        <f t="shared" si="228"/>
        <v>0</v>
      </c>
      <c r="H589" s="12">
        <f t="shared" si="229"/>
        <v>0</v>
      </c>
      <c r="I589" s="12">
        <f t="shared" si="230"/>
        <v>31</v>
      </c>
      <c r="J589" s="12">
        <f t="shared" si="231"/>
        <v>3</v>
      </c>
      <c r="K589" s="12">
        <f t="shared" si="232"/>
        <v>-5.2359877559829883E-2</v>
      </c>
      <c r="L589" s="12">
        <f t="shared" si="233"/>
        <v>-5.2335956242943828E-2</v>
      </c>
      <c r="M589" s="12">
        <f t="shared" si="234"/>
        <v>-5.2383818566763218E-2</v>
      </c>
      <c r="N589" s="12">
        <f t="shared" si="235"/>
        <v>0</v>
      </c>
      <c r="O589" s="12">
        <f t="shared" si="236"/>
        <v>6375585.7452000007</v>
      </c>
      <c r="P589" s="12">
        <f t="shared" si="237"/>
        <v>9.2468067027179749E-6</v>
      </c>
      <c r="Q589" s="12">
        <f t="shared" si="238"/>
        <v>0</v>
      </c>
      <c r="R589" s="12">
        <f t="shared" si="239"/>
        <v>0</v>
      </c>
      <c r="S589" s="12">
        <f t="shared" si="240"/>
        <v>0</v>
      </c>
      <c r="T589" s="12">
        <f t="shared" si="241"/>
        <v>0</v>
      </c>
      <c r="U589" s="12">
        <f t="shared" si="242"/>
        <v>0</v>
      </c>
      <c r="V589" s="12">
        <f t="shared" si="251"/>
        <v>5.0546225567071803E-3</v>
      </c>
      <c r="W589" s="12">
        <f t="shared" si="243"/>
        <v>4.2582015317955055E-5</v>
      </c>
      <c r="X589" s="12">
        <f t="shared" si="244"/>
        <v>1.6740578955036711E-7</v>
      </c>
      <c r="Y589" s="12">
        <f t="shared" si="245"/>
        <v>0</v>
      </c>
      <c r="Z589" s="13" t="str">
        <f t="shared" si="246"/>
        <v>N</v>
      </c>
      <c r="AA589" s="13" t="str">
        <f t="shared" si="247"/>
        <v>N</v>
      </c>
      <c r="AB589" s="13" t="str">
        <f t="shared" si="248"/>
        <v>U</v>
      </c>
      <c r="AC589" s="14">
        <f t="shared" si="249"/>
        <v>166021.44365805644</v>
      </c>
      <c r="AD589" s="14">
        <f t="shared" si="250"/>
        <v>0</v>
      </c>
      <c r="AE589" s="27"/>
      <c r="AF589" s="27"/>
      <c r="AG589" s="33"/>
      <c r="AH589" s="34"/>
      <c r="AI589" s="35"/>
      <c r="AJ589" s="33"/>
      <c r="AK589" s="34"/>
      <c r="AL589" s="35"/>
      <c r="AM589" s="28"/>
      <c r="AN589" s="28"/>
      <c r="AO589" s="28"/>
    </row>
    <row r="590" spans="5:41" x14ac:dyDescent="0.25">
      <c r="E590" s="11">
        <f>route!A589</f>
        <v>0</v>
      </c>
      <c r="F590" s="11">
        <f>route!B589</f>
        <v>0</v>
      </c>
      <c r="G590" s="12">
        <f t="shared" si="228"/>
        <v>0</v>
      </c>
      <c r="H590" s="12">
        <f t="shared" si="229"/>
        <v>0</v>
      </c>
      <c r="I590" s="12">
        <f t="shared" si="230"/>
        <v>31</v>
      </c>
      <c r="J590" s="12">
        <f t="shared" si="231"/>
        <v>3</v>
      </c>
      <c r="K590" s="12">
        <f t="shared" si="232"/>
        <v>-5.2359877559829883E-2</v>
      </c>
      <c r="L590" s="12">
        <f t="shared" si="233"/>
        <v>-5.2335956242943828E-2</v>
      </c>
      <c r="M590" s="12">
        <f t="shared" si="234"/>
        <v>-5.2383818566763218E-2</v>
      </c>
      <c r="N590" s="12">
        <f t="shared" si="235"/>
        <v>0</v>
      </c>
      <c r="O590" s="12">
        <f t="shared" si="236"/>
        <v>6375585.7452000007</v>
      </c>
      <c r="P590" s="12">
        <f t="shared" si="237"/>
        <v>9.2468067027179749E-6</v>
      </c>
      <c r="Q590" s="12">
        <f t="shared" si="238"/>
        <v>0</v>
      </c>
      <c r="R590" s="12">
        <f t="shared" si="239"/>
        <v>0</v>
      </c>
      <c r="S590" s="12">
        <f t="shared" si="240"/>
        <v>0</v>
      </c>
      <c r="T590" s="12">
        <f t="shared" si="241"/>
        <v>0</v>
      </c>
      <c r="U590" s="12">
        <f t="shared" si="242"/>
        <v>0</v>
      </c>
      <c r="V590" s="12">
        <f t="shared" si="251"/>
        <v>5.0546225567071803E-3</v>
      </c>
      <c r="W590" s="12">
        <f t="shared" si="243"/>
        <v>4.2582015317955055E-5</v>
      </c>
      <c r="X590" s="12">
        <f t="shared" si="244"/>
        <v>1.6740578955036711E-7</v>
      </c>
      <c r="Y590" s="12">
        <f t="shared" si="245"/>
        <v>0</v>
      </c>
      <c r="Z590" s="13" t="str">
        <f t="shared" si="246"/>
        <v>N</v>
      </c>
      <c r="AA590" s="13" t="str">
        <f t="shared" si="247"/>
        <v>N</v>
      </c>
      <c r="AB590" s="13" t="str">
        <f t="shared" si="248"/>
        <v>U</v>
      </c>
      <c r="AC590" s="14">
        <f t="shared" si="249"/>
        <v>166021.44365805644</v>
      </c>
      <c r="AD590" s="14">
        <f t="shared" si="250"/>
        <v>0</v>
      </c>
      <c r="AE590" s="27"/>
      <c r="AF590" s="27"/>
      <c r="AG590" s="33"/>
      <c r="AH590" s="34"/>
      <c r="AI590" s="35"/>
      <c r="AJ590" s="33"/>
      <c r="AK590" s="34"/>
      <c r="AL590" s="35"/>
      <c r="AM590" s="28"/>
      <c r="AN590" s="28"/>
      <c r="AO590" s="28"/>
    </row>
    <row r="591" spans="5:41" x14ac:dyDescent="0.25">
      <c r="E591" s="11">
        <f>route!A590</f>
        <v>0</v>
      </c>
      <c r="F591" s="11">
        <f>route!B590</f>
        <v>0</v>
      </c>
      <c r="G591" s="12">
        <f t="shared" si="228"/>
        <v>0</v>
      </c>
      <c r="H591" s="12">
        <f t="shared" si="229"/>
        <v>0</v>
      </c>
      <c r="I591" s="12">
        <f t="shared" si="230"/>
        <v>31</v>
      </c>
      <c r="J591" s="12">
        <f t="shared" si="231"/>
        <v>3</v>
      </c>
      <c r="K591" s="12">
        <f t="shared" si="232"/>
        <v>-5.2359877559829883E-2</v>
      </c>
      <c r="L591" s="12">
        <f t="shared" si="233"/>
        <v>-5.2335956242943828E-2</v>
      </c>
      <c r="M591" s="12">
        <f t="shared" si="234"/>
        <v>-5.2383818566763218E-2</v>
      </c>
      <c r="N591" s="12">
        <f t="shared" si="235"/>
        <v>0</v>
      </c>
      <c r="O591" s="12">
        <f t="shared" si="236"/>
        <v>6375585.7452000007</v>
      </c>
      <c r="P591" s="12">
        <f t="shared" si="237"/>
        <v>9.2468067027179749E-6</v>
      </c>
      <c r="Q591" s="12">
        <f t="shared" si="238"/>
        <v>0</v>
      </c>
      <c r="R591" s="12">
        <f t="shared" si="239"/>
        <v>0</v>
      </c>
      <c r="S591" s="12">
        <f t="shared" si="240"/>
        <v>0</v>
      </c>
      <c r="T591" s="12">
        <f t="shared" si="241"/>
        <v>0</v>
      </c>
      <c r="U591" s="12">
        <f t="shared" si="242"/>
        <v>0</v>
      </c>
      <c r="V591" s="12">
        <f t="shared" si="251"/>
        <v>5.0546225567071803E-3</v>
      </c>
      <c r="W591" s="12">
        <f t="shared" si="243"/>
        <v>4.2582015317955055E-5</v>
      </c>
      <c r="X591" s="12">
        <f t="shared" si="244"/>
        <v>1.6740578955036711E-7</v>
      </c>
      <c r="Y591" s="12">
        <f t="shared" si="245"/>
        <v>0</v>
      </c>
      <c r="Z591" s="13" t="str">
        <f t="shared" si="246"/>
        <v>N</v>
      </c>
      <c r="AA591" s="13" t="str">
        <f t="shared" si="247"/>
        <v>N</v>
      </c>
      <c r="AB591" s="13" t="str">
        <f t="shared" si="248"/>
        <v>U</v>
      </c>
      <c r="AC591" s="14">
        <f t="shared" si="249"/>
        <v>166021.44365805644</v>
      </c>
      <c r="AD591" s="14">
        <f t="shared" si="250"/>
        <v>0</v>
      </c>
      <c r="AE591" s="27"/>
      <c r="AF591" s="27"/>
      <c r="AG591" s="33"/>
      <c r="AH591" s="34"/>
      <c r="AI591" s="35"/>
      <c r="AJ591" s="33"/>
      <c r="AK591" s="34"/>
      <c r="AL591" s="35"/>
      <c r="AM591" s="28"/>
      <c r="AN591" s="28"/>
      <c r="AO591" s="28"/>
    </row>
    <row r="592" spans="5:41" x14ac:dyDescent="0.25">
      <c r="E592" s="11">
        <f>route!A591</f>
        <v>0</v>
      </c>
      <c r="F592" s="11">
        <f>route!B591</f>
        <v>0</v>
      </c>
      <c r="G592" s="12">
        <f t="shared" si="228"/>
        <v>0</v>
      </c>
      <c r="H592" s="12">
        <f t="shared" si="229"/>
        <v>0</v>
      </c>
      <c r="I592" s="12">
        <f t="shared" si="230"/>
        <v>31</v>
      </c>
      <c r="J592" s="12">
        <f t="shared" si="231"/>
        <v>3</v>
      </c>
      <c r="K592" s="12">
        <f t="shared" si="232"/>
        <v>-5.2359877559829883E-2</v>
      </c>
      <c r="L592" s="12">
        <f t="shared" si="233"/>
        <v>-5.2335956242943828E-2</v>
      </c>
      <c r="M592" s="12">
        <f t="shared" si="234"/>
        <v>-5.2383818566763218E-2</v>
      </c>
      <c r="N592" s="12">
        <f t="shared" si="235"/>
        <v>0</v>
      </c>
      <c r="O592" s="12">
        <f t="shared" si="236"/>
        <v>6375585.7452000007</v>
      </c>
      <c r="P592" s="12">
        <f t="shared" si="237"/>
        <v>9.2468067027179749E-6</v>
      </c>
      <c r="Q592" s="12">
        <f t="shared" si="238"/>
        <v>0</v>
      </c>
      <c r="R592" s="12">
        <f t="shared" si="239"/>
        <v>0</v>
      </c>
      <c r="S592" s="12">
        <f t="shared" si="240"/>
        <v>0</v>
      </c>
      <c r="T592" s="12">
        <f t="shared" si="241"/>
        <v>0</v>
      </c>
      <c r="U592" s="12">
        <f t="shared" si="242"/>
        <v>0</v>
      </c>
      <c r="V592" s="12">
        <f t="shared" si="251"/>
        <v>5.0546225567071803E-3</v>
      </c>
      <c r="W592" s="12">
        <f t="shared" si="243"/>
        <v>4.2582015317955055E-5</v>
      </c>
      <c r="X592" s="12">
        <f t="shared" si="244"/>
        <v>1.6740578955036711E-7</v>
      </c>
      <c r="Y592" s="12">
        <f t="shared" si="245"/>
        <v>0</v>
      </c>
      <c r="Z592" s="13" t="str">
        <f t="shared" si="246"/>
        <v>N</v>
      </c>
      <c r="AA592" s="13" t="str">
        <f t="shared" si="247"/>
        <v>N</v>
      </c>
      <c r="AB592" s="13" t="str">
        <f t="shared" si="248"/>
        <v>U</v>
      </c>
      <c r="AC592" s="14">
        <f t="shared" si="249"/>
        <v>166021.44365805644</v>
      </c>
      <c r="AD592" s="14">
        <f t="shared" si="250"/>
        <v>0</v>
      </c>
      <c r="AE592" s="27"/>
      <c r="AF592" s="27"/>
      <c r="AG592" s="33"/>
      <c r="AH592" s="34"/>
      <c r="AI592" s="35"/>
      <c r="AJ592" s="33"/>
      <c r="AK592" s="34"/>
      <c r="AL592" s="35"/>
      <c r="AM592" s="28"/>
      <c r="AN592" s="28"/>
      <c r="AO592" s="28"/>
    </row>
    <row r="593" spans="5:41" x14ac:dyDescent="0.25">
      <c r="E593" s="11">
        <f>route!A592</f>
        <v>0</v>
      </c>
      <c r="F593" s="11">
        <f>route!B592</f>
        <v>0</v>
      </c>
      <c r="G593" s="12">
        <f t="shared" si="228"/>
        <v>0</v>
      </c>
      <c r="H593" s="12">
        <f t="shared" si="229"/>
        <v>0</v>
      </c>
      <c r="I593" s="12">
        <f t="shared" si="230"/>
        <v>31</v>
      </c>
      <c r="J593" s="12">
        <f t="shared" si="231"/>
        <v>3</v>
      </c>
      <c r="K593" s="12">
        <f t="shared" si="232"/>
        <v>-5.2359877559829883E-2</v>
      </c>
      <c r="L593" s="12">
        <f t="shared" si="233"/>
        <v>-5.2335956242943828E-2</v>
      </c>
      <c r="M593" s="12">
        <f t="shared" si="234"/>
        <v>-5.2383818566763218E-2</v>
      </c>
      <c r="N593" s="12">
        <f t="shared" si="235"/>
        <v>0</v>
      </c>
      <c r="O593" s="12">
        <f t="shared" si="236"/>
        <v>6375585.7452000007</v>
      </c>
      <c r="P593" s="12">
        <f t="shared" si="237"/>
        <v>9.2468067027179749E-6</v>
      </c>
      <c r="Q593" s="12">
        <f t="shared" si="238"/>
        <v>0</v>
      </c>
      <c r="R593" s="12">
        <f t="shared" si="239"/>
        <v>0</v>
      </c>
      <c r="S593" s="12">
        <f t="shared" si="240"/>
        <v>0</v>
      </c>
      <c r="T593" s="12">
        <f t="shared" si="241"/>
        <v>0</v>
      </c>
      <c r="U593" s="12">
        <f t="shared" si="242"/>
        <v>0</v>
      </c>
      <c r="V593" s="12">
        <f t="shared" si="251"/>
        <v>5.0546225567071803E-3</v>
      </c>
      <c r="W593" s="12">
        <f t="shared" si="243"/>
        <v>4.2582015317955055E-5</v>
      </c>
      <c r="X593" s="12">
        <f t="shared" si="244"/>
        <v>1.6740578955036711E-7</v>
      </c>
      <c r="Y593" s="12">
        <f t="shared" si="245"/>
        <v>0</v>
      </c>
      <c r="Z593" s="13" t="str">
        <f t="shared" si="246"/>
        <v>N</v>
      </c>
      <c r="AA593" s="13" t="str">
        <f t="shared" si="247"/>
        <v>N</v>
      </c>
      <c r="AB593" s="13" t="str">
        <f t="shared" si="248"/>
        <v>U</v>
      </c>
      <c r="AC593" s="14">
        <f t="shared" si="249"/>
        <v>166021.44365805644</v>
      </c>
      <c r="AD593" s="14">
        <f t="shared" si="250"/>
        <v>0</v>
      </c>
      <c r="AE593" s="27"/>
      <c r="AF593" s="27"/>
      <c r="AG593" s="33"/>
      <c r="AH593" s="34"/>
      <c r="AI593" s="35"/>
      <c r="AJ593" s="33"/>
      <c r="AK593" s="34"/>
      <c r="AL593" s="35"/>
      <c r="AM593" s="28"/>
      <c r="AN593" s="28"/>
      <c r="AO593" s="28"/>
    </row>
    <row r="594" spans="5:41" x14ac:dyDescent="0.25">
      <c r="E594" s="11">
        <f>route!A593</f>
        <v>0</v>
      </c>
      <c r="F594" s="11">
        <f>route!B593</f>
        <v>0</v>
      </c>
      <c r="G594" s="12">
        <f t="shared" si="228"/>
        <v>0</v>
      </c>
      <c r="H594" s="12">
        <f t="shared" si="229"/>
        <v>0</v>
      </c>
      <c r="I594" s="12">
        <f t="shared" si="230"/>
        <v>31</v>
      </c>
      <c r="J594" s="12">
        <f t="shared" si="231"/>
        <v>3</v>
      </c>
      <c r="K594" s="12">
        <f t="shared" si="232"/>
        <v>-5.2359877559829883E-2</v>
      </c>
      <c r="L594" s="12">
        <f t="shared" si="233"/>
        <v>-5.2335956242943828E-2</v>
      </c>
      <c r="M594" s="12">
        <f t="shared" si="234"/>
        <v>-5.2383818566763218E-2</v>
      </c>
      <c r="N594" s="12">
        <f t="shared" si="235"/>
        <v>0</v>
      </c>
      <c r="O594" s="12">
        <f t="shared" si="236"/>
        <v>6375585.7452000007</v>
      </c>
      <c r="P594" s="12">
        <f t="shared" si="237"/>
        <v>9.2468067027179749E-6</v>
      </c>
      <c r="Q594" s="12">
        <f t="shared" si="238"/>
        <v>0</v>
      </c>
      <c r="R594" s="12">
        <f t="shared" si="239"/>
        <v>0</v>
      </c>
      <c r="S594" s="12">
        <f t="shared" si="240"/>
        <v>0</v>
      </c>
      <c r="T594" s="12">
        <f t="shared" si="241"/>
        <v>0</v>
      </c>
      <c r="U594" s="12">
        <f t="shared" si="242"/>
        <v>0</v>
      </c>
      <c r="V594" s="12">
        <f t="shared" si="251"/>
        <v>5.0546225567071803E-3</v>
      </c>
      <c r="W594" s="12">
        <f t="shared" si="243"/>
        <v>4.2582015317955055E-5</v>
      </c>
      <c r="X594" s="12">
        <f t="shared" si="244"/>
        <v>1.6740578955036711E-7</v>
      </c>
      <c r="Y594" s="12">
        <f t="shared" si="245"/>
        <v>0</v>
      </c>
      <c r="Z594" s="13" t="str">
        <f t="shared" si="246"/>
        <v>N</v>
      </c>
      <c r="AA594" s="13" t="str">
        <f t="shared" si="247"/>
        <v>N</v>
      </c>
      <c r="AB594" s="13" t="str">
        <f t="shared" si="248"/>
        <v>U</v>
      </c>
      <c r="AC594" s="14">
        <f t="shared" si="249"/>
        <v>166021.44365805644</v>
      </c>
      <c r="AD594" s="14">
        <f t="shared" si="250"/>
        <v>0</v>
      </c>
      <c r="AE594" s="27"/>
      <c r="AF594" s="27"/>
      <c r="AG594" s="33"/>
      <c r="AH594" s="34"/>
      <c r="AI594" s="35"/>
      <c r="AJ594" s="33"/>
      <c r="AK594" s="34"/>
      <c r="AL594" s="35"/>
      <c r="AM594" s="28"/>
      <c r="AN594" s="28"/>
      <c r="AO594" s="28"/>
    </row>
    <row r="595" spans="5:41" x14ac:dyDescent="0.25">
      <c r="E595" s="11">
        <f>route!A594</f>
        <v>0</v>
      </c>
      <c r="F595" s="11">
        <f>route!B594</f>
        <v>0</v>
      </c>
      <c r="G595" s="12">
        <f t="shared" si="228"/>
        <v>0</v>
      </c>
      <c r="H595" s="12">
        <f t="shared" si="229"/>
        <v>0</v>
      </c>
      <c r="I595" s="12">
        <f t="shared" si="230"/>
        <v>31</v>
      </c>
      <c r="J595" s="12">
        <f t="shared" si="231"/>
        <v>3</v>
      </c>
      <c r="K595" s="12">
        <f t="shared" si="232"/>
        <v>-5.2359877559829883E-2</v>
      </c>
      <c r="L595" s="12">
        <f t="shared" si="233"/>
        <v>-5.2335956242943828E-2</v>
      </c>
      <c r="M595" s="12">
        <f t="shared" si="234"/>
        <v>-5.2383818566763218E-2</v>
      </c>
      <c r="N595" s="12">
        <f t="shared" si="235"/>
        <v>0</v>
      </c>
      <c r="O595" s="12">
        <f t="shared" si="236"/>
        <v>6375585.7452000007</v>
      </c>
      <c r="P595" s="12">
        <f t="shared" si="237"/>
        <v>9.2468067027179749E-6</v>
      </c>
      <c r="Q595" s="12">
        <f t="shared" si="238"/>
        <v>0</v>
      </c>
      <c r="R595" s="12">
        <f t="shared" si="239"/>
        <v>0</v>
      </c>
      <c r="S595" s="12">
        <f t="shared" si="240"/>
        <v>0</v>
      </c>
      <c r="T595" s="12">
        <f t="shared" si="241"/>
        <v>0</v>
      </c>
      <c r="U595" s="12">
        <f t="shared" si="242"/>
        <v>0</v>
      </c>
      <c r="V595" s="12">
        <f t="shared" si="251"/>
        <v>5.0546225567071803E-3</v>
      </c>
      <c r="W595" s="12">
        <f t="shared" si="243"/>
        <v>4.2582015317955055E-5</v>
      </c>
      <c r="X595" s="12">
        <f t="shared" si="244"/>
        <v>1.6740578955036711E-7</v>
      </c>
      <c r="Y595" s="12">
        <f t="shared" si="245"/>
        <v>0</v>
      </c>
      <c r="Z595" s="13" t="str">
        <f t="shared" si="246"/>
        <v>N</v>
      </c>
      <c r="AA595" s="13" t="str">
        <f t="shared" si="247"/>
        <v>N</v>
      </c>
      <c r="AB595" s="13" t="str">
        <f t="shared" si="248"/>
        <v>U</v>
      </c>
      <c r="AC595" s="14">
        <f t="shared" si="249"/>
        <v>166021.44365805644</v>
      </c>
      <c r="AD595" s="14">
        <f t="shared" si="250"/>
        <v>0</v>
      </c>
      <c r="AE595" s="27"/>
      <c r="AF595" s="27"/>
      <c r="AG595" s="33"/>
      <c r="AH595" s="34"/>
      <c r="AI595" s="35"/>
      <c r="AJ595" s="33"/>
      <c r="AK595" s="34"/>
      <c r="AL595" s="35"/>
      <c r="AM595" s="28"/>
      <c r="AN595" s="28"/>
      <c r="AO595" s="28"/>
    </row>
    <row r="596" spans="5:41" x14ac:dyDescent="0.25">
      <c r="E596" s="11">
        <f>route!A595</f>
        <v>0</v>
      </c>
      <c r="F596" s="11">
        <f>route!B595</f>
        <v>0</v>
      </c>
      <c r="G596" s="12">
        <f t="shared" si="228"/>
        <v>0</v>
      </c>
      <c r="H596" s="12">
        <f t="shared" si="229"/>
        <v>0</v>
      </c>
      <c r="I596" s="12">
        <f t="shared" si="230"/>
        <v>31</v>
      </c>
      <c r="J596" s="12">
        <f t="shared" si="231"/>
        <v>3</v>
      </c>
      <c r="K596" s="12">
        <f t="shared" si="232"/>
        <v>-5.2359877559829883E-2</v>
      </c>
      <c r="L596" s="12">
        <f t="shared" si="233"/>
        <v>-5.2335956242943828E-2</v>
      </c>
      <c r="M596" s="12">
        <f t="shared" si="234"/>
        <v>-5.2383818566763218E-2</v>
      </c>
      <c r="N596" s="12">
        <f t="shared" si="235"/>
        <v>0</v>
      </c>
      <c r="O596" s="12">
        <f t="shared" si="236"/>
        <v>6375585.7452000007</v>
      </c>
      <c r="P596" s="12">
        <f t="shared" si="237"/>
        <v>9.2468067027179749E-6</v>
      </c>
      <c r="Q596" s="12">
        <f t="shared" si="238"/>
        <v>0</v>
      </c>
      <c r="R596" s="12">
        <f t="shared" si="239"/>
        <v>0</v>
      </c>
      <c r="S596" s="12">
        <f t="shared" si="240"/>
        <v>0</v>
      </c>
      <c r="T596" s="12">
        <f t="shared" si="241"/>
        <v>0</v>
      </c>
      <c r="U596" s="12">
        <f t="shared" si="242"/>
        <v>0</v>
      </c>
      <c r="V596" s="12">
        <f t="shared" si="251"/>
        <v>5.0546225567071803E-3</v>
      </c>
      <c r="W596" s="12">
        <f t="shared" si="243"/>
        <v>4.2582015317955055E-5</v>
      </c>
      <c r="X596" s="12">
        <f t="shared" si="244"/>
        <v>1.6740578955036711E-7</v>
      </c>
      <c r="Y596" s="12">
        <f t="shared" si="245"/>
        <v>0</v>
      </c>
      <c r="Z596" s="13" t="str">
        <f t="shared" si="246"/>
        <v>N</v>
      </c>
      <c r="AA596" s="13" t="str">
        <f t="shared" si="247"/>
        <v>N</v>
      </c>
      <c r="AB596" s="13" t="str">
        <f t="shared" si="248"/>
        <v>U</v>
      </c>
      <c r="AC596" s="14">
        <f t="shared" si="249"/>
        <v>166021.44365805644</v>
      </c>
      <c r="AD596" s="14">
        <f t="shared" si="250"/>
        <v>0</v>
      </c>
      <c r="AE596" s="27"/>
      <c r="AF596" s="27"/>
      <c r="AG596" s="33"/>
      <c r="AH596" s="34"/>
      <c r="AI596" s="35"/>
      <c r="AJ596" s="33"/>
      <c r="AK596" s="34"/>
      <c r="AL596" s="35"/>
      <c r="AM596" s="28"/>
      <c r="AN596" s="28"/>
      <c r="AO596" s="28"/>
    </row>
    <row r="597" spans="5:41" x14ac:dyDescent="0.25">
      <c r="E597" s="11">
        <f>route!A596</f>
        <v>0</v>
      </c>
      <c r="F597" s="11">
        <f>route!B596</f>
        <v>0</v>
      </c>
      <c r="G597" s="12">
        <f t="shared" si="228"/>
        <v>0</v>
      </c>
      <c r="H597" s="12">
        <f t="shared" si="229"/>
        <v>0</v>
      </c>
      <c r="I597" s="12">
        <f t="shared" si="230"/>
        <v>31</v>
      </c>
      <c r="J597" s="12">
        <f t="shared" si="231"/>
        <v>3</v>
      </c>
      <c r="K597" s="12">
        <f t="shared" si="232"/>
        <v>-5.2359877559829883E-2</v>
      </c>
      <c r="L597" s="12">
        <f t="shared" si="233"/>
        <v>-5.2335956242943828E-2</v>
      </c>
      <c r="M597" s="12">
        <f t="shared" si="234"/>
        <v>-5.2383818566763218E-2</v>
      </c>
      <c r="N597" s="12">
        <f t="shared" si="235"/>
        <v>0</v>
      </c>
      <c r="O597" s="12">
        <f t="shared" si="236"/>
        <v>6375585.7452000007</v>
      </c>
      <c r="P597" s="12">
        <f t="shared" si="237"/>
        <v>9.2468067027179749E-6</v>
      </c>
      <c r="Q597" s="12">
        <f t="shared" si="238"/>
        <v>0</v>
      </c>
      <c r="R597" s="12">
        <f t="shared" si="239"/>
        <v>0</v>
      </c>
      <c r="S597" s="12">
        <f t="shared" si="240"/>
        <v>0</v>
      </c>
      <c r="T597" s="12">
        <f t="shared" si="241"/>
        <v>0</v>
      </c>
      <c r="U597" s="12">
        <f t="shared" si="242"/>
        <v>0</v>
      </c>
      <c r="V597" s="12">
        <f t="shared" si="251"/>
        <v>5.0546225567071803E-3</v>
      </c>
      <c r="W597" s="12">
        <f t="shared" si="243"/>
        <v>4.2582015317955055E-5</v>
      </c>
      <c r="X597" s="12">
        <f t="shared" si="244"/>
        <v>1.6740578955036711E-7</v>
      </c>
      <c r="Y597" s="12">
        <f t="shared" si="245"/>
        <v>0</v>
      </c>
      <c r="Z597" s="13" t="str">
        <f t="shared" si="246"/>
        <v>N</v>
      </c>
      <c r="AA597" s="13" t="str">
        <f t="shared" si="247"/>
        <v>N</v>
      </c>
      <c r="AB597" s="13" t="str">
        <f t="shared" si="248"/>
        <v>U</v>
      </c>
      <c r="AC597" s="14">
        <f t="shared" si="249"/>
        <v>166021.44365805644</v>
      </c>
      <c r="AD597" s="14">
        <f t="shared" si="250"/>
        <v>0</v>
      </c>
      <c r="AE597" s="27"/>
      <c r="AF597" s="27"/>
      <c r="AG597" s="33"/>
      <c r="AH597" s="34"/>
      <c r="AI597" s="35"/>
      <c r="AJ597" s="33"/>
      <c r="AK597" s="34"/>
      <c r="AL597" s="35"/>
      <c r="AM597" s="28"/>
      <c r="AN597" s="28"/>
      <c r="AO597" s="28"/>
    </row>
    <row r="598" spans="5:41" x14ac:dyDescent="0.25">
      <c r="E598" s="11">
        <f>route!A597</f>
        <v>0</v>
      </c>
      <c r="F598" s="11">
        <f>route!B597</f>
        <v>0</v>
      </c>
      <c r="G598" s="12">
        <f t="shared" si="228"/>
        <v>0</v>
      </c>
      <c r="H598" s="12">
        <f t="shared" si="229"/>
        <v>0</v>
      </c>
      <c r="I598" s="12">
        <f t="shared" si="230"/>
        <v>31</v>
      </c>
      <c r="J598" s="12">
        <f t="shared" si="231"/>
        <v>3</v>
      </c>
      <c r="K598" s="12">
        <f t="shared" si="232"/>
        <v>-5.2359877559829883E-2</v>
      </c>
      <c r="L598" s="12">
        <f t="shared" si="233"/>
        <v>-5.2335956242943828E-2</v>
      </c>
      <c r="M598" s="12">
        <f t="shared" si="234"/>
        <v>-5.2383818566763218E-2</v>
      </c>
      <c r="N598" s="12">
        <f t="shared" si="235"/>
        <v>0</v>
      </c>
      <c r="O598" s="12">
        <f t="shared" si="236"/>
        <v>6375585.7452000007</v>
      </c>
      <c r="P598" s="12">
        <f t="shared" si="237"/>
        <v>9.2468067027179749E-6</v>
      </c>
      <c r="Q598" s="12">
        <f t="shared" si="238"/>
        <v>0</v>
      </c>
      <c r="R598" s="12">
        <f t="shared" si="239"/>
        <v>0</v>
      </c>
      <c r="S598" s="12">
        <f t="shared" si="240"/>
        <v>0</v>
      </c>
      <c r="T598" s="12">
        <f t="shared" si="241"/>
        <v>0</v>
      </c>
      <c r="U598" s="12">
        <f t="shared" si="242"/>
        <v>0</v>
      </c>
      <c r="V598" s="12">
        <f t="shared" si="251"/>
        <v>5.0546225567071803E-3</v>
      </c>
      <c r="W598" s="12">
        <f t="shared" si="243"/>
        <v>4.2582015317955055E-5</v>
      </c>
      <c r="X598" s="12">
        <f t="shared" si="244"/>
        <v>1.6740578955036711E-7</v>
      </c>
      <c r="Y598" s="12">
        <f t="shared" si="245"/>
        <v>0</v>
      </c>
      <c r="Z598" s="13" t="str">
        <f t="shared" si="246"/>
        <v>N</v>
      </c>
      <c r="AA598" s="13" t="str">
        <f t="shared" si="247"/>
        <v>N</v>
      </c>
      <c r="AB598" s="13" t="str">
        <f t="shared" si="248"/>
        <v>U</v>
      </c>
      <c r="AC598" s="14">
        <f t="shared" si="249"/>
        <v>166021.44365805644</v>
      </c>
      <c r="AD598" s="14">
        <f t="shared" si="250"/>
        <v>0</v>
      </c>
      <c r="AE598" s="27"/>
      <c r="AF598" s="27"/>
      <c r="AG598" s="33"/>
      <c r="AH598" s="34"/>
      <c r="AI598" s="35"/>
      <c r="AJ598" s="33"/>
      <c r="AK598" s="34"/>
      <c r="AL598" s="35"/>
      <c r="AM598" s="28"/>
      <c r="AN598" s="28"/>
      <c r="AO598" s="28"/>
    </row>
    <row r="599" spans="5:41" x14ac:dyDescent="0.25">
      <c r="E599" s="11">
        <f>route!A598</f>
        <v>0</v>
      </c>
      <c r="F599" s="11">
        <f>route!B598</f>
        <v>0</v>
      </c>
      <c r="G599" s="12">
        <f t="shared" si="228"/>
        <v>0</v>
      </c>
      <c r="H599" s="12">
        <f t="shared" si="229"/>
        <v>0</v>
      </c>
      <c r="I599" s="12">
        <f t="shared" si="230"/>
        <v>31</v>
      </c>
      <c r="J599" s="12">
        <f t="shared" si="231"/>
        <v>3</v>
      </c>
      <c r="K599" s="12">
        <f t="shared" si="232"/>
        <v>-5.2359877559829883E-2</v>
      </c>
      <c r="L599" s="12">
        <f t="shared" si="233"/>
        <v>-5.2335956242943828E-2</v>
      </c>
      <c r="M599" s="12">
        <f t="shared" si="234"/>
        <v>-5.2383818566763218E-2</v>
      </c>
      <c r="N599" s="12">
        <f t="shared" si="235"/>
        <v>0</v>
      </c>
      <c r="O599" s="12">
        <f t="shared" si="236"/>
        <v>6375585.7452000007</v>
      </c>
      <c r="P599" s="12">
        <f t="shared" si="237"/>
        <v>9.2468067027179749E-6</v>
      </c>
      <c r="Q599" s="12">
        <f t="shared" si="238"/>
        <v>0</v>
      </c>
      <c r="R599" s="12">
        <f t="shared" si="239"/>
        <v>0</v>
      </c>
      <c r="S599" s="12">
        <f t="shared" si="240"/>
        <v>0</v>
      </c>
      <c r="T599" s="12">
        <f t="shared" si="241"/>
        <v>0</v>
      </c>
      <c r="U599" s="12">
        <f t="shared" si="242"/>
        <v>0</v>
      </c>
      <c r="V599" s="12">
        <f t="shared" si="251"/>
        <v>5.0546225567071803E-3</v>
      </c>
      <c r="W599" s="12">
        <f t="shared" si="243"/>
        <v>4.2582015317955055E-5</v>
      </c>
      <c r="X599" s="12">
        <f t="shared" si="244"/>
        <v>1.6740578955036711E-7</v>
      </c>
      <c r="Y599" s="12">
        <f t="shared" si="245"/>
        <v>0</v>
      </c>
      <c r="Z599" s="13" t="str">
        <f t="shared" si="246"/>
        <v>N</v>
      </c>
      <c r="AA599" s="13" t="str">
        <f t="shared" si="247"/>
        <v>N</v>
      </c>
      <c r="AB599" s="13" t="str">
        <f t="shared" si="248"/>
        <v>U</v>
      </c>
      <c r="AC599" s="14">
        <f t="shared" si="249"/>
        <v>166021.44365805644</v>
      </c>
      <c r="AD599" s="14">
        <f t="shared" si="250"/>
        <v>0</v>
      </c>
      <c r="AE599" s="27"/>
      <c r="AF599" s="27"/>
      <c r="AG599" s="33"/>
      <c r="AH599" s="34"/>
      <c r="AI599" s="35"/>
      <c r="AJ599" s="33"/>
      <c r="AK599" s="34"/>
      <c r="AL599" s="35"/>
      <c r="AM599" s="28"/>
      <c r="AN599" s="28"/>
      <c r="AO599" s="28"/>
    </row>
    <row r="600" spans="5:41" x14ac:dyDescent="0.25">
      <c r="E600" s="11">
        <f>route!A599</f>
        <v>0</v>
      </c>
      <c r="F600" s="11">
        <f>route!B599</f>
        <v>0</v>
      </c>
      <c r="G600" s="12">
        <f t="shared" si="228"/>
        <v>0</v>
      </c>
      <c r="H600" s="12">
        <f t="shared" si="229"/>
        <v>0</v>
      </c>
      <c r="I600" s="12">
        <f t="shared" si="230"/>
        <v>31</v>
      </c>
      <c r="J600" s="12">
        <f t="shared" si="231"/>
        <v>3</v>
      </c>
      <c r="K600" s="12">
        <f t="shared" si="232"/>
        <v>-5.2359877559829883E-2</v>
      </c>
      <c r="L600" s="12">
        <f t="shared" si="233"/>
        <v>-5.2335956242943828E-2</v>
      </c>
      <c r="M600" s="12">
        <f t="shared" si="234"/>
        <v>-5.2383818566763218E-2</v>
      </c>
      <c r="N600" s="12">
        <f t="shared" si="235"/>
        <v>0</v>
      </c>
      <c r="O600" s="12">
        <f t="shared" si="236"/>
        <v>6375585.7452000007</v>
      </c>
      <c r="P600" s="12">
        <f t="shared" si="237"/>
        <v>9.2468067027179749E-6</v>
      </c>
      <c r="Q600" s="12">
        <f t="shared" si="238"/>
        <v>0</v>
      </c>
      <c r="R600" s="12">
        <f t="shared" si="239"/>
        <v>0</v>
      </c>
      <c r="S600" s="12">
        <f t="shared" si="240"/>
        <v>0</v>
      </c>
      <c r="T600" s="12">
        <f t="shared" si="241"/>
        <v>0</v>
      </c>
      <c r="U600" s="12">
        <f t="shared" si="242"/>
        <v>0</v>
      </c>
      <c r="V600" s="12">
        <f t="shared" si="251"/>
        <v>5.0546225567071803E-3</v>
      </c>
      <c r="W600" s="12">
        <f t="shared" si="243"/>
        <v>4.2582015317955055E-5</v>
      </c>
      <c r="X600" s="12">
        <f t="shared" si="244"/>
        <v>1.6740578955036711E-7</v>
      </c>
      <c r="Y600" s="12">
        <f t="shared" si="245"/>
        <v>0</v>
      </c>
      <c r="Z600" s="13" t="str">
        <f t="shared" si="246"/>
        <v>N</v>
      </c>
      <c r="AA600" s="13" t="str">
        <f t="shared" si="247"/>
        <v>N</v>
      </c>
      <c r="AB600" s="13" t="str">
        <f t="shared" si="248"/>
        <v>U</v>
      </c>
      <c r="AC600" s="14">
        <f t="shared" si="249"/>
        <v>166021.44365805644</v>
      </c>
      <c r="AD600" s="14">
        <f t="shared" si="250"/>
        <v>0</v>
      </c>
      <c r="AE600" s="27"/>
      <c r="AF600" s="27"/>
      <c r="AG600" s="33"/>
      <c r="AH600" s="34"/>
      <c r="AI600" s="35"/>
      <c r="AJ600" s="33"/>
      <c r="AK600" s="34"/>
      <c r="AL600" s="35"/>
      <c r="AM600" s="28"/>
      <c r="AN600" s="28"/>
      <c r="AO600" s="28"/>
    </row>
    <row r="601" spans="5:41" x14ac:dyDescent="0.25">
      <c r="E601" s="11">
        <f>route!A600</f>
        <v>0</v>
      </c>
      <c r="F601" s="11">
        <f>route!B600</f>
        <v>0</v>
      </c>
      <c r="G601" s="12">
        <f t="shared" si="228"/>
        <v>0</v>
      </c>
      <c r="H601" s="12">
        <f t="shared" si="229"/>
        <v>0</v>
      </c>
      <c r="I601" s="12">
        <f t="shared" si="230"/>
        <v>31</v>
      </c>
      <c r="J601" s="12">
        <f t="shared" si="231"/>
        <v>3</v>
      </c>
      <c r="K601" s="12">
        <f t="shared" si="232"/>
        <v>-5.2359877559829883E-2</v>
      </c>
      <c r="L601" s="12">
        <f t="shared" si="233"/>
        <v>-5.2335956242943828E-2</v>
      </c>
      <c r="M601" s="12">
        <f t="shared" si="234"/>
        <v>-5.2383818566763218E-2</v>
      </c>
      <c r="N601" s="12">
        <f t="shared" si="235"/>
        <v>0</v>
      </c>
      <c r="O601" s="12">
        <f t="shared" si="236"/>
        <v>6375585.7452000007</v>
      </c>
      <c r="P601" s="12">
        <f t="shared" si="237"/>
        <v>9.2468067027179749E-6</v>
      </c>
      <c r="Q601" s="12">
        <f t="shared" si="238"/>
        <v>0</v>
      </c>
      <c r="R601" s="12">
        <f t="shared" si="239"/>
        <v>0</v>
      </c>
      <c r="S601" s="12">
        <f t="shared" si="240"/>
        <v>0</v>
      </c>
      <c r="T601" s="12">
        <f t="shared" si="241"/>
        <v>0</v>
      </c>
      <c r="U601" s="12">
        <f t="shared" si="242"/>
        <v>0</v>
      </c>
      <c r="V601" s="12">
        <f t="shared" si="251"/>
        <v>5.0546225567071803E-3</v>
      </c>
      <c r="W601" s="12">
        <f t="shared" si="243"/>
        <v>4.2582015317955055E-5</v>
      </c>
      <c r="X601" s="12">
        <f t="shared" si="244"/>
        <v>1.6740578955036711E-7</v>
      </c>
      <c r="Y601" s="12">
        <f t="shared" si="245"/>
        <v>0</v>
      </c>
      <c r="Z601" s="13" t="str">
        <f t="shared" si="246"/>
        <v>N</v>
      </c>
      <c r="AA601" s="13" t="str">
        <f t="shared" si="247"/>
        <v>N</v>
      </c>
      <c r="AB601" s="13" t="str">
        <f t="shared" si="248"/>
        <v>U</v>
      </c>
      <c r="AC601" s="14">
        <f t="shared" si="249"/>
        <v>166021.44365805644</v>
      </c>
      <c r="AD601" s="14">
        <f t="shared" si="250"/>
        <v>0</v>
      </c>
      <c r="AE601" s="27"/>
      <c r="AF601" s="27"/>
      <c r="AG601" s="33"/>
      <c r="AH601" s="34"/>
      <c r="AI601" s="35"/>
      <c r="AJ601" s="33"/>
      <c r="AK601" s="34"/>
      <c r="AL601" s="35"/>
      <c r="AM601" s="28"/>
      <c r="AN601" s="28"/>
      <c r="AO601" s="28"/>
    </row>
    <row r="602" spans="5:41" x14ac:dyDescent="0.25">
      <c r="E602" s="11">
        <f>route!A601</f>
        <v>0</v>
      </c>
      <c r="F602" s="11">
        <f>route!B601</f>
        <v>0</v>
      </c>
      <c r="G602" s="12">
        <f t="shared" si="228"/>
        <v>0</v>
      </c>
      <c r="H602" s="12">
        <f t="shared" si="229"/>
        <v>0</v>
      </c>
      <c r="I602" s="12">
        <f t="shared" si="230"/>
        <v>31</v>
      </c>
      <c r="J602" s="12">
        <f t="shared" si="231"/>
        <v>3</v>
      </c>
      <c r="K602" s="12">
        <f t="shared" si="232"/>
        <v>-5.2359877559829883E-2</v>
      </c>
      <c r="L602" s="12">
        <f t="shared" si="233"/>
        <v>-5.2335956242943828E-2</v>
      </c>
      <c r="M602" s="12">
        <f t="shared" si="234"/>
        <v>-5.2383818566763218E-2</v>
      </c>
      <c r="N602" s="12">
        <f t="shared" si="235"/>
        <v>0</v>
      </c>
      <c r="O602" s="12">
        <f t="shared" si="236"/>
        <v>6375585.7452000007</v>
      </c>
      <c r="P602" s="12">
        <f t="shared" si="237"/>
        <v>9.2468067027179749E-6</v>
      </c>
      <c r="Q602" s="12">
        <f t="shared" si="238"/>
        <v>0</v>
      </c>
      <c r="R602" s="12">
        <f t="shared" si="239"/>
        <v>0</v>
      </c>
      <c r="S602" s="12">
        <f t="shared" si="240"/>
        <v>0</v>
      </c>
      <c r="T602" s="12">
        <f t="shared" si="241"/>
        <v>0</v>
      </c>
      <c r="U602" s="12">
        <f t="shared" si="242"/>
        <v>0</v>
      </c>
      <c r="V602" s="12">
        <f t="shared" si="251"/>
        <v>5.0546225567071803E-3</v>
      </c>
      <c r="W602" s="12">
        <f t="shared" si="243"/>
        <v>4.2582015317955055E-5</v>
      </c>
      <c r="X602" s="12">
        <f t="shared" si="244"/>
        <v>1.6740578955036711E-7</v>
      </c>
      <c r="Y602" s="12">
        <f t="shared" si="245"/>
        <v>0</v>
      </c>
      <c r="Z602" s="13" t="str">
        <f t="shared" si="246"/>
        <v>N</v>
      </c>
      <c r="AA602" s="13" t="str">
        <f t="shared" si="247"/>
        <v>N</v>
      </c>
      <c r="AB602" s="13" t="str">
        <f t="shared" si="248"/>
        <v>U</v>
      </c>
      <c r="AC602" s="14">
        <f t="shared" si="249"/>
        <v>166021.44365805644</v>
      </c>
      <c r="AD602" s="14">
        <f t="shared" si="250"/>
        <v>0</v>
      </c>
      <c r="AE602" s="27"/>
      <c r="AF602" s="27"/>
      <c r="AG602" s="33"/>
      <c r="AH602" s="34"/>
      <c r="AI602" s="35"/>
      <c r="AJ602" s="33"/>
      <c r="AK602" s="34"/>
      <c r="AL602" s="35"/>
      <c r="AM602" s="28"/>
      <c r="AN602" s="28"/>
      <c r="AO602" s="28"/>
    </row>
    <row r="603" spans="5:41" x14ac:dyDescent="0.25">
      <c r="E603" s="11">
        <f>route!A602</f>
        <v>0</v>
      </c>
      <c r="F603" s="11">
        <f>route!B602</f>
        <v>0</v>
      </c>
      <c r="G603" s="12">
        <f t="shared" si="228"/>
        <v>0</v>
      </c>
      <c r="H603" s="12">
        <f t="shared" si="229"/>
        <v>0</v>
      </c>
      <c r="I603" s="12">
        <f t="shared" si="230"/>
        <v>31</v>
      </c>
      <c r="J603" s="12">
        <f t="shared" si="231"/>
        <v>3</v>
      </c>
      <c r="K603" s="12">
        <f t="shared" si="232"/>
        <v>-5.2359877559829883E-2</v>
      </c>
      <c r="L603" s="12">
        <f t="shared" si="233"/>
        <v>-5.2335956242943828E-2</v>
      </c>
      <c r="M603" s="12">
        <f t="shared" si="234"/>
        <v>-5.2383818566763218E-2</v>
      </c>
      <c r="N603" s="12">
        <f t="shared" si="235"/>
        <v>0</v>
      </c>
      <c r="O603" s="12">
        <f t="shared" si="236"/>
        <v>6375585.7452000007</v>
      </c>
      <c r="P603" s="12">
        <f t="shared" si="237"/>
        <v>9.2468067027179749E-6</v>
      </c>
      <c r="Q603" s="12">
        <f t="shared" si="238"/>
        <v>0</v>
      </c>
      <c r="R603" s="12">
        <f t="shared" si="239"/>
        <v>0</v>
      </c>
      <c r="S603" s="12">
        <f t="shared" si="240"/>
        <v>0</v>
      </c>
      <c r="T603" s="12">
        <f t="shared" si="241"/>
        <v>0</v>
      </c>
      <c r="U603" s="12">
        <f t="shared" si="242"/>
        <v>0</v>
      </c>
      <c r="V603" s="12">
        <f t="shared" si="251"/>
        <v>5.0546225567071803E-3</v>
      </c>
      <c r="W603" s="12">
        <f t="shared" si="243"/>
        <v>4.2582015317955055E-5</v>
      </c>
      <c r="X603" s="12">
        <f t="shared" si="244"/>
        <v>1.6740578955036711E-7</v>
      </c>
      <c r="Y603" s="12">
        <f t="shared" si="245"/>
        <v>0</v>
      </c>
      <c r="Z603" s="13" t="str">
        <f t="shared" si="246"/>
        <v>N</v>
      </c>
      <c r="AA603" s="13" t="str">
        <f t="shared" si="247"/>
        <v>N</v>
      </c>
      <c r="AB603" s="13" t="str">
        <f t="shared" si="248"/>
        <v>U</v>
      </c>
      <c r="AC603" s="14">
        <f t="shared" si="249"/>
        <v>166021.44365805644</v>
      </c>
      <c r="AD603" s="14">
        <f t="shared" si="250"/>
        <v>0</v>
      </c>
      <c r="AE603" s="27"/>
      <c r="AF603" s="27"/>
      <c r="AG603" s="33"/>
      <c r="AH603" s="34"/>
      <c r="AI603" s="35"/>
      <c r="AJ603" s="33"/>
      <c r="AK603" s="34"/>
      <c r="AL603" s="35"/>
      <c r="AM603" s="28"/>
      <c r="AN603" s="28"/>
      <c r="AO603" s="28"/>
    </row>
    <row r="604" spans="5:41" x14ac:dyDescent="0.25">
      <c r="E604" s="11">
        <f>route!A603</f>
        <v>0</v>
      </c>
      <c r="F604" s="11">
        <f>route!B603</f>
        <v>0</v>
      </c>
      <c r="G604" s="12">
        <f t="shared" si="228"/>
        <v>0</v>
      </c>
      <c r="H604" s="12">
        <f t="shared" si="229"/>
        <v>0</v>
      </c>
      <c r="I604" s="12">
        <f t="shared" si="230"/>
        <v>31</v>
      </c>
      <c r="J604" s="12">
        <f t="shared" si="231"/>
        <v>3</v>
      </c>
      <c r="K604" s="12">
        <f t="shared" si="232"/>
        <v>-5.2359877559829883E-2</v>
      </c>
      <c r="L604" s="12">
        <f t="shared" si="233"/>
        <v>-5.2335956242943828E-2</v>
      </c>
      <c r="M604" s="12">
        <f t="shared" si="234"/>
        <v>-5.2383818566763218E-2</v>
      </c>
      <c r="N604" s="12">
        <f t="shared" si="235"/>
        <v>0</v>
      </c>
      <c r="O604" s="12">
        <f t="shared" si="236"/>
        <v>6375585.7452000007</v>
      </c>
      <c r="P604" s="12">
        <f t="shared" si="237"/>
        <v>9.2468067027179749E-6</v>
      </c>
      <c r="Q604" s="12">
        <f t="shared" si="238"/>
        <v>0</v>
      </c>
      <c r="R604" s="12">
        <f t="shared" si="239"/>
        <v>0</v>
      </c>
      <c r="S604" s="12">
        <f t="shared" si="240"/>
        <v>0</v>
      </c>
      <c r="T604" s="12">
        <f t="shared" si="241"/>
        <v>0</v>
      </c>
      <c r="U604" s="12">
        <f t="shared" si="242"/>
        <v>0</v>
      </c>
      <c r="V604" s="12">
        <f t="shared" si="251"/>
        <v>5.0546225567071803E-3</v>
      </c>
      <c r="W604" s="12">
        <f t="shared" si="243"/>
        <v>4.2582015317955055E-5</v>
      </c>
      <c r="X604" s="12">
        <f t="shared" si="244"/>
        <v>1.6740578955036711E-7</v>
      </c>
      <c r="Y604" s="12">
        <f t="shared" si="245"/>
        <v>0</v>
      </c>
      <c r="Z604" s="13" t="str">
        <f t="shared" si="246"/>
        <v>N</v>
      </c>
      <c r="AA604" s="13" t="str">
        <f t="shared" si="247"/>
        <v>N</v>
      </c>
      <c r="AB604" s="13" t="str">
        <f t="shared" si="248"/>
        <v>U</v>
      </c>
      <c r="AC604" s="14">
        <f t="shared" si="249"/>
        <v>166021.44365805644</v>
      </c>
      <c r="AD604" s="14">
        <f t="shared" si="250"/>
        <v>0</v>
      </c>
      <c r="AE604" s="27"/>
      <c r="AF604" s="27"/>
      <c r="AG604" s="33"/>
      <c r="AH604" s="34"/>
      <c r="AI604" s="35"/>
      <c r="AJ604" s="33"/>
      <c r="AK604" s="34"/>
      <c r="AL604" s="35"/>
      <c r="AM604" s="28"/>
      <c r="AN604" s="28"/>
      <c r="AO604" s="28"/>
    </row>
    <row r="605" spans="5:41" x14ac:dyDescent="0.25">
      <c r="E605" s="11">
        <f>route!A604</f>
        <v>0</v>
      </c>
      <c r="F605" s="11">
        <f>route!B604</f>
        <v>0</v>
      </c>
      <c r="G605" s="12">
        <f t="shared" si="228"/>
        <v>0</v>
      </c>
      <c r="H605" s="12">
        <f t="shared" si="229"/>
        <v>0</v>
      </c>
      <c r="I605" s="12">
        <f t="shared" si="230"/>
        <v>31</v>
      </c>
      <c r="J605" s="12">
        <f t="shared" si="231"/>
        <v>3</v>
      </c>
      <c r="K605" s="12">
        <f t="shared" si="232"/>
        <v>-5.2359877559829883E-2</v>
      </c>
      <c r="L605" s="12">
        <f t="shared" si="233"/>
        <v>-5.2335956242943828E-2</v>
      </c>
      <c r="M605" s="12">
        <f t="shared" si="234"/>
        <v>-5.2383818566763218E-2</v>
      </c>
      <c r="N605" s="12">
        <f t="shared" si="235"/>
        <v>0</v>
      </c>
      <c r="O605" s="12">
        <f t="shared" si="236"/>
        <v>6375585.7452000007</v>
      </c>
      <c r="P605" s="12">
        <f t="shared" si="237"/>
        <v>9.2468067027179749E-6</v>
      </c>
      <c r="Q605" s="12">
        <f t="shared" si="238"/>
        <v>0</v>
      </c>
      <c r="R605" s="12">
        <f t="shared" si="239"/>
        <v>0</v>
      </c>
      <c r="S605" s="12">
        <f t="shared" si="240"/>
        <v>0</v>
      </c>
      <c r="T605" s="12">
        <f t="shared" si="241"/>
        <v>0</v>
      </c>
      <c r="U605" s="12">
        <f t="shared" si="242"/>
        <v>0</v>
      </c>
      <c r="V605" s="12">
        <f t="shared" si="251"/>
        <v>5.0546225567071803E-3</v>
      </c>
      <c r="W605" s="12">
        <f t="shared" si="243"/>
        <v>4.2582015317955055E-5</v>
      </c>
      <c r="X605" s="12">
        <f t="shared" si="244"/>
        <v>1.6740578955036711E-7</v>
      </c>
      <c r="Y605" s="12">
        <f t="shared" si="245"/>
        <v>0</v>
      </c>
      <c r="Z605" s="13" t="str">
        <f t="shared" si="246"/>
        <v>N</v>
      </c>
      <c r="AA605" s="13" t="str">
        <f t="shared" si="247"/>
        <v>N</v>
      </c>
      <c r="AB605" s="13" t="str">
        <f t="shared" si="248"/>
        <v>U</v>
      </c>
      <c r="AC605" s="14">
        <f t="shared" si="249"/>
        <v>166021.44365805644</v>
      </c>
      <c r="AD605" s="14">
        <f t="shared" si="250"/>
        <v>0</v>
      </c>
      <c r="AE605" s="27"/>
      <c r="AF605" s="27"/>
      <c r="AG605" s="33"/>
      <c r="AH605" s="34"/>
      <c r="AI605" s="35"/>
      <c r="AJ605" s="33"/>
      <c r="AK605" s="34"/>
      <c r="AL605" s="35"/>
      <c r="AM605" s="28"/>
      <c r="AN605" s="28"/>
      <c r="AO605" s="28"/>
    </row>
    <row r="606" spans="5:41" x14ac:dyDescent="0.25">
      <c r="E606" s="11">
        <f>route!A605</f>
        <v>0</v>
      </c>
      <c r="F606" s="11">
        <f>route!B605</f>
        <v>0</v>
      </c>
      <c r="G606" s="12">
        <f t="shared" si="228"/>
        <v>0</v>
      </c>
      <c r="H606" s="12">
        <f t="shared" si="229"/>
        <v>0</v>
      </c>
      <c r="I606" s="12">
        <f t="shared" si="230"/>
        <v>31</v>
      </c>
      <c r="J606" s="12">
        <f t="shared" si="231"/>
        <v>3</v>
      </c>
      <c r="K606" s="12">
        <f t="shared" si="232"/>
        <v>-5.2359877559829883E-2</v>
      </c>
      <c r="L606" s="12">
        <f t="shared" si="233"/>
        <v>-5.2335956242943828E-2</v>
      </c>
      <c r="M606" s="12">
        <f t="shared" si="234"/>
        <v>-5.2383818566763218E-2</v>
      </c>
      <c r="N606" s="12">
        <f t="shared" si="235"/>
        <v>0</v>
      </c>
      <c r="O606" s="12">
        <f t="shared" si="236"/>
        <v>6375585.7452000007</v>
      </c>
      <c r="P606" s="12">
        <f t="shared" si="237"/>
        <v>9.2468067027179749E-6</v>
      </c>
      <c r="Q606" s="12">
        <f t="shared" si="238"/>
        <v>0</v>
      </c>
      <c r="R606" s="12">
        <f t="shared" si="239"/>
        <v>0</v>
      </c>
      <c r="S606" s="12">
        <f t="shared" si="240"/>
        <v>0</v>
      </c>
      <c r="T606" s="12">
        <f t="shared" si="241"/>
        <v>0</v>
      </c>
      <c r="U606" s="12">
        <f t="shared" si="242"/>
        <v>0</v>
      </c>
      <c r="V606" s="12">
        <f t="shared" si="251"/>
        <v>5.0546225567071803E-3</v>
      </c>
      <c r="W606" s="12">
        <f t="shared" si="243"/>
        <v>4.2582015317955055E-5</v>
      </c>
      <c r="X606" s="12">
        <f t="shared" si="244"/>
        <v>1.6740578955036711E-7</v>
      </c>
      <c r="Y606" s="12">
        <f t="shared" si="245"/>
        <v>0</v>
      </c>
      <c r="Z606" s="13" t="str">
        <f t="shared" si="246"/>
        <v>N</v>
      </c>
      <c r="AA606" s="13" t="str">
        <f t="shared" si="247"/>
        <v>N</v>
      </c>
      <c r="AB606" s="13" t="str">
        <f t="shared" si="248"/>
        <v>U</v>
      </c>
      <c r="AC606" s="14">
        <f t="shared" si="249"/>
        <v>166021.44365805644</v>
      </c>
      <c r="AD606" s="14">
        <f t="shared" si="250"/>
        <v>0</v>
      </c>
      <c r="AE606" s="27"/>
      <c r="AF606" s="27"/>
      <c r="AG606" s="33"/>
      <c r="AH606" s="34"/>
      <c r="AI606" s="35"/>
      <c r="AJ606" s="33"/>
      <c r="AK606" s="34"/>
      <c r="AL606" s="35"/>
      <c r="AM606" s="28"/>
      <c r="AN606" s="28"/>
      <c r="AO606" s="28"/>
    </row>
    <row r="607" spans="5:41" x14ac:dyDescent="0.25">
      <c r="E607" s="11">
        <f>route!A606</f>
        <v>0</v>
      </c>
      <c r="F607" s="11">
        <f>route!B606</f>
        <v>0</v>
      </c>
      <c r="G607" s="12">
        <f t="shared" si="228"/>
        <v>0</v>
      </c>
      <c r="H607" s="12">
        <f t="shared" si="229"/>
        <v>0</v>
      </c>
      <c r="I607" s="12">
        <f t="shared" si="230"/>
        <v>31</v>
      </c>
      <c r="J607" s="12">
        <f t="shared" si="231"/>
        <v>3</v>
      </c>
      <c r="K607" s="12">
        <f t="shared" si="232"/>
        <v>-5.2359877559829883E-2</v>
      </c>
      <c r="L607" s="12">
        <f t="shared" si="233"/>
        <v>-5.2335956242943828E-2</v>
      </c>
      <c r="M607" s="12">
        <f t="shared" si="234"/>
        <v>-5.2383818566763218E-2</v>
      </c>
      <c r="N607" s="12">
        <f t="shared" si="235"/>
        <v>0</v>
      </c>
      <c r="O607" s="12">
        <f t="shared" si="236"/>
        <v>6375585.7452000007</v>
      </c>
      <c r="P607" s="12">
        <f t="shared" si="237"/>
        <v>9.2468067027179749E-6</v>
      </c>
      <c r="Q607" s="12">
        <f t="shared" si="238"/>
        <v>0</v>
      </c>
      <c r="R607" s="12">
        <f t="shared" si="239"/>
        <v>0</v>
      </c>
      <c r="S607" s="12">
        <f t="shared" si="240"/>
        <v>0</v>
      </c>
      <c r="T607" s="12">
        <f t="shared" si="241"/>
        <v>0</v>
      </c>
      <c r="U607" s="12">
        <f t="shared" si="242"/>
        <v>0</v>
      </c>
      <c r="V607" s="12">
        <f t="shared" si="251"/>
        <v>5.0546225567071803E-3</v>
      </c>
      <c r="W607" s="12">
        <f t="shared" si="243"/>
        <v>4.2582015317955055E-5</v>
      </c>
      <c r="X607" s="12">
        <f t="shared" si="244"/>
        <v>1.6740578955036711E-7</v>
      </c>
      <c r="Y607" s="12">
        <f t="shared" si="245"/>
        <v>0</v>
      </c>
      <c r="Z607" s="13" t="str">
        <f t="shared" si="246"/>
        <v>N</v>
      </c>
      <c r="AA607" s="13" t="str">
        <f t="shared" si="247"/>
        <v>N</v>
      </c>
      <c r="AB607" s="13" t="str">
        <f t="shared" si="248"/>
        <v>U</v>
      </c>
      <c r="AC607" s="14">
        <f t="shared" si="249"/>
        <v>166021.44365805644</v>
      </c>
      <c r="AD607" s="14">
        <f t="shared" si="250"/>
        <v>0</v>
      </c>
      <c r="AE607" s="27"/>
      <c r="AF607" s="27"/>
      <c r="AG607" s="33"/>
      <c r="AH607" s="34"/>
      <c r="AI607" s="35"/>
      <c r="AJ607" s="33"/>
      <c r="AK607" s="34"/>
      <c r="AL607" s="35"/>
      <c r="AM607" s="28"/>
      <c r="AN607" s="28"/>
      <c r="AO607" s="28"/>
    </row>
    <row r="608" spans="5:41" x14ac:dyDescent="0.25">
      <c r="E608" s="11">
        <f>route!A607</f>
        <v>0</v>
      </c>
      <c r="F608" s="11">
        <f>route!B607</f>
        <v>0</v>
      </c>
      <c r="G608" s="12">
        <f t="shared" si="228"/>
        <v>0</v>
      </c>
      <c r="H608" s="12">
        <f t="shared" si="229"/>
        <v>0</v>
      </c>
      <c r="I608" s="12">
        <f t="shared" si="230"/>
        <v>31</v>
      </c>
      <c r="J608" s="12">
        <f t="shared" si="231"/>
        <v>3</v>
      </c>
      <c r="K608" s="12">
        <f t="shared" si="232"/>
        <v>-5.2359877559829883E-2</v>
      </c>
      <c r="L608" s="12">
        <f t="shared" si="233"/>
        <v>-5.2335956242943828E-2</v>
      </c>
      <c r="M608" s="12">
        <f t="shared" si="234"/>
        <v>-5.2383818566763218E-2</v>
      </c>
      <c r="N608" s="12">
        <f t="shared" si="235"/>
        <v>0</v>
      </c>
      <c r="O608" s="12">
        <f t="shared" si="236"/>
        <v>6375585.7452000007</v>
      </c>
      <c r="P608" s="12">
        <f t="shared" si="237"/>
        <v>9.2468067027179749E-6</v>
      </c>
      <c r="Q608" s="12">
        <f t="shared" si="238"/>
        <v>0</v>
      </c>
      <c r="R608" s="12">
        <f t="shared" si="239"/>
        <v>0</v>
      </c>
      <c r="S608" s="12">
        <f t="shared" si="240"/>
        <v>0</v>
      </c>
      <c r="T608" s="12">
        <f t="shared" si="241"/>
        <v>0</v>
      </c>
      <c r="U608" s="12">
        <f t="shared" si="242"/>
        <v>0</v>
      </c>
      <c r="V608" s="12">
        <f t="shared" si="251"/>
        <v>5.0546225567071803E-3</v>
      </c>
      <c r="W608" s="12">
        <f t="shared" si="243"/>
        <v>4.2582015317955055E-5</v>
      </c>
      <c r="X608" s="12">
        <f t="shared" si="244"/>
        <v>1.6740578955036711E-7</v>
      </c>
      <c r="Y608" s="12">
        <f t="shared" si="245"/>
        <v>0</v>
      </c>
      <c r="Z608" s="13" t="str">
        <f t="shared" si="246"/>
        <v>N</v>
      </c>
      <c r="AA608" s="13" t="str">
        <f t="shared" si="247"/>
        <v>N</v>
      </c>
      <c r="AB608" s="13" t="str">
        <f t="shared" si="248"/>
        <v>U</v>
      </c>
      <c r="AC608" s="14">
        <f t="shared" si="249"/>
        <v>166021.44365805644</v>
      </c>
      <c r="AD608" s="14">
        <f t="shared" si="250"/>
        <v>0</v>
      </c>
      <c r="AE608" s="27"/>
      <c r="AF608" s="27"/>
      <c r="AG608" s="33"/>
      <c r="AH608" s="34"/>
      <c r="AI608" s="35"/>
      <c r="AJ608" s="33"/>
      <c r="AK608" s="34"/>
      <c r="AL608" s="35"/>
      <c r="AM608" s="28"/>
      <c r="AN608" s="28"/>
      <c r="AO608" s="28"/>
    </row>
    <row r="609" spans="5:41" x14ac:dyDescent="0.25">
      <c r="E609" s="11">
        <f>route!A608</f>
        <v>0</v>
      </c>
      <c r="F609" s="11">
        <f>route!B608</f>
        <v>0</v>
      </c>
      <c r="G609" s="12">
        <f t="shared" si="228"/>
        <v>0</v>
      </c>
      <c r="H609" s="12">
        <f t="shared" si="229"/>
        <v>0</v>
      </c>
      <c r="I609" s="12">
        <f t="shared" si="230"/>
        <v>31</v>
      </c>
      <c r="J609" s="12">
        <f t="shared" si="231"/>
        <v>3</v>
      </c>
      <c r="K609" s="12">
        <f t="shared" si="232"/>
        <v>-5.2359877559829883E-2</v>
      </c>
      <c r="L609" s="12">
        <f t="shared" si="233"/>
        <v>-5.2335956242943828E-2</v>
      </c>
      <c r="M609" s="12">
        <f t="shared" si="234"/>
        <v>-5.2383818566763218E-2</v>
      </c>
      <c r="N609" s="12">
        <f t="shared" si="235"/>
        <v>0</v>
      </c>
      <c r="O609" s="12">
        <f t="shared" si="236"/>
        <v>6375585.7452000007</v>
      </c>
      <c r="P609" s="12">
        <f t="shared" si="237"/>
        <v>9.2468067027179749E-6</v>
      </c>
      <c r="Q609" s="12">
        <f t="shared" si="238"/>
        <v>0</v>
      </c>
      <c r="R609" s="12">
        <f t="shared" si="239"/>
        <v>0</v>
      </c>
      <c r="S609" s="12">
        <f t="shared" si="240"/>
        <v>0</v>
      </c>
      <c r="T609" s="12">
        <f t="shared" si="241"/>
        <v>0</v>
      </c>
      <c r="U609" s="12">
        <f t="shared" si="242"/>
        <v>0</v>
      </c>
      <c r="V609" s="12">
        <f t="shared" si="251"/>
        <v>5.0546225567071803E-3</v>
      </c>
      <c r="W609" s="12">
        <f t="shared" si="243"/>
        <v>4.2582015317955055E-5</v>
      </c>
      <c r="X609" s="12">
        <f t="shared" si="244"/>
        <v>1.6740578955036711E-7</v>
      </c>
      <c r="Y609" s="12">
        <f t="shared" si="245"/>
        <v>0</v>
      </c>
      <c r="Z609" s="13" t="str">
        <f t="shared" si="246"/>
        <v>N</v>
      </c>
      <c r="AA609" s="13" t="str">
        <f t="shared" si="247"/>
        <v>N</v>
      </c>
      <c r="AB609" s="13" t="str">
        <f t="shared" si="248"/>
        <v>U</v>
      </c>
      <c r="AC609" s="14">
        <f t="shared" si="249"/>
        <v>166021.44365805644</v>
      </c>
      <c r="AD609" s="14">
        <f t="shared" si="250"/>
        <v>0</v>
      </c>
      <c r="AE609" s="27"/>
      <c r="AF609" s="27"/>
      <c r="AG609" s="33"/>
      <c r="AH609" s="34"/>
      <c r="AI609" s="35"/>
      <c r="AJ609" s="33"/>
      <c r="AK609" s="34"/>
      <c r="AL609" s="35"/>
      <c r="AM609" s="28"/>
      <c r="AN609" s="28"/>
      <c r="AO609" s="28"/>
    </row>
    <row r="610" spans="5:41" x14ac:dyDescent="0.25">
      <c r="E610" s="11">
        <f>route!A609</f>
        <v>0</v>
      </c>
      <c r="F610" s="11">
        <f>route!B609</f>
        <v>0</v>
      </c>
      <c r="G610" s="12">
        <f t="shared" si="228"/>
        <v>0</v>
      </c>
      <c r="H610" s="12">
        <f t="shared" si="229"/>
        <v>0</v>
      </c>
      <c r="I610" s="12">
        <f t="shared" si="230"/>
        <v>31</v>
      </c>
      <c r="J610" s="12">
        <f t="shared" si="231"/>
        <v>3</v>
      </c>
      <c r="K610" s="12">
        <f t="shared" si="232"/>
        <v>-5.2359877559829883E-2</v>
      </c>
      <c r="L610" s="12">
        <f t="shared" si="233"/>
        <v>-5.2335956242943828E-2</v>
      </c>
      <c r="M610" s="12">
        <f t="shared" si="234"/>
        <v>-5.2383818566763218E-2</v>
      </c>
      <c r="N610" s="12">
        <f t="shared" si="235"/>
        <v>0</v>
      </c>
      <c r="O610" s="12">
        <f t="shared" si="236"/>
        <v>6375585.7452000007</v>
      </c>
      <c r="P610" s="12">
        <f t="shared" si="237"/>
        <v>9.2468067027179749E-6</v>
      </c>
      <c r="Q610" s="12">
        <f t="shared" si="238"/>
        <v>0</v>
      </c>
      <c r="R610" s="12">
        <f t="shared" si="239"/>
        <v>0</v>
      </c>
      <c r="S610" s="12">
        <f t="shared" si="240"/>
        <v>0</v>
      </c>
      <c r="T610" s="12">
        <f t="shared" si="241"/>
        <v>0</v>
      </c>
      <c r="U610" s="12">
        <f t="shared" si="242"/>
        <v>0</v>
      </c>
      <c r="V610" s="12">
        <f t="shared" si="251"/>
        <v>5.0546225567071803E-3</v>
      </c>
      <c r="W610" s="12">
        <f t="shared" si="243"/>
        <v>4.2582015317955055E-5</v>
      </c>
      <c r="X610" s="12">
        <f t="shared" si="244"/>
        <v>1.6740578955036711E-7</v>
      </c>
      <c r="Y610" s="12">
        <f t="shared" si="245"/>
        <v>0</v>
      </c>
      <c r="Z610" s="13" t="str">
        <f t="shared" si="246"/>
        <v>N</v>
      </c>
      <c r="AA610" s="13" t="str">
        <f t="shared" si="247"/>
        <v>N</v>
      </c>
      <c r="AB610" s="13" t="str">
        <f t="shared" si="248"/>
        <v>U</v>
      </c>
      <c r="AC610" s="14">
        <f t="shared" si="249"/>
        <v>166021.44365805644</v>
      </c>
      <c r="AD610" s="14">
        <f t="shared" si="250"/>
        <v>0</v>
      </c>
      <c r="AE610" s="27"/>
      <c r="AF610" s="27"/>
      <c r="AG610" s="33"/>
      <c r="AH610" s="34"/>
      <c r="AI610" s="35"/>
      <c r="AJ610" s="33"/>
      <c r="AK610" s="34"/>
      <c r="AL610" s="35"/>
      <c r="AM610" s="28"/>
      <c r="AN610" s="28"/>
      <c r="AO610" s="28"/>
    </row>
    <row r="611" spans="5:41" x14ac:dyDescent="0.25">
      <c r="E611" s="11">
        <f>route!A610</f>
        <v>0</v>
      </c>
      <c r="F611" s="11">
        <f>route!B610</f>
        <v>0</v>
      </c>
      <c r="G611" s="12">
        <f t="shared" si="228"/>
        <v>0</v>
      </c>
      <c r="H611" s="12">
        <f t="shared" si="229"/>
        <v>0</v>
      </c>
      <c r="I611" s="12">
        <f t="shared" si="230"/>
        <v>31</v>
      </c>
      <c r="J611" s="12">
        <f t="shared" si="231"/>
        <v>3</v>
      </c>
      <c r="K611" s="12">
        <f t="shared" si="232"/>
        <v>-5.2359877559829883E-2</v>
      </c>
      <c r="L611" s="12">
        <f t="shared" si="233"/>
        <v>-5.2335956242943828E-2</v>
      </c>
      <c r="M611" s="12">
        <f t="shared" si="234"/>
        <v>-5.2383818566763218E-2</v>
      </c>
      <c r="N611" s="12">
        <f t="shared" si="235"/>
        <v>0</v>
      </c>
      <c r="O611" s="12">
        <f t="shared" si="236"/>
        <v>6375585.7452000007</v>
      </c>
      <c r="P611" s="12">
        <f t="shared" si="237"/>
        <v>9.2468067027179749E-6</v>
      </c>
      <c r="Q611" s="12">
        <f t="shared" si="238"/>
        <v>0</v>
      </c>
      <c r="R611" s="12">
        <f t="shared" si="239"/>
        <v>0</v>
      </c>
      <c r="S611" s="12">
        <f t="shared" si="240"/>
        <v>0</v>
      </c>
      <c r="T611" s="12">
        <f t="shared" si="241"/>
        <v>0</v>
      </c>
      <c r="U611" s="12">
        <f t="shared" si="242"/>
        <v>0</v>
      </c>
      <c r="V611" s="12">
        <f t="shared" si="251"/>
        <v>5.0546225567071803E-3</v>
      </c>
      <c r="W611" s="12">
        <f t="shared" si="243"/>
        <v>4.2582015317955055E-5</v>
      </c>
      <c r="X611" s="12">
        <f t="shared" si="244"/>
        <v>1.6740578955036711E-7</v>
      </c>
      <c r="Y611" s="12">
        <f t="shared" si="245"/>
        <v>0</v>
      </c>
      <c r="Z611" s="13" t="str">
        <f t="shared" si="246"/>
        <v>N</v>
      </c>
      <c r="AA611" s="13" t="str">
        <f t="shared" si="247"/>
        <v>N</v>
      </c>
      <c r="AB611" s="13" t="str">
        <f t="shared" si="248"/>
        <v>U</v>
      </c>
      <c r="AC611" s="14">
        <f t="shared" si="249"/>
        <v>166021.44365805644</v>
      </c>
      <c r="AD611" s="14">
        <f t="shared" si="250"/>
        <v>0</v>
      </c>
      <c r="AE611" s="27"/>
      <c r="AF611" s="27"/>
      <c r="AG611" s="33"/>
      <c r="AH611" s="34"/>
      <c r="AI611" s="35"/>
      <c r="AJ611" s="33"/>
      <c r="AK611" s="34"/>
      <c r="AL611" s="35"/>
      <c r="AM611" s="28"/>
      <c r="AN611" s="28"/>
      <c r="AO611" s="28"/>
    </row>
    <row r="612" spans="5:41" x14ac:dyDescent="0.25">
      <c r="E612" s="11">
        <f>route!A611</f>
        <v>0</v>
      </c>
      <c r="F612" s="11">
        <f>route!B611</f>
        <v>0</v>
      </c>
      <c r="G612" s="12">
        <f t="shared" ref="G612:G675" si="252">F612*PI()/180</f>
        <v>0</v>
      </c>
      <c r="H612" s="12">
        <f t="shared" ref="H612:H675" si="253">E612*PI()/180</f>
        <v>0</v>
      </c>
      <c r="I612" s="12">
        <f t="shared" ref="I612:I675" si="254">TRUNC((F612/6)+31)</f>
        <v>31</v>
      </c>
      <c r="J612" s="12">
        <f t="shared" ref="J612:J675" si="255">6*I612-183</f>
        <v>3</v>
      </c>
      <c r="K612" s="12">
        <f t="shared" ref="K612:K675" si="256">+G612-((J612*PI())/180)</f>
        <v>-5.2359877559829883E-2</v>
      </c>
      <c r="L612" s="12">
        <f t="shared" ref="L612:L675" si="257">COS(H612)*SIN(K612)</f>
        <v>-5.2335956242943828E-2</v>
      </c>
      <c r="M612" s="12">
        <f t="shared" ref="M612:M675" si="258">(1/2)*LN((1+L612)/(1-L612))</f>
        <v>-5.2383818566763218E-2</v>
      </c>
      <c r="N612" s="12">
        <f t="shared" ref="N612:N675" si="259">ATAN((TAN(H612))/COS(K612))-H612</f>
        <v>0</v>
      </c>
      <c r="O612" s="12">
        <f t="shared" ref="O612:O675" si="260">($C$18/(1+$C$17*(COS(H612))^2)^(1/2))*0.9996</f>
        <v>6375585.7452000007</v>
      </c>
      <c r="P612" s="12">
        <f t="shared" ref="P612:P675" si="261">($C$17/2)*M612^2*(COS(H612))^2</f>
        <v>9.2468067027179749E-6</v>
      </c>
      <c r="Q612" s="12">
        <f t="shared" ref="Q612:Q675" si="262">SIN(2*H612)</f>
        <v>0</v>
      </c>
      <c r="R612" s="12">
        <f t="shared" ref="R612:R675" si="263">+Q612*(COS(H612))^2</f>
        <v>0</v>
      </c>
      <c r="S612" s="12">
        <f t="shared" ref="S612:S675" si="264">H612+(Q612/2)</f>
        <v>0</v>
      </c>
      <c r="T612" s="12">
        <f t="shared" ref="T612:T675" si="265">((3*S612)+R612)/4</f>
        <v>0</v>
      </c>
      <c r="U612" s="12">
        <f t="shared" ref="U612:U675" si="266">(5*T612+R612*(COS(H612))^2)/3</f>
        <v>0</v>
      </c>
      <c r="V612" s="12">
        <f t="shared" si="251"/>
        <v>5.0546225567071803E-3</v>
      </c>
      <c r="W612" s="12">
        <f t="shared" ref="W612:W675" si="267">(5/3)*V612^2</f>
        <v>4.2582015317955055E-5</v>
      </c>
      <c r="X612" s="12">
        <f t="shared" ref="X612:X675" si="268">(35/27)*V612^3</f>
        <v>1.6740578955036711E-7</v>
      </c>
      <c r="Y612" s="12">
        <f t="shared" ref="Y612:Y675" si="269">0.9996*$C$18*(H612-(V612*S612)+(W612*T612)-(X612*U612))</f>
        <v>0</v>
      </c>
      <c r="Z612" s="13" t="str">
        <f t="shared" ref="Z612:Z675" si="270">IF(E612&lt;-72,"C",IF(E612&lt;-64,"D",IF(E612&lt;-56,"E",IF(E612&lt;-48,"F",IF(E612&lt;-40,"G",IF(E612&lt;-32,"H",IF(E612&lt;-24,"J",IF(E612&lt;-16,"K",AA612))))))))</f>
        <v>N</v>
      </c>
      <c r="AA612" s="13" t="str">
        <f t="shared" ref="AA612:AA675" si="271">IF(E612&lt;-8,"L",IF(E612&lt;0,"M",IF(E612&lt;8,"N",IF(E612&lt;16,"P",IF(E612&lt;24,"Q",IF(E612&lt;32,"R",IF(E612&lt;40,"S",IF(E612&lt;48,"T","no"))))))))</f>
        <v>N</v>
      </c>
      <c r="AB612" s="13" t="str">
        <f t="shared" ref="AB612:AB675" si="272">IF(E612&lt;56,"U",IF(E612&lt;64,"V",IF(E612&lt;72,"W",IF(E612&lt;84,"X","no"))))</f>
        <v>U</v>
      </c>
      <c r="AC612" s="14">
        <f t="shared" ref="AC612:AC675" si="273">M612*O612*(1+P612/3)+500000</f>
        <v>166021.44365805644</v>
      </c>
      <c r="AD612" s="14">
        <f t="shared" ref="AD612:AD675" si="274">IF($C$21="S",N612*O612*(1+P612)+Y612+10000000,N612*O612*(1+P612)+Y612)</f>
        <v>0</v>
      </c>
      <c r="AE612" s="27"/>
      <c r="AF612" s="27"/>
      <c r="AG612" s="33"/>
      <c r="AH612" s="34"/>
      <c r="AI612" s="35"/>
      <c r="AJ612" s="33"/>
      <c r="AK612" s="34"/>
      <c r="AL612" s="35"/>
      <c r="AM612" s="28"/>
      <c r="AN612" s="28"/>
      <c r="AO612" s="28"/>
    </row>
    <row r="613" spans="5:41" x14ac:dyDescent="0.25">
      <c r="E613" s="11">
        <f>route!A612</f>
        <v>0</v>
      </c>
      <c r="F613" s="11">
        <f>route!B612</f>
        <v>0</v>
      </c>
      <c r="G613" s="12">
        <f t="shared" si="252"/>
        <v>0</v>
      </c>
      <c r="H613" s="12">
        <f t="shared" si="253"/>
        <v>0</v>
      </c>
      <c r="I613" s="12">
        <f t="shared" si="254"/>
        <v>31</v>
      </c>
      <c r="J613" s="12">
        <f t="shared" si="255"/>
        <v>3</v>
      </c>
      <c r="K613" s="12">
        <f t="shared" si="256"/>
        <v>-5.2359877559829883E-2</v>
      </c>
      <c r="L613" s="12">
        <f t="shared" si="257"/>
        <v>-5.2335956242943828E-2</v>
      </c>
      <c r="M613" s="12">
        <f t="shared" si="258"/>
        <v>-5.2383818566763218E-2</v>
      </c>
      <c r="N613" s="12">
        <f t="shared" si="259"/>
        <v>0</v>
      </c>
      <c r="O613" s="12">
        <f t="shared" si="260"/>
        <v>6375585.7452000007</v>
      </c>
      <c r="P613" s="12">
        <f t="shared" si="261"/>
        <v>9.2468067027179749E-6</v>
      </c>
      <c r="Q613" s="12">
        <f t="shared" si="262"/>
        <v>0</v>
      </c>
      <c r="R613" s="12">
        <f t="shared" si="263"/>
        <v>0</v>
      </c>
      <c r="S613" s="12">
        <f t="shared" si="264"/>
        <v>0</v>
      </c>
      <c r="T613" s="12">
        <f t="shared" si="265"/>
        <v>0</v>
      </c>
      <c r="U613" s="12">
        <f t="shared" si="266"/>
        <v>0</v>
      </c>
      <c r="V613" s="12">
        <f t="shared" si="251"/>
        <v>5.0546225567071803E-3</v>
      </c>
      <c r="W613" s="12">
        <f t="shared" si="267"/>
        <v>4.2582015317955055E-5</v>
      </c>
      <c r="X613" s="12">
        <f t="shared" si="268"/>
        <v>1.6740578955036711E-7</v>
      </c>
      <c r="Y613" s="12">
        <f t="shared" si="269"/>
        <v>0</v>
      </c>
      <c r="Z613" s="13" t="str">
        <f t="shared" si="270"/>
        <v>N</v>
      </c>
      <c r="AA613" s="13" t="str">
        <f t="shared" si="271"/>
        <v>N</v>
      </c>
      <c r="AB613" s="13" t="str">
        <f t="shared" si="272"/>
        <v>U</v>
      </c>
      <c r="AC613" s="14">
        <f t="shared" si="273"/>
        <v>166021.44365805644</v>
      </c>
      <c r="AD613" s="14">
        <f t="shared" si="274"/>
        <v>0</v>
      </c>
      <c r="AE613" s="27"/>
      <c r="AF613" s="27"/>
      <c r="AG613" s="33"/>
      <c r="AH613" s="34"/>
      <c r="AI613" s="35"/>
      <c r="AJ613" s="33"/>
      <c r="AK613" s="34"/>
      <c r="AL613" s="35"/>
      <c r="AM613" s="28"/>
      <c r="AN613" s="28"/>
      <c r="AO613" s="28"/>
    </row>
    <row r="614" spans="5:41" x14ac:dyDescent="0.25">
      <c r="E614" s="11">
        <f>route!A613</f>
        <v>0</v>
      </c>
      <c r="F614" s="11">
        <f>route!B613</f>
        <v>0</v>
      </c>
      <c r="G614" s="12">
        <f t="shared" si="252"/>
        <v>0</v>
      </c>
      <c r="H614" s="12">
        <f t="shared" si="253"/>
        <v>0</v>
      </c>
      <c r="I614" s="12">
        <f t="shared" si="254"/>
        <v>31</v>
      </c>
      <c r="J614" s="12">
        <f t="shared" si="255"/>
        <v>3</v>
      </c>
      <c r="K614" s="12">
        <f t="shared" si="256"/>
        <v>-5.2359877559829883E-2</v>
      </c>
      <c r="L614" s="12">
        <f t="shared" si="257"/>
        <v>-5.2335956242943828E-2</v>
      </c>
      <c r="M614" s="12">
        <f t="shared" si="258"/>
        <v>-5.2383818566763218E-2</v>
      </c>
      <c r="N614" s="12">
        <f t="shared" si="259"/>
        <v>0</v>
      </c>
      <c r="O614" s="12">
        <f t="shared" si="260"/>
        <v>6375585.7452000007</v>
      </c>
      <c r="P614" s="12">
        <f t="shared" si="261"/>
        <v>9.2468067027179749E-6</v>
      </c>
      <c r="Q614" s="12">
        <f t="shared" si="262"/>
        <v>0</v>
      </c>
      <c r="R614" s="12">
        <f t="shared" si="263"/>
        <v>0</v>
      </c>
      <c r="S614" s="12">
        <f t="shared" si="264"/>
        <v>0</v>
      </c>
      <c r="T614" s="12">
        <f t="shared" si="265"/>
        <v>0</v>
      </c>
      <c r="U614" s="12">
        <f t="shared" si="266"/>
        <v>0</v>
      </c>
      <c r="V614" s="12">
        <f t="shared" si="251"/>
        <v>5.0546225567071803E-3</v>
      </c>
      <c r="W614" s="12">
        <f t="shared" si="267"/>
        <v>4.2582015317955055E-5</v>
      </c>
      <c r="X614" s="12">
        <f t="shared" si="268"/>
        <v>1.6740578955036711E-7</v>
      </c>
      <c r="Y614" s="12">
        <f t="shared" si="269"/>
        <v>0</v>
      </c>
      <c r="Z614" s="13" t="str">
        <f t="shared" si="270"/>
        <v>N</v>
      </c>
      <c r="AA614" s="13" t="str">
        <f t="shared" si="271"/>
        <v>N</v>
      </c>
      <c r="AB614" s="13" t="str">
        <f t="shared" si="272"/>
        <v>U</v>
      </c>
      <c r="AC614" s="14">
        <f t="shared" si="273"/>
        <v>166021.44365805644</v>
      </c>
      <c r="AD614" s="14">
        <f t="shared" si="274"/>
        <v>0</v>
      </c>
      <c r="AE614" s="27"/>
      <c r="AF614" s="27"/>
      <c r="AG614" s="33"/>
      <c r="AH614" s="34"/>
      <c r="AI614" s="35"/>
      <c r="AJ614" s="33"/>
      <c r="AK614" s="34"/>
      <c r="AL614" s="35"/>
      <c r="AM614" s="28"/>
      <c r="AN614" s="28"/>
      <c r="AO614" s="28"/>
    </row>
    <row r="615" spans="5:41" x14ac:dyDescent="0.25">
      <c r="E615" s="11">
        <f>route!A614</f>
        <v>0</v>
      </c>
      <c r="F615" s="11">
        <f>route!B614</f>
        <v>0</v>
      </c>
      <c r="G615" s="12">
        <f t="shared" si="252"/>
        <v>0</v>
      </c>
      <c r="H615" s="12">
        <f t="shared" si="253"/>
        <v>0</v>
      </c>
      <c r="I615" s="12">
        <f t="shared" si="254"/>
        <v>31</v>
      </c>
      <c r="J615" s="12">
        <f t="shared" si="255"/>
        <v>3</v>
      </c>
      <c r="K615" s="12">
        <f t="shared" si="256"/>
        <v>-5.2359877559829883E-2</v>
      </c>
      <c r="L615" s="12">
        <f t="shared" si="257"/>
        <v>-5.2335956242943828E-2</v>
      </c>
      <c r="M615" s="12">
        <f t="shared" si="258"/>
        <v>-5.2383818566763218E-2</v>
      </c>
      <c r="N615" s="12">
        <f t="shared" si="259"/>
        <v>0</v>
      </c>
      <c r="O615" s="12">
        <f t="shared" si="260"/>
        <v>6375585.7452000007</v>
      </c>
      <c r="P615" s="12">
        <f t="shared" si="261"/>
        <v>9.2468067027179749E-6</v>
      </c>
      <c r="Q615" s="12">
        <f t="shared" si="262"/>
        <v>0</v>
      </c>
      <c r="R615" s="12">
        <f t="shared" si="263"/>
        <v>0</v>
      </c>
      <c r="S615" s="12">
        <f t="shared" si="264"/>
        <v>0</v>
      </c>
      <c r="T615" s="12">
        <f t="shared" si="265"/>
        <v>0</v>
      </c>
      <c r="U615" s="12">
        <f t="shared" si="266"/>
        <v>0</v>
      </c>
      <c r="V615" s="12">
        <f t="shared" si="251"/>
        <v>5.0546225567071803E-3</v>
      </c>
      <c r="W615" s="12">
        <f t="shared" si="267"/>
        <v>4.2582015317955055E-5</v>
      </c>
      <c r="X615" s="12">
        <f t="shared" si="268"/>
        <v>1.6740578955036711E-7</v>
      </c>
      <c r="Y615" s="12">
        <f t="shared" si="269"/>
        <v>0</v>
      </c>
      <c r="Z615" s="13" t="str">
        <f t="shared" si="270"/>
        <v>N</v>
      </c>
      <c r="AA615" s="13" t="str">
        <f t="shared" si="271"/>
        <v>N</v>
      </c>
      <c r="AB615" s="13" t="str">
        <f t="shared" si="272"/>
        <v>U</v>
      </c>
      <c r="AC615" s="14">
        <f t="shared" si="273"/>
        <v>166021.44365805644</v>
      </c>
      <c r="AD615" s="14">
        <f t="shared" si="274"/>
        <v>0</v>
      </c>
      <c r="AE615" s="27"/>
      <c r="AF615" s="27"/>
      <c r="AG615" s="33"/>
      <c r="AH615" s="34"/>
      <c r="AI615" s="35"/>
      <c r="AJ615" s="33"/>
      <c r="AK615" s="34"/>
      <c r="AL615" s="35"/>
      <c r="AM615" s="28"/>
      <c r="AN615" s="28"/>
      <c r="AO615" s="28"/>
    </row>
    <row r="616" spans="5:41" x14ac:dyDescent="0.25">
      <c r="E616" s="11">
        <f>route!A615</f>
        <v>0</v>
      </c>
      <c r="F616" s="11">
        <f>route!B615</f>
        <v>0</v>
      </c>
      <c r="G616" s="12">
        <f t="shared" si="252"/>
        <v>0</v>
      </c>
      <c r="H616" s="12">
        <f t="shared" si="253"/>
        <v>0</v>
      </c>
      <c r="I616" s="12">
        <f t="shared" si="254"/>
        <v>31</v>
      </c>
      <c r="J616" s="12">
        <f t="shared" si="255"/>
        <v>3</v>
      </c>
      <c r="K616" s="12">
        <f t="shared" si="256"/>
        <v>-5.2359877559829883E-2</v>
      </c>
      <c r="L616" s="12">
        <f t="shared" si="257"/>
        <v>-5.2335956242943828E-2</v>
      </c>
      <c r="M616" s="12">
        <f t="shared" si="258"/>
        <v>-5.2383818566763218E-2</v>
      </c>
      <c r="N616" s="12">
        <f t="shared" si="259"/>
        <v>0</v>
      </c>
      <c r="O616" s="12">
        <f t="shared" si="260"/>
        <v>6375585.7452000007</v>
      </c>
      <c r="P616" s="12">
        <f t="shared" si="261"/>
        <v>9.2468067027179749E-6</v>
      </c>
      <c r="Q616" s="12">
        <f t="shared" si="262"/>
        <v>0</v>
      </c>
      <c r="R616" s="12">
        <f t="shared" si="263"/>
        <v>0</v>
      </c>
      <c r="S616" s="12">
        <f t="shared" si="264"/>
        <v>0</v>
      </c>
      <c r="T616" s="12">
        <f t="shared" si="265"/>
        <v>0</v>
      </c>
      <c r="U616" s="12">
        <f t="shared" si="266"/>
        <v>0</v>
      </c>
      <c r="V616" s="12">
        <f t="shared" si="251"/>
        <v>5.0546225567071803E-3</v>
      </c>
      <c r="W616" s="12">
        <f t="shared" si="267"/>
        <v>4.2582015317955055E-5</v>
      </c>
      <c r="X616" s="12">
        <f t="shared" si="268"/>
        <v>1.6740578955036711E-7</v>
      </c>
      <c r="Y616" s="12">
        <f t="shared" si="269"/>
        <v>0</v>
      </c>
      <c r="Z616" s="13" t="str">
        <f t="shared" si="270"/>
        <v>N</v>
      </c>
      <c r="AA616" s="13" t="str">
        <f t="shared" si="271"/>
        <v>N</v>
      </c>
      <c r="AB616" s="13" t="str">
        <f t="shared" si="272"/>
        <v>U</v>
      </c>
      <c r="AC616" s="14">
        <f t="shared" si="273"/>
        <v>166021.44365805644</v>
      </c>
      <c r="AD616" s="14">
        <f t="shared" si="274"/>
        <v>0</v>
      </c>
      <c r="AE616" s="27"/>
      <c r="AF616" s="27"/>
      <c r="AG616" s="33"/>
      <c r="AH616" s="34"/>
      <c r="AI616" s="35"/>
      <c r="AJ616" s="33"/>
      <c r="AK616" s="34"/>
      <c r="AL616" s="35"/>
      <c r="AM616" s="28"/>
      <c r="AN616" s="28"/>
      <c r="AO616" s="28"/>
    </row>
    <row r="617" spans="5:41" x14ac:dyDescent="0.25">
      <c r="E617" s="11">
        <f>route!A616</f>
        <v>0</v>
      </c>
      <c r="F617" s="11">
        <f>route!B616</f>
        <v>0</v>
      </c>
      <c r="G617" s="12">
        <f t="shared" si="252"/>
        <v>0</v>
      </c>
      <c r="H617" s="12">
        <f t="shared" si="253"/>
        <v>0</v>
      </c>
      <c r="I617" s="12">
        <f t="shared" si="254"/>
        <v>31</v>
      </c>
      <c r="J617" s="12">
        <f t="shared" si="255"/>
        <v>3</v>
      </c>
      <c r="K617" s="12">
        <f t="shared" si="256"/>
        <v>-5.2359877559829883E-2</v>
      </c>
      <c r="L617" s="12">
        <f t="shared" si="257"/>
        <v>-5.2335956242943828E-2</v>
      </c>
      <c r="M617" s="12">
        <f t="shared" si="258"/>
        <v>-5.2383818566763218E-2</v>
      </c>
      <c r="N617" s="12">
        <f t="shared" si="259"/>
        <v>0</v>
      </c>
      <c r="O617" s="12">
        <f t="shared" si="260"/>
        <v>6375585.7452000007</v>
      </c>
      <c r="P617" s="12">
        <f t="shared" si="261"/>
        <v>9.2468067027179749E-6</v>
      </c>
      <c r="Q617" s="12">
        <f t="shared" si="262"/>
        <v>0</v>
      </c>
      <c r="R617" s="12">
        <f t="shared" si="263"/>
        <v>0</v>
      </c>
      <c r="S617" s="12">
        <f t="shared" si="264"/>
        <v>0</v>
      </c>
      <c r="T617" s="12">
        <f t="shared" si="265"/>
        <v>0</v>
      </c>
      <c r="U617" s="12">
        <f t="shared" si="266"/>
        <v>0</v>
      </c>
      <c r="V617" s="12">
        <f t="shared" si="251"/>
        <v>5.0546225567071803E-3</v>
      </c>
      <c r="W617" s="12">
        <f t="shared" si="267"/>
        <v>4.2582015317955055E-5</v>
      </c>
      <c r="X617" s="12">
        <f t="shared" si="268"/>
        <v>1.6740578955036711E-7</v>
      </c>
      <c r="Y617" s="12">
        <f t="shared" si="269"/>
        <v>0</v>
      </c>
      <c r="Z617" s="13" t="str">
        <f t="shared" si="270"/>
        <v>N</v>
      </c>
      <c r="AA617" s="13" t="str">
        <f t="shared" si="271"/>
        <v>N</v>
      </c>
      <c r="AB617" s="13" t="str">
        <f t="shared" si="272"/>
        <v>U</v>
      </c>
      <c r="AC617" s="14">
        <f t="shared" si="273"/>
        <v>166021.44365805644</v>
      </c>
      <c r="AD617" s="14">
        <f t="shared" si="274"/>
        <v>0</v>
      </c>
      <c r="AE617" s="27"/>
      <c r="AF617" s="27"/>
      <c r="AG617" s="33"/>
      <c r="AH617" s="34"/>
      <c r="AI617" s="35"/>
      <c r="AJ617" s="33"/>
      <c r="AK617" s="34"/>
      <c r="AL617" s="35"/>
      <c r="AM617" s="28"/>
      <c r="AN617" s="28"/>
      <c r="AO617" s="28"/>
    </row>
    <row r="618" spans="5:41" x14ac:dyDescent="0.25">
      <c r="E618" s="11">
        <f>route!A617</f>
        <v>0</v>
      </c>
      <c r="F618" s="11">
        <f>route!B617</f>
        <v>0</v>
      </c>
      <c r="G618" s="12">
        <f t="shared" si="252"/>
        <v>0</v>
      </c>
      <c r="H618" s="12">
        <f t="shared" si="253"/>
        <v>0</v>
      </c>
      <c r="I618" s="12">
        <f t="shared" si="254"/>
        <v>31</v>
      </c>
      <c r="J618" s="12">
        <f t="shared" si="255"/>
        <v>3</v>
      </c>
      <c r="K618" s="12">
        <f t="shared" si="256"/>
        <v>-5.2359877559829883E-2</v>
      </c>
      <c r="L618" s="12">
        <f t="shared" si="257"/>
        <v>-5.2335956242943828E-2</v>
      </c>
      <c r="M618" s="12">
        <f t="shared" si="258"/>
        <v>-5.2383818566763218E-2</v>
      </c>
      <c r="N618" s="12">
        <f t="shared" si="259"/>
        <v>0</v>
      </c>
      <c r="O618" s="12">
        <f t="shared" si="260"/>
        <v>6375585.7452000007</v>
      </c>
      <c r="P618" s="12">
        <f t="shared" si="261"/>
        <v>9.2468067027179749E-6</v>
      </c>
      <c r="Q618" s="12">
        <f t="shared" si="262"/>
        <v>0</v>
      </c>
      <c r="R618" s="12">
        <f t="shared" si="263"/>
        <v>0</v>
      </c>
      <c r="S618" s="12">
        <f t="shared" si="264"/>
        <v>0</v>
      </c>
      <c r="T618" s="12">
        <f t="shared" si="265"/>
        <v>0</v>
      </c>
      <c r="U618" s="12">
        <f t="shared" si="266"/>
        <v>0</v>
      </c>
      <c r="V618" s="12">
        <f t="shared" si="251"/>
        <v>5.0546225567071803E-3</v>
      </c>
      <c r="W618" s="12">
        <f t="shared" si="267"/>
        <v>4.2582015317955055E-5</v>
      </c>
      <c r="X618" s="12">
        <f t="shared" si="268"/>
        <v>1.6740578955036711E-7</v>
      </c>
      <c r="Y618" s="12">
        <f t="shared" si="269"/>
        <v>0</v>
      </c>
      <c r="Z618" s="13" t="str">
        <f t="shared" si="270"/>
        <v>N</v>
      </c>
      <c r="AA618" s="13" t="str">
        <f t="shared" si="271"/>
        <v>N</v>
      </c>
      <c r="AB618" s="13" t="str">
        <f t="shared" si="272"/>
        <v>U</v>
      </c>
      <c r="AC618" s="14">
        <f t="shared" si="273"/>
        <v>166021.44365805644</v>
      </c>
      <c r="AD618" s="14">
        <f t="shared" si="274"/>
        <v>0</v>
      </c>
      <c r="AE618" s="27"/>
      <c r="AF618" s="27"/>
      <c r="AG618" s="33"/>
      <c r="AH618" s="34"/>
      <c r="AI618" s="35"/>
      <c r="AJ618" s="33"/>
      <c r="AK618" s="34"/>
      <c r="AL618" s="35"/>
      <c r="AM618" s="28"/>
      <c r="AN618" s="28"/>
      <c r="AO618" s="28"/>
    </row>
    <row r="619" spans="5:41" x14ac:dyDescent="0.25">
      <c r="E619" s="11">
        <f>route!A618</f>
        <v>0</v>
      </c>
      <c r="F619" s="11">
        <f>route!B618</f>
        <v>0</v>
      </c>
      <c r="G619" s="12">
        <f t="shared" si="252"/>
        <v>0</v>
      </c>
      <c r="H619" s="12">
        <f t="shared" si="253"/>
        <v>0</v>
      </c>
      <c r="I619" s="12">
        <f t="shared" si="254"/>
        <v>31</v>
      </c>
      <c r="J619" s="12">
        <f t="shared" si="255"/>
        <v>3</v>
      </c>
      <c r="K619" s="12">
        <f t="shared" si="256"/>
        <v>-5.2359877559829883E-2</v>
      </c>
      <c r="L619" s="12">
        <f t="shared" si="257"/>
        <v>-5.2335956242943828E-2</v>
      </c>
      <c r="M619" s="12">
        <f t="shared" si="258"/>
        <v>-5.2383818566763218E-2</v>
      </c>
      <c r="N619" s="12">
        <f t="shared" si="259"/>
        <v>0</v>
      </c>
      <c r="O619" s="12">
        <f t="shared" si="260"/>
        <v>6375585.7452000007</v>
      </c>
      <c r="P619" s="12">
        <f t="shared" si="261"/>
        <v>9.2468067027179749E-6</v>
      </c>
      <c r="Q619" s="12">
        <f t="shared" si="262"/>
        <v>0</v>
      </c>
      <c r="R619" s="12">
        <f t="shared" si="263"/>
        <v>0</v>
      </c>
      <c r="S619" s="12">
        <f t="shared" si="264"/>
        <v>0</v>
      </c>
      <c r="T619" s="12">
        <f t="shared" si="265"/>
        <v>0</v>
      </c>
      <c r="U619" s="12">
        <f t="shared" si="266"/>
        <v>0</v>
      </c>
      <c r="V619" s="12">
        <f t="shared" si="251"/>
        <v>5.0546225567071803E-3</v>
      </c>
      <c r="W619" s="12">
        <f t="shared" si="267"/>
        <v>4.2582015317955055E-5</v>
      </c>
      <c r="X619" s="12">
        <f t="shared" si="268"/>
        <v>1.6740578955036711E-7</v>
      </c>
      <c r="Y619" s="12">
        <f t="shared" si="269"/>
        <v>0</v>
      </c>
      <c r="Z619" s="13" t="str">
        <f t="shared" si="270"/>
        <v>N</v>
      </c>
      <c r="AA619" s="13" t="str">
        <f t="shared" si="271"/>
        <v>N</v>
      </c>
      <c r="AB619" s="13" t="str">
        <f t="shared" si="272"/>
        <v>U</v>
      </c>
      <c r="AC619" s="14">
        <f t="shared" si="273"/>
        <v>166021.44365805644</v>
      </c>
      <c r="AD619" s="14">
        <f t="shared" si="274"/>
        <v>0</v>
      </c>
      <c r="AE619" s="27"/>
      <c r="AF619" s="27"/>
      <c r="AG619" s="33"/>
      <c r="AH619" s="34"/>
      <c r="AI619" s="35"/>
      <c r="AJ619" s="33"/>
      <c r="AK619" s="34"/>
      <c r="AL619" s="35"/>
      <c r="AM619" s="28"/>
      <c r="AN619" s="28"/>
      <c r="AO619" s="28"/>
    </row>
    <row r="620" spans="5:41" x14ac:dyDescent="0.25">
      <c r="E620" s="11">
        <f>route!A619</f>
        <v>0</v>
      </c>
      <c r="F620" s="11">
        <f>route!B619</f>
        <v>0</v>
      </c>
      <c r="G620" s="12">
        <f t="shared" si="252"/>
        <v>0</v>
      </c>
      <c r="H620" s="12">
        <f t="shared" si="253"/>
        <v>0</v>
      </c>
      <c r="I620" s="12">
        <f t="shared" si="254"/>
        <v>31</v>
      </c>
      <c r="J620" s="12">
        <f t="shared" si="255"/>
        <v>3</v>
      </c>
      <c r="K620" s="12">
        <f t="shared" si="256"/>
        <v>-5.2359877559829883E-2</v>
      </c>
      <c r="L620" s="12">
        <f t="shared" si="257"/>
        <v>-5.2335956242943828E-2</v>
      </c>
      <c r="M620" s="12">
        <f t="shared" si="258"/>
        <v>-5.2383818566763218E-2</v>
      </c>
      <c r="N620" s="12">
        <f t="shared" si="259"/>
        <v>0</v>
      </c>
      <c r="O620" s="12">
        <f t="shared" si="260"/>
        <v>6375585.7452000007</v>
      </c>
      <c r="P620" s="12">
        <f t="shared" si="261"/>
        <v>9.2468067027179749E-6</v>
      </c>
      <c r="Q620" s="12">
        <f t="shared" si="262"/>
        <v>0</v>
      </c>
      <c r="R620" s="12">
        <f t="shared" si="263"/>
        <v>0</v>
      </c>
      <c r="S620" s="12">
        <f t="shared" si="264"/>
        <v>0</v>
      </c>
      <c r="T620" s="12">
        <f t="shared" si="265"/>
        <v>0</v>
      </c>
      <c r="U620" s="12">
        <f t="shared" si="266"/>
        <v>0</v>
      </c>
      <c r="V620" s="12">
        <f t="shared" si="251"/>
        <v>5.0546225567071803E-3</v>
      </c>
      <c r="W620" s="12">
        <f t="shared" si="267"/>
        <v>4.2582015317955055E-5</v>
      </c>
      <c r="X620" s="12">
        <f t="shared" si="268"/>
        <v>1.6740578955036711E-7</v>
      </c>
      <c r="Y620" s="12">
        <f t="shared" si="269"/>
        <v>0</v>
      </c>
      <c r="Z620" s="13" t="str">
        <f t="shared" si="270"/>
        <v>N</v>
      </c>
      <c r="AA620" s="13" t="str">
        <f t="shared" si="271"/>
        <v>N</v>
      </c>
      <c r="AB620" s="13" t="str">
        <f t="shared" si="272"/>
        <v>U</v>
      </c>
      <c r="AC620" s="14">
        <f t="shared" si="273"/>
        <v>166021.44365805644</v>
      </c>
      <c r="AD620" s="14">
        <f t="shared" si="274"/>
        <v>0</v>
      </c>
      <c r="AE620" s="27"/>
      <c r="AF620" s="27"/>
      <c r="AG620" s="33"/>
      <c r="AH620" s="34"/>
      <c r="AI620" s="35"/>
      <c r="AJ620" s="33"/>
      <c r="AK620" s="34"/>
      <c r="AL620" s="35"/>
      <c r="AM620" s="28"/>
      <c r="AN620" s="28"/>
      <c r="AO620" s="28"/>
    </row>
    <row r="621" spans="5:41" x14ac:dyDescent="0.25">
      <c r="E621" s="11">
        <f>route!A620</f>
        <v>0</v>
      </c>
      <c r="F621" s="11">
        <f>route!B620</f>
        <v>0</v>
      </c>
      <c r="G621" s="12">
        <f t="shared" si="252"/>
        <v>0</v>
      </c>
      <c r="H621" s="12">
        <f t="shared" si="253"/>
        <v>0</v>
      </c>
      <c r="I621" s="12">
        <f t="shared" si="254"/>
        <v>31</v>
      </c>
      <c r="J621" s="12">
        <f t="shared" si="255"/>
        <v>3</v>
      </c>
      <c r="K621" s="12">
        <f t="shared" si="256"/>
        <v>-5.2359877559829883E-2</v>
      </c>
      <c r="L621" s="12">
        <f t="shared" si="257"/>
        <v>-5.2335956242943828E-2</v>
      </c>
      <c r="M621" s="12">
        <f t="shared" si="258"/>
        <v>-5.2383818566763218E-2</v>
      </c>
      <c r="N621" s="12">
        <f t="shared" si="259"/>
        <v>0</v>
      </c>
      <c r="O621" s="12">
        <f t="shared" si="260"/>
        <v>6375585.7452000007</v>
      </c>
      <c r="P621" s="12">
        <f t="shared" si="261"/>
        <v>9.2468067027179749E-6</v>
      </c>
      <c r="Q621" s="12">
        <f t="shared" si="262"/>
        <v>0</v>
      </c>
      <c r="R621" s="12">
        <f t="shared" si="263"/>
        <v>0</v>
      </c>
      <c r="S621" s="12">
        <f t="shared" si="264"/>
        <v>0</v>
      </c>
      <c r="T621" s="12">
        <f t="shared" si="265"/>
        <v>0</v>
      </c>
      <c r="U621" s="12">
        <f t="shared" si="266"/>
        <v>0</v>
      </c>
      <c r="V621" s="12">
        <f t="shared" si="251"/>
        <v>5.0546225567071803E-3</v>
      </c>
      <c r="W621" s="12">
        <f t="shared" si="267"/>
        <v>4.2582015317955055E-5</v>
      </c>
      <c r="X621" s="12">
        <f t="shared" si="268"/>
        <v>1.6740578955036711E-7</v>
      </c>
      <c r="Y621" s="12">
        <f t="shared" si="269"/>
        <v>0</v>
      </c>
      <c r="Z621" s="13" t="str">
        <f t="shared" si="270"/>
        <v>N</v>
      </c>
      <c r="AA621" s="13" t="str">
        <f t="shared" si="271"/>
        <v>N</v>
      </c>
      <c r="AB621" s="13" t="str">
        <f t="shared" si="272"/>
        <v>U</v>
      </c>
      <c r="AC621" s="14">
        <f t="shared" si="273"/>
        <v>166021.44365805644</v>
      </c>
      <c r="AD621" s="14">
        <f t="shared" si="274"/>
        <v>0</v>
      </c>
      <c r="AE621" s="27"/>
      <c r="AF621" s="27"/>
      <c r="AG621" s="33"/>
      <c r="AH621" s="34"/>
      <c r="AI621" s="35"/>
      <c r="AJ621" s="33"/>
      <c r="AK621" s="34"/>
      <c r="AL621" s="35"/>
      <c r="AM621" s="28"/>
      <c r="AN621" s="28"/>
      <c r="AO621" s="28"/>
    </row>
    <row r="622" spans="5:41" x14ac:dyDescent="0.25">
      <c r="E622" s="11">
        <f>route!A621</f>
        <v>0</v>
      </c>
      <c r="F622" s="11">
        <f>route!B621</f>
        <v>0</v>
      </c>
      <c r="G622" s="12">
        <f t="shared" si="252"/>
        <v>0</v>
      </c>
      <c r="H622" s="12">
        <f t="shared" si="253"/>
        <v>0</v>
      </c>
      <c r="I622" s="12">
        <f t="shared" si="254"/>
        <v>31</v>
      </c>
      <c r="J622" s="12">
        <f t="shared" si="255"/>
        <v>3</v>
      </c>
      <c r="K622" s="12">
        <f t="shared" si="256"/>
        <v>-5.2359877559829883E-2</v>
      </c>
      <c r="L622" s="12">
        <f t="shared" si="257"/>
        <v>-5.2335956242943828E-2</v>
      </c>
      <c r="M622" s="12">
        <f t="shared" si="258"/>
        <v>-5.2383818566763218E-2</v>
      </c>
      <c r="N622" s="12">
        <f t="shared" si="259"/>
        <v>0</v>
      </c>
      <c r="O622" s="12">
        <f t="shared" si="260"/>
        <v>6375585.7452000007</v>
      </c>
      <c r="P622" s="12">
        <f t="shared" si="261"/>
        <v>9.2468067027179749E-6</v>
      </c>
      <c r="Q622" s="12">
        <f t="shared" si="262"/>
        <v>0</v>
      </c>
      <c r="R622" s="12">
        <f t="shared" si="263"/>
        <v>0</v>
      </c>
      <c r="S622" s="12">
        <f t="shared" si="264"/>
        <v>0</v>
      </c>
      <c r="T622" s="12">
        <f t="shared" si="265"/>
        <v>0</v>
      </c>
      <c r="U622" s="12">
        <f t="shared" si="266"/>
        <v>0</v>
      </c>
      <c r="V622" s="12">
        <f t="shared" si="251"/>
        <v>5.0546225567071803E-3</v>
      </c>
      <c r="W622" s="12">
        <f t="shared" si="267"/>
        <v>4.2582015317955055E-5</v>
      </c>
      <c r="X622" s="12">
        <f t="shared" si="268"/>
        <v>1.6740578955036711E-7</v>
      </c>
      <c r="Y622" s="12">
        <f t="shared" si="269"/>
        <v>0</v>
      </c>
      <c r="Z622" s="13" t="str">
        <f t="shared" si="270"/>
        <v>N</v>
      </c>
      <c r="AA622" s="13" t="str">
        <f t="shared" si="271"/>
        <v>N</v>
      </c>
      <c r="AB622" s="13" t="str">
        <f t="shared" si="272"/>
        <v>U</v>
      </c>
      <c r="AC622" s="14">
        <f t="shared" si="273"/>
        <v>166021.44365805644</v>
      </c>
      <c r="AD622" s="14">
        <f t="shared" si="274"/>
        <v>0</v>
      </c>
      <c r="AE622" s="27"/>
      <c r="AF622" s="27"/>
      <c r="AG622" s="33"/>
      <c r="AH622" s="34"/>
      <c r="AI622" s="35"/>
      <c r="AJ622" s="33"/>
      <c r="AK622" s="34"/>
      <c r="AL622" s="35"/>
      <c r="AM622" s="28"/>
      <c r="AN622" s="28"/>
      <c r="AO622" s="28"/>
    </row>
    <row r="623" spans="5:41" x14ac:dyDescent="0.25">
      <c r="E623" s="11">
        <f>route!A622</f>
        <v>0</v>
      </c>
      <c r="F623" s="11">
        <f>route!B622</f>
        <v>0</v>
      </c>
      <c r="G623" s="12">
        <f t="shared" si="252"/>
        <v>0</v>
      </c>
      <c r="H623" s="12">
        <f t="shared" si="253"/>
        <v>0</v>
      </c>
      <c r="I623" s="12">
        <f t="shared" si="254"/>
        <v>31</v>
      </c>
      <c r="J623" s="12">
        <f t="shared" si="255"/>
        <v>3</v>
      </c>
      <c r="K623" s="12">
        <f t="shared" si="256"/>
        <v>-5.2359877559829883E-2</v>
      </c>
      <c r="L623" s="12">
        <f t="shared" si="257"/>
        <v>-5.2335956242943828E-2</v>
      </c>
      <c r="M623" s="12">
        <f t="shared" si="258"/>
        <v>-5.2383818566763218E-2</v>
      </c>
      <c r="N623" s="12">
        <f t="shared" si="259"/>
        <v>0</v>
      </c>
      <c r="O623" s="12">
        <f t="shared" si="260"/>
        <v>6375585.7452000007</v>
      </c>
      <c r="P623" s="12">
        <f t="shared" si="261"/>
        <v>9.2468067027179749E-6</v>
      </c>
      <c r="Q623" s="12">
        <f t="shared" si="262"/>
        <v>0</v>
      </c>
      <c r="R623" s="12">
        <f t="shared" si="263"/>
        <v>0</v>
      </c>
      <c r="S623" s="12">
        <f t="shared" si="264"/>
        <v>0</v>
      </c>
      <c r="T623" s="12">
        <f t="shared" si="265"/>
        <v>0</v>
      </c>
      <c r="U623" s="12">
        <f t="shared" si="266"/>
        <v>0</v>
      </c>
      <c r="V623" s="12">
        <f t="shared" si="251"/>
        <v>5.0546225567071803E-3</v>
      </c>
      <c r="W623" s="12">
        <f t="shared" si="267"/>
        <v>4.2582015317955055E-5</v>
      </c>
      <c r="X623" s="12">
        <f t="shared" si="268"/>
        <v>1.6740578955036711E-7</v>
      </c>
      <c r="Y623" s="12">
        <f t="shared" si="269"/>
        <v>0</v>
      </c>
      <c r="Z623" s="13" t="str">
        <f t="shared" si="270"/>
        <v>N</v>
      </c>
      <c r="AA623" s="13" t="str">
        <f t="shared" si="271"/>
        <v>N</v>
      </c>
      <c r="AB623" s="13" t="str">
        <f t="shared" si="272"/>
        <v>U</v>
      </c>
      <c r="AC623" s="14">
        <f t="shared" si="273"/>
        <v>166021.44365805644</v>
      </c>
      <c r="AD623" s="14">
        <f t="shared" si="274"/>
        <v>0</v>
      </c>
      <c r="AE623" s="27"/>
      <c r="AF623" s="27"/>
      <c r="AG623" s="33"/>
      <c r="AH623" s="34"/>
      <c r="AI623" s="35"/>
      <c r="AJ623" s="33"/>
      <c r="AK623" s="34"/>
      <c r="AL623" s="35"/>
      <c r="AM623" s="28"/>
      <c r="AN623" s="28"/>
      <c r="AO623" s="28"/>
    </row>
    <row r="624" spans="5:41" x14ac:dyDescent="0.25">
      <c r="E624" s="11">
        <f>route!A623</f>
        <v>0</v>
      </c>
      <c r="F624" s="11">
        <f>route!B623</f>
        <v>0</v>
      </c>
      <c r="G624" s="12">
        <f t="shared" si="252"/>
        <v>0</v>
      </c>
      <c r="H624" s="12">
        <f t="shared" si="253"/>
        <v>0</v>
      </c>
      <c r="I624" s="12">
        <f t="shared" si="254"/>
        <v>31</v>
      </c>
      <c r="J624" s="12">
        <f t="shared" si="255"/>
        <v>3</v>
      </c>
      <c r="K624" s="12">
        <f t="shared" si="256"/>
        <v>-5.2359877559829883E-2</v>
      </c>
      <c r="L624" s="12">
        <f t="shared" si="257"/>
        <v>-5.2335956242943828E-2</v>
      </c>
      <c r="M624" s="12">
        <f t="shared" si="258"/>
        <v>-5.2383818566763218E-2</v>
      </c>
      <c r="N624" s="12">
        <f t="shared" si="259"/>
        <v>0</v>
      </c>
      <c r="O624" s="12">
        <f t="shared" si="260"/>
        <v>6375585.7452000007</v>
      </c>
      <c r="P624" s="12">
        <f t="shared" si="261"/>
        <v>9.2468067027179749E-6</v>
      </c>
      <c r="Q624" s="12">
        <f t="shared" si="262"/>
        <v>0</v>
      </c>
      <c r="R624" s="12">
        <f t="shared" si="263"/>
        <v>0</v>
      </c>
      <c r="S624" s="12">
        <f t="shared" si="264"/>
        <v>0</v>
      </c>
      <c r="T624" s="12">
        <f t="shared" si="265"/>
        <v>0</v>
      </c>
      <c r="U624" s="12">
        <f t="shared" si="266"/>
        <v>0</v>
      </c>
      <c r="V624" s="12">
        <f t="shared" si="251"/>
        <v>5.0546225567071803E-3</v>
      </c>
      <c r="W624" s="12">
        <f t="shared" si="267"/>
        <v>4.2582015317955055E-5</v>
      </c>
      <c r="X624" s="12">
        <f t="shared" si="268"/>
        <v>1.6740578955036711E-7</v>
      </c>
      <c r="Y624" s="12">
        <f t="shared" si="269"/>
        <v>0</v>
      </c>
      <c r="Z624" s="13" t="str">
        <f t="shared" si="270"/>
        <v>N</v>
      </c>
      <c r="AA624" s="13" t="str">
        <f t="shared" si="271"/>
        <v>N</v>
      </c>
      <c r="AB624" s="13" t="str">
        <f t="shared" si="272"/>
        <v>U</v>
      </c>
      <c r="AC624" s="14">
        <f t="shared" si="273"/>
        <v>166021.44365805644</v>
      </c>
      <c r="AD624" s="14">
        <f t="shared" si="274"/>
        <v>0</v>
      </c>
      <c r="AE624" s="27"/>
      <c r="AF624" s="27"/>
      <c r="AG624" s="33"/>
      <c r="AH624" s="34"/>
      <c r="AI624" s="35"/>
      <c r="AJ624" s="33"/>
      <c r="AK624" s="34"/>
      <c r="AL624" s="35"/>
      <c r="AM624" s="28"/>
      <c r="AN624" s="28"/>
      <c r="AO624" s="28"/>
    </row>
    <row r="625" spans="5:41" x14ac:dyDescent="0.25">
      <c r="E625" s="11">
        <f>route!A624</f>
        <v>0</v>
      </c>
      <c r="F625" s="11">
        <f>route!B624</f>
        <v>0</v>
      </c>
      <c r="G625" s="12">
        <f t="shared" si="252"/>
        <v>0</v>
      </c>
      <c r="H625" s="12">
        <f t="shared" si="253"/>
        <v>0</v>
      </c>
      <c r="I625" s="12">
        <f t="shared" si="254"/>
        <v>31</v>
      </c>
      <c r="J625" s="12">
        <f t="shared" si="255"/>
        <v>3</v>
      </c>
      <c r="K625" s="12">
        <f t="shared" si="256"/>
        <v>-5.2359877559829883E-2</v>
      </c>
      <c r="L625" s="12">
        <f t="shared" si="257"/>
        <v>-5.2335956242943828E-2</v>
      </c>
      <c r="M625" s="12">
        <f t="shared" si="258"/>
        <v>-5.2383818566763218E-2</v>
      </c>
      <c r="N625" s="12">
        <f t="shared" si="259"/>
        <v>0</v>
      </c>
      <c r="O625" s="12">
        <f t="shared" si="260"/>
        <v>6375585.7452000007</v>
      </c>
      <c r="P625" s="12">
        <f t="shared" si="261"/>
        <v>9.2468067027179749E-6</v>
      </c>
      <c r="Q625" s="12">
        <f t="shared" si="262"/>
        <v>0</v>
      </c>
      <c r="R625" s="12">
        <f t="shared" si="263"/>
        <v>0</v>
      </c>
      <c r="S625" s="12">
        <f t="shared" si="264"/>
        <v>0</v>
      </c>
      <c r="T625" s="12">
        <f t="shared" si="265"/>
        <v>0</v>
      </c>
      <c r="U625" s="12">
        <f t="shared" si="266"/>
        <v>0</v>
      </c>
      <c r="V625" s="12">
        <f t="shared" si="251"/>
        <v>5.0546225567071803E-3</v>
      </c>
      <c r="W625" s="12">
        <f t="shared" si="267"/>
        <v>4.2582015317955055E-5</v>
      </c>
      <c r="X625" s="12">
        <f t="shared" si="268"/>
        <v>1.6740578955036711E-7</v>
      </c>
      <c r="Y625" s="12">
        <f t="shared" si="269"/>
        <v>0</v>
      </c>
      <c r="Z625" s="13" t="str">
        <f t="shared" si="270"/>
        <v>N</v>
      </c>
      <c r="AA625" s="13" t="str">
        <f t="shared" si="271"/>
        <v>N</v>
      </c>
      <c r="AB625" s="13" t="str">
        <f t="shared" si="272"/>
        <v>U</v>
      </c>
      <c r="AC625" s="14">
        <f t="shared" si="273"/>
        <v>166021.44365805644</v>
      </c>
      <c r="AD625" s="14">
        <f t="shared" si="274"/>
        <v>0</v>
      </c>
      <c r="AE625" s="27"/>
      <c r="AF625" s="27"/>
      <c r="AG625" s="33"/>
      <c r="AH625" s="34"/>
      <c r="AI625" s="35"/>
      <c r="AJ625" s="33"/>
      <c r="AK625" s="34"/>
      <c r="AL625" s="35"/>
      <c r="AM625" s="28"/>
      <c r="AN625" s="28"/>
      <c r="AO625" s="28"/>
    </row>
    <row r="626" spans="5:41" x14ac:dyDescent="0.25">
      <c r="E626" s="11">
        <f>route!A625</f>
        <v>0</v>
      </c>
      <c r="F626" s="11">
        <f>route!B625</f>
        <v>0</v>
      </c>
      <c r="G626" s="12">
        <f t="shared" si="252"/>
        <v>0</v>
      </c>
      <c r="H626" s="12">
        <f t="shared" si="253"/>
        <v>0</v>
      </c>
      <c r="I626" s="12">
        <f t="shared" si="254"/>
        <v>31</v>
      </c>
      <c r="J626" s="12">
        <f t="shared" si="255"/>
        <v>3</v>
      </c>
      <c r="K626" s="12">
        <f t="shared" si="256"/>
        <v>-5.2359877559829883E-2</v>
      </c>
      <c r="L626" s="12">
        <f t="shared" si="257"/>
        <v>-5.2335956242943828E-2</v>
      </c>
      <c r="M626" s="12">
        <f t="shared" si="258"/>
        <v>-5.2383818566763218E-2</v>
      </c>
      <c r="N626" s="12">
        <f t="shared" si="259"/>
        <v>0</v>
      </c>
      <c r="O626" s="12">
        <f t="shared" si="260"/>
        <v>6375585.7452000007</v>
      </c>
      <c r="P626" s="12">
        <f t="shared" si="261"/>
        <v>9.2468067027179749E-6</v>
      </c>
      <c r="Q626" s="12">
        <f t="shared" si="262"/>
        <v>0</v>
      </c>
      <c r="R626" s="12">
        <f t="shared" si="263"/>
        <v>0</v>
      </c>
      <c r="S626" s="12">
        <f t="shared" si="264"/>
        <v>0</v>
      </c>
      <c r="T626" s="12">
        <f t="shared" si="265"/>
        <v>0</v>
      </c>
      <c r="U626" s="12">
        <f t="shared" si="266"/>
        <v>0</v>
      </c>
      <c r="V626" s="12">
        <f t="shared" si="251"/>
        <v>5.0546225567071803E-3</v>
      </c>
      <c r="W626" s="12">
        <f t="shared" si="267"/>
        <v>4.2582015317955055E-5</v>
      </c>
      <c r="X626" s="12">
        <f t="shared" si="268"/>
        <v>1.6740578955036711E-7</v>
      </c>
      <c r="Y626" s="12">
        <f t="shared" si="269"/>
        <v>0</v>
      </c>
      <c r="Z626" s="13" t="str">
        <f t="shared" si="270"/>
        <v>N</v>
      </c>
      <c r="AA626" s="13" t="str">
        <f t="shared" si="271"/>
        <v>N</v>
      </c>
      <c r="AB626" s="13" t="str">
        <f t="shared" si="272"/>
        <v>U</v>
      </c>
      <c r="AC626" s="14">
        <f t="shared" si="273"/>
        <v>166021.44365805644</v>
      </c>
      <c r="AD626" s="14">
        <f t="shared" si="274"/>
        <v>0</v>
      </c>
      <c r="AE626" s="27"/>
      <c r="AF626" s="27"/>
      <c r="AG626" s="33"/>
      <c r="AH626" s="34"/>
      <c r="AI626" s="35"/>
      <c r="AJ626" s="33"/>
      <c r="AK626" s="34"/>
      <c r="AL626" s="35"/>
      <c r="AM626" s="28"/>
      <c r="AN626" s="28"/>
      <c r="AO626" s="28"/>
    </row>
    <row r="627" spans="5:41" x14ac:dyDescent="0.25">
      <c r="E627" s="11">
        <f>route!A626</f>
        <v>0</v>
      </c>
      <c r="F627" s="11">
        <f>route!B626</f>
        <v>0</v>
      </c>
      <c r="G627" s="12">
        <f t="shared" si="252"/>
        <v>0</v>
      </c>
      <c r="H627" s="12">
        <f t="shared" si="253"/>
        <v>0</v>
      </c>
      <c r="I627" s="12">
        <f t="shared" si="254"/>
        <v>31</v>
      </c>
      <c r="J627" s="12">
        <f t="shared" si="255"/>
        <v>3</v>
      </c>
      <c r="K627" s="12">
        <f t="shared" si="256"/>
        <v>-5.2359877559829883E-2</v>
      </c>
      <c r="L627" s="12">
        <f t="shared" si="257"/>
        <v>-5.2335956242943828E-2</v>
      </c>
      <c r="M627" s="12">
        <f t="shared" si="258"/>
        <v>-5.2383818566763218E-2</v>
      </c>
      <c r="N627" s="12">
        <f t="shared" si="259"/>
        <v>0</v>
      </c>
      <c r="O627" s="12">
        <f t="shared" si="260"/>
        <v>6375585.7452000007</v>
      </c>
      <c r="P627" s="12">
        <f t="shared" si="261"/>
        <v>9.2468067027179749E-6</v>
      </c>
      <c r="Q627" s="12">
        <f t="shared" si="262"/>
        <v>0</v>
      </c>
      <c r="R627" s="12">
        <f t="shared" si="263"/>
        <v>0</v>
      </c>
      <c r="S627" s="12">
        <f t="shared" si="264"/>
        <v>0</v>
      </c>
      <c r="T627" s="12">
        <f t="shared" si="265"/>
        <v>0</v>
      </c>
      <c r="U627" s="12">
        <f t="shared" si="266"/>
        <v>0</v>
      </c>
      <c r="V627" s="12">
        <f t="shared" si="251"/>
        <v>5.0546225567071803E-3</v>
      </c>
      <c r="W627" s="12">
        <f t="shared" si="267"/>
        <v>4.2582015317955055E-5</v>
      </c>
      <c r="X627" s="12">
        <f t="shared" si="268"/>
        <v>1.6740578955036711E-7</v>
      </c>
      <c r="Y627" s="12">
        <f t="shared" si="269"/>
        <v>0</v>
      </c>
      <c r="Z627" s="13" t="str">
        <f t="shared" si="270"/>
        <v>N</v>
      </c>
      <c r="AA627" s="13" t="str">
        <f t="shared" si="271"/>
        <v>N</v>
      </c>
      <c r="AB627" s="13" t="str">
        <f t="shared" si="272"/>
        <v>U</v>
      </c>
      <c r="AC627" s="14">
        <f t="shared" si="273"/>
        <v>166021.44365805644</v>
      </c>
      <c r="AD627" s="14">
        <f t="shared" si="274"/>
        <v>0</v>
      </c>
      <c r="AE627" s="27"/>
      <c r="AF627" s="27"/>
      <c r="AG627" s="33"/>
      <c r="AH627" s="34"/>
      <c r="AI627" s="35"/>
      <c r="AJ627" s="33"/>
      <c r="AK627" s="34"/>
      <c r="AL627" s="35"/>
      <c r="AM627" s="28"/>
      <c r="AN627" s="28"/>
      <c r="AO627" s="28"/>
    </row>
    <row r="628" spans="5:41" x14ac:dyDescent="0.25">
      <c r="E628" s="11">
        <f>route!A627</f>
        <v>0</v>
      </c>
      <c r="F628" s="11">
        <f>route!B627</f>
        <v>0</v>
      </c>
      <c r="G628" s="12">
        <f t="shared" si="252"/>
        <v>0</v>
      </c>
      <c r="H628" s="12">
        <f t="shared" si="253"/>
        <v>0</v>
      </c>
      <c r="I628" s="12">
        <f t="shared" si="254"/>
        <v>31</v>
      </c>
      <c r="J628" s="12">
        <f t="shared" si="255"/>
        <v>3</v>
      </c>
      <c r="K628" s="12">
        <f t="shared" si="256"/>
        <v>-5.2359877559829883E-2</v>
      </c>
      <c r="L628" s="12">
        <f t="shared" si="257"/>
        <v>-5.2335956242943828E-2</v>
      </c>
      <c r="M628" s="12">
        <f t="shared" si="258"/>
        <v>-5.2383818566763218E-2</v>
      </c>
      <c r="N628" s="12">
        <f t="shared" si="259"/>
        <v>0</v>
      </c>
      <c r="O628" s="12">
        <f t="shared" si="260"/>
        <v>6375585.7452000007</v>
      </c>
      <c r="P628" s="12">
        <f t="shared" si="261"/>
        <v>9.2468067027179749E-6</v>
      </c>
      <c r="Q628" s="12">
        <f t="shared" si="262"/>
        <v>0</v>
      </c>
      <c r="R628" s="12">
        <f t="shared" si="263"/>
        <v>0</v>
      </c>
      <c r="S628" s="12">
        <f t="shared" si="264"/>
        <v>0</v>
      </c>
      <c r="T628" s="12">
        <f t="shared" si="265"/>
        <v>0</v>
      </c>
      <c r="U628" s="12">
        <f t="shared" si="266"/>
        <v>0</v>
      </c>
      <c r="V628" s="12">
        <f t="shared" si="251"/>
        <v>5.0546225567071803E-3</v>
      </c>
      <c r="W628" s="12">
        <f t="shared" si="267"/>
        <v>4.2582015317955055E-5</v>
      </c>
      <c r="X628" s="12">
        <f t="shared" si="268"/>
        <v>1.6740578955036711E-7</v>
      </c>
      <c r="Y628" s="12">
        <f t="shared" si="269"/>
        <v>0</v>
      </c>
      <c r="Z628" s="13" t="str">
        <f t="shared" si="270"/>
        <v>N</v>
      </c>
      <c r="AA628" s="13" t="str">
        <f t="shared" si="271"/>
        <v>N</v>
      </c>
      <c r="AB628" s="13" t="str">
        <f t="shared" si="272"/>
        <v>U</v>
      </c>
      <c r="AC628" s="14">
        <f t="shared" si="273"/>
        <v>166021.44365805644</v>
      </c>
      <c r="AD628" s="14">
        <f t="shared" si="274"/>
        <v>0</v>
      </c>
      <c r="AE628" s="27"/>
      <c r="AF628" s="27"/>
      <c r="AG628" s="33"/>
      <c r="AH628" s="34"/>
      <c r="AI628" s="35"/>
      <c r="AJ628" s="33"/>
      <c r="AK628" s="34"/>
      <c r="AL628" s="35"/>
      <c r="AM628" s="28"/>
      <c r="AN628" s="28"/>
      <c r="AO628" s="28"/>
    </row>
    <row r="629" spans="5:41" x14ac:dyDescent="0.25">
      <c r="E629" s="11">
        <f>route!A628</f>
        <v>0</v>
      </c>
      <c r="F629" s="11">
        <f>route!B628</f>
        <v>0</v>
      </c>
      <c r="G629" s="12">
        <f t="shared" si="252"/>
        <v>0</v>
      </c>
      <c r="H629" s="12">
        <f t="shared" si="253"/>
        <v>0</v>
      </c>
      <c r="I629" s="12">
        <f t="shared" si="254"/>
        <v>31</v>
      </c>
      <c r="J629" s="12">
        <f t="shared" si="255"/>
        <v>3</v>
      </c>
      <c r="K629" s="12">
        <f t="shared" si="256"/>
        <v>-5.2359877559829883E-2</v>
      </c>
      <c r="L629" s="12">
        <f t="shared" si="257"/>
        <v>-5.2335956242943828E-2</v>
      </c>
      <c r="M629" s="12">
        <f t="shared" si="258"/>
        <v>-5.2383818566763218E-2</v>
      </c>
      <c r="N629" s="12">
        <f t="shared" si="259"/>
        <v>0</v>
      </c>
      <c r="O629" s="12">
        <f t="shared" si="260"/>
        <v>6375585.7452000007</v>
      </c>
      <c r="P629" s="12">
        <f t="shared" si="261"/>
        <v>9.2468067027179749E-6</v>
      </c>
      <c r="Q629" s="12">
        <f t="shared" si="262"/>
        <v>0</v>
      </c>
      <c r="R629" s="12">
        <f t="shared" si="263"/>
        <v>0</v>
      </c>
      <c r="S629" s="12">
        <f t="shared" si="264"/>
        <v>0</v>
      </c>
      <c r="T629" s="12">
        <f t="shared" si="265"/>
        <v>0</v>
      </c>
      <c r="U629" s="12">
        <f t="shared" si="266"/>
        <v>0</v>
      </c>
      <c r="V629" s="12">
        <f t="shared" si="251"/>
        <v>5.0546225567071803E-3</v>
      </c>
      <c r="W629" s="12">
        <f t="shared" si="267"/>
        <v>4.2582015317955055E-5</v>
      </c>
      <c r="X629" s="12">
        <f t="shared" si="268"/>
        <v>1.6740578955036711E-7</v>
      </c>
      <c r="Y629" s="12">
        <f t="shared" si="269"/>
        <v>0</v>
      </c>
      <c r="Z629" s="13" t="str">
        <f t="shared" si="270"/>
        <v>N</v>
      </c>
      <c r="AA629" s="13" t="str">
        <f t="shared" si="271"/>
        <v>N</v>
      </c>
      <c r="AB629" s="13" t="str">
        <f t="shared" si="272"/>
        <v>U</v>
      </c>
      <c r="AC629" s="14">
        <f t="shared" si="273"/>
        <v>166021.44365805644</v>
      </c>
      <c r="AD629" s="14">
        <f t="shared" si="274"/>
        <v>0</v>
      </c>
      <c r="AE629" s="27"/>
      <c r="AF629" s="27"/>
      <c r="AG629" s="33"/>
      <c r="AH629" s="34"/>
      <c r="AI629" s="35"/>
      <c r="AJ629" s="33"/>
      <c r="AK629" s="34"/>
      <c r="AL629" s="35"/>
      <c r="AM629" s="28"/>
      <c r="AN629" s="28"/>
      <c r="AO629" s="28"/>
    </row>
    <row r="630" spans="5:41" x14ac:dyDescent="0.25">
      <c r="E630" s="11">
        <f>route!A629</f>
        <v>0</v>
      </c>
      <c r="F630" s="11">
        <f>route!B629</f>
        <v>0</v>
      </c>
      <c r="G630" s="12">
        <f t="shared" si="252"/>
        <v>0</v>
      </c>
      <c r="H630" s="12">
        <f t="shared" si="253"/>
        <v>0</v>
      </c>
      <c r="I630" s="12">
        <f t="shared" si="254"/>
        <v>31</v>
      </c>
      <c r="J630" s="12">
        <f t="shared" si="255"/>
        <v>3</v>
      </c>
      <c r="K630" s="12">
        <f t="shared" si="256"/>
        <v>-5.2359877559829883E-2</v>
      </c>
      <c r="L630" s="12">
        <f t="shared" si="257"/>
        <v>-5.2335956242943828E-2</v>
      </c>
      <c r="M630" s="12">
        <f t="shared" si="258"/>
        <v>-5.2383818566763218E-2</v>
      </c>
      <c r="N630" s="12">
        <f t="shared" si="259"/>
        <v>0</v>
      </c>
      <c r="O630" s="12">
        <f t="shared" si="260"/>
        <v>6375585.7452000007</v>
      </c>
      <c r="P630" s="12">
        <f t="shared" si="261"/>
        <v>9.2468067027179749E-6</v>
      </c>
      <c r="Q630" s="12">
        <f t="shared" si="262"/>
        <v>0</v>
      </c>
      <c r="R630" s="12">
        <f t="shared" si="263"/>
        <v>0</v>
      </c>
      <c r="S630" s="12">
        <f t="shared" si="264"/>
        <v>0</v>
      </c>
      <c r="T630" s="12">
        <f t="shared" si="265"/>
        <v>0</v>
      </c>
      <c r="U630" s="12">
        <f t="shared" si="266"/>
        <v>0</v>
      </c>
      <c r="V630" s="12">
        <f t="shared" si="251"/>
        <v>5.0546225567071803E-3</v>
      </c>
      <c r="W630" s="12">
        <f t="shared" si="267"/>
        <v>4.2582015317955055E-5</v>
      </c>
      <c r="X630" s="12">
        <f t="shared" si="268"/>
        <v>1.6740578955036711E-7</v>
      </c>
      <c r="Y630" s="12">
        <f t="shared" si="269"/>
        <v>0</v>
      </c>
      <c r="Z630" s="13" t="str">
        <f t="shared" si="270"/>
        <v>N</v>
      </c>
      <c r="AA630" s="13" t="str">
        <f t="shared" si="271"/>
        <v>N</v>
      </c>
      <c r="AB630" s="13" t="str">
        <f t="shared" si="272"/>
        <v>U</v>
      </c>
      <c r="AC630" s="14">
        <f t="shared" si="273"/>
        <v>166021.44365805644</v>
      </c>
      <c r="AD630" s="14">
        <f t="shared" si="274"/>
        <v>0</v>
      </c>
      <c r="AE630" s="27"/>
      <c r="AF630" s="27"/>
      <c r="AG630" s="33"/>
      <c r="AH630" s="34"/>
      <c r="AI630" s="35"/>
      <c r="AJ630" s="33"/>
      <c r="AK630" s="34"/>
      <c r="AL630" s="35"/>
      <c r="AM630" s="28"/>
      <c r="AN630" s="28"/>
      <c r="AO630" s="28"/>
    </row>
    <row r="631" spans="5:41" x14ac:dyDescent="0.25">
      <c r="E631" s="11">
        <f>route!A630</f>
        <v>0</v>
      </c>
      <c r="F631" s="11">
        <f>route!B630</f>
        <v>0</v>
      </c>
      <c r="G631" s="12">
        <f t="shared" si="252"/>
        <v>0</v>
      </c>
      <c r="H631" s="12">
        <f t="shared" si="253"/>
        <v>0</v>
      </c>
      <c r="I631" s="12">
        <f t="shared" si="254"/>
        <v>31</v>
      </c>
      <c r="J631" s="12">
        <f t="shared" si="255"/>
        <v>3</v>
      </c>
      <c r="K631" s="12">
        <f t="shared" si="256"/>
        <v>-5.2359877559829883E-2</v>
      </c>
      <c r="L631" s="12">
        <f t="shared" si="257"/>
        <v>-5.2335956242943828E-2</v>
      </c>
      <c r="M631" s="12">
        <f t="shared" si="258"/>
        <v>-5.2383818566763218E-2</v>
      </c>
      <c r="N631" s="12">
        <f t="shared" si="259"/>
        <v>0</v>
      </c>
      <c r="O631" s="12">
        <f t="shared" si="260"/>
        <v>6375585.7452000007</v>
      </c>
      <c r="P631" s="12">
        <f t="shared" si="261"/>
        <v>9.2468067027179749E-6</v>
      </c>
      <c r="Q631" s="12">
        <f t="shared" si="262"/>
        <v>0</v>
      </c>
      <c r="R631" s="12">
        <f t="shared" si="263"/>
        <v>0</v>
      </c>
      <c r="S631" s="12">
        <f t="shared" si="264"/>
        <v>0</v>
      </c>
      <c r="T631" s="12">
        <f t="shared" si="265"/>
        <v>0</v>
      </c>
      <c r="U631" s="12">
        <f t="shared" si="266"/>
        <v>0</v>
      </c>
      <c r="V631" s="12">
        <f t="shared" si="251"/>
        <v>5.0546225567071803E-3</v>
      </c>
      <c r="W631" s="12">
        <f t="shared" si="267"/>
        <v>4.2582015317955055E-5</v>
      </c>
      <c r="X631" s="12">
        <f t="shared" si="268"/>
        <v>1.6740578955036711E-7</v>
      </c>
      <c r="Y631" s="12">
        <f t="shared" si="269"/>
        <v>0</v>
      </c>
      <c r="Z631" s="13" t="str">
        <f t="shared" si="270"/>
        <v>N</v>
      </c>
      <c r="AA631" s="13" t="str">
        <f t="shared" si="271"/>
        <v>N</v>
      </c>
      <c r="AB631" s="13" t="str">
        <f t="shared" si="272"/>
        <v>U</v>
      </c>
      <c r="AC631" s="14">
        <f t="shared" si="273"/>
        <v>166021.44365805644</v>
      </c>
      <c r="AD631" s="14">
        <f t="shared" si="274"/>
        <v>0</v>
      </c>
      <c r="AE631" s="27"/>
      <c r="AF631" s="27"/>
      <c r="AG631" s="33"/>
      <c r="AH631" s="34"/>
      <c r="AI631" s="35"/>
      <c r="AJ631" s="33"/>
      <c r="AK631" s="34"/>
      <c r="AL631" s="35"/>
      <c r="AM631" s="28"/>
      <c r="AN631" s="28"/>
      <c r="AO631" s="28"/>
    </row>
    <row r="632" spans="5:41" x14ac:dyDescent="0.25">
      <c r="E632" s="11">
        <f>route!A631</f>
        <v>0</v>
      </c>
      <c r="F632" s="11">
        <f>route!B631</f>
        <v>0</v>
      </c>
      <c r="G632" s="12">
        <f t="shared" si="252"/>
        <v>0</v>
      </c>
      <c r="H632" s="12">
        <f t="shared" si="253"/>
        <v>0</v>
      </c>
      <c r="I632" s="12">
        <f t="shared" si="254"/>
        <v>31</v>
      </c>
      <c r="J632" s="12">
        <f t="shared" si="255"/>
        <v>3</v>
      </c>
      <c r="K632" s="12">
        <f t="shared" si="256"/>
        <v>-5.2359877559829883E-2</v>
      </c>
      <c r="L632" s="12">
        <f t="shared" si="257"/>
        <v>-5.2335956242943828E-2</v>
      </c>
      <c r="M632" s="12">
        <f t="shared" si="258"/>
        <v>-5.2383818566763218E-2</v>
      </c>
      <c r="N632" s="12">
        <f t="shared" si="259"/>
        <v>0</v>
      </c>
      <c r="O632" s="12">
        <f t="shared" si="260"/>
        <v>6375585.7452000007</v>
      </c>
      <c r="P632" s="12">
        <f t="shared" si="261"/>
        <v>9.2468067027179749E-6</v>
      </c>
      <c r="Q632" s="12">
        <f t="shared" si="262"/>
        <v>0</v>
      </c>
      <c r="R632" s="12">
        <f t="shared" si="263"/>
        <v>0</v>
      </c>
      <c r="S632" s="12">
        <f t="shared" si="264"/>
        <v>0</v>
      </c>
      <c r="T632" s="12">
        <f t="shared" si="265"/>
        <v>0</v>
      </c>
      <c r="U632" s="12">
        <f t="shared" si="266"/>
        <v>0</v>
      </c>
      <c r="V632" s="12">
        <f t="shared" si="251"/>
        <v>5.0546225567071803E-3</v>
      </c>
      <c r="W632" s="12">
        <f t="shared" si="267"/>
        <v>4.2582015317955055E-5</v>
      </c>
      <c r="X632" s="12">
        <f t="shared" si="268"/>
        <v>1.6740578955036711E-7</v>
      </c>
      <c r="Y632" s="12">
        <f t="shared" si="269"/>
        <v>0</v>
      </c>
      <c r="Z632" s="13" t="str">
        <f t="shared" si="270"/>
        <v>N</v>
      </c>
      <c r="AA632" s="13" t="str">
        <f t="shared" si="271"/>
        <v>N</v>
      </c>
      <c r="AB632" s="13" t="str">
        <f t="shared" si="272"/>
        <v>U</v>
      </c>
      <c r="AC632" s="14">
        <f t="shared" si="273"/>
        <v>166021.44365805644</v>
      </c>
      <c r="AD632" s="14">
        <f t="shared" si="274"/>
        <v>0</v>
      </c>
      <c r="AE632" s="27"/>
      <c r="AF632" s="27"/>
      <c r="AG632" s="33"/>
      <c r="AH632" s="34"/>
      <c r="AI632" s="35"/>
      <c r="AJ632" s="33"/>
      <c r="AK632" s="34"/>
      <c r="AL632" s="35"/>
      <c r="AM632" s="28"/>
      <c r="AN632" s="28"/>
      <c r="AO632" s="28"/>
    </row>
    <row r="633" spans="5:41" x14ac:dyDescent="0.25">
      <c r="E633" s="11">
        <f>route!A632</f>
        <v>0</v>
      </c>
      <c r="F633" s="11">
        <f>route!B632</f>
        <v>0</v>
      </c>
      <c r="G633" s="12">
        <f t="shared" si="252"/>
        <v>0</v>
      </c>
      <c r="H633" s="12">
        <f t="shared" si="253"/>
        <v>0</v>
      </c>
      <c r="I633" s="12">
        <f t="shared" si="254"/>
        <v>31</v>
      </c>
      <c r="J633" s="12">
        <f t="shared" si="255"/>
        <v>3</v>
      </c>
      <c r="K633" s="12">
        <f t="shared" si="256"/>
        <v>-5.2359877559829883E-2</v>
      </c>
      <c r="L633" s="12">
        <f t="shared" si="257"/>
        <v>-5.2335956242943828E-2</v>
      </c>
      <c r="M633" s="12">
        <f t="shared" si="258"/>
        <v>-5.2383818566763218E-2</v>
      </c>
      <c r="N633" s="12">
        <f t="shared" si="259"/>
        <v>0</v>
      </c>
      <c r="O633" s="12">
        <f t="shared" si="260"/>
        <v>6375585.7452000007</v>
      </c>
      <c r="P633" s="12">
        <f t="shared" si="261"/>
        <v>9.2468067027179749E-6</v>
      </c>
      <c r="Q633" s="12">
        <f t="shared" si="262"/>
        <v>0</v>
      </c>
      <c r="R633" s="12">
        <f t="shared" si="263"/>
        <v>0</v>
      </c>
      <c r="S633" s="12">
        <f t="shared" si="264"/>
        <v>0</v>
      </c>
      <c r="T633" s="12">
        <f t="shared" si="265"/>
        <v>0</v>
      </c>
      <c r="U633" s="12">
        <f t="shared" si="266"/>
        <v>0</v>
      </c>
      <c r="V633" s="12">
        <f t="shared" si="251"/>
        <v>5.0546225567071803E-3</v>
      </c>
      <c r="W633" s="12">
        <f t="shared" si="267"/>
        <v>4.2582015317955055E-5</v>
      </c>
      <c r="X633" s="12">
        <f t="shared" si="268"/>
        <v>1.6740578955036711E-7</v>
      </c>
      <c r="Y633" s="12">
        <f t="shared" si="269"/>
        <v>0</v>
      </c>
      <c r="Z633" s="13" t="str">
        <f t="shared" si="270"/>
        <v>N</v>
      </c>
      <c r="AA633" s="13" t="str">
        <f t="shared" si="271"/>
        <v>N</v>
      </c>
      <c r="AB633" s="13" t="str">
        <f t="shared" si="272"/>
        <v>U</v>
      </c>
      <c r="AC633" s="14">
        <f t="shared" si="273"/>
        <v>166021.44365805644</v>
      </c>
      <c r="AD633" s="14">
        <f t="shared" si="274"/>
        <v>0</v>
      </c>
      <c r="AE633" s="27"/>
      <c r="AF633" s="27"/>
      <c r="AG633" s="33"/>
      <c r="AH633" s="34"/>
      <c r="AI633" s="35"/>
      <c r="AJ633" s="33"/>
      <c r="AK633" s="34"/>
      <c r="AL633" s="35"/>
      <c r="AM633" s="28"/>
      <c r="AN633" s="28"/>
      <c r="AO633" s="28"/>
    </row>
    <row r="634" spans="5:41" x14ac:dyDescent="0.25">
      <c r="E634" s="11">
        <f>route!A633</f>
        <v>0</v>
      </c>
      <c r="F634" s="11">
        <f>route!B633</f>
        <v>0</v>
      </c>
      <c r="G634" s="12">
        <f t="shared" si="252"/>
        <v>0</v>
      </c>
      <c r="H634" s="12">
        <f t="shared" si="253"/>
        <v>0</v>
      </c>
      <c r="I634" s="12">
        <f t="shared" si="254"/>
        <v>31</v>
      </c>
      <c r="J634" s="12">
        <f t="shared" si="255"/>
        <v>3</v>
      </c>
      <c r="K634" s="12">
        <f t="shared" si="256"/>
        <v>-5.2359877559829883E-2</v>
      </c>
      <c r="L634" s="12">
        <f t="shared" si="257"/>
        <v>-5.2335956242943828E-2</v>
      </c>
      <c r="M634" s="12">
        <f t="shared" si="258"/>
        <v>-5.2383818566763218E-2</v>
      </c>
      <c r="N634" s="12">
        <f t="shared" si="259"/>
        <v>0</v>
      </c>
      <c r="O634" s="12">
        <f t="shared" si="260"/>
        <v>6375585.7452000007</v>
      </c>
      <c r="P634" s="12">
        <f t="shared" si="261"/>
        <v>9.2468067027179749E-6</v>
      </c>
      <c r="Q634" s="12">
        <f t="shared" si="262"/>
        <v>0</v>
      </c>
      <c r="R634" s="12">
        <f t="shared" si="263"/>
        <v>0</v>
      </c>
      <c r="S634" s="12">
        <f t="shared" si="264"/>
        <v>0</v>
      </c>
      <c r="T634" s="12">
        <f t="shared" si="265"/>
        <v>0</v>
      </c>
      <c r="U634" s="12">
        <f t="shared" si="266"/>
        <v>0</v>
      </c>
      <c r="V634" s="12">
        <f t="shared" si="251"/>
        <v>5.0546225567071803E-3</v>
      </c>
      <c r="W634" s="12">
        <f t="shared" si="267"/>
        <v>4.2582015317955055E-5</v>
      </c>
      <c r="X634" s="12">
        <f t="shared" si="268"/>
        <v>1.6740578955036711E-7</v>
      </c>
      <c r="Y634" s="12">
        <f t="shared" si="269"/>
        <v>0</v>
      </c>
      <c r="Z634" s="13" t="str">
        <f t="shared" si="270"/>
        <v>N</v>
      </c>
      <c r="AA634" s="13" t="str">
        <f t="shared" si="271"/>
        <v>N</v>
      </c>
      <c r="AB634" s="13" t="str">
        <f t="shared" si="272"/>
        <v>U</v>
      </c>
      <c r="AC634" s="14">
        <f t="shared" si="273"/>
        <v>166021.44365805644</v>
      </c>
      <c r="AD634" s="14">
        <f t="shared" si="274"/>
        <v>0</v>
      </c>
      <c r="AE634" s="27"/>
      <c r="AF634" s="27"/>
      <c r="AG634" s="33"/>
      <c r="AH634" s="34"/>
      <c r="AI634" s="35"/>
      <c r="AJ634" s="33"/>
      <c r="AK634" s="34"/>
      <c r="AL634" s="35"/>
      <c r="AM634" s="28"/>
      <c r="AN634" s="28"/>
      <c r="AO634" s="28"/>
    </row>
    <row r="635" spans="5:41" x14ac:dyDescent="0.25">
      <c r="E635" s="11">
        <f>route!A634</f>
        <v>0</v>
      </c>
      <c r="F635" s="11">
        <f>route!B634</f>
        <v>0</v>
      </c>
      <c r="G635" s="12">
        <f t="shared" si="252"/>
        <v>0</v>
      </c>
      <c r="H635" s="12">
        <f t="shared" si="253"/>
        <v>0</v>
      </c>
      <c r="I635" s="12">
        <f t="shared" si="254"/>
        <v>31</v>
      </c>
      <c r="J635" s="12">
        <f t="shared" si="255"/>
        <v>3</v>
      </c>
      <c r="K635" s="12">
        <f t="shared" si="256"/>
        <v>-5.2359877559829883E-2</v>
      </c>
      <c r="L635" s="12">
        <f t="shared" si="257"/>
        <v>-5.2335956242943828E-2</v>
      </c>
      <c r="M635" s="12">
        <f t="shared" si="258"/>
        <v>-5.2383818566763218E-2</v>
      </c>
      <c r="N635" s="12">
        <f t="shared" si="259"/>
        <v>0</v>
      </c>
      <c r="O635" s="12">
        <f t="shared" si="260"/>
        <v>6375585.7452000007</v>
      </c>
      <c r="P635" s="12">
        <f t="shared" si="261"/>
        <v>9.2468067027179749E-6</v>
      </c>
      <c r="Q635" s="12">
        <f t="shared" si="262"/>
        <v>0</v>
      </c>
      <c r="R635" s="12">
        <f t="shared" si="263"/>
        <v>0</v>
      </c>
      <c r="S635" s="12">
        <f t="shared" si="264"/>
        <v>0</v>
      </c>
      <c r="T635" s="12">
        <f t="shared" si="265"/>
        <v>0</v>
      </c>
      <c r="U635" s="12">
        <f t="shared" si="266"/>
        <v>0</v>
      </c>
      <c r="V635" s="12">
        <f t="shared" si="251"/>
        <v>5.0546225567071803E-3</v>
      </c>
      <c r="W635" s="12">
        <f t="shared" si="267"/>
        <v>4.2582015317955055E-5</v>
      </c>
      <c r="X635" s="12">
        <f t="shared" si="268"/>
        <v>1.6740578955036711E-7</v>
      </c>
      <c r="Y635" s="12">
        <f t="shared" si="269"/>
        <v>0</v>
      </c>
      <c r="Z635" s="13" t="str">
        <f t="shared" si="270"/>
        <v>N</v>
      </c>
      <c r="AA635" s="13" t="str">
        <f t="shared" si="271"/>
        <v>N</v>
      </c>
      <c r="AB635" s="13" t="str">
        <f t="shared" si="272"/>
        <v>U</v>
      </c>
      <c r="AC635" s="14">
        <f t="shared" si="273"/>
        <v>166021.44365805644</v>
      </c>
      <c r="AD635" s="14">
        <f t="shared" si="274"/>
        <v>0</v>
      </c>
      <c r="AE635" s="27"/>
      <c r="AF635" s="27"/>
      <c r="AG635" s="33"/>
      <c r="AH635" s="34"/>
      <c r="AI635" s="35"/>
      <c r="AJ635" s="33"/>
      <c r="AK635" s="34"/>
      <c r="AL635" s="35"/>
      <c r="AM635" s="28"/>
      <c r="AN635" s="28"/>
      <c r="AO635" s="28"/>
    </row>
    <row r="636" spans="5:41" x14ac:dyDescent="0.25">
      <c r="E636" s="11">
        <f>route!A635</f>
        <v>0</v>
      </c>
      <c r="F636" s="11">
        <f>route!B635</f>
        <v>0</v>
      </c>
      <c r="G636" s="12">
        <f t="shared" si="252"/>
        <v>0</v>
      </c>
      <c r="H636" s="12">
        <f t="shared" si="253"/>
        <v>0</v>
      </c>
      <c r="I636" s="12">
        <f t="shared" si="254"/>
        <v>31</v>
      </c>
      <c r="J636" s="12">
        <f t="shared" si="255"/>
        <v>3</v>
      </c>
      <c r="K636" s="12">
        <f t="shared" si="256"/>
        <v>-5.2359877559829883E-2</v>
      </c>
      <c r="L636" s="12">
        <f t="shared" si="257"/>
        <v>-5.2335956242943828E-2</v>
      </c>
      <c r="M636" s="12">
        <f t="shared" si="258"/>
        <v>-5.2383818566763218E-2</v>
      </c>
      <c r="N636" s="12">
        <f t="shared" si="259"/>
        <v>0</v>
      </c>
      <c r="O636" s="12">
        <f t="shared" si="260"/>
        <v>6375585.7452000007</v>
      </c>
      <c r="P636" s="12">
        <f t="shared" si="261"/>
        <v>9.2468067027179749E-6</v>
      </c>
      <c r="Q636" s="12">
        <f t="shared" si="262"/>
        <v>0</v>
      </c>
      <c r="R636" s="12">
        <f t="shared" si="263"/>
        <v>0</v>
      </c>
      <c r="S636" s="12">
        <f t="shared" si="264"/>
        <v>0</v>
      </c>
      <c r="T636" s="12">
        <f t="shared" si="265"/>
        <v>0</v>
      </c>
      <c r="U636" s="12">
        <f t="shared" si="266"/>
        <v>0</v>
      </c>
      <c r="V636" s="12">
        <f t="shared" si="251"/>
        <v>5.0546225567071803E-3</v>
      </c>
      <c r="W636" s="12">
        <f t="shared" si="267"/>
        <v>4.2582015317955055E-5</v>
      </c>
      <c r="X636" s="12">
        <f t="shared" si="268"/>
        <v>1.6740578955036711E-7</v>
      </c>
      <c r="Y636" s="12">
        <f t="shared" si="269"/>
        <v>0</v>
      </c>
      <c r="Z636" s="13" t="str">
        <f t="shared" si="270"/>
        <v>N</v>
      </c>
      <c r="AA636" s="13" t="str">
        <f t="shared" si="271"/>
        <v>N</v>
      </c>
      <c r="AB636" s="13" t="str">
        <f t="shared" si="272"/>
        <v>U</v>
      </c>
      <c r="AC636" s="14">
        <f t="shared" si="273"/>
        <v>166021.44365805644</v>
      </c>
      <c r="AD636" s="14">
        <f t="shared" si="274"/>
        <v>0</v>
      </c>
      <c r="AE636" s="27"/>
      <c r="AF636" s="27"/>
      <c r="AG636" s="33"/>
      <c r="AH636" s="34"/>
      <c r="AI636" s="35"/>
      <c r="AJ636" s="33"/>
      <c r="AK636" s="34"/>
      <c r="AL636" s="35"/>
      <c r="AM636" s="28"/>
      <c r="AN636" s="28"/>
      <c r="AO636" s="28"/>
    </row>
    <row r="637" spans="5:41" x14ac:dyDescent="0.25">
      <c r="E637" s="11">
        <f>route!A636</f>
        <v>0</v>
      </c>
      <c r="F637" s="11">
        <f>route!B636</f>
        <v>0</v>
      </c>
      <c r="G637" s="12">
        <f t="shared" si="252"/>
        <v>0</v>
      </c>
      <c r="H637" s="12">
        <f t="shared" si="253"/>
        <v>0</v>
      </c>
      <c r="I637" s="12">
        <f t="shared" si="254"/>
        <v>31</v>
      </c>
      <c r="J637" s="12">
        <f t="shared" si="255"/>
        <v>3</v>
      </c>
      <c r="K637" s="12">
        <f t="shared" si="256"/>
        <v>-5.2359877559829883E-2</v>
      </c>
      <c r="L637" s="12">
        <f t="shared" si="257"/>
        <v>-5.2335956242943828E-2</v>
      </c>
      <c r="M637" s="12">
        <f t="shared" si="258"/>
        <v>-5.2383818566763218E-2</v>
      </c>
      <c r="N637" s="12">
        <f t="shared" si="259"/>
        <v>0</v>
      </c>
      <c r="O637" s="12">
        <f t="shared" si="260"/>
        <v>6375585.7452000007</v>
      </c>
      <c r="P637" s="12">
        <f t="shared" si="261"/>
        <v>9.2468067027179749E-6</v>
      </c>
      <c r="Q637" s="12">
        <f t="shared" si="262"/>
        <v>0</v>
      </c>
      <c r="R637" s="12">
        <f t="shared" si="263"/>
        <v>0</v>
      </c>
      <c r="S637" s="12">
        <f t="shared" si="264"/>
        <v>0</v>
      </c>
      <c r="T637" s="12">
        <f t="shared" si="265"/>
        <v>0</v>
      </c>
      <c r="U637" s="12">
        <f t="shared" si="266"/>
        <v>0</v>
      </c>
      <c r="V637" s="12">
        <f t="shared" si="251"/>
        <v>5.0546225567071803E-3</v>
      </c>
      <c r="W637" s="12">
        <f t="shared" si="267"/>
        <v>4.2582015317955055E-5</v>
      </c>
      <c r="X637" s="12">
        <f t="shared" si="268"/>
        <v>1.6740578955036711E-7</v>
      </c>
      <c r="Y637" s="12">
        <f t="shared" si="269"/>
        <v>0</v>
      </c>
      <c r="Z637" s="13" t="str">
        <f t="shared" si="270"/>
        <v>N</v>
      </c>
      <c r="AA637" s="13" t="str">
        <f t="shared" si="271"/>
        <v>N</v>
      </c>
      <c r="AB637" s="13" t="str">
        <f t="shared" si="272"/>
        <v>U</v>
      </c>
      <c r="AC637" s="14">
        <f t="shared" si="273"/>
        <v>166021.44365805644</v>
      </c>
      <c r="AD637" s="14">
        <f t="shared" si="274"/>
        <v>0</v>
      </c>
      <c r="AE637" s="27"/>
      <c r="AF637" s="27"/>
      <c r="AG637" s="33"/>
      <c r="AH637" s="34"/>
      <c r="AI637" s="35"/>
      <c r="AJ637" s="33"/>
      <c r="AK637" s="34"/>
      <c r="AL637" s="35"/>
      <c r="AM637" s="28"/>
      <c r="AN637" s="28"/>
      <c r="AO637" s="28"/>
    </row>
    <row r="638" spans="5:41" x14ac:dyDescent="0.25">
      <c r="E638" s="11">
        <f>route!A637</f>
        <v>0</v>
      </c>
      <c r="F638" s="11">
        <f>route!B637</f>
        <v>0</v>
      </c>
      <c r="G638" s="12">
        <f t="shared" si="252"/>
        <v>0</v>
      </c>
      <c r="H638" s="12">
        <f t="shared" si="253"/>
        <v>0</v>
      </c>
      <c r="I638" s="12">
        <f t="shared" si="254"/>
        <v>31</v>
      </c>
      <c r="J638" s="12">
        <f t="shared" si="255"/>
        <v>3</v>
      </c>
      <c r="K638" s="12">
        <f t="shared" si="256"/>
        <v>-5.2359877559829883E-2</v>
      </c>
      <c r="L638" s="12">
        <f t="shared" si="257"/>
        <v>-5.2335956242943828E-2</v>
      </c>
      <c r="M638" s="12">
        <f t="shared" si="258"/>
        <v>-5.2383818566763218E-2</v>
      </c>
      <c r="N638" s="12">
        <f t="shared" si="259"/>
        <v>0</v>
      </c>
      <c r="O638" s="12">
        <f t="shared" si="260"/>
        <v>6375585.7452000007</v>
      </c>
      <c r="P638" s="12">
        <f t="shared" si="261"/>
        <v>9.2468067027179749E-6</v>
      </c>
      <c r="Q638" s="12">
        <f t="shared" si="262"/>
        <v>0</v>
      </c>
      <c r="R638" s="12">
        <f t="shared" si="263"/>
        <v>0</v>
      </c>
      <c r="S638" s="12">
        <f t="shared" si="264"/>
        <v>0</v>
      </c>
      <c r="T638" s="12">
        <f t="shared" si="265"/>
        <v>0</v>
      </c>
      <c r="U638" s="12">
        <f t="shared" si="266"/>
        <v>0</v>
      </c>
      <c r="V638" s="12">
        <f t="shared" si="251"/>
        <v>5.0546225567071803E-3</v>
      </c>
      <c r="W638" s="12">
        <f t="shared" si="267"/>
        <v>4.2582015317955055E-5</v>
      </c>
      <c r="X638" s="12">
        <f t="shared" si="268"/>
        <v>1.6740578955036711E-7</v>
      </c>
      <c r="Y638" s="12">
        <f t="shared" si="269"/>
        <v>0</v>
      </c>
      <c r="Z638" s="13" t="str">
        <f t="shared" si="270"/>
        <v>N</v>
      </c>
      <c r="AA638" s="13" t="str">
        <f t="shared" si="271"/>
        <v>N</v>
      </c>
      <c r="AB638" s="13" t="str">
        <f t="shared" si="272"/>
        <v>U</v>
      </c>
      <c r="AC638" s="14">
        <f t="shared" si="273"/>
        <v>166021.44365805644</v>
      </c>
      <c r="AD638" s="14">
        <f t="shared" si="274"/>
        <v>0</v>
      </c>
      <c r="AE638" s="27"/>
      <c r="AF638" s="27"/>
      <c r="AG638" s="33"/>
      <c r="AH638" s="34"/>
      <c r="AI638" s="35"/>
      <c r="AJ638" s="33"/>
      <c r="AK638" s="34"/>
      <c r="AL638" s="35"/>
      <c r="AM638" s="28"/>
      <c r="AN638" s="28"/>
      <c r="AO638" s="28"/>
    </row>
    <row r="639" spans="5:41" x14ac:dyDescent="0.25">
      <c r="E639" s="11">
        <f>route!A638</f>
        <v>0</v>
      </c>
      <c r="F639" s="11">
        <f>route!B638</f>
        <v>0</v>
      </c>
      <c r="G639" s="12">
        <f t="shared" si="252"/>
        <v>0</v>
      </c>
      <c r="H639" s="12">
        <f t="shared" si="253"/>
        <v>0</v>
      </c>
      <c r="I639" s="12">
        <f t="shared" si="254"/>
        <v>31</v>
      </c>
      <c r="J639" s="12">
        <f t="shared" si="255"/>
        <v>3</v>
      </c>
      <c r="K639" s="12">
        <f t="shared" si="256"/>
        <v>-5.2359877559829883E-2</v>
      </c>
      <c r="L639" s="12">
        <f t="shared" si="257"/>
        <v>-5.2335956242943828E-2</v>
      </c>
      <c r="M639" s="12">
        <f t="shared" si="258"/>
        <v>-5.2383818566763218E-2</v>
      </c>
      <c r="N639" s="12">
        <f t="shared" si="259"/>
        <v>0</v>
      </c>
      <c r="O639" s="12">
        <f t="shared" si="260"/>
        <v>6375585.7452000007</v>
      </c>
      <c r="P639" s="12">
        <f t="shared" si="261"/>
        <v>9.2468067027179749E-6</v>
      </c>
      <c r="Q639" s="12">
        <f t="shared" si="262"/>
        <v>0</v>
      </c>
      <c r="R639" s="12">
        <f t="shared" si="263"/>
        <v>0</v>
      </c>
      <c r="S639" s="12">
        <f t="shared" si="264"/>
        <v>0</v>
      </c>
      <c r="T639" s="12">
        <f t="shared" si="265"/>
        <v>0</v>
      </c>
      <c r="U639" s="12">
        <f t="shared" si="266"/>
        <v>0</v>
      </c>
      <c r="V639" s="12">
        <f t="shared" si="251"/>
        <v>5.0546225567071803E-3</v>
      </c>
      <c r="W639" s="12">
        <f t="shared" si="267"/>
        <v>4.2582015317955055E-5</v>
      </c>
      <c r="X639" s="12">
        <f t="shared" si="268"/>
        <v>1.6740578955036711E-7</v>
      </c>
      <c r="Y639" s="12">
        <f t="shared" si="269"/>
        <v>0</v>
      </c>
      <c r="Z639" s="13" t="str">
        <f t="shared" si="270"/>
        <v>N</v>
      </c>
      <c r="AA639" s="13" t="str">
        <f t="shared" si="271"/>
        <v>N</v>
      </c>
      <c r="AB639" s="13" t="str">
        <f t="shared" si="272"/>
        <v>U</v>
      </c>
      <c r="AC639" s="14">
        <f t="shared" si="273"/>
        <v>166021.44365805644</v>
      </c>
      <c r="AD639" s="14">
        <f t="shared" si="274"/>
        <v>0</v>
      </c>
      <c r="AE639" s="27"/>
      <c r="AF639" s="27"/>
      <c r="AG639" s="33"/>
      <c r="AH639" s="34"/>
      <c r="AI639" s="35"/>
      <c r="AJ639" s="33"/>
      <c r="AK639" s="34"/>
      <c r="AL639" s="35"/>
      <c r="AM639" s="28"/>
      <c r="AN639" s="28"/>
      <c r="AO639" s="28"/>
    </row>
    <row r="640" spans="5:41" x14ac:dyDescent="0.25">
      <c r="E640" s="11">
        <f>route!A639</f>
        <v>0</v>
      </c>
      <c r="F640" s="11">
        <f>route!B639</f>
        <v>0</v>
      </c>
      <c r="G640" s="12">
        <f t="shared" si="252"/>
        <v>0</v>
      </c>
      <c r="H640" s="12">
        <f t="shared" si="253"/>
        <v>0</v>
      </c>
      <c r="I640" s="12">
        <f t="shared" si="254"/>
        <v>31</v>
      </c>
      <c r="J640" s="12">
        <f t="shared" si="255"/>
        <v>3</v>
      </c>
      <c r="K640" s="12">
        <f t="shared" si="256"/>
        <v>-5.2359877559829883E-2</v>
      </c>
      <c r="L640" s="12">
        <f t="shared" si="257"/>
        <v>-5.2335956242943828E-2</v>
      </c>
      <c r="M640" s="12">
        <f t="shared" si="258"/>
        <v>-5.2383818566763218E-2</v>
      </c>
      <c r="N640" s="12">
        <f t="shared" si="259"/>
        <v>0</v>
      </c>
      <c r="O640" s="12">
        <f t="shared" si="260"/>
        <v>6375585.7452000007</v>
      </c>
      <c r="P640" s="12">
        <f t="shared" si="261"/>
        <v>9.2468067027179749E-6</v>
      </c>
      <c r="Q640" s="12">
        <f t="shared" si="262"/>
        <v>0</v>
      </c>
      <c r="R640" s="12">
        <f t="shared" si="263"/>
        <v>0</v>
      </c>
      <c r="S640" s="12">
        <f t="shared" si="264"/>
        <v>0</v>
      </c>
      <c r="T640" s="12">
        <f t="shared" si="265"/>
        <v>0</v>
      </c>
      <c r="U640" s="12">
        <f t="shared" si="266"/>
        <v>0</v>
      </c>
      <c r="V640" s="12">
        <f t="shared" si="251"/>
        <v>5.0546225567071803E-3</v>
      </c>
      <c r="W640" s="12">
        <f t="shared" si="267"/>
        <v>4.2582015317955055E-5</v>
      </c>
      <c r="X640" s="12">
        <f t="shared" si="268"/>
        <v>1.6740578955036711E-7</v>
      </c>
      <c r="Y640" s="12">
        <f t="shared" si="269"/>
        <v>0</v>
      </c>
      <c r="Z640" s="13" t="str">
        <f t="shared" si="270"/>
        <v>N</v>
      </c>
      <c r="AA640" s="13" t="str">
        <f t="shared" si="271"/>
        <v>N</v>
      </c>
      <c r="AB640" s="13" t="str">
        <f t="shared" si="272"/>
        <v>U</v>
      </c>
      <c r="AC640" s="14">
        <f t="shared" si="273"/>
        <v>166021.44365805644</v>
      </c>
      <c r="AD640" s="14">
        <f t="shared" si="274"/>
        <v>0</v>
      </c>
      <c r="AE640" s="27"/>
      <c r="AF640" s="27"/>
      <c r="AG640" s="33"/>
      <c r="AH640" s="34"/>
      <c r="AI640" s="35"/>
      <c r="AJ640" s="33"/>
      <c r="AK640" s="34"/>
      <c r="AL640" s="35"/>
      <c r="AM640" s="28"/>
      <c r="AN640" s="28"/>
      <c r="AO640" s="28"/>
    </row>
    <row r="641" spans="5:41" x14ac:dyDescent="0.25">
      <c r="E641" s="11">
        <f>route!A640</f>
        <v>0</v>
      </c>
      <c r="F641" s="11">
        <f>route!B640</f>
        <v>0</v>
      </c>
      <c r="G641" s="12">
        <f t="shared" si="252"/>
        <v>0</v>
      </c>
      <c r="H641" s="12">
        <f t="shared" si="253"/>
        <v>0</v>
      </c>
      <c r="I641" s="12">
        <f t="shared" si="254"/>
        <v>31</v>
      </c>
      <c r="J641" s="12">
        <f t="shared" si="255"/>
        <v>3</v>
      </c>
      <c r="K641" s="12">
        <f t="shared" si="256"/>
        <v>-5.2359877559829883E-2</v>
      </c>
      <c r="L641" s="12">
        <f t="shared" si="257"/>
        <v>-5.2335956242943828E-2</v>
      </c>
      <c r="M641" s="12">
        <f t="shared" si="258"/>
        <v>-5.2383818566763218E-2</v>
      </c>
      <c r="N641" s="12">
        <f t="shared" si="259"/>
        <v>0</v>
      </c>
      <c r="O641" s="12">
        <f t="shared" si="260"/>
        <v>6375585.7452000007</v>
      </c>
      <c r="P641" s="12">
        <f t="shared" si="261"/>
        <v>9.2468067027179749E-6</v>
      </c>
      <c r="Q641" s="12">
        <f t="shared" si="262"/>
        <v>0</v>
      </c>
      <c r="R641" s="12">
        <f t="shared" si="263"/>
        <v>0</v>
      </c>
      <c r="S641" s="12">
        <f t="shared" si="264"/>
        <v>0</v>
      </c>
      <c r="T641" s="12">
        <f t="shared" si="265"/>
        <v>0</v>
      </c>
      <c r="U641" s="12">
        <f t="shared" si="266"/>
        <v>0</v>
      </c>
      <c r="V641" s="12">
        <f t="shared" si="251"/>
        <v>5.0546225567071803E-3</v>
      </c>
      <c r="W641" s="12">
        <f t="shared" si="267"/>
        <v>4.2582015317955055E-5</v>
      </c>
      <c r="X641" s="12">
        <f t="shared" si="268"/>
        <v>1.6740578955036711E-7</v>
      </c>
      <c r="Y641" s="12">
        <f t="shared" si="269"/>
        <v>0</v>
      </c>
      <c r="Z641" s="13" t="str">
        <f t="shared" si="270"/>
        <v>N</v>
      </c>
      <c r="AA641" s="13" t="str">
        <f t="shared" si="271"/>
        <v>N</v>
      </c>
      <c r="AB641" s="13" t="str">
        <f t="shared" si="272"/>
        <v>U</v>
      </c>
      <c r="AC641" s="14">
        <f t="shared" si="273"/>
        <v>166021.44365805644</v>
      </c>
      <c r="AD641" s="14">
        <f t="shared" si="274"/>
        <v>0</v>
      </c>
      <c r="AE641" s="27"/>
      <c r="AF641" s="27"/>
      <c r="AG641" s="33"/>
      <c r="AH641" s="34"/>
      <c r="AI641" s="35"/>
      <c r="AJ641" s="33"/>
      <c r="AK641" s="34"/>
      <c r="AL641" s="35"/>
      <c r="AM641" s="28"/>
      <c r="AN641" s="28"/>
      <c r="AO641" s="28"/>
    </row>
    <row r="642" spans="5:41" x14ac:dyDescent="0.25">
      <c r="E642" s="11">
        <f>route!A641</f>
        <v>0</v>
      </c>
      <c r="F642" s="11">
        <f>route!B641</f>
        <v>0</v>
      </c>
      <c r="G642" s="12">
        <f t="shared" si="252"/>
        <v>0</v>
      </c>
      <c r="H642" s="12">
        <f t="shared" si="253"/>
        <v>0</v>
      </c>
      <c r="I642" s="12">
        <f t="shared" si="254"/>
        <v>31</v>
      </c>
      <c r="J642" s="12">
        <f t="shared" si="255"/>
        <v>3</v>
      </c>
      <c r="K642" s="12">
        <f t="shared" si="256"/>
        <v>-5.2359877559829883E-2</v>
      </c>
      <c r="L642" s="12">
        <f t="shared" si="257"/>
        <v>-5.2335956242943828E-2</v>
      </c>
      <c r="M642" s="12">
        <f t="shared" si="258"/>
        <v>-5.2383818566763218E-2</v>
      </c>
      <c r="N642" s="12">
        <f t="shared" si="259"/>
        <v>0</v>
      </c>
      <c r="O642" s="12">
        <f t="shared" si="260"/>
        <v>6375585.7452000007</v>
      </c>
      <c r="P642" s="12">
        <f t="shared" si="261"/>
        <v>9.2468067027179749E-6</v>
      </c>
      <c r="Q642" s="12">
        <f t="shared" si="262"/>
        <v>0</v>
      </c>
      <c r="R642" s="12">
        <f t="shared" si="263"/>
        <v>0</v>
      </c>
      <c r="S642" s="12">
        <f t="shared" si="264"/>
        <v>0</v>
      </c>
      <c r="T642" s="12">
        <f t="shared" si="265"/>
        <v>0</v>
      </c>
      <c r="U642" s="12">
        <f t="shared" si="266"/>
        <v>0</v>
      </c>
      <c r="V642" s="12">
        <f t="shared" si="251"/>
        <v>5.0546225567071803E-3</v>
      </c>
      <c r="W642" s="12">
        <f t="shared" si="267"/>
        <v>4.2582015317955055E-5</v>
      </c>
      <c r="X642" s="12">
        <f t="shared" si="268"/>
        <v>1.6740578955036711E-7</v>
      </c>
      <c r="Y642" s="12">
        <f t="shared" si="269"/>
        <v>0</v>
      </c>
      <c r="Z642" s="13" t="str">
        <f t="shared" si="270"/>
        <v>N</v>
      </c>
      <c r="AA642" s="13" t="str">
        <f t="shared" si="271"/>
        <v>N</v>
      </c>
      <c r="AB642" s="13" t="str">
        <f t="shared" si="272"/>
        <v>U</v>
      </c>
      <c r="AC642" s="14">
        <f t="shared" si="273"/>
        <v>166021.44365805644</v>
      </c>
      <c r="AD642" s="14">
        <f t="shared" si="274"/>
        <v>0</v>
      </c>
      <c r="AE642" s="27"/>
      <c r="AF642" s="27"/>
      <c r="AG642" s="33"/>
      <c r="AH642" s="34"/>
      <c r="AI642" s="35"/>
      <c r="AJ642" s="33"/>
      <c r="AK642" s="34"/>
      <c r="AL642" s="35"/>
      <c r="AM642" s="28"/>
      <c r="AN642" s="28"/>
      <c r="AO642" s="28"/>
    </row>
    <row r="643" spans="5:41" x14ac:dyDescent="0.25">
      <c r="E643" s="11">
        <f>route!A642</f>
        <v>0</v>
      </c>
      <c r="F643" s="11">
        <f>route!B642</f>
        <v>0</v>
      </c>
      <c r="G643" s="12">
        <f t="shared" si="252"/>
        <v>0</v>
      </c>
      <c r="H643" s="12">
        <f t="shared" si="253"/>
        <v>0</v>
      </c>
      <c r="I643" s="12">
        <f t="shared" si="254"/>
        <v>31</v>
      </c>
      <c r="J643" s="12">
        <f t="shared" si="255"/>
        <v>3</v>
      </c>
      <c r="K643" s="12">
        <f t="shared" si="256"/>
        <v>-5.2359877559829883E-2</v>
      </c>
      <c r="L643" s="12">
        <f t="shared" si="257"/>
        <v>-5.2335956242943828E-2</v>
      </c>
      <c r="M643" s="12">
        <f t="shared" si="258"/>
        <v>-5.2383818566763218E-2</v>
      </c>
      <c r="N643" s="12">
        <f t="shared" si="259"/>
        <v>0</v>
      </c>
      <c r="O643" s="12">
        <f t="shared" si="260"/>
        <v>6375585.7452000007</v>
      </c>
      <c r="P643" s="12">
        <f t="shared" si="261"/>
        <v>9.2468067027179749E-6</v>
      </c>
      <c r="Q643" s="12">
        <f t="shared" si="262"/>
        <v>0</v>
      </c>
      <c r="R643" s="12">
        <f t="shared" si="263"/>
        <v>0</v>
      </c>
      <c r="S643" s="12">
        <f t="shared" si="264"/>
        <v>0</v>
      </c>
      <c r="T643" s="12">
        <f t="shared" si="265"/>
        <v>0</v>
      </c>
      <c r="U643" s="12">
        <f t="shared" si="266"/>
        <v>0</v>
      </c>
      <c r="V643" s="12">
        <f t="shared" si="251"/>
        <v>5.0546225567071803E-3</v>
      </c>
      <c r="W643" s="12">
        <f t="shared" si="267"/>
        <v>4.2582015317955055E-5</v>
      </c>
      <c r="X643" s="12">
        <f t="shared" si="268"/>
        <v>1.6740578955036711E-7</v>
      </c>
      <c r="Y643" s="12">
        <f t="shared" si="269"/>
        <v>0</v>
      </c>
      <c r="Z643" s="13" t="str">
        <f t="shared" si="270"/>
        <v>N</v>
      </c>
      <c r="AA643" s="13" t="str">
        <f t="shared" si="271"/>
        <v>N</v>
      </c>
      <c r="AB643" s="13" t="str">
        <f t="shared" si="272"/>
        <v>U</v>
      </c>
      <c r="AC643" s="14">
        <f t="shared" si="273"/>
        <v>166021.44365805644</v>
      </c>
      <c r="AD643" s="14">
        <f t="shared" si="274"/>
        <v>0</v>
      </c>
      <c r="AE643" s="27"/>
      <c r="AF643" s="27"/>
      <c r="AG643" s="33"/>
      <c r="AH643" s="34"/>
      <c r="AI643" s="35"/>
      <c r="AJ643" s="33"/>
      <c r="AK643" s="34"/>
      <c r="AL643" s="35"/>
      <c r="AM643" s="28"/>
      <c r="AN643" s="28"/>
      <c r="AO643" s="28"/>
    </row>
    <row r="644" spans="5:41" x14ac:dyDescent="0.25">
      <c r="E644" s="11">
        <f>route!A643</f>
        <v>0</v>
      </c>
      <c r="F644" s="11">
        <f>route!B643</f>
        <v>0</v>
      </c>
      <c r="G644" s="12">
        <f t="shared" si="252"/>
        <v>0</v>
      </c>
      <c r="H644" s="12">
        <f t="shared" si="253"/>
        <v>0</v>
      </c>
      <c r="I644" s="12">
        <f t="shared" si="254"/>
        <v>31</v>
      </c>
      <c r="J644" s="12">
        <f t="shared" si="255"/>
        <v>3</v>
      </c>
      <c r="K644" s="12">
        <f t="shared" si="256"/>
        <v>-5.2359877559829883E-2</v>
      </c>
      <c r="L644" s="12">
        <f t="shared" si="257"/>
        <v>-5.2335956242943828E-2</v>
      </c>
      <c r="M644" s="12">
        <f t="shared" si="258"/>
        <v>-5.2383818566763218E-2</v>
      </c>
      <c r="N644" s="12">
        <f t="shared" si="259"/>
        <v>0</v>
      </c>
      <c r="O644" s="12">
        <f t="shared" si="260"/>
        <v>6375585.7452000007</v>
      </c>
      <c r="P644" s="12">
        <f t="shared" si="261"/>
        <v>9.2468067027179749E-6</v>
      </c>
      <c r="Q644" s="12">
        <f t="shared" si="262"/>
        <v>0</v>
      </c>
      <c r="R644" s="12">
        <f t="shared" si="263"/>
        <v>0</v>
      </c>
      <c r="S644" s="12">
        <f t="shared" si="264"/>
        <v>0</v>
      </c>
      <c r="T644" s="12">
        <f t="shared" si="265"/>
        <v>0</v>
      </c>
      <c r="U644" s="12">
        <f t="shared" si="266"/>
        <v>0</v>
      </c>
      <c r="V644" s="12">
        <f t="shared" si="251"/>
        <v>5.0546225567071803E-3</v>
      </c>
      <c r="W644" s="12">
        <f t="shared" si="267"/>
        <v>4.2582015317955055E-5</v>
      </c>
      <c r="X644" s="12">
        <f t="shared" si="268"/>
        <v>1.6740578955036711E-7</v>
      </c>
      <c r="Y644" s="12">
        <f t="shared" si="269"/>
        <v>0</v>
      </c>
      <c r="Z644" s="13" t="str">
        <f t="shared" si="270"/>
        <v>N</v>
      </c>
      <c r="AA644" s="13" t="str">
        <f t="shared" si="271"/>
        <v>N</v>
      </c>
      <c r="AB644" s="13" t="str">
        <f t="shared" si="272"/>
        <v>U</v>
      </c>
      <c r="AC644" s="14">
        <f t="shared" si="273"/>
        <v>166021.44365805644</v>
      </c>
      <c r="AD644" s="14">
        <f t="shared" si="274"/>
        <v>0</v>
      </c>
      <c r="AE644" s="27"/>
      <c r="AF644" s="27"/>
      <c r="AG644" s="33"/>
      <c r="AH644" s="34"/>
      <c r="AI644" s="35"/>
      <c r="AJ644" s="33"/>
      <c r="AK644" s="34"/>
      <c r="AL644" s="35"/>
      <c r="AM644" s="28"/>
      <c r="AN644" s="28"/>
      <c r="AO644" s="28"/>
    </row>
    <row r="645" spans="5:41" x14ac:dyDescent="0.25">
      <c r="E645" s="11">
        <f>route!A644</f>
        <v>0</v>
      </c>
      <c r="F645" s="11">
        <f>route!B644</f>
        <v>0</v>
      </c>
      <c r="G645" s="12">
        <f t="shared" si="252"/>
        <v>0</v>
      </c>
      <c r="H645" s="12">
        <f t="shared" si="253"/>
        <v>0</v>
      </c>
      <c r="I645" s="12">
        <f t="shared" si="254"/>
        <v>31</v>
      </c>
      <c r="J645" s="12">
        <f t="shared" si="255"/>
        <v>3</v>
      </c>
      <c r="K645" s="12">
        <f t="shared" si="256"/>
        <v>-5.2359877559829883E-2</v>
      </c>
      <c r="L645" s="12">
        <f t="shared" si="257"/>
        <v>-5.2335956242943828E-2</v>
      </c>
      <c r="M645" s="12">
        <f t="shared" si="258"/>
        <v>-5.2383818566763218E-2</v>
      </c>
      <c r="N645" s="12">
        <f t="shared" si="259"/>
        <v>0</v>
      </c>
      <c r="O645" s="12">
        <f t="shared" si="260"/>
        <v>6375585.7452000007</v>
      </c>
      <c r="P645" s="12">
        <f t="shared" si="261"/>
        <v>9.2468067027179749E-6</v>
      </c>
      <c r="Q645" s="12">
        <f t="shared" si="262"/>
        <v>0</v>
      </c>
      <c r="R645" s="12">
        <f t="shared" si="263"/>
        <v>0</v>
      </c>
      <c r="S645" s="12">
        <f t="shared" si="264"/>
        <v>0</v>
      </c>
      <c r="T645" s="12">
        <f t="shared" si="265"/>
        <v>0</v>
      </c>
      <c r="U645" s="12">
        <f t="shared" si="266"/>
        <v>0</v>
      </c>
      <c r="V645" s="12">
        <f t="shared" ref="V645:V708" si="275">(3/4)*$C$17</f>
        <v>5.0546225567071803E-3</v>
      </c>
      <c r="W645" s="12">
        <f t="shared" si="267"/>
        <v>4.2582015317955055E-5</v>
      </c>
      <c r="X645" s="12">
        <f t="shared" si="268"/>
        <v>1.6740578955036711E-7</v>
      </c>
      <c r="Y645" s="12">
        <f t="shared" si="269"/>
        <v>0</v>
      </c>
      <c r="Z645" s="13" t="str">
        <f t="shared" si="270"/>
        <v>N</v>
      </c>
      <c r="AA645" s="13" t="str">
        <f t="shared" si="271"/>
        <v>N</v>
      </c>
      <c r="AB645" s="13" t="str">
        <f t="shared" si="272"/>
        <v>U</v>
      </c>
      <c r="AC645" s="14">
        <f t="shared" si="273"/>
        <v>166021.44365805644</v>
      </c>
      <c r="AD645" s="14">
        <f t="shared" si="274"/>
        <v>0</v>
      </c>
      <c r="AE645" s="27"/>
      <c r="AF645" s="27"/>
      <c r="AG645" s="33"/>
      <c r="AH645" s="34"/>
      <c r="AI645" s="35"/>
      <c r="AJ645" s="33"/>
      <c r="AK645" s="34"/>
      <c r="AL645" s="35"/>
      <c r="AM645" s="28"/>
      <c r="AN645" s="28"/>
      <c r="AO645" s="28"/>
    </row>
    <row r="646" spans="5:41" x14ac:dyDescent="0.25">
      <c r="E646" s="11">
        <f>route!A645</f>
        <v>0</v>
      </c>
      <c r="F646" s="11">
        <f>route!B645</f>
        <v>0</v>
      </c>
      <c r="G646" s="12">
        <f t="shared" si="252"/>
        <v>0</v>
      </c>
      <c r="H646" s="12">
        <f t="shared" si="253"/>
        <v>0</v>
      </c>
      <c r="I646" s="12">
        <f t="shared" si="254"/>
        <v>31</v>
      </c>
      <c r="J646" s="12">
        <f t="shared" si="255"/>
        <v>3</v>
      </c>
      <c r="K646" s="12">
        <f t="shared" si="256"/>
        <v>-5.2359877559829883E-2</v>
      </c>
      <c r="L646" s="12">
        <f t="shared" si="257"/>
        <v>-5.2335956242943828E-2</v>
      </c>
      <c r="M646" s="12">
        <f t="shared" si="258"/>
        <v>-5.2383818566763218E-2</v>
      </c>
      <c r="N646" s="12">
        <f t="shared" si="259"/>
        <v>0</v>
      </c>
      <c r="O646" s="12">
        <f t="shared" si="260"/>
        <v>6375585.7452000007</v>
      </c>
      <c r="P646" s="12">
        <f t="shared" si="261"/>
        <v>9.2468067027179749E-6</v>
      </c>
      <c r="Q646" s="12">
        <f t="shared" si="262"/>
        <v>0</v>
      </c>
      <c r="R646" s="12">
        <f t="shared" si="263"/>
        <v>0</v>
      </c>
      <c r="S646" s="12">
        <f t="shared" si="264"/>
        <v>0</v>
      </c>
      <c r="T646" s="12">
        <f t="shared" si="265"/>
        <v>0</v>
      </c>
      <c r="U646" s="12">
        <f t="shared" si="266"/>
        <v>0</v>
      </c>
      <c r="V646" s="12">
        <f t="shared" si="275"/>
        <v>5.0546225567071803E-3</v>
      </c>
      <c r="W646" s="12">
        <f t="shared" si="267"/>
        <v>4.2582015317955055E-5</v>
      </c>
      <c r="X646" s="12">
        <f t="shared" si="268"/>
        <v>1.6740578955036711E-7</v>
      </c>
      <c r="Y646" s="12">
        <f t="shared" si="269"/>
        <v>0</v>
      </c>
      <c r="Z646" s="13" t="str">
        <f t="shared" si="270"/>
        <v>N</v>
      </c>
      <c r="AA646" s="13" t="str">
        <f t="shared" si="271"/>
        <v>N</v>
      </c>
      <c r="AB646" s="13" t="str">
        <f t="shared" si="272"/>
        <v>U</v>
      </c>
      <c r="AC646" s="14">
        <f t="shared" si="273"/>
        <v>166021.44365805644</v>
      </c>
      <c r="AD646" s="14">
        <f t="shared" si="274"/>
        <v>0</v>
      </c>
      <c r="AE646" s="27"/>
      <c r="AF646" s="27"/>
      <c r="AG646" s="33"/>
      <c r="AH646" s="34"/>
      <c r="AI646" s="35"/>
      <c r="AJ646" s="33"/>
      <c r="AK646" s="34"/>
      <c r="AL646" s="35"/>
      <c r="AM646" s="28"/>
      <c r="AN646" s="28"/>
      <c r="AO646" s="28"/>
    </row>
    <row r="647" spans="5:41" x14ac:dyDescent="0.25">
      <c r="E647" s="11">
        <f>route!A646</f>
        <v>0</v>
      </c>
      <c r="F647" s="11">
        <f>route!B646</f>
        <v>0</v>
      </c>
      <c r="G647" s="12">
        <f t="shared" si="252"/>
        <v>0</v>
      </c>
      <c r="H647" s="12">
        <f t="shared" si="253"/>
        <v>0</v>
      </c>
      <c r="I647" s="12">
        <f t="shared" si="254"/>
        <v>31</v>
      </c>
      <c r="J647" s="12">
        <f t="shared" si="255"/>
        <v>3</v>
      </c>
      <c r="K647" s="12">
        <f t="shared" si="256"/>
        <v>-5.2359877559829883E-2</v>
      </c>
      <c r="L647" s="12">
        <f t="shared" si="257"/>
        <v>-5.2335956242943828E-2</v>
      </c>
      <c r="M647" s="12">
        <f t="shared" si="258"/>
        <v>-5.2383818566763218E-2</v>
      </c>
      <c r="N647" s="12">
        <f t="shared" si="259"/>
        <v>0</v>
      </c>
      <c r="O647" s="12">
        <f t="shared" si="260"/>
        <v>6375585.7452000007</v>
      </c>
      <c r="P647" s="12">
        <f t="shared" si="261"/>
        <v>9.2468067027179749E-6</v>
      </c>
      <c r="Q647" s="12">
        <f t="shared" si="262"/>
        <v>0</v>
      </c>
      <c r="R647" s="12">
        <f t="shared" si="263"/>
        <v>0</v>
      </c>
      <c r="S647" s="12">
        <f t="shared" si="264"/>
        <v>0</v>
      </c>
      <c r="T647" s="12">
        <f t="shared" si="265"/>
        <v>0</v>
      </c>
      <c r="U647" s="12">
        <f t="shared" si="266"/>
        <v>0</v>
      </c>
      <c r="V647" s="12">
        <f t="shared" si="275"/>
        <v>5.0546225567071803E-3</v>
      </c>
      <c r="W647" s="12">
        <f t="shared" si="267"/>
        <v>4.2582015317955055E-5</v>
      </c>
      <c r="X647" s="12">
        <f t="shared" si="268"/>
        <v>1.6740578955036711E-7</v>
      </c>
      <c r="Y647" s="12">
        <f t="shared" si="269"/>
        <v>0</v>
      </c>
      <c r="Z647" s="13" t="str">
        <f t="shared" si="270"/>
        <v>N</v>
      </c>
      <c r="AA647" s="13" t="str">
        <f t="shared" si="271"/>
        <v>N</v>
      </c>
      <c r="AB647" s="13" t="str">
        <f t="shared" si="272"/>
        <v>U</v>
      </c>
      <c r="AC647" s="14">
        <f t="shared" si="273"/>
        <v>166021.44365805644</v>
      </c>
      <c r="AD647" s="14">
        <f t="shared" si="274"/>
        <v>0</v>
      </c>
      <c r="AE647" s="27"/>
      <c r="AF647" s="27"/>
      <c r="AG647" s="33"/>
      <c r="AH647" s="34"/>
      <c r="AI647" s="35"/>
      <c r="AJ647" s="33"/>
      <c r="AK647" s="34"/>
      <c r="AL647" s="35"/>
      <c r="AM647" s="28"/>
      <c r="AN647" s="28"/>
      <c r="AO647" s="28"/>
    </row>
    <row r="648" spans="5:41" x14ac:dyDescent="0.25">
      <c r="E648" s="11">
        <f>route!A647</f>
        <v>0</v>
      </c>
      <c r="F648" s="11">
        <f>route!B647</f>
        <v>0</v>
      </c>
      <c r="G648" s="12">
        <f t="shared" si="252"/>
        <v>0</v>
      </c>
      <c r="H648" s="12">
        <f t="shared" si="253"/>
        <v>0</v>
      </c>
      <c r="I648" s="12">
        <f t="shared" si="254"/>
        <v>31</v>
      </c>
      <c r="J648" s="12">
        <f t="shared" si="255"/>
        <v>3</v>
      </c>
      <c r="K648" s="12">
        <f t="shared" si="256"/>
        <v>-5.2359877559829883E-2</v>
      </c>
      <c r="L648" s="12">
        <f t="shared" si="257"/>
        <v>-5.2335956242943828E-2</v>
      </c>
      <c r="M648" s="12">
        <f t="shared" si="258"/>
        <v>-5.2383818566763218E-2</v>
      </c>
      <c r="N648" s="12">
        <f t="shared" si="259"/>
        <v>0</v>
      </c>
      <c r="O648" s="12">
        <f t="shared" si="260"/>
        <v>6375585.7452000007</v>
      </c>
      <c r="P648" s="12">
        <f t="shared" si="261"/>
        <v>9.2468067027179749E-6</v>
      </c>
      <c r="Q648" s="12">
        <f t="shared" si="262"/>
        <v>0</v>
      </c>
      <c r="R648" s="12">
        <f t="shared" si="263"/>
        <v>0</v>
      </c>
      <c r="S648" s="12">
        <f t="shared" si="264"/>
        <v>0</v>
      </c>
      <c r="T648" s="12">
        <f t="shared" si="265"/>
        <v>0</v>
      </c>
      <c r="U648" s="12">
        <f t="shared" si="266"/>
        <v>0</v>
      </c>
      <c r="V648" s="12">
        <f t="shared" si="275"/>
        <v>5.0546225567071803E-3</v>
      </c>
      <c r="W648" s="12">
        <f t="shared" si="267"/>
        <v>4.2582015317955055E-5</v>
      </c>
      <c r="X648" s="12">
        <f t="shared" si="268"/>
        <v>1.6740578955036711E-7</v>
      </c>
      <c r="Y648" s="12">
        <f t="shared" si="269"/>
        <v>0</v>
      </c>
      <c r="Z648" s="13" t="str">
        <f t="shared" si="270"/>
        <v>N</v>
      </c>
      <c r="AA648" s="13" t="str">
        <f t="shared" si="271"/>
        <v>N</v>
      </c>
      <c r="AB648" s="13" t="str">
        <f t="shared" si="272"/>
        <v>U</v>
      </c>
      <c r="AC648" s="14">
        <f t="shared" si="273"/>
        <v>166021.44365805644</v>
      </c>
      <c r="AD648" s="14">
        <f t="shared" si="274"/>
        <v>0</v>
      </c>
      <c r="AE648" s="27"/>
      <c r="AF648" s="27"/>
      <c r="AG648" s="33"/>
      <c r="AH648" s="34"/>
      <c r="AI648" s="35"/>
      <c r="AJ648" s="33"/>
      <c r="AK648" s="34"/>
      <c r="AL648" s="35"/>
      <c r="AM648" s="28"/>
      <c r="AN648" s="28"/>
      <c r="AO648" s="28"/>
    </row>
    <row r="649" spans="5:41" x14ac:dyDescent="0.25">
      <c r="E649" s="11">
        <f>route!A648</f>
        <v>0</v>
      </c>
      <c r="F649" s="11">
        <f>route!B648</f>
        <v>0</v>
      </c>
      <c r="G649" s="12">
        <f t="shared" si="252"/>
        <v>0</v>
      </c>
      <c r="H649" s="12">
        <f t="shared" si="253"/>
        <v>0</v>
      </c>
      <c r="I649" s="12">
        <f t="shared" si="254"/>
        <v>31</v>
      </c>
      <c r="J649" s="12">
        <f t="shared" si="255"/>
        <v>3</v>
      </c>
      <c r="K649" s="12">
        <f t="shared" si="256"/>
        <v>-5.2359877559829883E-2</v>
      </c>
      <c r="L649" s="12">
        <f t="shared" si="257"/>
        <v>-5.2335956242943828E-2</v>
      </c>
      <c r="M649" s="12">
        <f t="shared" si="258"/>
        <v>-5.2383818566763218E-2</v>
      </c>
      <c r="N649" s="12">
        <f t="shared" si="259"/>
        <v>0</v>
      </c>
      <c r="O649" s="12">
        <f t="shared" si="260"/>
        <v>6375585.7452000007</v>
      </c>
      <c r="P649" s="12">
        <f t="shared" si="261"/>
        <v>9.2468067027179749E-6</v>
      </c>
      <c r="Q649" s="12">
        <f t="shared" si="262"/>
        <v>0</v>
      </c>
      <c r="R649" s="12">
        <f t="shared" si="263"/>
        <v>0</v>
      </c>
      <c r="S649" s="12">
        <f t="shared" si="264"/>
        <v>0</v>
      </c>
      <c r="T649" s="12">
        <f t="shared" si="265"/>
        <v>0</v>
      </c>
      <c r="U649" s="12">
        <f t="shared" si="266"/>
        <v>0</v>
      </c>
      <c r="V649" s="12">
        <f t="shared" si="275"/>
        <v>5.0546225567071803E-3</v>
      </c>
      <c r="W649" s="12">
        <f t="shared" si="267"/>
        <v>4.2582015317955055E-5</v>
      </c>
      <c r="X649" s="12">
        <f t="shared" si="268"/>
        <v>1.6740578955036711E-7</v>
      </c>
      <c r="Y649" s="12">
        <f t="shared" si="269"/>
        <v>0</v>
      </c>
      <c r="Z649" s="13" t="str">
        <f t="shared" si="270"/>
        <v>N</v>
      </c>
      <c r="AA649" s="13" t="str">
        <f t="shared" si="271"/>
        <v>N</v>
      </c>
      <c r="AB649" s="13" t="str">
        <f t="shared" si="272"/>
        <v>U</v>
      </c>
      <c r="AC649" s="14">
        <f t="shared" si="273"/>
        <v>166021.44365805644</v>
      </c>
      <c r="AD649" s="14">
        <f t="shared" si="274"/>
        <v>0</v>
      </c>
      <c r="AE649" s="27"/>
      <c r="AF649" s="27"/>
      <c r="AG649" s="33"/>
      <c r="AH649" s="34"/>
      <c r="AI649" s="35"/>
      <c r="AJ649" s="33"/>
      <c r="AK649" s="34"/>
      <c r="AL649" s="35"/>
      <c r="AM649" s="28"/>
      <c r="AN649" s="28"/>
      <c r="AO649" s="28"/>
    </row>
    <row r="650" spans="5:41" x14ac:dyDescent="0.25">
      <c r="E650" s="11">
        <f>route!A649</f>
        <v>0</v>
      </c>
      <c r="F650" s="11">
        <f>route!B649</f>
        <v>0</v>
      </c>
      <c r="G650" s="12">
        <f t="shared" si="252"/>
        <v>0</v>
      </c>
      <c r="H650" s="12">
        <f t="shared" si="253"/>
        <v>0</v>
      </c>
      <c r="I650" s="12">
        <f t="shared" si="254"/>
        <v>31</v>
      </c>
      <c r="J650" s="12">
        <f t="shared" si="255"/>
        <v>3</v>
      </c>
      <c r="K650" s="12">
        <f t="shared" si="256"/>
        <v>-5.2359877559829883E-2</v>
      </c>
      <c r="L650" s="12">
        <f t="shared" si="257"/>
        <v>-5.2335956242943828E-2</v>
      </c>
      <c r="M650" s="12">
        <f t="shared" si="258"/>
        <v>-5.2383818566763218E-2</v>
      </c>
      <c r="N650" s="12">
        <f t="shared" si="259"/>
        <v>0</v>
      </c>
      <c r="O650" s="12">
        <f t="shared" si="260"/>
        <v>6375585.7452000007</v>
      </c>
      <c r="P650" s="12">
        <f t="shared" si="261"/>
        <v>9.2468067027179749E-6</v>
      </c>
      <c r="Q650" s="12">
        <f t="shared" si="262"/>
        <v>0</v>
      </c>
      <c r="R650" s="12">
        <f t="shared" si="263"/>
        <v>0</v>
      </c>
      <c r="S650" s="12">
        <f t="shared" si="264"/>
        <v>0</v>
      </c>
      <c r="T650" s="12">
        <f t="shared" si="265"/>
        <v>0</v>
      </c>
      <c r="U650" s="12">
        <f t="shared" si="266"/>
        <v>0</v>
      </c>
      <c r="V650" s="12">
        <f t="shared" si="275"/>
        <v>5.0546225567071803E-3</v>
      </c>
      <c r="W650" s="12">
        <f t="shared" si="267"/>
        <v>4.2582015317955055E-5</v>
      </c>
      <c r="X650" s="12">
        <f t="shared" si="268"/>
        <v>1.6740578955036711E-7</v>
      </c>
      <c r="Y650" s="12">
        <f t="shared" si="269"/>
        <v>0</v>
      </c>
      <c r="Z650" s="13" t="str">
        <f t="shared" si="270"/>
        <v>N</v>
      </c>
      <c r="AA650" s="13" t="str">
        <f t="shared" si="271"/>
        <v>N</v>
      </c>
      <c r="AB650" s="13" t="str">
        <f t="shared" si="272"/>
        <v>U</v>
      </c>
      <c r="AC650" s="14">
        <f t="shared" si="273"/>
        <v>166021.44365805644</v>
      </c>
      <c r="AD650" s="14">
        <f t="shared" si="274"/>
        <v>0</v>
      </c>
      <c r="AE650" s="27"/>
      <c r="AF650" s="27"/>
      <c r="AG650" s="33"/>
      <c r="AH650" s="34"/>
      <c r="AI650" s="35"/>
      <c r="AJ650" s="33"/>
      <c r="AK650" s="34"/>
      <c r="AL650" s="35"/>
      <c r="AM650" s="28"/>
      <c r="AN650" s="28"/>
      <c r="AO650" s="28"/>
    </row>
    <row r="651" spans="5:41" x14ac:dyDescent="0.25">
      <c r="E651" s="11">
        <f>route!A650</f>
        <v>0</v>
      </c>
      <c r="F651" s="11">
        <f>route!B650</f>
        <v>0</v>
      </c>
      <c r="G651" s="12">
        <f t="shared" si="252"/>
        <v>0</v>
      </c>
      <c r="H651" s="12">
        <f t="shared" si="253"/>
        <v>0</v>
      </c>
      <c r="I651" s="12">
        <f t="shared" si="254"/>
        <v>31</v>
      </c>
      <c r="J651" s="12">
        <f t="shared" si="255"/>
        <v>3</v>
      </c>
      <c r="K651" s="12">
        <f t="shared" si="256"/>
        <v>-5.2359877559829883E-2</v>
      </c>
      <c r="L651" s="12">
        <f t="shared" si="257"/>
        <v>-5.2335956242943828E-2</v>
      </c>
      <c r="M651" s="12">
        <f t="shared" si="258"/>
        <v>-5.2383818566763218E-2</v>
      </c>
      <c r="N651" s="12">
        <f t="shared" si="259"/>
        <v>0</v>
      </c>
      <c r="O651" s="12">
        <f t="shared" si="260"/>
        <v>6375585.7452000007</v>
      </c>
      <c r="P651" s="12">
        <f t="shared" si="261"/>
        <v>9.2468067027179749E-6</v>
      </c>
      <c r="Q651" s="12">
        <f t="shared" si="262"/>
        <v>0</v>
      </c>
      <c r="R651" s="12">
        <f t="shared" si="263"/>
        <v>0</v>
      </c>
      <c r="S651" s="12">
        <f t="shared" si="264"/>
        <v>0</v>
      </c>
      <c r="T651" s="12">
        <f t="shared" si="265"/>
        <v>0</v>
      </c>
      <c r="U651" s="12">
        <f t="shared" si="266"/>
        <v>0</v>
      </c>
      <c r="V651" s="12">
        <f t="shared" si="275"/>
        <v>5.0546225567071803E-3</v>
      </c>
      <c r="W651" s="12">
        <f t="shared" si="267"/>
        <v>4.2582015317955055E-5</v>
      </c>
      <c r="X651" s="12">
        <f t="shared" si="268"/>
        <v>1.6740578955036711E-7</v>
      </c>
      <c r="Y651" s="12">
        <f t="shared" si="269"/>
        <v>0</v>
      </c>
      <c r="Z651" s="13" t="str">
        <f t="shared" si="270"/>
        <v>N</v>
      </c>
      <c r="AA651" s="13" t="str">
        <f t="shared" si="271"/>
        <v>N</v>
      </c>
      <c r="AB651" s="13" t="str">
        <f t="shared" si="272"/>
        <v>U</v>
      </c>
      <c r="AC651" s="14">
        <f t="shared" si="273"/>
        <v>166021.44365805644</v>
      </c>
      <c r="AD651" s="14">
        <f t="shared" si="274"/>
        <v>0</v>
      </c>
      <c r="AE651" s="27"/>
      <c r="AF651" s="27"/>
      <c r="AG651" s="33"/>
      <c r="AH651" s="34"/>
      <c r="AI651" s="35"/>
      <c r="AJ651" s="33"/>
      <c r="AK651" s="34"/>
      <c r="AL651" s="35"/>
      <c r="AM651" s="28"/>
      <c r="AN651" s="28"/>
      <c r="AO651" s="28"/>
    </row>
    <row r="652" spans="5:41" x14ac:dyDescent="0.25">
      <c r="E652" s="11">
        <f>route!A651</f>
        <v>0</v>
      </c>
      <c r="F652" s="11">
        <f>route!B651</f>
        <v>0</v>
      </c>
      <c r="G652" s="12">
        <f t="shared" si="252"/>
        <v>0</v>
      </c>
      <c r="H652" s="12">
        <f t="shared" si="253"/>
        <v>0</v>
      </c>
      <c r="I652" s="12">
        <f t="shared" si="254"/>
        <v>31</v>
      </c>
      <c r="J652" s="12">
        <f t="shared" si="255"/>
        <v>3</v>
      </c>
      <c r="K652" s="12">
        <f t="shared" si="256"/>
        <v>-5.2359877559829883E-2</v>
      </c>
      <c r="L652" s="12">
        <f t="shared" si="257"/>
        <v>-5.2335956242943828E-2</v>
      </c>
      <c r="M652" s="12">
        <f t="shared" si="258"/>
        <v>-5.2383818566763218E-2</v>
      </c>
      <c r="N652" s="12">
        <f t="shared" si="259"/>
        <v>0</v>
      </c>
      <c r="O652" s="12">
        <f t="shared" si="260"/>
        <v>6375585.7452000007</v>
      </c>
      <c r="P652" s="12">
        <f t="shared" si="261"/>
        <v>9.2468067027179749E-6</v>
      </c>
      <c r="Q652" s="12">
        <f t="shared" si="262"/>
        <v>0</v>
      </c>
      <c r="R652" s="12">
        <f t="shared" si="263"/>
        <v>0</v>
      </c>
      <c r="S652" s="12">
        <f t="shared" si="264"/>
        <v>0</v>
      </c>
      <c r="T652" s="12">
        <f t="shared" si="265"/>
        <v>0</v>
      </c>
      <c r="U652" s="12">
        <f t="shared" si="266"/>
        <v>0</v>
      </c>
      <c r="V652" s="12">
        <f t="shared" si="275"/>
        <v>5.0546225567071803E-3</v>
      </c>
      <c r="W652" s="12">
        <f t="shared" si="267"/>
        <v>4.2582015317955055E-5</v>
      </c>
      <c r="X652" s="12">
        <f t="shared" si="268"/>
        <v>1.6740578955036711E-7</v>
      </c>
      <c r="Y652" s="12">
        <f t="shared" si="269"/>
        <v>0</v>
      </c>
      <c r="Z652" s="13" t="str">
        <f t="shared" si="270"/>
        <v>N</v>
      </c>
      <c r="AA652" s="13" t="str">
        <f t="shared" si="271"/>
        <v>N</v>
      </c>
      <c r="AB652" s="13" t="str">
        <f t="shared" si="272"/>
        <v>U</v>
      </c>
      <c r="AC652" s="14">
        <f t="shared" si="273"/>
        <v>166021.44365805644</v>
      </c>
      <c r="AD652" s="14">
        <f t="shared" si="274"/>
        <v>0</v>
      </c>
      <c r="AE652" s="27"/>
      <c r="AF652" s="27"/>
      <c r="AG652" s="33"/>
      <c r="AH652" s="34"/>
      <c r="AI652" s="35"/>
      <c r="AJ652" s="33"/>
      <c r="AK652" s="34"/>
      <c r="AL652" s="35"/>
      <c r="AM652" s="28"/>
      <c r="AN652" s="28"/>
      <c r="AO652" s="28"/>
    </row>
    <row r="653" spans="5:41" x14ac:dyDescent="0.25">
      <c r="E653" s="11">
        <f>route!A652</f>
        <v>0</v>
      </c>
      <c r="F653" s="11">
        <f>route!B652</f>
        <v>0</v>
      </c>
      <c r="G653" s="12">
        <f t="shared" si="252"/>
        <v>0</v>
      </c>
      <c r="H653" s="12">
        <f t="shared" si="253"/>
        <v>0</v>
      </c>
      <c r="I653" s="12">
        <f t="shared" si="254"/>
        <v>31</v>
      </c>
      <c r="J653" s="12">
        <f t="shared" si="255"/>
        <v>3</v>
      </c>
      <c r="K653" s="12">
        <f t="shared" si="256"/>
        <v>-5.2359877559829883E-2</v>
      </c>
      <c r="L653" s="12">
        <f t="shared" si="257"/>
        <v>-5.2335956242943828E-2</v>
      </c>
      <c r="M653" s="12">
        <f t="shared" si="258"/>
        <v>-5.2383818566763218E-2</v>
      </c>
      <c r="N653" s="12">
        <f t="shared" si="259"/>
        <v>0</v>
      </c>
      <c r="O653" s="12">
        <f t="shared" si="260"/>
        <v>6375585.7452000007</v>
      </c>
      <c r="P653" s="12">
        <f t="shared" si="261"/>
        <v>9.2468067027179749E-6</v>
      </c>
      <c r="Q653" s="12">
        <f t="shared" si="262"/>
        <v>0</v>
      </c>
      <c r="R653" s="12">
        <f t="shared" si="263"/>
        <v>0</v>
      </c>
      <c r="S653" s="12">
        <f t="shared" si="264"/>
        <v>0</v>
      </c>
      <c r="T653" s="12">
        <f t="shared" si="265"/>
        <v>0</v>
      </c>
      <c r="U653" s="12">
        <f t="shared" si="266"/>
        <v>0</v>
      </c>
      <c r="V653" s="12">
        <f t="shared" si="275"/>
        <v>5.0546225567071803E-3</v>
      </c>
      <c r="W653" s="12">
        <f t="shared" si="267"/>
        <v>4.2582015317955055E-5</v>
      </c>
      <c r="X653" s="12">
        <f t="shared" si="268"/>
        <v>1.6740578955036711E-7</v>
      </c>
      <c r="Y653" s="12">
        <f t="shared" si="269"/>
        <v>0</v>
      </c>
      <c r="Z653" s="13" t="str">
        <f t="shared" si="270"/>
        <v>N</v>
      </c>
      <c r="AA653" s="13" t="str">
        <f t="shared" si="271"/>
        <v>N</v>
      </c>
      <c r="AB653" s="13" t="str">
        <f t="shared" si="272"/>
        <v>U</v>
      </c>
      <c r="AC653" s="14">
        <f t="shared" si="273"/>
        <v>166021.44365805644</v>
      </c>
      <c r="AD653" s="14">
        <f t="shared" si="274"/>
        <v>0</v>
      </c>
      <c r="AE653" s="27"/>
      <c r="AF653" s="27"/>
      <c r="AG653" s="33"/>
      <c r="AH653" s="34"/>
      <c r="AI653" s="35"/>
      <c r="AJ653" s="33"/>
      <c r="AK653" s="34"/>
      <c r="AL653" s="35"/>
      <c r="AM653" s="28"/>
      <c r="AN653" s="28"/>
      <c r="AO653" s="28"/>
    </row>
    <row r="654" spans="5:41" x14ac:dyDescent="0.25">
      <c r="E654" s="11">
        <f>route!A653</f>
        <v>0</v>
      </c>
      <c r="F654" s="11">
        <f>route!B653</f>
        <v>0</v>
      </c>
      <c r="G654" s="12">
        <f t="shared" si="252"/>
        <v>0</v>
      </c>
      <c r="H654" s="12">
        <f t="shared" si="253"/>
        <v>0</v>
      </c>
      <c r="I654" s="12">
        <f t="shared" si="254"/>
        <v>31</v>
      </c>
      <c r="J654" s="12">
        <f t="shared" si="255"/>
        <v>3</v>
      </c>
      <c r="K654" s="12">
        <f t="shared" si="256"/>
        <v>-5.2359877559829883E-2</v>
      </c>
      <c r="L654" s="12">
        <f t="shared" si="257"/>
        <v>-5.2335956242943828E-2</v>
      </c>
      <c r="M654" s="12">
        <f t="shared" si="258"/>
        <v>-5.2383818566763218E-2</v>
      </c>
      <c r="N654" s="12">
        <f t="shared" si="259"/>
        <v>0</v>
      </c>
      <c r="O654" s="12">
        <f t="shared" si="260"/>
        <v>6375585.7452000007</v>
      </c>
      <c r="P654" s="12">
        <f t="shared" si="261"/>
        <v>9.2468067027179749E-6</v>
      </c>
      <c r="Q654" s="12">
        <f t="shared" si="262"/>
        <v>0</v>
      </c>
      <c r="R654" s="12">
        <f t="shared" si="263"/>
        <v>0</v>
      </c>
      <c r="S654" s="12">
        <f t="shared" si="264"/>
        <v>0</v>
      </c>
      <c r="T654" s="12">
        <f t="shared" si="265"/>
        <v>0</v>
      </c>
      <c r="U654" s="12">
        <f t="shared" si="266"/>
        <v>0</v>
      </c>
      <c r="V654" s="12">
        <f t="shared" si="275"/>
        <v>5.0546225567071803E-3</v>
      </c>
      <c r="W654" s="12">
        <f t="shared" si="267"/>
        <v>4.2582015317955055E-5</v>
      </c>
      <c r="X654" s="12">
        <f t="shared" si="268"/>
        <v>1.6740578955036711E-7</v>
      </c>
      <c r="Y654" s="12">
        <f t="shared" si="269"/>
        <v>0</v>
      </c>
      <c r="Z654" s="13" t="str">
        <f t="shared" si="270"/>
        <v>N</v>
      </c>
      <c r="AA654" s="13" t="str">
        <f t="shared" si="271"/>
        <v>N</v>
      </c>
      <c r="AB654" s="13" t="str">
        <f t="shared" si="272"/>
        <v>U</v>
      </c>
      <c r="AC654" s="14">
        <f t="shared" si="273"/>
        <v>166021.44365805644</v>
      </c>
      <c r="AD654" s="14">
        <f t="shared" si="274"/>
        <v>0</v>
      </c>
      <c r="AE654" s="27"/>
      <c r="AF654" s="27"/>
      <c r="AG654" s="33"/>
      <c r="AH654" s="34"/>
      <c r="AI654" s="35"/>
      <c r="AJ654" s="33"/>
      <c r="AK654" s="34"/>
      <c r="AL654" s="35"/>
      <c r="AM654" s="28"/>
      <c r="AN654" s="28"/>
      <c r="AO654" s="28"/>
    </row>
    <row r="655" spans="5:41" x14ac:dyDescent="0.25">
      <c r="E655" s="11">
        <f>route!A654</f>
        <v>0</v>
      </c>
      <c r="F655" s="11">
        <f>route!B654</f>
        <v>0</v>
      </c>
      <c r="G655" s="12">
        <f t="shared" si="252"/>
        <v>0</v>
      </c>
      <c r="H655" s="12">
        <f t="shared" si="253"/>
        <v>0</v>
      </c>
      <c r="I655" s="12">
        <f t="shared" si="254"/>
        <v>31</v>
      </c>
      <c r="J655" s="12">
        <f t="shared" si="255"/>
        <v>3</v>
      </c>
      <c r="K655" s="12">
        <f t="shared" si="256"/>
        <v>-5.2359877559829883E-2</v>
      </c>
      <c r="L655" s="12">
        <f t="shared" si="257"/>
        <v>-5.2335956242943828E-2</v>
      </c>
      <c r="M655" s="12">
        <f t="shared" si="258"/>
        <v>-5.2383818566763218E-2</v>
      </c>
      <c r="N655" s="12">
        <f t="shared" si="259"/>
        <v>0</v>
      </c>
      <c r="O655" s="12">
        <f t="shared" si="260"/>
        <v>6375585.7452000007</v>
      </c>
      <c r="P655" s="12">
        <f t="shared" si="261"/>
        <v>9.2468067027179749E-6</v>
      </c>
      <c r="Q655" s="12">
        <f t="shared" si="262"/>
        <v>0</v>
      </c>
      <c r="R655" s="12">
        <f t="shared" si="263"/>
        <v>0</v>
      </c>
      <c r="S655" s="12">
        <f t="shared" si="264"/>
        <v>0</v>
      </c>
      <c r="T655" s="12">
        <f t="shared" si="265"/>
        <v>0</v>
      </c>
      <c r="U655" s="12">
        <f t="shared" si="266"/>
        <v>0</v>
      </c>
      <c r="V655" s="12">
        <f t="shared" si="275"/>
        <v>5.0546225567071803E-3</v>
      </c>
      <c r="W655" s="12">
        <f t="shared" si="267"/>
        <v>4.2582015317955055E-5</v>
      </c>
      <c r="X655" s="12">
        <f t="shared" si="268"/>
        <v>1.6740578955036711E-7</v>
      </c>
      <c r="Y655" s="12">
        <f t="shared" si="269"/>
        <v>0</v>
      </c>
      <c r="Z655" s="13" t="str">
        <f t="shared" si="270"/>
        <v>N</v>
      </c>
      <c r="AA655" s="13" t="str">
        <f t="shared" si="271"/>
        <v>N</v>
      </c>
      <c r="AB655" s="13" t="str">
        <f t="shared" si="272"/>
        <v>U</v>
      </c>
      <c r="AC655" s="14">
        <f t="shared" si="273"/>
        <v>166021.44365805644</v>
      </c>
      <c r="AD655" s="14">
        <f t="shared" si="274"/>
        <v>0</v>
      </c>
      <c r="AE655" s="27"/>
      <c r="AF655" s="27"/>
      <c r="AG655" s="33"/>
      <c r="AH655" s="34"/>
      <c r="AI655" s="35"/>
      <c r="AJ655" s="33"/>
      <c r="AK655" s="34"/>
      <c r="AL655" s="35"/>
      <c r="AM655" s="28"/>
      <c r="AN655" s="28"/>
      <c r="AO655" s="28"/>
    </row>
    <row r="656" spans="5:41" x14ac:dyDescent="0.25">
      <c r="E656" s="11">
        <f>route!A655</f>
        <v>0</v>
      </c>
      <c r="F656" s="11">
        <f>route!B655</f>
        <v>0</v>
      </c>
      <c r="G656" s="12">
        <f t="shared" si="252"/>
        <v>0</v>
      </c>
      <c r="H656" s="12">
        <f t="shared" si="253"/>
        <v>0</v>
      </c>
      <c r="I656" s="12">
        <f t="shared" si="254"/>
        <v>31</v>
      </c>
      <c r="J656" s="12">
        <f t="shared" si="255"/>
        <v>3</v>
      </c>
      <c r="K656" s="12">
        <f t="shared" si="256"/>
        <v>-5.2359877559829883E-2</v>
      </c>
      <c r="L656" s="12">
        <f t="shared" si="257"/>
        <v>-5.2335956242943828E-2</v>
      </c>
      <c r="M656" s="12">
        <f t="shared" si="258"/>
        <v>-5.2383818566763218E-2</v>
      </c>
      <c r="N656" s="12">
        <f t="shared" si="259"/>
        <v>0</v>
      </c>
      <c r="O656" s="12">
        <f t="shared" si="260"/>
        <v>6375585.7452000007</v>
      </c>
      <c r="P656" s="12">
        <f t="shared" si="261"/>
        <v>9.2468067027179749E-6</v>
      </c>
      <c r="Q656" s="12">
        <f t="shared" si="262"/>
        <v>0</v>
      </c>
      <c r="R656" s="12">
        <f t="shared" si="263"/>
        <v>0</v>
      </c>
      <c r="S656" s="12">
        <f t="shared" si="264"/>
        <v>0</v>
      </c>
      <c r="T656" s="12">
        <f t="shared" si="265"/>
        <v>0</v>
      </c>
      <c r="U656" s="12">
        <f t="shared" si="266"/>
        <v>0</v>
      </c>
      <c r="V656" s="12">
        <f t="shared" si="275"/>
        <v>5.0546225567071803E-3</v>
      </c>
      <c r="W656" s="12">
        <f t="shared" si="267"/>
        <v>4.2582015317955055E-5</v>
      </c>
      <c r="X656" s="12">
        <f t="shared" si="268"/>
        <v>1.6740578955036711E-7</v>
      </c>
      <c r="Y656" s="12">
        <f t="shared" si="269"/>
        <v>0</v>
      </c>
      <c r="Z656" s="13" t="str">
        <f t="shared" si="270"/>
        <v>N</v>
      </c>
      <c r="AA656" s="13" t="str">
        <f t="shared" si="271"/>
        <v>N</v>
      </c>
      <c r="AB656" s="13" t="str">
        <f t="shared" si="272"/>
        <v>U</v>
      </c>
      <c r="AC656" s="14">
        <f t="shared" si="273"/>
        <v>166021.44365805644</v>
      </c>
      <c r="AD656" s="14">
        <f t="shared" si="274"/>
        <v>0</v>
      </c>
      <c r="AE656" s="27"/>
      <c r="AF656" s="27"/>
      <c r="AG656" s="33"/>
      <c r="AH656" s="34"/>
      <c r="AI656" s="35"/>
      <c r="AJ656" s="33"/>
      <c r="AK656" s="34"/>
      <c r="AL656" s="35"/>
      <c r="AM656" s="28"/>
      <c r="AN656" s="28"/>
      <c r="AO656" s="28"/>
    </row>
    <row r="657" spans="5:41" x14ac:dyDescent="0.25">
      <c r="E657" s="11">
        <f>route!A656</f>
        <v>0</v>
      </c>
      <c r="F657" s="11">
        <f>route!B656</f>
        <v>0</v>
      </c>
      <c r="G657" s="12">
        <f t="shared" si="252"/>
        <v>0</v>
      </c>
      <c r="H657" s="12">
        <f t="shared" si="253"/>
        <v>0</v>
      </c>
      <c r="I657" s="12">
        <f t="shared" si="254"/>
        <v>31</v>
      </c>
      <c r="J657" s="12">
        <f t="shared" si="255"/>
        <v>3</v>
      </c>
      <c r="K657" s="12">
        <f t="shared" si="256"/>
        <v>-5.2359877559829883E-2</v>
      </c>
      <c r="L657" s="12">
        <f t="shared" si="257"/>
        <v>-5.2335956242943828E-2</v>
      </c>
      <c r="M657" s="12">
        <f t="shared" si="258"/>
        <v>-5.2383818566763218E-2</v>
      </c>
      <c r="N657" s="12">
        <f t="shared" si="259"/>
        <v>0</v>
      </c>
      <c r="O657" s="12">
        <f t="shared" si="260"/>
        <v>6375585.7452000007</v>
      </c>
      <c r="P657" s="12">
        <f t="shared" si="261"/>
        <v>9.2468067027179749E-6</v>
      </c>
      <c r="Q657" s="12">
        <f t="shared" si="262"/>
        <v>0</v>
      </c>
      <c r="R657" s="12">
        <f t="shared" si="263"/>
        <v>0</v>
      </c>
      <c r="S657" s="12">
        <f t="shared" si="264"/>
        <v>0</v>
      </c>
      <c r="T657" s="12">
        <f t="shared" si="265"/>
        <v>0</v>
      </c>
      <c r="U657" s="12">
        <f t="shared" si="266"/>
        <v>0</v>
      </c>
      <c r="V657" s="12">
        <f t="shared" si="275"/>
        <v>5.0546225567071803E-3</v>
      </c>
      <c r="W657" s="12">
        <f t="shared" si="267"/>
        <v>4.2582015317955055E-5</v>
      </c>
      <c r="X657" s="12">
        <f t="shared" si="268"/>
        <v>1.6740578955036711E-7</v>
      </c>
      <c r="Y657" s="12">
        <f t="shared" si="269"/>
        <v>0</v>
      </c>
      <c r="Z657" s="13" t="str">
        <f t="shared" si="270"/>
        <v>N</v>
      </c>
      <c r="AA657" s="13" t="str">
        <f t="shared" si="271"/>
        <v>N</v>
      </c>
      <c r="AB657" s="13" t="str">
        <f t="shared" si="272"/>
        <v>U</v>
      </c>
      <c r="AC657" s="14">
        <f t="shared" si="273"/>
        <v>166021.44365805644</v>
      </c>
      <c r="AD657" s="14">
        <f t="shared" si="274"/>
        <v>0</v>
      </c>
      <c r="AE657" s="27"/>
      <c r="AF657" s="27"/>
      <c r="AG657" s="33"/>
      <c r="AH657" s="34"/>
      <c r="AI657" s="35"/>
      <c r="AJ657" s="33"/>
      <c r="AK657" s="34"/>
      <c r="AL657" s="35"/>
      <c r="AM657" s="28"/>
      <c r="AN657" s="28"/>
      <c r="AO657" s="28"/>
    </row>
    <row r="658" spans="5:41" x14ac:dyDescent="0.25">
      <c r="E658" s="11">
        <f>route!A657</f>
        <v>0</v>
      </c>
      <c r="F658" s="11">
        <f>route!B657</f>
        <v>0</v>
      </c>
      <c r="G658" s="12">
        <f t="shared" si="252"/>
        <v>0</v>
      </c>
      <c r="H658" s="12">
        <f t="shared" si="253"/>
        <v>0</v>
      </c>
      <c r="I658" s="12">
        <f t="shared" si="254"/>
        <v>31</v>
      </c>
      <c r="J658" s="12">
        <f t="shared" si="255"/>
        <v>3</v>
      </c>
      <c r="K658" s="12">
        <f t="shared" si="256"/>
        <v>-5.2359877559829883E-2</v>
      </c>
      <c r="L658" s="12">
        <f t="shared" si="257"/>
        <v>-5.2335956242943828E-2</v>
      </c>
      <c r="M658" s="12">
        <f t="shared" si="258"/>
        <v>-5.2383818566763218E-2</v>
      </c>
      <c r="N658" s="12">
        <f t="shared" si="259"/>
        <v>0</v>
      </c>
      <c r="O658" s="12">
        <f t="shared" si="260"/>
        <v>6375585.7452000007</v>
      </c>
      <c r="P658" s="12">
        <f t="shared" si="261"/>
        <v>9.2468067027179749E-6</v>
      </c>
      <c r="Q658" s="12">
        <f t="shared" si="262"/>
        <v>0</v>
      </c>
      <c r="R658" s="12">
        <f t="shared" si="263"/>
        <v>0</v>
      </c>
      <c r="S658" s="12">
        <f t="shared" si="264"/>
        <v>0</v>
      </c>
      <c r="T658" s="12">
        <f t="shared" si="265"/>
        <v>0</v>
      </c>
      <c r="U658" s="12">
        <f t="shared" si="266"/>
        <v>0</v>
      </c>
      <c r="V658" s="12">
        <f t="shared" si="275"/>
        <v>5.0546225567071803E-3</v>
      </c>
      <c r="W658" s="12">
        <f t="shared" si="267"/>
        <v>4.2582015317955055E-5</v>
      </c>
      <c r="X658" s="12">
        <f t="shared" si="268"/>
        <v>1.6740578955036711E-7</v>
      </c>
      <c r="Y658" s="12">
        <f t="shared" si="269"/>
        <v>0</v>
      </c>
      <c r="Z658" s="13" t="str">
        <f t="shared" si="270"/>
        <v>N</v>
      </c>
      <c r="AA658" s="13" t="str">
        <f t="shared" si="271"/>
        <v>N</v>
      </c>
      <c r="AB658" s="13" t="str">
        <f t="shared" si="272"/>
        <v>U</v>
      </c>
      <c r="AC658" s="14">
        <f t="shared" si="273"/>
        <v>166021.44365805644</v>
      </c>
      <c r="AD658" s="14">
        <f t="shared" si="274"/>
        <v>0</v>
      </c>
      <c r="AE658" s="27"/>
      <c r="AF658" s="27"/>
      <c r="AG658" s="33"/>
      <c r="AH658" s="34"/>
      <c r="AI658" s="35"/>
      <c r="AJ658" s="33"/>
      <c r="AK658" s="34"/>
      <c r="AL658" s="35"/>
      <c r="AM658" s="28"/>
      <c r="AN658" s="28"/>
      <c r="AO658" s="28"/>
    </row>
    <row r="659" spans="5:41" x14ac:dyDescent="0.25">
      <c r="E659" s="11">
        <f>route!A658</f>
        <v>0</v>
      </c>
      <c r="F659" s="11">
        <f>route!B658</f>
        <v>0</v>
      </c>
      <c r="G659" s="12">
        <f t="shared" si="252"/>
        <v>0</v>
      </c>
      <c r="H659" s="12">
        <f t="shared" si="253"/>
        <v>0</v>
      </c>
      <c r="I659" s="12">
        <f t="shared" si="254"/>
        <v>31</v>
      </c>
      <c r="J659" s="12">
        <f t="shared" si="255"/>
        <v>3</v>
      </c>
      <c r="K659" s="12">
        <f t="shared" si="256"/>
        <v>-5.2359877559829883E-2</v>
      </c>
      <c r="L659" s="12">
        <f t="shared" si="257"/>
        <v>-5.2335956242943828E-2</v>
      </c>
      <c r="M659" s="12">
        <f t="shared" si="258"/>
        <v>-5.2383818566763218E-2</v>
      </c>
      <c r="N659" s="12">
        <f t="shared" si="259"/>
        <v>0</v>
      </c>
      <c r="O659" s="12">
        <f t="shared" si="260"/>
        <v>6375585.7452000007</v>
      </c>
      <c r="P659" s="12">
        <f t="shared" si="261"/>
        <v>9.2468067027179749E-6</v>
      </c>
      <c r="Q659" s="12">
        <f t="shared" si="262"/>
        <v>0</v>
      </c>
      <c r="R659" s="12">
        <f t="shared" si="263"/>
        <v>0</v>
      </c>
      <c r="S659" s="12">
        <f t="shared" si="264"/>
        <v>0</v>
      </c>
      <c r="T659" s="12">
        <f t="shared" si="265"/>
        <v>0</v>
      </c>
      <c r="U659" s="12">
        <f t="shared" si="266"/>
        <v>0</v>
      </c>
      <c r="V659" s="12">
        <f t="shared" si="275"/>
        <v>5.0546225567071803E-3</v>
      </c>
      <c r="W659" s="12">
        <f t="shared" si="267"/>
        <v>4.2582015317955055E-5</v>
      </c>
      <c r="X659" s="12">
        <f t="shared" si="268"/>
        <v>1.6740578955036711E-7</v>
      </c>
      <c r="Y659" s="12">
        <f t="shared" si="269"/>
        <v>0</v>
      </c>
      <c r="Z659" s="13" t="str">
        <f t="shared" si="270"/>
        <v>N</v>
      </c>
      <c r="AA659" s="13" t="str">
        <f t="shared" si="271"/>
        <v>N</v>
      </c>
      <c r="AB659" s="13" t="str">
        <f t="shared" si="272"/>
        <v>U</v>
      </c>
      <c r="AC659" s="14">
        <f t="shared" si="273"/>
        <v>166021.44365805644</v>
      </c>
      <c r="AD659" s="14">
        <f t="shared" si="274"/>
        <v>0</v>
      </c>
      <c r="AE659" s="27"/>
      <c r="AF659" s="27"/>
      <c r="AG659" s="33"/>
      <c r="AH659" s="34"/>
      <c r="AI659" s="35"/>
      <c r="AJ659" s="33"/>
      <c r="AK659" s="34"/>
      <c r="AL659" s="35"/>
      <c r="AM659" s="28"/>
      <c r="AN659" s="28"/>
      <c r="AO659" s="28"/>
    </row>
    <row r="660" spans="5:41" x14ac:dyDescent="0.25">
      <c r="E660" s="11">
        <f>route!A659</f>
        <v>0</v>
      </c>
      <c r="F660" s="11">
        <f>route!B659</f>
        <v>0</v>
      </c>
      <c r="G660" s="12">
        <f t="shared" si="252"/>
        <v>0</v>
      </c>
      <c r="H660" s="12">
        <f t="shared" si="253"/>
        <v>0</v>
      </c>
      <c r="I660" s="12">
        <f t="shared" si="254"/>
        <v>31</v>
      </c>
      <c r="J660" s="12">
        <f t="shared" si="255"/>
        <v>3</v>
      </c>
      <c r="K660" s="12">
        <f t="shared" si="256"/>
        <v>-5.2359877559829883E-2</v>
      </c>
      <c r="L660" s="12">
        <f t="shared" si="257"/>
        <v>-5.2335956242943828E-2</v>
      </c>
      <c r="M660" s="12">
        <f t="shared" si="258"/>
        <v>-5.2383818566763218E-2</v>
      </c>
      <c r="N660" s="12">
        <f t="shared" si="259"/>
        <v>0</v>
      </c>
      <c r="O660" s="12">
        <f t="shared" si="260"/>
        <v>6375585.7452000007</v>
      </c>
      <c r="P660" s="12">
        <f t="shared" si="261"/>
        <v>9.2468067027179749E-6</v>
      </c>
      <c r="Q660" s="12">
        <f t="shared" si="262"/>
        <v>0</v>
      </c>
      <c r="R660" s="12">
        <f t="shared" si="263"/>
        <v>0</v>
      </c>
      <c r="S660" s="12">
        <f t="shared" si="264"/>
        <v>0</v>
      </c>
      <c r="T660" s="12">
        <f t="shared" si="265"/>
        <v>0</v>
      </c>
      <c r="U660" s="12">
        <f t="shared" si="266"/>
        <v>0</v>
      </c>
      <c r="V660" s="12">
        <f t="shared" si="275"/>
        <v>5.0546225567071803E-3</v>
      </c>
      <c r="W660" s="12">
        <f t="shared" si="267"/>
        <v>4.2582015317955055E-5</v>
      </c>
      <c r="X660" s="12">
        <f t="shared" si="268"/>
        <v>1.6740578955036711E-7</v>
      </c>
      <c r="Y660" s="12">
        <f t="shared" si="269"/>
        <v>0</v>
      </c>
      <c r="Z660" s="13" t="str">
        <f t="shared" si="270"/>
        <v>N</v>
      </c>
      <c r="AA660" s="13" t="str">
        <f t="shared" si="271"/>
        <v>N</v>
      </c>
      <c r="AB660" s="13" t="str">
        <f t="shared" si="272"/>
        <v>U</v>
      </c>
      <c r="AC660" s="14">
        <f t="shared" si="273"/>
        <v>166021.44365805644</v>
      </c>
      <c r="AD660" s="14">
        <f t="shared" si="274"/>
        <v>0</v>
      </c>
      <c r="AE660" s="27"/>
      <c r="AF660" s="27"/>
      <c r="AG660" s="33"/>
      <c r="AH660" s="34"/>
      <c r="AI660" s="35"/>
      <c r="AJ660" s="33"/>
      <c r="AK660" s="34"/>
      <c r="AL660" s="35"/>
      <c r="AM660" s="28"/>
      <c r="AN660" s="28"/>
      <c r="AO660" s="28"/>
    </row>
    <row r="661" spans="5:41" x14ac:dyDescent="0.25">
      <c r="E661" s="11">
        <f>route!A660</f>
        <v>0</v>
      </c>
      <c r="F661" s="11">
        <f>route!B660</f>
        <v>0</v>
      </c>
      <c r="G661" s="12">
        <f t="shared" si="252"/>
        <v>0</v>
      </c>
      <c r="H661" s="12">
        <f t="shared" si="253"/>
        <v>0</v>
      </c>
      <c r="I661" s="12">
        <f t="shared" si="254"/>
        <v>31</v>
      </c>
      <c r="J661" s="12">
        <f t="shared" si="255"/>
        <v>3</v>
      </c>
      <c r="K661" s="12">
        <f t="shared" si="256"/>
        <v>-5.2359877559829883E-2</v>
      </c>
      <c r="L661" s="12">
        <f t="shared" si="257"/>
        <v>-5.2335956242943828E-2</v>
      </c>
      <c r="M661" s="12">
        <f t="shared" si="258"/>
        <v>-5.2383818566763218E-2</v>
      </c>
      <c r="N661" s="12">
        <f t="shared" si="259"/>
        <v>0</v>
      </c>
      <c r="O661" s="12">
        <f t="shared" si="260"/>
        <v>6375585.7452000007</v>
      </c>
      <c r="P661" s="12">
        <f t="shared" si="261"/>
        <v>9.2468067027179749E-6</v>
      </c>
      <c r="Q661" s="12">
        <f t="shared" si="262"/>
        <v>0</v>
      </c>
      <c r="R661" s="12">
        <f t="shared" si="263"/>
        <v>0</v>
      </c>
      <c r="S661" s="12">
        <f t="shared" si="264"/>
        <v>0</v>
      </c>
      <c r="T661" s="12">
        <f t="shared" si="265"/>
        <v>0</v>
      </c>
      <c r="U661" s="12">
        <f t="shared" si="266"/>
        <v>0</v>
      </c>
      <c r="V661" s="12">
        <f t="shared" si="275"/>
        <v>5.0546225567071803E-3</v>
      </c>
      <c r="W661" s="12">
        <f t="shared" si="267"/>
        <v>4.2582015317955055E-5</v>
      </c>
      <c r="X661" s="12">
        <f t="shared" si="268"/>
        <v>1.6740578955036711E-7</v>
      </c>
      <c r="Y661" s="12">
        <f t="shared" si="269"/>
        <v>0</v>
      </c>
      <c r="Z661" s="13" t="str">
        <f t="shared" si="270"/>
        <v>N</v>
      </c>
      <c r="AA661" s="13" t="str">
        <f t="shared" si="271"/>
        <v>N</v>
      </c>
      <c r="AB661" s="13" t="str">
        <f t="shared" si="272"/>
        <v>U</v>
      </c>
      <c r="AC661" s="14">
        <f t="shared" si="273"/>
        <v>166021.44365805644</v>
      </c>
      <c r="AD661" s="14">
        <f t="shared" si="274"/>
        <v>0</v>
      </c>
      <c r="AE661" s="27"/>
      <c r="AF661" s="27"/>
      <c r="AG661" s="33"/>
      <c r="AH661" s="34"/>
      <c r="AI661" s="35"/>
      <c r="AJ661" s="33"/>
      <c r="AK661" s="34"/>
      <c r="AL661" s="35"/>
      <c r="AM661" s="28"/>
      <c r="AN661" s="28"/>
      <c r="AO661" s="28"/>
    </row>
    <row r="662" spans="5:41" x14ac:dyDescent="0.25">
      <c r="E662" s="11">
        <f>route!A661</f>
        <v>0</v>
      </c>
      <c r="F662" s="11">
        <f>route!B661</f>
        <v>0</v>
      </c>
      <c r="G662" s="12">
        <f t="shared" si="252"/>
        <v>0</v>
      </c>
      <c r="H662" s="12">
        <f t="shared" si="253"/>
        <v>0</v>
      </c>
      <c r="I662" s="12">
        <f t="shared" si="254"/>
        <v>31</v>
      </c>
      <c r="J662" s="12">
        <f t="shared" si="255"/>
        <v>3</v>
      </c>
      <c r="K662" s="12">
        <f t="shared" si="256"/>
        <v>-5.2359877559829883E-2</v>
      </c>
      <c r="L662" s="12">
        <f t="shared" si="257"/>
        <v>-5.2335956242943828E-2</v>
      </c>
      <c r="M662" s="12">
        <f t="shared" si="258"/>
        <v>-5.2383818566763218E-2</v>
      </c>
      <c r="N662" s="12">
        <f t="shared" si="259"/>
        <v>0</v>
      </c>
      <c r="O662" s="12">
        <f t="shared" si="260"/>
        <v>6375585.7452000007</v>
      </c>
      <c r="P662" s="12">
        <f t="shared" si="261"/>
        <v>9.2468067027179749E-6</v>
      </c>
      <c r="Q662" s="12">
        <f t="shared" si="262"/>
        <v>0</v>
      </c>
      <c r="R662" s="12">
        <f t="shared" si="263"/>
        <v>0</v>
      </c>
      <c r="S662" s="12">
        <f t="shared" si="264"/>
        <v>0</v>
      </c>
      <c r="T662" s="12">
        <f t="shared" si="265"/>
        <v>0</v>
      </c>
      <c r="U662" s="12">
        <f t="shared" si="266"/>
        <v>0</v>
      </c>
      <c r="V662" s="12">
        <f t="shared" si="275"/>
        <v>5.0546225567071803E-3</v>
      </c>
      <c r="W662" s="12">
        <f t="shared" si="267"/>
        <v>4.2582015317955055E-5</v>
      </c>
      <c r="X662" s="12">
        <f t="shared" si="268"/>
        <v>1.6740578955036711E-7</v>
      </c>
      <c r="Y662" s="12">
        <f t="shared" si="269"/>
        <v>0</v>
      </c>
      <c r="Z662" s="13" t="str">
        <f t="shared" si="270"/>
        <v>N</v>
      </c>
      <c r="AA662" s="13" t="str">
        <f t="shared" si="271"/>
        <v>N</v>
      </c>
      <c r="AB662" s="13" t="str">
        <f t="shared" si="272"/>
        <v>U</v>
      </c>
      <c r="AC662" s="14">
        <f t="shared" si="273"/>
        <v>166021.44365805644</v>
      </c>
      <c r="AD662" s="14">
        <f t="shared" si="274"/>
        <v>0</v>
      </c>
      <c r="AE662" s="27"/>
      <c r="AF662" s="27"/>
      <c r="AG662" s="33"/>
      <c r="AH662" s="34"/>
      <c r="AI662" s="35"/>
      <c r="AJ662" s="33"/>
      <c r="AK662" s="34"/>
      <c r="AL662" s="35"/>
      <c r="AM662" s="28"/>
      <c r="AN662" s="28"/>
      <c r="AO662" s="28"/>
    </row>
    <row r="663" spans="5:41" x14ac:dyDescent="0.25">
      <c r="E663" s="11">
        <f>route!A662</f>
        <v>0</v>
      </c>
      <c r="F663" s="11">
        <f>route!B662</f>
        <v>0</v>
      </c>
      <c r="G663" s="12">
        <f t="shared" si="252"/>
        <v>0</v>
      </c>
      <c r="H663" s="12">
        <f t="shared" si="253"/>
        <v>0</v>
      </c>
      <c r="I663" s="12">
        <f t="shared" si="254"/>
        <v>31</v>
      </c>
      <c r="J663" s="12">
        <f t="shared" si="255"/>
        <v>3</v>
      </c>
      <c r="K663" s="12">
        <f t="shared" si="256"/>
        <v>-5.2359877559829883E-2</v>
      </c>
      <c r="L663" s="12">
        <f t="shared" si="257"/>
        <v>-5.2335956242943828E-2</v>
      </c>
      <c r="M663" s="12">
        <f t="shared" si="258"/>
        <v>-5.2383818566763218E-2</v>
      </c>
      <c r="N663" s="12">
        <f t="shared" si="259"/>
        <v>0</v>
      </c>
      <c r="O663" s="12">
        <f t="shared" si="260"/>
        <v>6375585.7452000007</v>
      </c>
      <c r="P663" s="12">
        <f t="shared" si="261"/>
        <v>9.2468067027179749E-6</v>
      </c>
      <c r="Q663" s="12">
        <f t="shared" si="262"/>
        <v>0</v>
      </c>
      <c r="R663" s="12">
        <f t="shared" si="263"/>
        <v>0</v>
      </c>
      <c r="S663" s="12">
        <f t="shared" si="264"/>
        <v>0</v>
      </c>
      <c r="T663" s="12">
        <f t="shared" si="265"/>
        <v>0</v>
      </c>
      <c r="U663" s="12">
        <f t="shared" si="266"/>
        <v>0</v>
      </c>
      <c r="V663" s="12">
        <f t="shared" si="275"/>
        <v>5.0546225567071803E-3</v>
      </c>
      <c r="W663" s="12">
        <f t="shared" si="267"/>
        <v>4.2582015317955055E-5</v>
      </c>
      <c r="X663" s="12">
        <f t="shared" si="268"/>
        <v>1.6740578955036711E-7</v>
      </c>
      <c r="Y663" s="12">
        <f t="shared" si="269"/>
        <v>0</v>
      </c>
      <c r="Z663" s="13" t="str">
        <f t="shared" si="270"/>
        <v>N</v>
      </c>
      <c r="AA663" s="13" t="str">
        <f t="shared" si="271"/>
        <v>N</v>
      </c>
      <c r="AB663" s="13" t="str">
        <f t="shared" si="272"/>
        <v>U</v>
      </c>
      <c r="AC663" s="14">
        <f t="shared" si="273"/>
        <v>166021.44365805644</v>
      </c>
      <c r="AD663" s="14">
        <f t="shared" si="274"/>
        <v>0</v>
      </c>
      <c r="AE663" s="27"/>
      <c r="AF663" s="27"/>
      <c r="AG663" s="33"/>
      <c r="AH663" s="34"/>
      <c r="AI663" s="35"/>
      <c r="AJ663" s="33"/>
      <c r="AK663" s="34"/>
      <c r="AL663" s="35"/>
      <c r="AM663" s="28"/>
      <c r="AN663" s="28"/>
      <c r="AO663" s="28"/>
    </row>
    <row r="664" spans="5:41" x14ac:dyDescent="0.25">
      <c r="E664" s="11">
        <f>route!A663</f>
        <v>0</v>
      </c>
      <c r="F664" s="11">
        <f>route!B663</f>
        <v>0</v>
      </c>
      <c r="G664" s="12">
        <f t="shared" si="252"/>
        <v>0</v>
      </c>
      <c r="H664" s="12">
        <f t="shared" si="253"/>
        <v>0</v>
      </c>
      <c r="I664" s="12">
        <f t="shared" si="254"/>
        <v>31</v>
      </c>
      <c r="J664" s="12">
        <f t="shared" si="255"/>
        <v>3</v>
      </c>
      <c r="K664" s="12">
        <f t="shared" si="256"/>
        <v>-5.2359877559829883E-2</v>
      </c>
      <c r="L664" s="12">
        <f t="shared" si="257"/>
        <v>-5.2335956242943828E-2</v>
      </c>
      <c r="M664" s="12">
        <f t="shared" si="258"/>
        <v>-5.2383818566763218E-2</v>
      </c>
      <c r="N664" s="12">
        <f t="shared" si="259"/>
        <v>0</v>
      </c>
      <c r="O664" s="12">
        <f t="shared" si="260"/>
        <v>6375585.7452000007</v>
      </c>
      <c r="P664" s="12">
        <f t="shared" si="261"/>
        <v>9.2468067027179749E-6</v>
      </c>
      <c r="Q664" s="12">
        <f t="shared" si="262"/>
        <v>0</v>
      </c>
      <c r="R664" s="12">
        <f t="shared" si="263"/>
        <v>0</v>
      </c>
      <c r="S664" s="12">
        <f t="shared" si="264"/>
        <v>0</v>
      </c>
      <c r="T664" s="12">
        <f t="shared" si="265"/>
        <v>0</v>
      </c>
      <c r="U664" s="12">
        <f t="shared" si="266"/>
        <v>0</v>
      </c>
      <c r="V664" s="12">
        <f t="shared" si="275"/>
        <v>5.0546225567071803E-3</v>
      </c>
      <c r="W664" s="12">
        <f t="shared" si="267"/>
        <v>4.2582015317955055E-5</v>
      </c>
      <c r="X664" s="12">
        <f t="shared" si="268"/>
        <v>1.6740578955036711E-7</v>
      </c>
      <c r="Y664" s="12">
        <f t="shared" si="269"/>
        <v>0</v>
      </c>
      <c r="Z664" s="13" t="str">
        <f t="shared" si="270"/>
        <v>N</v>
      </c>
      <c r="AA664" s="13" t="str">
        <f t="shared" si="271"/>
        <v>N</v>
      </c>
      <c r="AB664" s="13" t="str">
        <f t="shared" si="272"/>
        <v>U</v>
      </c>
      <c r="AC664" s="14">
        <f t="shared" si="273"/>
        <v>166021.44365805644</v>
      </c>
      <c r="AD664" s="14">
        <f t="shared" si="274"/>
        <v>0</v>
      </c>
      <c r="AE664" s="27"/>
      <c r="AF664" s="27"/>
      <c r="AG664" s="33"/>
      <c r="AH664" s="34"/>
      <c r="AI664" s="35"/>
      <c r="AJ664" s="33"/>
      <c r="AK664" s="34"/>
      <c r="AL664" s="35"/>
      <c r="AM664" s="28"/>
      <c r="AN664" s="28"/>
      <c r="AO664" s="28"/>
    </row>
    <row r="665" spans="5:41" x14ac:dyDescent="0.25">
      <c r="E665" s="11">
        <f>route!A664</f>
        <v>0</v>
      </c>
      <c r="F665" s="11">
        <f>route!B664</f>
        <v>0</v>
      </c>
      <c r="G665" s="12">
        <f t="shared" si="252"/>
        <v>0</v>
      </c>
      <c r="H665" s="12">
        <f t="shared" si="253"/>
        <v>0</v>
      </c>
      <c r="I665" s="12">
        <f t="shared" si="254"/>
        <v>31</v>
      </c>
      <c r="J665" s="12">
        <f t="shared" si="255"/>
        <v>3</v>
      </c>
      <c r="K665" s="12">
        <f t="shared" si="256"/>
        <v>-5.2359877559829883E-2</v>
      </c>
      <c r="L665" s="12">
        <f t="shared" si="257"/>
        <v>-5.2335956242943828E-2</v>
      </c>
      <c r="M665" s="12">
        <f t="shared" si="258"/>
        <v>-5.2383818566763218E-2</v>
      </c>
      <c r="N665" s="12">
        <f t="shared" si="259"/>
        <v>0</v>
      </c>
      <c r="O665" s="12">
        <f t="shared" si="260"/>
        <v>6375585.7452000007</v>
      </c>
      <c r="P665" s="12">
        <f t="shared" si="261"/>
        <v>9.2468067027179749E-6</v>
      </c>
      <c r="Q665" s="12">
        <f t="shared" si="262"/>
        <v>0</v>
      </c>
      <c r="R665" s="12">
        <f t="shared" si="263"/>
        <v>0</v>
      </c>
      <c r="S665" s="12">
        <f t="shared" si="264"/>
        <v>0</v>
      </c>
      <c r="T665" s="12">
        <f t="shared" si="265"/>
        <v>0</v>
      </c>
      <c r="U665" s="12">
        <f t="shared" si="266"/>
        <v>0</v>
      </c>
      <c r="V665" s="12">
        <f t="shared" si="275"/>
        <v>5.0546225567071803E-3</v>
      </c>
      <c r="W665" s="12">
        <f t="shared" si="267"/>
        <v>4.2582015317955055E-5</v>
      </c>
      <c r="X665" s="12">
        <f t="shared" si="268"/>
        <v>1.6740578955036711E-7</v>
      </c>
      <c r="Y665" s="12">
        <f t="shared" si="269"/>
        <v>0</v>
      </c>
      <c r="Z665" s="13" t="str">
        <f t="shared" si="270"/>
        <v>N</v>
      </c>
      <c r="AA665" s="13" t="str">
        <f t="shared" si="271"/>
        <v>N</v>
      </c>
      <c r="AB665" s="13" t="str">
        <f t="shared" si="272"/>
        <v>U</v>
      </c>
      <c r="AC665" s="14">
        <f t="shared" si="273"/>
        <v>166021.44365805644</v>
      </c>
      <c r="AD665" s="14">
        <f t="shared" si="274"/>
        <v>0</v>
      </c>
      <c r="AE665" s="27"/>
      <c r="AF665" s="27"/>
      <c r="AG665" s="33"/>
      <c r="AH665" s="34"/>
      <c r="AI665" s="35"/>
      <c r="AJ665" s="33"/>
      <c r="AK665" s="34"/>
      <c r="AL665" s="35"/>
      <c r="AM665" s="28"/>
      <c r="AN665" s="28"/>
      <c r="AO665" s="28"/>
    </row>
    <row r="666" spans="5:41" x14ac:dyDescent="0.25">
      <c r="E666" s="11">
        <f>route!A665</f>
        <v>0</v>
      </c>
      <c r="F666" s="11">
        <f>route!B665</f>
        <v>0</v>
      </c>
      <c r="G666" s="12">
        <f t="shared" si="252"/>
        <v>0</v>
      </c>
      <c r="H666" s="12">
        <f t="shared" si="253"/>
        <v>0</v>
      </c>
      <c r="I666" s="12">
        <f t="shared" si="254"/>
        <v>31</v>
      </c>
      <c r="J666" s="12">
        <f t="shared" si="255"/>
        <v>3</v>
      </c>
      <c r="K666" s="12">
        <f t="shared" si="256"/>
        <v>-5.2359877559829883E-2</v>
      </c>
      <c r="L666" s="12">
        <f t="shared" si="257"/>
        <v>-5.2335956242943828E-2</v>
      </c>
      <c r="M666" s="12">
        <f t="shared" si="258"/>
        <v>-5.2383818566763218E-2</v>
      </c>
      <c r="N666" s="12">
        <f t="shared" si="259"/>
        <v>0</v>
      </c>
      <c r="O666" s="12">
        <f t="shared" si="260"/>
        <v>6375585.7452000007</v>
      </c>
      <c r="P666" s="12">
        <f t="shared" si="261"/>
        <v>9.2468067027179749E-6</v>
      </c>
      <c r="Q666" s="12">
        <f t="shared" si="262"/>
        <v>0</v>
      </c>
      <c r="R666" s="12">
        <f t="shared" si="263"/>
        <v>0</v>
      </c>
      <c r="S666" s="12">
        <f t="shared" si="264"/>
        <v>0</v>
      </c>
      <c r="T666" s="12">
        <f t="shared" si="265"/>
        <v>0</v>
      </c>
      <c r="U666" s="12">
        <f t="shared" si="266"/>
        <v>0</v>
      </c>
      <c r="V666" s="12">
        <f t="shared" si="275"/>
        <v>5.0546225567071803E-3</v>
      </c>
      <c r="W666" s="12">
        <f t="shared" si="267"/>
        <v>4.2582015317955055E-5</v>
      </c>
      <c r="X666" s="12">
        <f t="shared" si="268"/>
        <v>1.6740578955036711E-7</v>
      </c>
      <c r="Y666" s="12">
        <f t="shared" si="269"/>
        <v>0</v>
      </c>
      <c r="Z666" s="13" t="str">
        <f t="shared" si="270"/>
        <v>N</v>
      </c>
      <c r="AA666" s="13" t="str">
        <f t="shared" si="271"/>
        <v>N</v>
      </c>
      <c r="AB666" s="13" t="str">
        <f t="shared" si="272"/>
        <v>U</v>
      </c>
      <c r="AC666" s="14">
        <f t="shared" si="273"/>
        <v>166021.44365805644</v>
      </c>
      <c r="AD666" s="14">
        <f t="shared" si="274"/>
        <v>0</v>
      </c>
      <c r="AE666" s="27"/>
      <c r="AF666" s="27"/>
      <c r="AG666" s="33"/>
      <c r="AH666" s="34"/>
      <c r="AI666" s="35"/>
      <c r="AJ666" s="33"/>
      <c r="AK666" s="34"/>
      <c r="AL666" s="35"/>
      <c r="AM666" s="28"/>
      <c r="AN666" s="28"/>
      <c r="AO666" s="28"/>
    </row>
    <row r="667" spans="5:41" x14ac:dyDescent="0.25">
      <c r="E667" s="11">
        <f>route!A666</f>
        <v>0</v>
      </c>
      <c r="F667" s="11">
        <f>route!B666</f>
        <v>0</v>
      </c>
      <c r="G667" s="12">
        <f t="shared" si="252"/>
        <v>0</v>
      </c>
      <c r="H667" s="12">
        <f t="shared" si="253"/>
        <v>0</v>
      </c>
      <c r="I667" s="12">
        <f t="shared" si="254"/>
        <v>31</v>
      </c>
      <c r="J667" s="12">
        <f t="shared" si="255"/>
        <v>3</v>
      </c>
      <c r="K667" s="12">
        <f t="shared" si="256"/>
        <v>-5.2359877559829883E-2</v>
      </c>
      <c r="L667" s="12">
        <f t="shared" si="257"/>
        <v>-5.2335956242943828E-2</v>
      </c>
      <c r="M667" s="12">
        <f t="shared" si="258"/>
        <v>-5.2383818566763218E-2</v>
      </c>
      <c r="N667" s="12">
        <f t="shared" si="259"/>
        <v>0</v>
      </c>
      <c r="O667" s="12">
        <f t="shared" si="260"/>
        <v>6375585.7452000007</v>
      </c>
      <c r="P667" s="12">
        <f t="shared" si="261"/>
        <v>9.2468067027179749E-6</v>
      </c>
      <c r="Q667" s="12">
        <f t="shared" si="262"/>
        <v>0</v>
      </c>
      <c r="R667" s="12">
        <f t="shared" si="263"/>
        <v>0</v>
      </c>
      <c r="S667" s="12">
        <f t="shared" si="264"/>
        <v>0</v>
      </c>
      <c r="T667" s="12">
        <f t="shared" si="265"/>
        <v>0</v>
      </c>
      <c r="U667" s="12">
        <f t="shared" si="266"/>
        <v>0</v>
      </c>
      <c r="V667" s="12">
        <f t="shared" si="275"/>
        <v>5.0546225567071803E-3</v>
      </c>
      <c r="W667" s="12">
        <f t="shared" si="267"/>
        <v>4.2582015317955055E-5</v>
      </c>
      <c r="X667" s="12">
        <f t="shared" si="268"/>
        <v>1.6740578955036711E-7</v>
      </c>
      <c r="Y667" s="12">
        <f t="shared" si="269"/>
        <v>0</v>
      </c>
      <c r="Z667" s="13" t="str">
        <f t="shared" si="270"/>
        <v>N</v>
      </c>
      <c r="AA667" s="13" t="str">
        <f t="shared" si="271"/>
        <v>N</v>
      </c>
      <c r="AB667" s="13" t="str">
        <f t="shared" si="272"/>
        <v>U</v>
      </c>
      <c r="AC667" s="14">
        <f t="shared" si="273"/>
        <v>166021.44365805644</v>
      </c>
      <c r="AD667" s="14">
        <f t="shared" si="274"/>
        <v>0</v>
      </c>
      <c r="AE667" s="27"/>
      <c r="AF667" s="27"/>
      <c r="AG667" s="33"/>
      <c r="AH667" s="34"/>
      <c r="AI667" s="35"/>
      <c r="AJ667" s="33"/>
      <c r="AK667" s="34"/>
      <c r="AL667" s="35"/>
      <c r="AM667" s="28"/>
      <c r="AN667" s="28"/>
      <c r="AO667" s="28"/>
    </row>
    <row r="668" spans="5:41" x14ac:dyDescent="0.25">
      <c r="E668" s="11">
        <f>route!A667</f>
        <v>0</v>
      </c>
      <c r="F668" s="11">
        <f>route!B667</f>
        <v>0</v>
      </c>
      <c r="G668" s="12">
        <f t="shared" si="252"/>
        <v>0</v>
      </c>
      <c r="H668" s="12">
        <f t="shared" si="253"/>
        <v>0</v>
      </c>
      <c r="I668" s="12">
        <f t="shared" si="254"/>
        <v>31</v>
      </c>
      <c r="J668" s="12">
        <f t="shared" si="255"/>
        <v>3</v>
      </c>
      <c r="K668" s="12">
        <f t="shared" si="256"/>
        <v>-5.2359877559829883E-2</v>
      </c>
      <c r="L668" s="12">
        <f t="shared" si="257"/>
        <v>-5.2335956242943828E-2</v>
      </c>
      <c r="M668" s="12">
        <f t="shared" si="258"/>
        <v>-5.2383818566763218E-2</v>
      </c>
      <c r="N668" s="12">
        <f t="shared" si="259"/>
        <v>0</v>
      </c>
      <c r="O668" s="12">
        <f t="shared" si="260"/>
        <v>6375585.7452000007</v>
      </c>
      <c r="P668" s="12">
        <f t="shared" si="261"/>
        <v>9.2468067027179749E-6</v>
      </c>
      <c r="Q668" s="12">
        <f t="shared" si="262"/>
        <v>0</v>
      </c>
      <c r="R668" s="12">
        <f t="shared" si="263"/>
        <v>0</v>
      </c>
      <c r="S668" s="12">
        <f t="shared" si="264"/>
        <v>0</v>
      </c>
      <c r="T668" s="12">
        <f t="shared" si="265"/>
        <v>0</v>
      </c>
      <c r="U668" s="12">
        <f t="shared" si="266"/>
        <v>0</v>
      </c>
      <c r="V668" s="12">
        <f t="shared" si="275"/>
        <v>5.0546225567071803E-3</v>
      </c>
      <c r="W668" s="12">
        <f t="shared" si="267"/>
        <v>4.2582015317955055E-5</v>
      </c>
      <c r="X668" s="12">
        <f t="shared" si="268"/>
        <v>1.6740578955036711E-7</v>
      </c>
      <c r="Y668" s="12">
        <f t="shared" si="269"/>
        <v>0</v>
      </c>
      <c r="Z668" s="13" t="str">
        <f t="shared" si="270"/>
        <v>N</v>
      </c>
      <c r="AA668" s="13" t="str">
        <f t="shared" si="271"/>
        <v>N</v>
      </c>
      <c r="AB668" s="13" t="str">
        <f t="shared" si="272"/>
        <v>U</v>
      </c>
      <c r="AC668" s="14">
        <f t="shared" si="273"/>
        <v>166021.44365805644</v>
      </c>
      <c r="AD668" s="14">
        <f t="shared" si="274"/>
        <v>0</v>
      </c>
      <c r="AE668" s="27"/>
      <c r="AF668" s="27"/>
      <c r="AG668" s="33"/>
      <c r="AH668" s="34"/>
      <c r="AI668" s="35"/>
      <c r="AJ668" s="33"/>
      <c r="AK668" s="34"/>
      <c r="AL668" s="35"/>
      <c r="AM668" s="28"/>
      <c r="AN668" s="28"/>
      <c r="AO668" s="28"/>
    </row>
    <row r="669" spans="5:41" x14ac:dyDescent="0.25">
      <c r="E669" s="11">
        <f>route!A668</f>
        <v>0</v>
      </c>
      <c r="F669" s="11">
        <f>route!B668</f>
        <v>0</v>
      </c>
      <c r="G669" s="12">
        <f t="shared" si="252"/>
        <v>0</v>
      </c>
      <c r="H669" s="12">
        <f t="shared" si="253"/>
        <v>0</v>
      </c>
      <c r="I669" s="12">
        <f t="shared" si="254"/>
        <v>31</v>
      </c>
      <c r="J669" s="12">
        <f t="shared" si="255"/>
        <v>3</v>
      </c>
      <c r="K669" s="12">
        <f t="shared" si="256"/>
        <v>-5.2359877559829883E-2</v>
      </c>
      <c r="L669" s="12">
        <f t="shared" si="257"/>
        <v>-5.2335956242943828E-2</v>
      </c>
      <c r="M669" s="12">
        <f t="shared" si="258"/>
        <v>-5.2383818566763218E-2</v>
      </c>
      <c r="N669" s="12">
        <f t="shared" si="259"/>
        <v>0</v>
      </c>
      <c r="O669" s="12">
        <f t="shared" si="260"/>
        <v>6375585.7452000007</v>
      </c>
      <c r="P669" s="12">
        <f t="shared" si="261"/>
        <v>9.2468067027179749E-6</v>
      </c>
      <c r="Q669" s="12">
        <f t="shared" si="262"/>
        <v>0</v>
      </c>
      <c r="R669" s="12">
        <f t="shared" si="263"/>
        <v>0</v>
      </c>
      <c r="S669" s="12">
        <f t="shared" si="264"/>
        <v>0</v>
      </c>
      <c r="T669" s="12">
        <f t="shared" si="265"/>
        <v>0</v>
      </c>
      <c r="U669" s="12">
        <f t="shared" si="266"/>
        <v>0</v>
      </c>
      <c r="V669" s="12">
        <f t="shared" si="275"/>
        <v>5.0546225567071803E-3</v>
      </c>
      <c r="W669" s="12">
        <f t="shared" si="267"/>
        <v>4.2582015317955055E-5</v>
      </c>
      <c r="X669" s="12">
        <f t="shared" si="268"/>
        <v>1.6740578955036711E-7</v>
      </c>
      <c r="Y669" s="12">
        <f t="shared" si="269"/>
        <v>0</v>
      </c>
      <c r="Z669" s="13" t="str">
        <f t="shared" si="270"/>
        <v>N</v>
      </c>
      <c r="AA669" s="13" t="str">
        <f t="shared" si="271"/>
        <v>N</v>
      </c>
      <c r="AB669" s="13" t="str">
        <f t="shared" si="272"/>
        <v>U</v>
      </c>
      <c r="AC669" s="14">
        <f t="shared" si="273"/>
        <v>166021.44365805644</v>
      </c>
      <c r="AD669" s="14">
        <f t="shared" si="274"/>
        <v>0</v>
      </c>
      <c r="AE669" s="27"/>
      <c r="AF669" s="27"/>
      <c r="AG669" s="33"/>
      <c r="AH669" s="34"/>
      <c r="AI669" s="35"/>
      <c r="AJ669" s="33"/>
      <c r="AK669" s="34"/>
      <c r="AL669" s="35"/>
      <c r="AM669" s="28"/>
      <c r="AN669" s="28"/>
      <c r="AO669" s="28"/>
    </row>
    <row r="670" spans="5:41" x14ac:dyDescent="0.25">
      <c r="E670" s="11">
        <f>route!A669</f>
        <v>0</v>
      </c>
      <c r="F670" s="11">
        <f>route!B669</f>
        <v>0</v>
      </c>
      <c r="G670" s="12">
        <f t="shared" si="252"/>
        <v>0</v>
      </c>
      <c r="H670" s="12">
        <f t="shared" si="253"/>
        <v>0</v>
      </c>
      <c r="I670" s="12">
        <f t="shared" si="254"/>
        <v>31</v>
      </c>
      <c r="J670" s="12">
        <f t="shared" si="255"/>
        <v>3</v>
      </c>
      <c r="K670" s="12">
        <f t="shared" si="256"/>
        <v>-5.2359877559829883E-2</v>
      </c>
      <c r="L670" s="12">
        <f t="shared" si="257"/>
        <v>-5.2335956242943828E-2</v>
      </c>
      <c r="M670" s="12">
        <f t="shared" si="258"/>
        <v>-5.2383818566763218E-2</v>
      </c>
      <c r="N670" s="12">
        <f t="shared" si="259"/>
        <v>0</v>
      </c>
      <c r="O670" s="12">
        <f t="shared" si="260"/>
        <v>6375585.7452000007</v>
      </c>
      <c r="P670" s="12">
        <f t="shared" si="261"/>
        <v>9.2468067027179749E-6</v>
      </c>
      <c r="Q670" s="12">
        <f t="shared" si="262"/>
        <v>0</v>
      </c>
      <c r="R670" s="12">
        <f t="shared" si="263"/>
        <v>0</v>
      </c>
      <c r="S670" s="12">
        <f t="shared" si="264"/>
        <v>0</v>
      </c>
      <c r="T670" s="12">
        <f t="shared" si="265"/>
        <v>0</v>
      </c>
      <c r="U670" s="12">
        <f t="shared" si="266"/>
        <v>0</v>
      </c>
      <c r="V670" s="12">
        <f t="shared" si="275"/>
        <v>5.0546225567071803E-3</v>
      </c>
      <c r="W670" s="12">
        <f t="shared" si="267"/>
        <v>4.2582015317955055E-5</v>
      </c>
      <c r="X670" s="12">
        <f t="shared" si="268"/>
        <v>1.6740578955036711E-7</v>
      </c>
      <c r="Y670" s="12">
        <f t="shared" si="269"/>
        <v>0</v>
      </c>
      <c r="Z670" s="13" t="str">
        <f t="shared" si="270"/>
        <v>N</v>
      </c>
      <c r="AA670" s="13" t="str">
        <f t="shared" si="271"/>
        <v>N</v>
      </c>
      <c r="AB670" s="13" t="str">
        <f t="shared" si="272"/>
        <v>U</v>
      </c>
      <c r="AC670" s="14">
        <f t="shared" si="273"/>
        <v>166021.44365805644</v>
      </c>
      <c r="AD670" s="14">
        <f t="shared" si="274"/>
        <v>0</v>
      </c>
      <c r="AE670" s="27"/>
      <c r="AF670" s="27"/>
      <c r="AG670" s="33"/>
      <c r="AH670" s="34"/>
      <c r="AI670" s="35"/>
      <c r="AJ670" s="33"/>
      <c r="AK670" s="34"/>
      <c r="AL670" s="35"/>
      <c r="AM670" s="28"/>
      <c r="AN670" s="28"/>
      <c r="AO670" s="28"/>
    </row>
    <row r="671" spans="5:41" x14ac:dyDescent="0.25">
      <c r="E671" s="11">
        <f>route!A670</f>
        <v>0</v>
      </c>
      <c r="F671" s="11">
        <f>route!B670</f>
        <v>0</v>
      </c>
      <c r="G671" s="12">
        <f t="shared" si="252"/>
        <v>0</v>
      </c>
      <c r="H671" s="12">
        <f t="shared" si="253"/>
        <v>0</v>
      </c>
      <c r="I671" s="12">
        <f t="shared" si="254"/>
        <v>31</v>
      </c>
      <c r="J671" s="12">
        <f t="shared" si="255"/>
        <v>3</v>
      </c>
      <c r="K671" s="12">
        <f t="shared" si="256"/>
        <v>-5.2359877559829883E-2</v>
      </c>
      <c r="L671" s="12">
        <f t="shared" si="257"/>
        <v>-5.2335956242943828E-2</v>
      </c>
      <c r="M671" s="12">
        <f t="shared" si="258"/>
        <v>-5.2383818566763218E-2</v>
      </c>
      <c r="N671" s="12">
        <f t="shared" si="259"/>
        <v>0</v>
      </c>
      <c r="O671" s="12">
        <f t="shared" si="260"/>
        <v>6375585.7452000007</v>
      </c>
      <c r="P671" s="12">
        <f t="shared" si="261"/>
        <v>9.2468067027179749E-6</v>
      </c>
      <c r="Q671" s="12">
        <f t="shared" si="262"/>
        <v>0</v>
      </c>
      <c r="R671" s="12">
        <f t="shared" si="263"/>
        <v>0</v>
      </c>
      <c r="S671" s="12">
        <f t="shared" si="264"/>
        <v>0</v>
      </c>
      <c r="T671" s="12">
        <f t="shared" si="265"/>
        <v>0</v>
      </c>
      <c r="U671" s="12">
        <f t="shared" si="266"/>
        <v>0</v>
      </c>
      <c r="V671" s="12">
        <f t="shared" si="275"/>
        <v>5.0546225567071803E-3</v>
      </c>
      <c r="W671" s="12">
        <f t="shared" si="267"/>
        <v>4.2582015317955055E-5</v>
      </c>
      <c r="X671" s="12">
        <f t="shared" si="268"/>
        <v>1.6740578955036711E-7</v>
      </c>
      <c r="Y671" s="12">
        <f t="shared" si="269"/>
        <v>0</v>
      </c>
      <c r="Z671" s="13" t="str">
        <f t="shared" si="270"/>
        <v>N</v>
      </c>
      <c r="AA671" s="13" t="str">
        <f t="shared" si="271"/>
        <v>N</v>
      </c>
      <c r="AB671" s="13" t="str">
        <f t="shared" si="272"/>
        <v>U</v>
      </c>
      <c r="AC671" s="14">
        <f t="shared" si="273"/>
        <v>166021.44365805644</v>
      </c>
      <c r="AD671" s="14">
        <f t="shared" si="274"/>
        <v>0</v>
      </c>
      <c r="AE671" s="27"/>
      <c r="AF671" s="27"/>
      <c r="AG671" s="33"/>
      <c r="AH671" s="34"/>
      <c r="AI671" s="35"/>
      <c r="AJ671" s="33"/>
      <c r="AK671" s="34"/>
      <c r="AL671" s="35"/>
      <c r="AM671" s="28"/>
      <c r="AN671" s="28"/>
      <c r="AO671" s="28"/>
    </row>
    <row r="672" spans="5:41" x14ac:dyDescent="0.25">
      <c r="E672" s="11">
        <f>route!A671</f>
        <v>0</v>
      </c>
      <c r="F672" s="11">
        <f>route!B671</f>
        <v>0</v>
      </c>
      <c r="G672" s="12">
        <f t="shared" si="252"/>
        <v>0</v>
      </c>
      <c r="H672" s="12">
        <f t="shared" si="253"/>
        <v>0</v>
      </c>
      <c r="I672" s="12">
        <f t="shared" si="254"/>
        <v>31</v>
      </c>
      <c r="J672" s="12">
        <f t="shared" si="255"/>
        <v>3</v>
      </c>
      <c r="K672" s="12">
        <f t="shared" si="256"/>
        <v>-5.2359877559829883E-2</v>
      </c>
      <c r="L672" s="12">
        <f t="shared" si="257"/>
        <v>-5.2335956242943828E-2</v>
      </c>
      <c r="M672" s="12">
        <f t="shared" si="258"/>
        <v>-5.2383818566763218E-2</v>
      </c>
      <c r="N672" s="12">
        <f t="shared" si="259"/>
        <v>0</v>
      </c>
      <c r="O672" s="12">
        <f t="shared" si="260"/>
        <v>6375585.7452000007</v>
      </c>
      <c r="P672" s="12">
        <f t="shared" si="261"/>
        <v>9.2468067027179749E-6</v>
      </c>
      <c r="Q672" s="12">
        <f t="shared" si="262"/>
        <v>0</v>
      </c>
      <c r="R672" s="12">
        <f t="shared" si="263"/>
        <v>0</v>
      </c>
      <c r="S672" s="12">
        <f t="shared" si="264"/>
        <v>0</v>
      </c>
      <c r="T672" s="12">
        <f t="shared" si="265"/>
        <v>0</v>
      </c>
      <c r="U672" s="12">
        <f t="shared" si="266"/>
        <v>0</v>
      </c>
      <c r="V672" s="12">
        <f t="shared" si="275"/>
        <v>5.0546225567071803E-3</v>
      </c>
      <c r="W672" s="12">
        <f t="shared" si="267"/>
        <v>4.2582015317955055E-5</v>
      </c>
      <c r="X672" s="12">
        <f t="shared" si="268"/>
        <v>1.6740578955036711E-7</v>
      </c>
      <c r="Y672" s="12">
        <f t="shared" si="269"/>
        <v>0</v>
      </c>
      <c r="Z672" s="13" t="str">
        <f t="shared" si="270"/>
        <v>N</v>
      </c>
      <c r="AA672" s="13" t="str">
        <f t="shared" si="271"/>
        <v>N</v>
      </c>
      <c r="AB672" s="13" t="str">
        <f t="shared" si="272"/>
        <v>U</v>
      </c>
      <c r="AC672" s="14">
        <f t="shared" si="273"/>
        <v>166021.44365805644</v>
      </c>
      <c r="AD672" s="14">
        <f t="shared" si="274"/>
        <v>0</v>
      </c>
      <c r="AE672" s="27"/>
      <c r="AF672" s="27"/>
      <c r="AG672" s="33"/>
      <c r="AH672" s="34"/>
      <c r="AI672" s="35"/>
      <c r="AJ672" s="33"/>
      <c r="AK672" s="34"/>
      <c r="AL672" s="35"/>
      <c r="AM672" s="28"/>
      <c r="AN672" s="28"/>
      <c r="AO672" s="28"/>
    </row>
    <row r="673" spans="5:41" x14ac:dyDescent="0.25">
      <c r="E673" s="11">
        <f>route!A672</f>
        <v>0</v>
      </c>
      <c r="F673" s="11">
        <f>route!B672</f>
        <v>0</v>
      </c>
      <c r="G673" s="12">
        <f t="shared" si="252"/>
        <v>0</v>
      </c>
      <c r="H673" s="12">
        <f t="shared" si="253"/>
        <v>0</v>
      </c>
      <c r="I673" s="12">
        <f t="shared" si="254"/>
        <v>31</v>
      </c>
      <c r="J673" s="12">
        <f t="shared" si="255"/>
        <v>3</v>
      </c>
      <c r="K673" s="12">
        <f t="shared" si="256"/>
        <v>-5.2359877559829883E-2</v>
      </c>
      <c r="L673" s="12">
        <f t="shared" si="257"/>
        <v>-5.2335956242943828E-2</v>
      </c>
      <c r="M673" s="12">
        <f t="shared" si="258"/>
        <v>-5.2383818566763218E-2</v>
      </c>
      <c r="N673" s="12">
        <f t="shared" si="259"/>
        <v>0</v>
      </c>
      <c r="O673" s="12">
        <f t="shared" si="260"/>
        <v>6375585.7452000007</v>
      </c>
      <c r="P673" s="12">
        <f t="shared" si="261"/>
        <v>9.2468067027179749E-6</v>
      </c>
      <c r="Q673" s="12">
        <f t="shared" si="262"/>
        <v>0</v>
      </c>
      <c r="R673" s="12">
        <f t="shared" si="263"/>
        <v>0</v>
      </c>
      <c r="S673" s="12">
        <f t="shared" si="264"/>
        <v>0</v>
      </c>
      <c r="T673" s="12">
        <f t="shared" si="265"/>
        <v>0</v>
      </c>
      <c r="U673" s="12">
        <f t="shared" si="266"/>
        <v>0</v>
      </c>
      <c r="V673" s="12">
        <f t="shared" si="275"/>
        <v>5.0546225567071803E-3</v>
      </c>
      <c r="W673" s="12">
        <f t="shared" si="267"/>
        <v>4.2582015317955055E-5</v>
      </c>
      <c r="X673" s="12">
        <f t="shared" si="268"/>
        <v>1.6740578955036711E-7</v>
      </c>
      <c r="Y673" s="12">
        <f t="shared" si="269"/>
        <v>0</v>
      </c>
      <c r="Z673" s="13" t="str">
        <f t="shared" si="270"/>
        <v>N</v>
      </c>
      <c r="AA673" s="13" t="str">
        <f t="shared" si="271"/>
        <v>N</v>
      </c>
      <c r="AB673" s="13" t="str">
        <f t="shared" si="272"/>
        <v>U</v>
      </c>
      <c r="AC673" s="14">
        <f t="shared" si="273"/>
        <v>166021.44365805644</v>
      </c>
      <c r="AD673" s="14">
        <f t="shared" si="274"/>
        <v>0</v>
      </c>
      <c r="AE673" s="27"/>
      <c r="AF673" s="27"/>
      <c r="AG673" s="33"/>
      <c r="AH673" s="34"/>
      <c r="AI673" s="35"/>
      <c r="AJ673" s="33"/>
      <c r="AK673" s="34"/>
      <c r="AL673" s="35"/>
      <c r="AM673" s="28"/>
      <c r="AN673" s="28"/>
      <c r="AO673" s="28"/>
    </row>
    <row r="674" spans="5:41" x14ac:dyDescent="0.25">
      <c r="E674" s="11">
        <f>route!A673</f>
        <v>0</v>
      </c>
      <c r="F674" s="11">
        <f>route!B673</f>
        <v>0</v>
      </c>
      <c r="G674" s="12">
        <f t="shared" si="252"/>
        <v>0</v>
      </c>
      <c r="H674" s="12">
        <f t="shared" si="253"/>
        <v>0</v>
      </c>
      <c r="I674" s="12">
        <f t="shared" si="254"/>
        <v>31</v>
      </c>
      <c r="J674" s="12">
        <f t="shared" si="255"/>
        <v>3</v>
      </c>
      <c r="K674" s="12">
        <f t="shared" si="256"/>
        <v>-5.2359877559829883E-2</v>
      </c>
      <c r="L674" s="12">
        <f t="shared" si="257"/>
        <v>-5.2335956242943828E-2</v>
      </c>
      <c r="M674" s="12">
        <f t="shared" si="258"/>
        <v>-5.2383818566763218E-2</v>
      </c>
      <c r="N674" s="12">
        <f t="shared" si="259"/>
        <v>0</v>
      </c>
      <c r="O674" s="12">
        <f t="shared" si="260"/>
        <v>6375585.7452000007</v>
      </c>
      <c r="P674" s="12">
        <f t="shared" si="261"/>
        <v>9.2468067027179749E-6</v>
      </c>
      <c r="Q674" s="12">
        <f t="shared" si="262"/>
        <v>0</v>
      </c>
      <c r="R674" s="12">
        <f t="shared" si="263"/>
        <v>0</v>
      </c>
      <c r="S674" s="12">
        <f t="shared" si="264"/>
        <v>0</v>
      </c>
      <c r="T674" s="12">
        <f t="shared" si="265"/>
        <v>0</v>
      </c>
      <c r="U674" s="12">
        <f t="shared" si="266"/>
        <v>0</v>
      </c>
      <c r="V674" s="12">
        <f t="shared" si="275"/>
        <v>5.0546225567071803E-3</v>
      </c>
      <c r="W674" s="12">
        <f t="shared" si="267"/>
        <v>4.2582015317955055E-5</v>
      </c>
      <c r="X674" s="12">
        <f t="shared" si="268"/>
        <v>1.6740578955036711E-7</v>
      </c>
      <c r="Y674" s="12">
        <f t="shared" si="269"/>
        <v>0</v>
      </c>
      <c r="Z674" s="13" t="str">
        <f t="shared" si="270"/>
        <v>N</v>
      </c>
      <c r="AA674" s="13" t="str">
        <f t="shared" si="271"/>
        <v>N</v>
      </c>
      <c r="AB674" s="13" t="str">
        <f t="shared" si="272"/>
        <v>U</v>
      </c>
      <c r="AC674" s="14">
        <f t="shared" si="273"/>
        <v>166021.44365805644</v>
      </c>
      <c r="AD674" s="14">
        <f t="shared" si="274"/>
        <v>0</v>
      </c>
      <c r="AE674" s="27"/>
      <c r="AF674" s="27"/>
      <c r="AG674" s="33"/>
      <c r="AH674" s="34"/>
      <c r="AI674" s="35"/>
      <c r="AJ674" s="33"/>
      <c r="AK674" s="34"/>
      <c r="AL674" s="35"/>
      <c r="AM674" s="28"/>
      <c r="AN674" s="28"/>
      <c r="AO674" s="28"/>
    </row>
    <row r="675" spans="5:41" x14ac:dyDescent="0.25">
      <c r="E675" s="11">
        <f>route!A674</f>
        <v>0</v>
      </c>
      <c r="F675" s="11">
        <f>route!B674</f>
        <v>0</v>
      </c>
      <c r="G675" s="12">
        <f t="shared" si="252"/>
        <v>0</v>
      </c>
      <c r="H675" s="12">
        <f t="shared" si="253"/>
        <v>0</v>
      </c>
      <c r="I675" s="12">
        <f t="shared" si="254"/>
        <v>31</v>
      </c>
      <c r="J675" s="12">
        <f t="shared" si="255"/>
        <v>3</v>
      </c>
      <c r="K675" s="12">
        <f t="shared" si="256"/>
        <v>-5.2359877559829883E-2</v>
      </c>
      <c r="L675" s="12">
        <f t="shared" si="257"/>
        <v>-5.2335956242943828E-2</v>
      </c>
      <c r="M675" s="12">
        <f t="shared" si="258"/>
        <v>-5.2383818566763218E-2</v>
      </c>
      <c r="N675" s="12">
        <f t="shared" si="259"/>
        <v>0</v>
      </c>
      <c r="O675" s="12">
        <f t="shared" si="260"/>
        <v>6375585.7452000007</v>
      </c>
      <c r="P675" s="12">
        <f t="shared" si="261"/>
        <v>9.2468067027179749E-6</v>
      </c>
      <c r="Q675" s="12">
        <f t="shared" si="262"/>
        <v>0</v>
      </c>
      <c r="R675" s="12">
        <f t="shared" si="263"/>
        <v>0</v>
      </c>
      <c r="S675" s="12">
        <f t="shared" si="264"/>
        <v>0</v>
      </c>
      <c r="T675" s="12">
        <f t="shared" si="265"/>
        <v>0</v>
      </c>
      <c r="U675" s="12">
        <f t="shared" si="266"/>
        <v>0</v>
      </c>
      <c r="V675" s="12">
        <f t="shared" si="275"/>
        <v>5.0546225567071803E-3</v>
      </c>
      <c r="W675" s="12">
        <f t="shared" si="267"/>
        <v>4.2582015317955055E-5</v>
      </c>
      <c r="X675" s="12">
        <f t="shared" si="268"/>
        <v>1.6740578955036711E-7</v>
      </c>
      <c r="Y675" s="12">
        <f t="shared" si="269"/>
        <v>0</v>
      </c>
      <c r="Z675" s="13" t="str">
        <f t="shared" si="270"/>
        <v>N</v>
      </c>
      <c r="AA675" s="13" t="str">
        <f t="shared" si="271"/>
        <v>N</v>
      </c>
      <c r="AB675" s="13" t="str">
        <f t="shared" si="272"/>
        <v>U</v>
      </c>
      <c r="AC675" s="14">
        <f t="shared" si="273"/>
        <v>166021.44365805644</v>
      </c>
      <c r="AD675" s="14">
        <f t="shared" si="274"/>
        <v>0</v>
      </c>
      <c r="AE675" s="27"/>
      <c r="AF675" s="27"/>
      <c r="AG675" s="33"/>
      <c r="AH675" s="34"/>
      <c r="AI675" s="35"/>
      <c r="AJ675" s="33"/>
      <c r="AK675" s="34"/>
      <c r="AL675" s="35"/>
      <c r="AM675" s="28"/>
      <c r="AN675" s="28"/>
      <c r="AO675" s="28"/>
    </row>
    <row r="676" spans="5:41" x14ac:dyDescent="0.25">
      <c r="E676" s="11">
        <f>route!A675</f>
        <v>0</v>
      </c>
      <c r="F676" s="11">
        <f>route!B675</f>
        <v>0</v>
      </c>
      <c r="G676" s="12">
        <f t="shared" ref="G676:G739" si="276">F676*PI()/180</f>
        <v>0</v>
      </c>
      <c r="H676" s="12">
        <f t="shared" ref="H676:H739" si="277">E676*PI()/180</f>
        <v>0</v>
      </c>
      <c r="I676" s="12">
        <f t="shared" ref="I676:I739" si="278">TRUNC((F676/6)+31)</f>
        <v>31</v>
      </c>
      <c r="J676" s="12">
        <f t="shared" ref="J676:J739" si="279">6*I676-183</f>
        <v>3</v>
      </c>
      <c r="K676" s="12">
        <f t="shared" ref="K676:K739" si="280">+G676-((J676*PI())/180)</f>
        <v>-5.2359877559829883E-2</v>
      </c>
      <c r="L676" s="12">
        <f t="shared" ref="L676:L739" si="281">COS(H676)*SIN(K676)</f>
        <v>-5.2335956242943828E-2</v>
      </c>
      <c r="M676" s="12">
        <f t="shared" ref="M676:M739" si="282">(1/2)*LN((1+L676)/(1-L676))</f>
        <v>-5.2383818566763218E-2</v>
      </c>
      <c r="N676" s="12">
        <f t="shared" ref="N676:N739" si="283">ATAN((TAN(H676))/COS(K676))-H676</f>
        <v>0</v>
      </c>
      <c r="O676" s="12">
        <f t="shared" ref="O676:O739" si="284">($C$18/(1+$C$17*(COS(H676))^2)^(1/2))*0.9996</f>
        <v>6375585.7452000007</v>
      </c>
      <c r="P676" s="12">
        <f t="shared" ref="P676:P739" si="285">($C$17/2)*M676^2*(COS(H676))^2</f>
        <v>9.2468067027179749E-6</v>
      </c>
      <c r="Q676" s="12">
        <f t="shared" ref="Q676:Q739" si="286">SIN(2*H676)</f>
        <v>0</v>
      </c>
      <c r="R676" s="12">
        <f t="shared" ref="R676:R739" si="287">+Q676*(COS(H676))^2</f>
        <v>0</v>
      </c>
      <c r="S676" s="12">
        <f t="shared" ref="S676:S739" si="288">H676+(Q676/2)</f>
        <v>0</v>
      </c>
      <c r="T676" s="12">
        <f t="shared" ref="T676:T739" si="289">((3*S676)+R676)/4</f>
        <v>0</v>
      </c>
      <c r="U676" s="12">
        <f t="shared" ref="U676:U739" si="290">(5*T676+R676*(COS(H676))^2)/3</f>
        <v>0</v>
      </c>
      <c r="V676" s="12">
        <f t="shared" si="275"/>
        <v>5.0546225567071803E-3</v>
      </c>
      <c r="W676" s="12">
        <f t="shared" ref="W676:W739" si="291">(5/3)*V676^2</f>
        <v>4.2582015317955055E-5</v>
      </c>
      <c r="X676" s="12">
        <f t="shared" ref="X676:X739" si="292">(35/27)*V676^3</f>
        <v>1.6740578955036711E-7</v>
      </c>
      <c r="Y676" s="12">
        <f t="shared" ref="Y676:Y739" si="293">0.9996*$C$18*(H676-(V676*S676)+(W676*T676)-(X676*U676))</f>
        <v>0</v>
      </c>
      <c r="Z676" s="13" t="str">
        <f t="shared" ref="Z676:Z739" si="294">IF(E676&lt;-72,"C",IF(E676&lt;-64,"D",IF(E676&lt;-56,"E",IF(E676&lt;-48,"F",IF(E676&lt;-40,"G",IF(E676&lt;-32,"H",IF(E676&lt;-24,"J",IF(E676&lt;-16,"K",AA676))))))))</f>
        <v>N</v>
      </c>
      <c r="AA676" s="13" t="str">
        <f t="shared" ref="AA676:AA739" si="295">IF(E676&lt;-8,"L",IF(E676&lt;0,"M",IF(E676&lt;8,"N",IF(E676&lt;16,"P",IF(E676&lt;24,"Q",IF(E676&lt;32,"R",IF(E676&lt;40,"S",IF(E676&lt;48,"T","no"))))))))</f>
        <v>N</v>
      </c>
      <c r="AB676" s="13" t="str">
        <f t="shared" ref="AB676:AB739" si="296">IF(E676&lt;56,"U",IF(E676&lt;64,"V",IF(E676&lt;72,"W",IF(E676&lt;84,"X","no"))))</f>
        <v>U</v>
      </c>
      <c r="AC676" s="14">
        <f t="shared" ref="AC676:AC739" si="297">M676*O676*(1+P676/3)+500000</f>
        <v>166021.44365805644</v>
      </c>
      <c r="AD676" s="14">
        <f t="shared" ref="AD676:AD739" si="298">IF($C$21="S",N676*O676*(1+P676)+Y676+10000000,N676*O676*(1+P676)+Y676)</f>
        <v>0</v>
      </c>
      <c r="AE676" s="27"/>
      <c r="AF676" s="27"/>
      <c r="AG676" s="33"/>
      <c r="AH676" s="34"/>
      <c r="AI676" s="35"/>
      <c r="AJ676" s="33"/>
      <c r="AK676" s="34"/>
      <c r="AL676" s="35"/>
      <c r="AM676" s="28"/>
      <c r="AN676" s="28"/>
      <c r="AO676" s="28"/>
    </row>
    <row r="677" spans="5:41" x14ac:dyDescent="0.25">
      <c r="E677" s="11">
        <f>route!A676</f>
        <v>0</v>
      </c>
      <c r="F677" s="11">
        <f>route!B676</f>
        <v>0</v>
      </c>
      <c r="G677" s="12">
        <f t="shared" si="276"/>
        <v>0</v>
      </c>
      <c r="H677" s="12">
        <f t="shared" si="277"/>
        <v>0</v>
      </c>
      <c r="I677" s="12">
        <f t="shared" si="278"/>
        <v>31</v>
      </c>
      <c r="J677" s="12">
        <f t="shared" si="279"/>
        <v>3</v>
      </c>
      <c r="K677" s="12">
        <f t="shared" si="280"/>
        <v>-5.2359877559829883E-2</v>
      </c>
      <c r="L677" s="12">
        <f t="shared" si="281"/>
        <v>-5.2335956242943828E-2</v>
      </c>
      <c r="M677" s="12">
        <f t="shared" si="282"/>
        <v>-5.2383818566763218E-2</v>
      </c>
      <c r="N677" s="12">
        <f t="shared" si="283"/>
        <v>0</v>
      </c>
      <c r="O677" s="12">
        <f t="shared" si="284"/>
        <v>6375585.7452000007</v>
      </c>
      <c r="P677" s="12">
        <f t="shared" si="285"/>
        <v>9.2468067027179749E-6</v>
      </c>
      <c r="Q677" s="12">
        <f t="shared" si="286"/>
        <v>0</v>
      </c>
      <c r="R677" s="12">
        <f t="shared" si="287"/>
        <v>0</v>
      </c>
      <c r="S677" s="12">
        <f t="shared" si="288"/>
        <v>0</v>
      </c>
      <c r="T677" s="12">
        <f t="shared" si="289"/>
        <v>0</v>
      </c>
      <c r="U677" s="12">
        <f t="shared" si="290"/>
        <v>0</v>
      </c>
      <c r="V677" s="12">
        <f t="shared" si="275"/>
        <v>5.0546225567071803E-3</v>
      </c>
      <c r="W677" s="12">
        <f t="shared" si="291"/>
        <v>4.2582015317955055E-5</v>
      </c>
      <c r="X677" s="12">
        <f t="shared" si="292"/>
        <v>1.6740578955036711E-7</v>
      </c>
      <c r="Y677" s="12">
        <f t="shared" si="293"/>
        <v>0</v>
      </c>
      <c r="Z677" s="13" t="str">
        <f t="shared" si="294"/>
        <v>N</v>
      </c>
      <c r="AA677" s="13" t="str">
        <f t="shared" si="295"/>
        <v>N</v>
      </c>
      <c r="AB677" s="13" t="str">
        <f t="shared" si="296"/>
        <v>U</v>
      </c>
      <c r="AC677" s="14">
        <f t="shared" si="297"/>
        <v>166021.44365805644</v>
      </c>
      <c r="AD677" s="14">
        <f t="shared" si="298"/>
        <v>0</v>
      </c>
      <c r="AE677" s="27"/>
      <c r="AF677" s="27"/>
      <c r="AG677" s="33"/>
      <c r="AH677" s="34"/>
      <c r="AI677" s="35"/>
      <c r="AJ677" s="33"/>
      <c r="AK677" s="34"/>
      <c r="AL677" s="35"/>
      <c r="AM677" s="28"/>
      <c r="AN677" s="28"/>
      <c r="AO677" s="28"/>
    </row>
    <row r="678" spans="5:41" x14ac:dyDescent="0.25">
      <c r="E678" s="11">
        <f>route!A677</f>
        <v>0</v>
      </c>
      <c r="F678" s="11">
        <f>route!B677</f>
        <v>0</v>
      </c>
      <c r="G678" s="12">
        <f t="shared" si="276"/>
        <v>0</v>
      </c>
      <c r="H678" s="12">
        <f t="shared" si="277"/>
        <v>0</v>
      </c>
      <c r="I678" s="12">
        <f t="shared" si="278"/>
        <v>31</v>
      </c>
      <c r="J678" s="12">
        <f t="shared" si="279"/>
        <v>3</v>
      </c>
      <c r="K678" s="12">
        <f t="shared" si="280"/>
        <v>-5.2359877559829883E-2</v>
      </c>
      <c r="L678" s="12">
        <f t="shared" si="281"/>
        <v>-5.2335956242943828E-2</v>
      </c>
      <c r="M678" s="12">
        <f t="shared" si="282"/>
        <v>-5.2383818566763218E-2</v>
      </c>
      <c r="N678" s="12">
        <f t="shared" si="283"/>
        <v>0</v>
      </c>
      <c r="O678" s="12">
        <f t="shared" si="284"/>
        <v>6375585.7452000007</v>
      </c>
      <c r="P678" s="12">
        <f t="shared" si="285"/>
        <v>9.2468067027179749E-6</v>
      </c>
      <c r="Q678" s="12">
        <f t="shared" si="286"/>
        <v>0</v>
      </c>
      <c r="R678" s="12">
        <f t="shared" si="287"/>
        <v>0</v>
      </c>
      <c r="S678" s="12">
        <f t="shared" si="288"/>
        <v>0</v>
      </c>
      <c r="T678" s="12">
        <f t="shared" si="289"/>
        <v>0</v>
      </c>
      <c r="U678" s="12">
        <f t="shared" si="290"/>
        <v>0</v>
      </c>
      <c r="V678" s="12">
        <f t="shared" si="275"/>
        <v>5.0546225567071803E-3</v>
      </c>
      <c r="W678" s="12">
        <f t="shared" si="291"/>
        <v>4.2582015317955055E-5</v>
      </c>
      <c r="X678" s="12">
        <f t="shared" si="292"/>
        <v>1.6740578955036711E-7</v>
      </c>
      <c r="Y678" s="12">
        <f t="shared" si="293"/>
        <v>0</v>
      </c>
      <c r="Z678" s="13" t="str">
        <f t="shared" si="294"/>
        <v>N</v>
      </c>
      <c r="AA678" s="13" t="str">
        <f t="shared" si="295"/>
        <v>N</v>
      </c>
      <c r="AB678" s="13" t="str">
        <f t="shared" si="296"/>
        <v>U</v>
      </c>
      <c r="AC678" s="14">
        <f t="shared" si="297"/>
        <v>166021.44365805644</v>
      </c>
      <c r="AD678" s="14">
        <f t="shared" si="298"/>
        <v>0</v>
      </c>
      <c r="AE678" s="27"/>
      <c r="AF678" s="27"/>
      <c r="AG678" s="33"/>
      <c r="AH678" s="34"/>
      <c r="AI678" s="35"/>
      <c r="AJ678" s="33"/>
      <c r="AK678" s="34"/>
      <c r="AL678" s="35"/>
      <c r="AM678" s="28"/>
      <c r="AN678" s="28"/>
      <c r="AO678" s="28"/>
    </row>
    <row r="679" spans="5:41" x14ac:dyDescent="0.25">
      <c r="E679" s="11">
        <f>route!A678</f>
        <v>0</v>
      </c>
      <c r="F679" s="11">
        <f>route!B678</f>
        <v>0</v>
      </c>
      <c r="G679" s="12">
        <f t="shared" si="276"/>
        <v>0</v>
      </c>
      <c r="H679" s="12">
        <f t="shared" si="277"/>
        <v>0</v>
      </c>
      <c r="I679" s="12">
        <f t="shared" si="278"/>
        <v>31</v>
      </c>
      <c r="J679" s="12">
        <f t="shared" si="279"/>
        <v>3</v>
      </c>
      <c r="K679" s="12">
        <f t="shared" si="280"/>
        <v>-5.2359877559829883E-2</v>
      </c>
      <c r="L679" s="12">
        <f t="shared" si="281"/>
        <v>-5.2335956242943828E-2</v>
      </c>
      <c r="M679" s="12">
        <f t="shared" si="282"/>
        <v>-5.2383818566763218E-2</v>
      </c>
      <c r="N679" s="12">
        <f t="shared" si="283"/>
        <v>0</v>
      </c>
      <c r="O679" s="12">
        <f t="shared" si="284"/>
        <v>6375585.7452000007</v>
      </c>
      <c r="P679" s="12">
        <f t="shared" si="285"/>
        <v>9.2468067027179749E-6</v>
      </c>
      <c r="Q679" s="12">
        <f t="shared" si="286"/>
        <v>0</v>
      </c>
      <c r="R679" s="12">
        <f t="shared" si="287"/>
        <v>0</v>
      </c>
      <c r="S679" s="12">
        <f t="shared" si="288"/>
        <v>0</v>
      </c>
      <c r="T679" s="12">
        <f t="shared" si="289"/>
        <v>0</v>
      </c>
      <c r="U679" s="12">
        <f t="shared" si="290"/>
        <v>0</v>
      </c>
      <c r="V679" s="12">
        <f t="shared" si="275"/>
        <v>5.0546225567071803E-3</v>
      </c>
      <c r="W679" s="12">
        <f t="shared" si="291"/>
        <v>4.2582015317955055E-5</v>
      </c>
      <c r="X679" s="12">
        <f t="shared" si="292"/>
        <v>1.6740578955036711E-7</v>
      </c>
      <c r="Y679" s="12">
        <f t="shared" si="293"/>
        <v>0</v>
      </c>
      <c r="Z679" s="13" t="str">
        <f t="shared" si="294"/>
        <v>N</v>
      </c>
      <c r="AA679" s="13" t="str">
        <f t="shared" si="295"/>
        <v>N</v>
      </c>
      <c r="AB679" s="13" t="str">
        <f t="shared" si="296"/>
        <v>U</v>
      </c>
      <c r="AC679" s="14">
        <f t="shared" si="297"/>
        <v>166021.44365805644</v>
      </c>
      <c r="AD679" s="14">
        <f t="shared" si="298"/>
        <v>0</v>
      </c>
      <c r="AE679" s="27"/>
      <c r="AF679" s="27"/>
      <c r="AG679" s="33"/>
      <c r="AH679" s="34"/>
      <c r="AI679" s="35"/>
      <c r="AJ679" s="33"/>
      <c r="AK679" s="34"/>
      <c r="AL679" s="35"/>
      <c r="AM679" s="28"/>
      <c r="AN679" s="28"/>
      <c r="AO679" s="28"/>
    </row>
    <row r="680" spans="5:41" x14ac:dyDescent="0.25">
      <c r="E680" s="11">
        <f>route!A679</f>
        <v>0</v>
      </c>
      <c r="F680" s="11">
        <f>route!B679</f>
        <v>0</v>
      </c>
      <c r="G680" s="12">
        <f t="shared" si="276"/>
        <v>0</v>
      </c>
      <c r="H680" s="12">
        <f t="shared" si="277"/>
        <v>0</v>
      </c>
      <c r="I680" s="12">
        <f t="shared" si="278"/>
        <v>31</v>
      </c>
      <c r="J680" s="12">
        <f t="shared" si="279"/>
        <v>3</v>
      </c>
      <c r="K680" s="12">
        <f t="shared" si="280"/>
        <v>-5.2359877559829883E-2</v>
      </c>
      <c r="L680" s="12">
        <f t="shared" si="281"/>
        <v>-5.2335956242943828E-2</v>
      </c>
      <c r="M680" s="12">
        <f t="shared" si="282"/>
        <v>-5.2383818566763218E-2</v>
      </c>
      <c r="N680" s="12">
        <f t="shared" si="283"/>
        <v>0</v>
      </c>
      <c r="O680" s="12">
        <f t="shared" si="284"/>
        <v>6375585.7452000007</v>
      </c>
      <c r="P680" s="12">
        <f t="shared" si="285"/>
        <v>9.2468067027179749E-6</v>
      </c>
      <c r="Q680" s="12">
        <f t="shared" si="286"/>
        <v>0</v>
      </c>
      <c r="R680" s="12">
        <f t="shared" si="287"/>
        <v>0</v>
      </c>
      <c r="S680" s="12">
        <f t="shared" si="288"/>
        <v>0</v>
      </c>
      <c r="T680" s="12">
        <f t="shared" si="289"/>
        <v>0</v>
      </c>
      <c r="U680" s="12">
        <f t="shared" si="290"/>
        <v>0</v>
      </c>
      <c r="V680" s="12">
        <f t="shared" si="275"/>
        <v>5.0546225567071803E-3</v>
      </c>
      <c r="W680" s="12">
        <f t="shared" si="291"/>
        <v>4.2582015317955055E-5</v>
      </c>
      <c r="X680" s="12">
        <f t="shared" si="292"/>
        <v>1.6740578955036711E-7</v>
      </c>
      <c r="Y680" s="12">
        <f t="shared" si="293"/>
        <v>0</v>
      </c>
      <c r="Z680" s="13" t="str">
        <f t="shared" si="294"/>
        <v>N</v>
      </c>
      <c r="AA680" s="13" t="str">
        <f t="shared" si="295"/>
        <v>N</v>
      </c>
      <c r="AB680" s="13" t="str">
        <f t="shared" si="296"/>
        <v>U</v>
      </c>
      <c r="AC680" s="14">
        <f t="shared" si="297"/>
        <v>166021.44365805644</v>
      </c>
      <c r="AD680" s="14">
        <f t="shared" si="298"/>
        <v>0</v>
      </c>
      <c r="AE680" s="27"/>
      <c r="AF680" s="27"/>
      <c r="AG680" s="33"/>
      <c r="AH680" s="34"/>
      <c r="AI680" s="35"/>
      <c r="AJ680" s="33"/>
      <c r="AK680" s="34"/>
      <c r="AL680" s="35"/>
      <c r="AM680" s="28"/>
      <c r="AN680" s="28"/>
      <c r="AO680" s="28"/>
    </row>
    <row r="681" spans="5:41" x14ac:dyDescent="0.25">
      <c r="E681" s="11">
        <f>route!A680</f>
        <v>0</v>
      </c>
      <c r="F681" s="11">
        <f>route!B680</f>
        <v>0</v>
      </c>
      <c r="G681" s="12">
        <f t="shared" si="276"/>
        <v>0</v>
      </c>
      <c r="H681" s="12">
        <f t="shared" si="277"/>
        <v>0</v>
      </c>
      <c r="I681" s="12">
        <f t="shared" si="278"/>
        <v>31</v>
      </c>
      <c r="J681" s="12">
        <f t="shared" si="279"/>
        <v>3</v>
      </c>
      <c r="K681" s="12">
        <f t="shared" si="280"/>
        <v>-5.2359877559829883E-2</v>
      </c>
      <c r="L681" s="12">
        <f t="shared" si="281"/>
        <v>-5.2335956242943828E-2</v>
      </c>
      <c r="M681" s="12">
        <f t="shared" si="282"/>
        <v>-5.2383818566763218E-2</v>
      </c>
      <c r="N681" s="12">
        <f t="shared" si="283"/>
        <v>0</v>
      </c>
      <c r="O681" s="12">
        <f t="shared" si="284"/>
        <v>6375585.7452000007</v>
      </c>
      <c r="P681" s="12">
        <f t="shared" si="285"/>
        <v>9.2468067027179749E-6</v>
      </c>
      <c r="Q681" s="12">
        <f t="shared" si="286"/>
        <v>0</v>
      </c>
      <c r="R681" s="12">
        <f t="shared" si="287"/>
        <v>0</v>
      </c>
      <c r="S681" s="12">
        <f t="shared" si="288"/>
        <v>0</v>
      </c>
      <c r="T681" s="12">
        <f t="shared" si="289"/>
        <v>0</v>
      </c>
      <c r="U681" s="12">
        <f t="shared" si="290"/>
        <v>0</v>
      </c>
      <c r="V681" s="12">
        <f t="shared" si="275"/>
        <v>5.0546225567071803E-3</v>
      </c>
      <c r="W681" s="12">
        <f t="shared" si="291"/>
        <v>4.2582015317955055E-5</v>
      </c>
      <c r="X681" s="12">
        <f t="shared" si="292"/>
        <v>1.6740578955036711E-7</v>
      </c>
      <c r="Y681" s="12">
        <f t="shared" si="293"/>
        <v>0</v>
      </c>
      <c r="Z681" s="13" t="str">
        <f t="shared" si="294"/>
        <v>N</v>
      </c>
      <c r="AA681" s="13" t="str">
        <f t="shared" si="295"/>
        <v>N</v>
      </c>
      <c r="AB681" s="13" t="str">
        <f t="shared" si="296"/>
        <v>U</v>
      </c>
      <c r="AC681" s="14">
        <f t="shared" si="297"/>
        <v>166021.44365805644</v>
      </c>
      <c r="AD681" s="14">
        <f t="shared" si="298"/>
        <v>0</v>
      </c>
      <c r="AE681" s="27"/>
      <c r="AF681" s="27"/>
      <c r="AG681" s="33"/>
      <c r="AH681" s="34"/>
      <c r="AI681" s="35"/>
      <c r="AJ681" s="33"/>
      <c r="AK681" s="34"/>
      <c r="AL681" s="35"/>
      <c r="AM681" s="28"/>
      <c r="AN681" s="28"/>
      <c r="AO681" s="28"/>
    </row>
    <row r="682" spans="5:41" x14ac:dyDescent="0.25">
      <c r="E682" s="11">
        <f>route!A681</f>
        <v>0</v>
      </c>
      <c r="F682" s="11">
        <f>route!B681</f>
        <v>0</v>
      </c>
      <c r="G682" s="12">
        <f t="shared" si="276"/>
        <v>0</v>
      </c>
      <c r="H682" s="12">
        <f t="shared" si="277"/>
        <v>0</v>
      </c>
      <c r="I682" s="12">
        <f t="shared" si="278"/>
        <v>31</v>
      </c>
      <c r="J682" s="12">
        <f t="shared" si="279"/>
        <v>3</v>
      </c>
      <c r="K682" s="12">
        <f t="shared" si="280"/>
        <v>-5.2359877559829883E-2</v>
      </c>
      <c r="L682" s="12">
        <f t="shared" si="281"/>
        <v>-5.2335956242943828E-2</v>
      </c>
      <c r="M682" s="12">
        <f t="shared" si="282"/>
        <v>-5.2383818566763218E-2</v>
      </c>
      <c r="N682" s="12">
        <f t="shared" si="283"/>
        <v>0</v>
      </c>
      <c r="O682" s="12">
        <f t="shared" si="284"/>
        <v>6375585.7452000007</v>
      </c>
      <c r="P682" s="12">
        <f t="shared" si="285"/>
        <v>9.2468067027179749E-6</v>
      </c>
      <c r="Q682" s="12">
        <f t="shared" si="286"/>
        <v>0</v>
      </c>
      <c r="R682" s="12">
        <f t="shared" si="287"/>
        <v>0</v>
      </c>
      <c r="S682" s="12">
        <f t="shared" si="288"/>
        <v>0</v>
      </c>
      <c r="T682" s="12">
        <f t="shared" si="289"/>
        <v>0</v>
      </c>
      <c r="U682" s="12">
        <f t="shared" si="290"/>
        <v>0</v>
      </c>
      <c r="V682" s="12">
        <f t="shared" si="275"/>
        <v>5.0546225567071803E-3</v>
      </c>
      <c r="W682" s="12">
        <f t="shared" si="291"/>
        <v>4.2582015317955055E-5</v>
      </c>
      <c r="X682" s="12">
        <f t="shared" si="292"/>
        <v>1.6740578955036711E-7</v>
      </c>
      <c r="Y682" s="12">
        <f t="shared" si="293"/>
        <v>0</v>
      </c>
      <c r="Z682" s="13" t="str">
        <f t="shared" si="294"/>
        <v>N</v>
      </c>
      <c r="AA682" s="13" t="str">
        <f t="shared" si="295"/>
        <v>N</v>
      </c>
      <c r="AB682" s="13" t="str">
        <f t="shared" si="296"/>
        <v>U</v>
      </c>
      <c r="AC682" s="14">
        <f t="shared" si="297"/>
        <v>166021.44365805644</v>
      </c>
      <c r="AD682" s="14">
        <f t="shared" si="298"/>
        <v>0</v>
      </c>
      <c r="AE682" s="27"/>
      <c r="AF682" s="27"/>
      <c r="AG682" s="33"/>
      <c r="AH682" s="34"/>
      <c r="AI682" s="35"/>
      <c r="AJ682" s="33"/>
      <c r="AK682" s="34"/>
      <c r="AL682" s="35"/>
      <c r="AM682" s="28"/>
      <c r="AN682" s="28"/>
      <c r="AO682" s="28"/>
    </row>
    <row r="683" spans="5:41" x14ac:dyDescent="0.25">
      <c r="E683" s="11">
        <f>route!A682</f>
        <v>0</v>
      </c>
      <c r="F683" s="11">
        <f>route!B682</f>
        <v>0</v>
      </c>
      <c r="G683" s="12">
        <f t="shared" si="276"/>
        <v>0</v>
      </c>
      <c r="H683" s="12">
        <f t="shared" si="277"/>
        <v>0</v>
      </c>
      <c r="I683" s="12">
        <f t="shared" si="278"/>
        <v>31</v>
      </c>
      <c r="J683" s="12">
        <f t="shared" si="279"/>
        <v>3</v>
      </c>
      <c r="K683" s="12">
        <f t="shared" si="280"/>
        <v>-5.2359877559829883E-2</v>
      </c>
      <c r="L683" s="12">
        <f t="shared" si="281"/>
        <v>-5.2335956242943828E-2</v>
      </c>
      <c r="M683" s="12">
        <f t="shared" si="282"/>
        <v>-5.2383818566763218E-2</v>
      </c>
      <c r="N683" s="12">
        <f t="shared" si="283"/>
        <v>0</v>
      </c>
      <c r="O683" s="12">
        <f t="shared" si="284"/>
        <v>6375585.7452000007</v>
      </c>
      <c r="P683" s="12">
        <f t="shared" si="285"/>
        <v>9.2468067027179749E-6</v>
      </c>
      <c r="Q683" s="12">
        <f t="shared" si="286"/>
        <v>0</v>
      </c>
      <c r="R683" s="12">
        <f t="shared" si="287"/>
        <v>0</v>
      </c>
      <c r="S683" s="12">
        <f t="shared" si="288"/>
        <v>0</v>
      </c>
      <c r="T683" s="12">
        <f t="shared" si="289"/>
        <v>0</v>
      </c>
      <c r="U683" s="12">
        <f t="shared" si="290"/>
        <v>0</v>
      </c>
      <c r="V683" s="12">
        <f t="shared" si="275"/>
        <v>5.0546225567071803E-3</v>
      </c>
      <c r="W683" s="12">
        <f t="shared" si="291"/>
        <v>4.2582015317955055E-5</v>
      </c>
      <c r="X683" s="12">
        <f t="shared" si="292"/>
        <v>1.6740578955036711E-7</v>
      </c>
      <c r="Y683" s="12">
        <f t="shared" si="293"/>
        <v>0</v>
      </c>
      <c r="Z683" s="13" t="str">
        <f t="shared" si="294"/>
        <v>N</v>
      </c>
      <c r="AA683" s="13" t="str">
        <f t="shared" si="295"/>
        <v>N</v>
      </c>
      <c r="AB683" s="13" t="str">
        <f t="shared" si="296"/>
        <v>U</v>
      </c>
      <c r="AC683" s="14">
        <f t="shared" si="297"/>
        <v>166021.44365805644</v>
      </c>
      <c r="AD683" s="14">
        <f t="shared" si="298"/>
        <v>0</v>
      </c>
      <c r="AE683" s="27"/>
      <c r="AF683" s="27"/>
      <c r="AG683" s="33"/>
      <c r="AH683" s="34"/>
      <c r="AI683" s="35"/>
      <c r="AJ683" s="33"/>
      <c r="AK683" s="34"/>
      <c r="AL683" s="35"/>
      <c r="AM683" s="28"/>
      <c r="AN683" s="28"/>
      <c r="AO683" s="28"/>
    </row>
    <row r="684" spans="5:41" x14ac:dyDescent="0.25">
      <c r="E684" s="11">
        <f>route!A683</f>
        <v>0</v>
      </c>
      <c r="F684" s="11">
        <f>route!B683</f>
        <v>0</v>
      </c>
      <c r="G684" s="12">
        <f t="shared" si="276"/>
        <v>0</v>
      </c>
      <c r="H684" s="12">
        <f t="shared" si="277"/>
        <v>0</v>
      </c>
      <c r="I684" s="12">
        <f t="shared" si="278"/>
        <v>31</v>
      </c>
      <c r="J684" s="12">
        <f t="shared" si="279"/>
        <v>3</v>
      </c>
      <c r="K684" s="12">
        <f t="shared" si="280"/>
        <v>-5.2359877559829883E-2</v>
      </c>
      <c r="L684" s="12">
        <f t="shared" si="281"/>
        <v>-5.2335956242943828E-2</v>
      </c>
      <c r="M684" s="12">
        <f t="shared" si="282"/>
        <v>-5.2383818566763218E-2</v>
      </c>
      <c r="N684" s="12">
        <f t="shared" si="283"/>
        <v>0</v>
      </c>
      <c r="O684" s="12">
        <f t="shared" si="284"/>
        <v>6375585.7452000007</v>
      </c>
      <c r="P684" s="12">
        <f t="shared" si="285"/>
        <v>9.2468067027179749E-6</v>
      </c>
      <c r="Q684" s="12">
        <f t="shared" si="286"/>
        <v>0</v>
      </c>
      <c r="R684" s="12">
        <f t="shared" si="287"/>
        <v>0</v>
      </c>
      <c r="S684" s="12">
        <f t="shared" si="288"/>
        <v>0</v>
      </c>
      <c r="T684" s="12">
        <f t="shared" si="289"/>
        <v>0</v>
      </c>
      <c r="U684" s="12">
        <f t="shared" si="290"/>
        <v>0</v>
      </c>
      <c r="V684" s="12">
        <f t="shared" si="275"/>
        <v>5.0546225567071803E-3</v>
      </c>
      <c r="W684" s="12">
        <f t="shared" si="291"/>
        <v>4.2582015317955055E-5</v>
      </c>
      <c r="X684" s="12">
        <f t="shared" si="292"/>
        <v>1.6740578955036711E-7</v>
      </c>
      <c r="Y684" s="12">
        <f t="shared" si="293"/>
        <v>0</v>
      </c>
      <c r="Z684" s="13" t="str">
        <f t="shared" si="294"/>
        <v>N</v>
      </c>
      <c r="AA684" s="13" t="str">
        <f t="shared" si="295"/>
        <v>N</v>
      </c>
      <c r="AB684" s="13" t="str">
        <f t="shared" si="296"/>
        <v>U</v>
      </c>
      <c r="AC684" s="14">
        <f t="shared" si="297"/>
        <v>166021.44365805644</v>
      </c>
      <c r="AD684" s="14">
        <f t="shared" si="298"/>
        <v>0</v>
      </c>
      <c r="AE684" s="27"/>
      <c r="AF684" s="27"/>
      <c r="AG684" s="33"/>
      <c r="AH684" s="34"/>
      <c r="AI684" s="35"/>
      <c r="AJ684" s="33"/>
      <c r="AK684" s="34"/>
      <c r="AL684" s="35"/>
      <c r="AM684" s="28"/>
      <c r="AN684" s="28"/>
      <c r="AO684" s="28"/>
    </row>
    <row r="685" spans="5:41" x14ac:dyDescent="0.25">
      <c r="E685" s="11">
        <f>route!A684</f>
        <v>0</v>
      </c>
      <c r="F685" s="11">
        <f>route!B684</f>
        <v>0</v>
      </c>
      <c r="G685" s="12">
        <f t="shared" si="276"/>
        <v>0</v>
      </c>
      <c r="H685" s="12">
        <f t="shared" si="277"/>
        <v>0</v>
      </c>
      <c r="I685" s="12">
        <f t="shared" si="278"/>
        <v>31</v>
      </c>
      <c r="J685" s="12">
        <f t="shared" si="279"/>
        <v>3</v>
      </c>
      <c r="K685" s="12">
        <f t="shared" si="280"/>
        <v>-5.2359877559829883E-2</v>
      </c>
      <c r="L685" s="12">
        <f t="shared" si="281"/>
        <v>-5.2335956242943828E-2</v>
      </c>
      <c r="M685" s="12">
        <f t="shared" si="282"/>
        <v>-5.2383818566763218E-2</v>
      </c>
      <c r="N685" s="12">
        <f t="shared" si="283"/>
        <v>0</v>
      </c>
      <c r="O685" s="12">
        <f t="shared" si="284"/>
        <v>6375585.7452000007</v>
      </c>
      <c r="P685" s="12">
        <f t="shared" si="285"/>
        <v>9.2468067027179749E-6</v>
      </c>
      <c r="Q685" s="12">
        <f t="shared" si="286"/>
        <v>0</v>
      </c>
      <c r="R685" s="12">
        <f t="shared" si="287"/>
        <v>0</v>
      </c>
      <c r="S685" s="12">
        <f t="shared" si="288"/>
        <v>0</v>
      </c>
      <c r="T685" s="12">
        <f t="shared" si="289"/>
        <v>0</v>
      </c>
      <c r="U685" s="12">
        <f t="shared" si="290"/>
        <v>0</v>
      </c>
      <c r="V685" s="12">
        <f t="shared" si="275"/>
        <v>5.0546225567071803E-3</v>
      </c>
      <c r="W685" s="12">
        <f t="shared" si="291"/>
        <v>4.2582015317955055E-5</v>
      </c>
      <c r="X685" s="12">
        <f t="shared" si="292"/>
        <v>1.6740578955036711E-7</v>
      </c>
      <c r="Y685" s="12">
        <f t="shared" si="293"/>
        <v>0</v>
      </c>
      <c r="Z685" s="13" t="str">
        <f t="shared" si="294"/>
        <v>N</v>
      </c>
      <c r="AA685" s="13" t="str">
        <f t="shared" si="295"/>
        <v>N</v>
      </c>
      <c r="AB685" s="13" t="str">
        <f t="shared" si="296"/>
        <v>U</v>
      </c>
      <c r="AC685" s="14">
        <f t="shared" si="297"/>
        <v>166021.44365805644</v>
      </c>
      <c r="AD685" s="14">
        <f t="shared" si="298"/>
        <v>0</v>
      </c>
      <c r="AE685" s="27"/>
      <c r="AF685" s="27"/>
      <c r="AG685" s="33"/>
      <c r="AH685" s="34"/>
      <c r="AI685" s="35"/>
      <c r="AJ685" s="33"/>
      <c r="AK685" s="34"/>
      <c r="AL685" s="35"/>
      <c r="AM685" s="28"/>
      <c r="AN685" s="28"/>
      <c r="AO685" s="28"/>
    </row>
    <row r="686" spans="5:41" x14ac:dyDescent="0.25">
      <c r="E686" s="11">
        <f>route!A685</f>
        <v>0</v>
      </c>
      <c r="F686" s="11">
        <f>route!B685</f>
        <v>0</v>
      </c>
      <c r="G686" s="12">
        <f t="shared" si="276"/>
        <v>0</v>
      </c>
      <c r="H686" s="12">
        <f t="shared" si="277"/>
        <v>0</v>
      </c>
      <c r="I686" s="12">
        <f t="shared" si="278"/>
        <v>31</v>
      </c>
      <c r="J686" s="12">
        <f t="shared" si="279"/>
        <v>3</v>
      </c>
      <c r="K686" s="12">
        <f t="shared" si="280"/>
        <v>-5.2359877559829883E-2</v>
      </c>
      <c r="L686" s="12">
        <f t="shared" si="281"/>
        <v>-5.2335956242943828E-2</v>
      </c>
      <c r="M686" s="12">
        <f t="shared" si="282"/>
        <v>-5.2383818566763218E-2</v>
      </c>
      <c r="N686" s="12">
        <f t="shared" si="283"/>
        <v>0</v>
      </c>
      <c r="O686" s="12">
        <f t="shared" si="284"/>
        <v>6375585.7452000007</v>
      </c>
      <c r="P686" s="12">
        <f t="shared" si="285"/>
        <v>9.2468067027179749E-6</v>
      </c>
      <c r="Q686" s="12">
        <f t="shared" si="286"/>
        <v>0</v>
      </c>
      <c r="R686" s="12">
        <f t="shared" si="287"/>
        <v>0</v>
      </c>
      <c r="S686" s="12">
        <f t="shared" si="288"/>
        <v>0</v>
      </c>
      <c r="T686" s="12">
        <f t="shared" si="289"/>
        <v>0</v>
      </c>
      <c r="U686" s="12">
        <f t="shared" si="290"/>
        <v>0</v>
      </c>
      <c r="V686" s="12">
        <f t="shared" si="275"/>
        <v>5.0546225567071803E-3</v>
      </c>
      <c r="W686" s="12">
        <f t="shared" si="291"/>
        <v>4.2582015317955055E-5</v>
      </c>
      <c r="X686" s="12">
        <f t="shared" si="292"/>
        <v>1.6740578955036711E-7</v>
      </c>
      <c r="Y686" s="12">
        <f t="shared" si="293"/>
        <v>0</v>
      </c>
      <c r="Z686" s="13" t="str">
        <f t="shared" si="294"/>
        <v>N</v>
      </c>
      <c r="AA686" s="13" t="str">
        <f t="shared" si="295"/>
        <v>N</v>
      </c>
      <c r="AB686" s="13" t="str">
        <f t="shared" si="296"/>
        <v>U</v>
      </c>
      <c r="AC686" s="14">
        <f t="shared" si="297"/>
        <v>166021.44365805644</v>
      </c>
      <c r="AD686" s="14">
        <f t="shared" si="298"/>
        <v>0</v>
      </c>
      <c r="AE686" s="27"/>
      <c r="AF686" s="27"/>
      <c r="AG686" s="33"/>
      <c r="AH686" s="34"/>
      <c r="AI686" s="35"/>
      <c r="AJ686" s="33"/>
      <c r="AK686" s="34"/>
      <c r="AL686" s="35"/>
      <c r="AM686" s="28"/>
      <c r="AN686" s="28"/>
      <c r="AO686" s="28"/>
    </row>
    <row r="687" spans="5:41" x14ac:dyDescent="0.25">
      <c r="E687" s="11">
        <f>route!A686</f>
        <v>0</v>
      </c>
      <c r="F687" s="11">
        <f>route!B686</f>
        <v>0</v>
      </c>
      <c r="G687" s="12">
        <f t="shared" si="276"/>
        <v>0</v>
      </c>
      <c r="H687" s="12">
        <f t="shared" si="277"/>
        <v>0</v>
      </c>
      <c r="I687" s="12">
        <f t="shared" si="278"/>
        <v>31</v>
      </c>
      <c r="J687" s="12">
        <f t="shared" si="279"/>
        <v>3</v>
      </c>
      <c r="K687" s="12">
        <f t="shared" si="280"/>
        <v>-5.2359877559829883E-2</v>
      </c>
      <c r="L687" s="12">
        <f t="shared" si="281"/>
        <v>-5.2335956242943828E-2</v>
      </c>
      <c r="M687" s="12">
        <f t="shared" si="282"/>
        <v>-5.2383818566763218E-2</v>
      </c>
      <c r="N687" s="12">
        <f t="shared" si="283"/>
        <v>0</v>
      </c>
      <c r="O687" s="12">
        <f t="shared" si="284"/>
        <v>6375585.7452000007</v>
      </c>
      <c r="P687" s="12">
        <f t="shared" si="285"/>
        <v>9.2468067027179749E-6</v>
      </c>
      <c r="Q687" s="12">
        <f t="shared" si="286"/>
        <v>0</v>
      </c>
      <c r="R687" s="12">
        <f t="shared" si="287"/>
        <v>0</v>
      </c>
      <c r="S687" s="12">
        <f t="shared" si="288"/>
        <v>0</v>
      </c>
      <c r="T687" s="12">
        <f t="shared" si="289"/>
        <v>0</v>
      </c>
      <c r="U687" s="12">
        <f t="shared" si="290"/>
        <v>0</v>
      </c>
      <c r="V687" s="12">
        <f t="shared" si="275"/>
        <v>5.0546225567071803E-3</v>
      </c>
      <c r="W687" s="12">
        <f t="shared" si="291"/>
        <v>4.2582015317955055E-5</v>
      </c>
      <c r="X687" s="12">
        <f t="shared" si="292"/>
        <v>1.6740578955036711E-7</v>
      </c>
      <c r="Y687" s="12">
        <f t="shared" si="293"/>
        <v>0</v>
      </c>
      <c r="Z687" s="13" t="str">
        <f t="shared" si="294"/>
        <v>N</v>
      </c>
      <c r="AA687" s="13" t="str">
        <f t="shared" si="295"/>
        <v>N</v>
      </c>
      <c r="AB687" s="13" t="str">
        <f t="shared" si="296"/>
        <v>U</v>
      </c>
      <c r="AC687" s="14">
        <f t="shared" si="297"/>
        <v>166021.44365805644</v>
      </c>
      <c r="AD687" s="14">
        <f t="shared" si="298"/>
        <v>0</v>
      </c>
      <c r="AE687" s="27"/>
      <c r="AF687" s="27"/>
      <c r="AG687" s="33"/>
      <c r="AH687" s="34"/>
      <c r="AI687" s="35"/>
      <c r="AJ687" s="33"/>
      <c r="AK687" s="34"/>
      <c r="AL687" s="35"/>
      <c r="AM687" s="28"/>
      <c r="AN687" s="28"/>
      <c r="AO687" s="28"/>
    </row>
    <row r="688" spans="5:41" x14ac:dyDescent="0.25">
      <c r="E688" s="11">
        <f>route!A687</f>
        <v>0</v>
      </c>
      <c r="F688" s="11">
        <f>route!B687</f>
        <v>0</v>
      </c>
      <c r="G688" s="12">
        <f t="shared" si="276"/>
        <v>0</v>
      </c>
      <c r="H688" s="12">
        <f t="shared" si="277"/>
        <v>0</v>
      </c>
      <c r="I688" s="12">
        <f t="shared" si="278"/>
        <v>31</v>
      </c>
      <c r="J688" s="12">
        <f t="shared" si="279"/>
        <v>3</v>
      </c>
      <c r="K688" s="12">
        <f t="shared" si="280"/>
        <v>-5.2359877559829883E-2</v>
      </c>
      <c r="L688" s="12">
        <f t="shared" si="281"/>
        <v>-5.2335956242943828E-2</v>
      </c>
      <c r="M688" s="12">
        <f t="shared" si="282"/>
        <v>-5.2383818566763218E-2</v>
      </c>
      <c r="N688" s="12">
        <f t="shared" si="283"/>
        <v>0</v>
      </c>
      <c r="O688" s="12">
        <f t="shared" si="284"/>
        <v>6375585.7452000007</v>
      </c>
      <c r="P688" s="12">
        <f t="shared" si="285"/>
        <v>9.2468067027179749E-6</v>
      </c>
      <c r="Q688" s="12">
        <f t="shared" si="286"/>
        <v>0</v>
      </c>
      <c r="R688" s="12">
        <f t="shared" si="287"/>
        <v>0</v>
      </c>
      <c r="S688" s="12">
        <f t="shared" si="288"/>
        <v>0</v>
      </c>
      <c r="T688" s="12">
        <f t="shared" si="289"/>
        <v>0</v>
      </c>
      <c r="U688" s="12">
        <f t="shared" si="290"/>
        <v>0</v>
      </c>
      <c r="V688" s="12">
        <f t="shared" si="275"/>
        <v>5.0546225567071803E-3</v>
      </c>
      <c r="W688" s="12">
        <f t="shared" si="291"/>
        <v>4.2582015317955055E-5</v>
      </c>
      <c r="X688" s="12">
        <f t="shared" si="292"/>
        <v>1.6740578955036711E-7</v>
      </c>
      <c r="Y688" s="12">
        <f t="shared" si="293"/>
        <v>0</v>
      </c>
      <c r="Z688" s="13" t="str">
        <f t="shared" si="294"/>
        <v>N</v>
      </c>
      <c r="AA688" s="13" t="str">
        <f t="shared" si="295"/>
        <v>N</v>
      </c>
      <c r="AB688" s="13" t="str">
        <f t="shared" si="296"/>
        <v>U</v>
      </c>
      <c r="AC688" s="14">
        <f t="shared" si="297"/>
        <v>166021.44365805644</v>
      </c>
      <c r="AD688" s="14">
        <f t="shared" si="298"/>
        <v>0</v>
      </c>
      <c r="AE688" s="27"/>
      <c r="AF688" s="27"/>
      <c r="AG688" s="33"/>
      <c r="AH688" s="34"/>
      <c r="AI688" s="35"/>
      <c r="AJ688" s="33"/>
      <c r="AK688" s="34"/>
      <c r="AL688" s="35"/>
      <c r="AM688" s="28"/>
      <c r="AN688" s="28"/>
      <c r="AO688" s="28"/>
    </row>
    <row r="689" spans="5:41" x14ac:dyDescent="0.25">
      <c r="E689" s="11">
        <f>route!A688</f>
        <v>0</v>
      </c>
      <c r="F689" s="11">
        <f>route!B688</f>
        <v>0</v>
      </c>
      <c r="G689" s="12">
        <f t="shared" si="276"/>
        <v>0</v>
      </c>
      <c r="H689" s="12">
        <f t="shared" si="277"/>
        <v>0</v>
      </c>
      <c r="I689" s="12">
        <f t="shared" si="278"/>
        <v>31</v>
      </c>
      <c r="J689" s="12">
        <f t="shared" si="279"/>
        <v>3</v>
      </c>
      <c r="K689" s="12">
        <f t="shared" si="280"/>
        <v>-5.2359877559829883E-2</v>
      </c>
      <c r="L689" s="12">
        <f t="shared" si="281"/>
        <v>-5.2335956242943828E-2</v>
      </c>
      <c r="M689" s="12">
        <f t="shared" si="282"/>
        <v>-5.2383818566763218E-2</v>
      </c>
      <c r="N689" s="12">
        <f t="shared" si="283"/>
        <v>0</v>
      </c>
      <c r="O689" s="12">
        <f t="shared" si="284"/>
        <v>6375585.7452000007</v>
      </c>
      <c r="P689" s="12">
        <f t="shared" si="285"/>
        <v>9.2468067027179749E-6</v>
      </c>
      <c r="Q689" s="12">
        <f t="shared" si="286"/>
        <v>0</v>
      </c>
      <c r="R689" s="12">
        <f t="shared" si="287"/>
        <v>0</v>
      </c>
      <c r="S689" s="12">
        <f t="shared" si="288"/>
        <v>0</v>
      </c>
      <c r="T689" s="12">
        <f t="shared" si="289"/>
        <v>0</v>
      </c>
      <c r="U689" s="12">
        <f t="shared" si="290"/>
        <v>0</v>
      </c>
      <c r="V689" s="12">
        <f t="shared" si="275"/>
        <v>5.0546225567071803E-3</v>
      </c>
      <c r="W689" s="12">
        <f t="shared" si="291"/>
        <v>4.2582015317955055E-5</v>
      </c>
      <c r="X689" s="12">
        <f t="shared" si="292"/>
        <v>1.6740578955036711E-7</v>
      </c>
      <c r="Y689" s="12">
        <f t="shared" si="293"/>
        <v>0</v>
      </c>
      <c r="Z689" s="13" t="str">
        <f t="shared" si="294"/>
        <v>N</v>
      </c>
      <c r="AA689" s="13" t="str">
        <f t="shared" si="295"/>
        <v>N</v>
      </c>
      <c r="AB689" s="13" t="str">
        <f t="shared" si="296"/>
        <v>U</v>
      </c>
      <c r="AC689" s="14">
        <f t="shared" si="297"/>
        <v>166021.44365805644</v>
      </c>
      <c r="AD689" s="14">
        <f t="shared" si="298"/>
        <v>0</v>
      </c>
      <c r="AE689" s="27"/>
      <c r="AF689" s="27"/>
      <c r="AG689" s="33"/>
      <c r="AH689" s="34"/>
      <c r="AI689" s="35"/>
      <c r="AJ689" s="33"/>
      <c r="AK689" s="34"/>
      <c r="AL689" s="35"/>
      <c r="AM689" s="28"/>
      <c r="AN689" s="28"/>
      <c r="AO689" s="28"/>
    </row>
    <row r="690" spans="5:41" x14ac:dyDescent="0.25">
      <c r="E690" s="11">
        <f>route!A689</f>
        <v>0</v>
      </c>
      <c r="F690" s="11">
        <f>route!B689</f>
        <v>0</v>
      </c>
      <c r="G690" s="12">
        <f t="shared" si="276"/>
        <v>0</v>
      </c>
      <c r="H690" s="12">
        <f t="shared" si="277"/>
        <v>0</v>
      </c>
      <c r="I690" s="12">
        <f t="shared" si="278"/>
        <v>31</v>
      </c>
      <c r="J690" s="12">
        <f t="shared" si="279"/>
        <v>3</v>
      </c>
      <c r="K690" s="12">
        <f t="shared" si="280"/>
        <v>-5.2359877559829883E-2</v>
      </c>
      <c r="L690" s="12">
        <f t="shared" si="281"/>
        <v>-5.2335956242943828E-2</v>
      </c>
      <c r="M690" s="12">
        <f t="shared" si="282"/>
        <v>-5.2383818566763218E-2</v>
      </c>
      <c r="N690" s="12">
        <f t="shared" si="283"/>
        <v>0</v>
      </c>
      <c r="O690" s="12">
        <f t="shared" si="284"/>
        <v>6375585.7452000007</v>
      </c>
      <c r="P690" s="12">
        <f t="shared" si="285"/>
        <v>9.2468067027179749E-6</v>
      </c>
      <c r="Q690" s="12">
        <f t="shared" si="286"/>
        <v>0</v>
      </c>
      <c r="R690" s="12">
        <f t="shared" si="287"/>
        <v>0</v>
      </c>
      <c r="S690" s="12">
        <f t="shared" si="288"/>
        <v>0</v>
      </c>
      <c r="T690" s="12">
        <f t="shared" si="289"/>
        <v>0</v>
      </c>
      <c r="U690" s="12">
        <f t="shared" si="290"/>
        <v>0</v>
      </c>
      <c r="V690" s="12">
        <f t="shared" si="275"/>
        <v>5.0546225567071803E-3</v>
      </c>
      <c r="W690" s="12">
        <f t="shared" si="291"/>
        <v>4.2582015317955055E-5</v>
      </c>
      <c r="X690" s="12">
        <f t="shared" si="292"/>
        <v>1.6740578955036711E-7</v>
      </c>
      <c r="Y690" s="12">
        <f t="shared" si="293"/>
        <v>0</v>
      </c>
      <c r="Z690" s="13" t="str">
        <f t="shared" si="294"/>
        <v>N</v>
      </c>
      <c r="AA690" s="13" t="str">
        <f t="shared" si="295"/>
        <v>N</v>
      </c>
      <c r="AB690" s="13" t="str">
        <f t="shared" si="296"/>
        <v>U</v>
      </c>
      <c r="AC690" s="14">
        <f t="shared" si="297"/>
        <v>166021.44365805644</v>
      </c>
      <c r="AD690" s="14">
        <f t="shared" si="298"/>
        <v>0</v>
      </c>
      <c r="AE690" s="27"/>
      <c r="AF690" s="27"/>
      <c r="AG690" s="33"/>
      <c r="AH690" s="34"/>
      <c r="AI690" s="35"/>
      <c r="AJ690" s="33"/>
      <c r="AK690" s="34"/>
      <c r="AL690" s="35"/>
      <c r="AM690" s="28"/>
      <c r="AN690" s="28"/>
      <c r="AO690" s="28"/>
    </row>
    <row r="691" spans="5:41" x14ac:dyDescent="0.25">
      <c r="E691" s="11">
        <f>route!A690</f>
        <v>0</v>
      </c>
      <c r="F691" s="11">
        <f>route!B690</f>
        <v>0</v>
      </c>
      <c r="G691" s="12">
        <f t="shared" si="276"/>
        <v>0</v>
      </c>
      <c r="H691" s="12">
        <f t="shared" si="277"/>
        <v>0</v>
      </c>
      <c r="I691" s="12">
        <f t="shared" si="278"/>
        <v>31</v>
      </c>
      <c r="J691" s="12">
        <f t="shared" si="279"/>
        <v>3</v>
      </c>
      <c r="K691" s="12">
        <f t="shared" si="280"/>
        <v>-5.2359877559829883E-2</v>
      </c>
      <c r="L691" s="12">
        <f t="shared" si="281"/>
        <v>-5.2335956242943828E-2</v>
      </c>
      <c r="M691" s="12">
        <f t="shared" si="282"/>
        <v>-5.2383818566763218E-2</v>
      </c>
      <c r="N691" s="12">
        <f t="shared" si="283"/>
        <v>0</v>
      </c>
      <c r="O691" s="12">
        <f t="shared" si="284"/>
        <v>6375585.7452000007</v>
      </c>
      <c r="P691" s="12">
        <f t="shared" si="285"/>
        <v>9.2468067027179749E-6</v>
      </c>
      <c r="Q691" s="12">
        <f t="shared" si="286"/>
        <v>0</v>
      </c>
      <c r="R691" s="12">
        <f t="shared" si="287"/>
        <v>0</v>
      </c>
      <c r="S691" s="12">
        <f t="shared" si="288"/>
        <v>0</v>
      </c>
      <c r="T691" s="12">
        <f t="shared" si="289"/>
        <v>0</v>
      </c>
      <c r="U691" s="12">
        <f t="shared" si="290"/>
        <v>0</v>
      </c>
      <c r="V691" s="12">
        <f t="shared" si="275"/>
        <v>5.0546225567071803E-3</v>
      </c>
      <c r="W691" s="12">
        <f t="shared" si="291"/>
        <v>4.2582015317955055E-5</v>
      </c>
      <c r="X691" s="12">
        <f t="shared" si="292"/>
        <v>1.6740578955036711E-7</v>
      </c>
      <c r="Y691" s="12">
        <f t="shared" si="293"/>
        <v>0</v>
      </c>
      <c r="Z691" s="13" t="str">
        <f t="shared" si="294"/>
        <v>N</v>
      </c>
      <c r="AA691" s="13" t="str">
        <f t="shared" si="295"/>
        <v>N</v>
      </c>
      <c r="AB691" s="13" t="str">
        <f t="shared" si="296"/>
        <v>U</v>
      </c>
      <c r="AC691" s="14">
        <f t="shared" si="297"/>
        <v>166021.44365805644</v>
      </c>
      <c r="AD691" s="14">
        <f t="shared" si="298"/>
        <v>0</v>
      </c>
      <c r="AE691" s="27"/>
      <c r="AF691" s="27"/>
      <c r="AG691" s="33"/>
      <c r="AH691" s="34"/>
      <c r="AI691" s="35"/>
      <c r="AJ691" s="33"/>
      <c r="AK691" s="34"/>
      <c r="AL691" s="35"/>
      <c r="AM691" s="28"/>
      <c r="AN691" s="28"/>
      <c r="AO691" s="28"/>
    </row>
    <row r="692" spans="5:41" x14ac:dyDescent="0.25">
      <c r="E692" s="11">
        <f>route!A691</f>
        <v>0</v>
      </c>
      <c r="F692" s="11">
        <f>route!B691</f>
        <v>0</v>
      </c>
      <c r="G692" s="12">
        <f t="shared" si="276"/>
        <v>0</v>
      </c>
      <c r="H692" s="12">
        <f t="shared" si="277"/>
        <v>0</v>
      </c>
      <c r="I692" s="12">
        <f t="shared" si="278"/>
        <v>31</v>
      </c>
      <c r="J692" s="12">
        <f t="shared" si="279"/>
        <v>3</v>
      </c>
      <c r="K692" s="12">
        <f t="shared" si="280"/>
        <v>-5.2359877559829883E-2</v>
      </c>
      <c r="L692" s="12">
        <f t="shared" si="281"/>
        <v>-5.2335956242943828E-2</v>
      </c>
      <c r="M692" s="12">
        <f t="shared" si="282"/>
        <v>-5.2383818566763218E-2</v>
      </c>
      <c r="N692" s="12">
        <f t="shared" si="283"/>
        <v>0</v>
      </c>
      <c r="O692" s="12">
        <f t="shared" si="284"/>
        <v>6375585.7452000007</v>
      </c>
      <c r="P692" s="12">
        <f t="shared" si="285"/>
        <v>9.2468067027179749E-6</v>
      </c>
      <c r="Q692" s="12">
        <f t="shared" si="286"/>
        <v>0</v>
      </c>
      <c r="R692" s="12">
        <f t="shared" si="287"/>
        <v>0</v>
      </c>
      <c r="S692" s="12">
        <f t="shared" si="288"/>
        <v>0</v>
      </c>
      <c r="T692" s="12">
        <f t="shared" si="289"/>
        <v>0</v>
      </c>
      <c r="U692" s="12">
        <f t="shared" si="290"/>
        <v>0</v>
      </c>
      <c r="V692" s="12">
        <f t="shared" si="275"/>
        <v>5.0546225567071803E-3</v>
      </c>
      <c r="W692" s="12">
        <f t="shared" si="291"/>
        <v>4.2582015317955055E-5</v>
      </c>
      <c r="X692" s="12">
        <f t="shared" si="292"/>
        <v>1.6740578955036711E-7</v>
      </c>
      <c r="Y692" s="12">
        <f t="shared" si="293"/>
        <v>0</v>
      </c>
      <c r="Z692" s="13" t="str">
        <f t="shared" si="294"/>
        <v>N</v>
      </c>
      <c r="AA692" s="13" t="str">
        <f t="shared" si="295"/>
        <v>N</v>
      </c>
      <c r="AB692" s="13" t="str">
        <f t="shared" si="296"/>
        <v>U</v>
      </c>
      <c r="AC692" s="14">
        <f t="shared" si="297"/>
        <v>166021.44365805644</v>
      </c>
      <c r="AD692" s="14">
        <f t="shared" si="298"/>
        <v>0</v>
      </c>
      <c r="AE692" s="27"/>
      <c r="AF692" s="27"/>
      <c r="AG692" s="33"/>
      <c r="AH692" s="34"/>
      <c r="AI692" s="35"/>
      <c r="AJ692" s="33"/>
      <c r="AK692" s="34"/>
      <c r="AL692" s="35"/>
      <c r="AM692" s="28"/>
      <c r="AN692" s="28"/>
      <c r="AO692" s="28"/>
    </row>
    <row r="693" spans="5:41" x14ac:dyDescent="0.25">
      <c r="E693" s="11">
        <f>route!A692</f>
        <v>0</v>
      </c>
      <c r="F693" s="11">
        <f>route!B692</f>
        <v>0</v>
      </c>
      <c r="G693" s="12">
        <f t="shared" si="276"/>
        <v>0</v>
      </c>
      <c r="H693" s="12">
        <f t="shared" si="277"/>
        <v>0</v>
      </c>
      <c r="I693" s="12">
        <f t="shared" si="278"/>
        <v>31</v>
      </c>
      <c r="J693" s="12">
        <f t="shared" si="279"/>
        <v>3</v>
      </c>
      <c r="K693" s="12">
        <f t="shared" si="280"/>
        <v>-5.2359877559829883E-2</v>
      </c>
      <c r="L693" s="12">
        <f t="shared" si="281"/>
        <v>-5.2335956242943828E-2</v>
      </c>
      <c r="M693" s="12">
        <f t="shared" si="282"/>
        <v>-5.2383818566763218E-2</v>
      </c>
      <c r="N693" s="12">
        <f t="shared" si="283"/>
        <v>0</v>
      </c>
      <c r="O693" s="12">
        <f t="shared" si="284"/>
        <v>6375585.7452000007</v>
      </c>
      <c r="P693" s="12">
        <f t="shared" si="285"/>
        <v>9.2468067027179749E-6</v>
      </c>
      <c r="Q693" s="12">
        <f t="shared" si="286"/>
        <v>0</v>
      </c>
      <c r="R693" s="12">
        <f t="shared" si="287"/>
        <v>0</v>
      </c>
      <c r="S693" s="12">
        <f t="shared" si="288"/>
        <v>0</v>
      </c>
      <c r="T693" s="12">
        <f t="shared" si="289"/>
        <v>0</v>
      </c>
      <c r="U693" s="12">
        <f t="shared" si="290"/>
        <v>0</v>
      </c>
      <c r="V693" s="12">
        <f t="shared" si="275"/>
        <v>5.0546225567071803E-3</v>
      </c>
      <c r="W693" s="12">
        <f t="shared" si="291"/>
        <v>4.2582015317955055E-5</v>
      </c>
      <c r="X693" s="12">
        <f t="shared" si="292"/>
        <v>1.6740578955036711E-7</v>
      </c>
      <c r="Y693" s="12">
        <f t="shared" si="293"/>
        <v>0</v>
      </c>
      <c r="Z693" s="13" t="str">
        <f t="shared" si="294"/>
        <v>N</v>
      </c>
      <c r="AA693" s="13" t="str">
        <f t="shared" si="295"/>
        <v>N</v>
      </c>
      <c r="AB693" s="13" t="str">
        <f t="shared" si="296"/>
        <v>U</v>
      </c>
      <c r="AC693" s="14">
        <f t="shared" si="297"/>
        <v>166021.44365805644</v>
      </c>
      <c r="AD693" s="14">
        <f t="shared" si="298"/>
        <v>0</v>
      </c>
      <c r="AE693" s="27"/>
      <c r="AF693" s="27"/>
      <c r="AG693" s="33"/>
      <c r="AH693" s="34"/>
      <c r="AI693" s="35"/>
      <c r="AJ693" s="33"/>
      <c r="AK693" s="34"/>
      <c r="AL693" s="35"/>
      <c r="AM693" s="28"/>
      <c r="AN693" s="28"/>
      <c r="AO693" s="28"/>
    </row>
    <row r="694" spans="5:41" x14ac:dyDescent="0.25">
      <c r="E694" s="11">
        <f>route!A693</f>
        <v>0</v>
      </c>
      <c r="F694" s="11">
        <f>route!B693</f>
        <v>0</v>
      </c>
      <c r="G694" s="12">
        <f t="shared" si="276"/>
        <v>0</v>
      </c>
      <c r="H694" s="12">
        <f t="shared" si="277"/>
        <v>0</v>
      </c>
      <c r="I694" s="12">
        <f t="shared" si="278"/>
        <v>31</v>
      </c>
      <c r="J694" s="12">
        <f t="shared" si="279"/>
        <v>3</v>
      </c>
      <c r="K694" s="12">
        <f t="shared" si="280"/>
        <v>-5.2359877559829883E-2</v>
      </c>
      <c r="L694" s="12">
        <f t="shared" si="281"/>
        <v>-5.2335956242943828E-2</v>
      </c>
      <c r="M694" s="12">
        <f t="shared" si="282"/>
        <v>-5.2383818566763218E-2</v>
      </c>
      <c r="N694" s="12">
        <f t="shared" si="283"/>
        <v>0</v>
      </c>
      <c r="O694" s="12">
        <f t="shared" si="284"/>
        <v>6375585.7452000007</v>
      </c>
      <c r="P694" s="12">
        <f t="shared" si="285"/>
        <v>9.2468067027179749E-6</v>
      </c>
      <c r="Q694" s="12">
        <f t="shared" si="286"/>
        <v>0</v>
      </c>
      <c r="R694" s="12">
        <f t="shared" si="287"/>
        <v>0</v>
      </c>
      <c r="S694" s="12">
        <f t="shared" si="288"/>
        <v>0</v>
      </c>
      <c r="T694" s="12">
        <f t="shared" si="289"/>
        <v>0</v>
      </c>
      <c r="U694" s="12">
        <f t="shared" si="290"/>
        <v>0</v>
      </c>
      <c r="V694" s="12">
        <f t="shared" si="275"/>
        <v>5.0546225567071803E-3</v>
      </c>
      <c r="W694" s="12">
        <f t="shared" si="291"/>
        <v>4.2582015317955055E-5</v>
      </c>
      <c r="X694" s="12">
        <f t="shared" si="292"/>
        <v>1.6740578955036711E-7</v>
      </c>
      <c r="Y694" s="12">
        <f t="shared" si="293"/>
        <v>0</v>
      </c>
      <c r="Z694" s="13" t="str">
        <f t="shared" si="294"/>
        <v>N</v>
      </c>
      <c r="AA694" s="13" t="str">
        <f t="shared" si="295"/>
        <v>N</v>
      </c>
      <c r="AB694" s="13" t="str">
        <f t="shared" si="296"/>
        <v>U</v>
      </c>
      <c r="AC694" s="14">
        <f t="shared" si="297"/>
        <v>166021.44365805644</v>
      </c>
      <c r="AD694" s="14">
        <f t="shared" si="298"/>
        <v>0</v>
      </c>
      <c r="AE694" s="27"/>
      <c r="AF694" s="27"/>
      <c r="AG694" s="33"/>
      <c r="AH694" s="34"/>
      <c r="AI694" s="35"/>
      <c r="AJ694" s="33"/>
      <c r="AK694" s="34"/>
      <c r="AL694" s="35"/>
      <c r="AM694" s="28"/>
      <c r="AN694" s="28"/>
      <c r="AO694" s="28"/>
    </row>
    <row r="695" spans="5:41" x14ac:dyDescent="0.25">
      <c r="E695" s="11">
        <f>route!A694</f>
        <v>0</v>
      </c>
      <c r="F695" s="11">
        <f>route!B694</f>
        <v>0</v>
      </c>
      <c r="G695" s="12">
        <f t="shared" si="276"/>
        <v>0</v>
      </c>
      <c r="H695" s="12">
        <f t="shared" si="277"/>
        <v>0</v>
      </c>
      <c r="I695" s="12">
        <f t="shared" si="278"/>
        <v>31</v>
      </c>
      <c r="J695" s="12">
        <f t="shared" si="279"/>
        <v>3</v>
      </c>
      <c r="K695" s="12">
        <f t="shared" si="280"/>
        <v>-5.2359877559829883E-2</v>
      </c>
      <c r="L695" s="12">
        <f t="shared" si="281"/>
        <v>-5.2335956242943828E-2</v>
      </c>
      <c r="M695" s="12">
        <f t="shared" si="282"/>
        <v>-5.2383818566763218E-2</v>
      </c>
      <c r="N695" s="12">
        <f t="shared" si="283"/>
        <v>0</v>
      </c>
      <c r="O695" s="12">
        <f t="shared" si="284"/>
        <v>6375585.7452000007</v>
      </c>
      <c r="P695" s="12">
        <f t="shared" si="285"/>
        <v>9.2468067027179749E-6</v>
      </c>
      <c r="Q695" s="12">
        <f t="shared" si="286"/>
        <v>0</v>
      </c>
      <c r="R695" s="12">
        <f t="shared" si="287"/>
        <v>0</v>
      </c>
      <c r="S695" s="12">
        <f t="shared" si="288"/>
        <v>0</v>
      </c>
      <c r="T695" s="12">
        <f t="shared" si="289"/>
        <v>0</v>
      </c>
      <c r="U695" s="12">
        <f t="shared" si="290"/>
        <v>0</v>
      </c>
      <c r="V695" s="12">
        <f t="shared" si="275"/>
        <v>5.0546225567071803E-3</v>
      </c>
      <c r="W695" s="12">
        <f t="shared" si="291"/>
        <v>4.2582015317955055E-5</v>
      </c>
      <c r="X695" s="12">
        <f t="shared" si="292"/>
        <v>1.6740578955036711E-7</v>
      </c>
      <c r="Y695" s="12">
        <f t="shared" si="293"/>
        <v>0</v>
      </c>
      <c r="Z695" s="13" t="str">
        <f t="shared" si="294"/>
        <v>N</v>
      </c>
      <c r="AA695" s="13" t="str">
        <f t="shared" si="295"/>
        <v>N</v>
      </c>
      <c r="AB695" s="13" t="str">
        <f t="shared" si="296"/>
        <v>U</v>
      </c>
      <c r="AC695" s="14">
        <f t="shared" si="297"/>
        <v>166021.44365805644</v>
      </c>
      <c r="AD695" s="14">
        <f t="shared" si="298"/>
        <v>0</v>
      </c>
      <c r="AE695" s="27"/>
      <c r="AF695" s="27"/>
      <c r="AG695" s="33"/>
      <c r="AH695" s="34"/>
      <c r="AI695" s="35"/>
      <c r="AJ695" s="33"/>
      <c r="AK695" s="34"/>
      <c r="AL695" s="35"/>
      <c r="AM695" s="28"/>
      <c r="AN695" s="28"/>
      <c r="AO695" s="28"/>
    </row>
    <row r="696" spans="5:41" x14ac:dyDescent="0.25">
      <c r="E696" s="11">
        <f>route!A695</f>
        <v>0</v>
      </c>
      <c r="F696" s="11">
        <f>route!B695</f>
        <v>0</v>
      </c>
      <c r="G696" s="12">
        <f t="shared" si="276"/>
        <v>0</v>
      </c>
      <c r="H696" s="12">
        <f t="shared" si="277"/>
        <v>0</v>
      </c>
      <c r="I696" s="12">
        <f t="shared" si="278"/>
        <v>31</v>
      </c>
      <c r="J696" s="12">
        <f t="shared" si="279"/>
        <v>3</v>
      </c>
      <c r="K696" s="12">
        <f t="shared" si="280"/>
        <v>-5.2359877559829883E-2</v>
      </c>
      <c r="L696" s="12">
        <f t="shared" si="281"/>
        <v>-5.2335956242943828E-2</v>
      </c>
      <c r="M696" s="12">
        <f t="shared" si="282"/>
        <v>-5.2383818566763218E-2</v>
      </c>
      <c r="N696" s="12">
        <f t="shared" si="283"/>
        <v>0</v>
      </c>
      <c r="O696" s="12">
        <f t="shared" si="284"/>
        <v>6375585.7452000007</v>
      </c>
      <c r="P696" s="12">
        <f t="shared" si="285"/>
        <v>9.2468067027179749E-6</v>
      </c>
      <c r="Q696" s="12">
        <f t="shared" si="286"/>
        <v>0</v>
      </c>
      <c r="R696" s="12">
        <f t="shared" si="287"/>
        <v>0</v>
      </c>
      <c r="S696" s="12">
        <f t="shared" si="288"/>
        <v>0</v>
      </c>
      <c r="T696" s="12">
        <f t="shared" si="289"/>
        <v>0</v>
      </c>
      <c r="U696" s="12">
        <f t="shared" si="290"/>
        <v>0</v>
      </c>
      <c r="V696" s="12">
        <f t="shared" si="275"/>
        <v>5.0546225567071803E-3</v>
      </c>
      <c r="W696" s="12">
        <f t="shared" si="291"/>
        <v>4.2582015317955055E-5</v>
      </c>
      <c r="X696" s="12">
        <f t="shared" si="292"/>
        <v>1.6740578955036711E-7</v>
      </c>
      <c r="Y696" s="12">
        <f t="shared" si="293"/>
        <v>0</v>
      </c>
      <c r="Z696" s="13" t="str">
        <f t="shared" si="294"/>
        <v>N</v>
      </c>
      <c r="AA696" s="13" t="str">
        <f t="shared" si="295"/>
        <v>N</v>
      </c>
      <c r="AB696" s="13" t="str">
        <f t="shared" si="296"/>
        <v>U</v>
      </c>
      <c r="AC696" s="14">
        <f t="shared" si="297"/>
        <v>166021.44365805644</v>
      </c>
      <c r="AD696" s="14">
        <f t="shared" si="298"/>
        <v>0</v>
      </c>
      <c r="AE696" s="27"/>
      <c r="AF696" s="27"/>
      <c r="AG696" s="33"/>
      <c r="AH696" s="34"/>
      <c r="AI696" s="35"/>
      <c r="AJ696" s="33"/>
      <c r="AK696" s="34"/>
      <c r="AL696" s="35"/>
      <c r="AM696" s="28"/>
      <c r="AN696" s="28"/>
      <c r="AO696" s="28"/>
    </row>
    <row r="697" spans="5:41" x14ac:dyDescent="0.25">
      <c r="E697" s="11">
        <f>route!A696</f>
        <v>0</v>
      </c>
      <c r="F697" s="11">
        <f>route!B696</f>
        <v>0</v>
      </c>
      <c r="G697" s="12">
        <f t="shared" si="276"/>
        <v>0</v>
      </c>
      <c r="H697" s="12">
        <f t="shared" si="277"/>
        <v>0</v>
      </c>
      <c r="I697" s="12">
        <f t="shared" si="278"/>
        <v>31</v>
      </c>
      <c r="J697" s="12">
        <f t="shared" si="279"/>
        <v>3</v>
      </c>
      <c r="K697" s="12">
        <f t="shared" si="280"/>
        <v>-5.2359877559829883E-2</v>
      </c>
      <c r="L697" s="12">
        <f t="shared" si="281"/>
        <v>-5.2335956242943828E-2</v>
      </c>
      <c r="M697" s="12">
        <f t="shared" si="282"/>
        <v>-5.2383818566763218E-2</v>
      </c>
      <c r="N697" s="12">
        <f t="shared" si="283"/>
        <v>0</v>
      </c>
      <c r="O697" s="12">
        <f t="shared" si="284"/>
        <v>6375585.7452000007</v>
      </c>
      <c r="P697" s="12">
        <f t="shared" si="285"/>
        <v>9.2468067027179749E-6</v>
      </c>
      <c r="Q697" s="12">
        <f t="shared" si="286"/>
        <v>0</v>
      </c>
      <c r="R697" s="12">
        <f t="shared" si="287"/>
        <v>0</v>
      </c>
      <c r="S697" s="12">
        <f t="shared" si="288"/>
        <v>0</v>
      </c>
      <c r="T697" s="12">
        <f t="shared" si="289"/>
        <v>0</v>
      </c>
      <c r="U697" s="12">
        <f t="shared" si="290"/>
        <v>0</v>
      </c>
      <c r="V697" s="12">
        <f t="shared" si="275"/>
        <v>5.0546225567071803E-3</v>
      </c>
      <c r="W697" s="12">
        <f t="shared" si="291"/>
        <v>4.2582015317955055E-5</v>
      </c>
      <c r="X697" s="12">
        <f t="shared" si="292"/>
        <v>1.6740578955036711E-7</v>
      </c>
      <c r="Y697" s="12">
        <f t="shared" si="293"/>
        <v>0</v>
      </c>
      <c r="Z697" s="13" t="str">
        <f t="shared" si="294"/>
        <v>N</v>
      </c>
      <c r="AA697" s="13" t="str">
        <f t="shared" si="295"/>
        <v>N</v>
      </c>
      <c r="AB697" s="13" t="str">
        <f t="shared" si="296"/>
        <v>U</v>
      </c>
      <c r="AC697" s="14">
        <f t="shared" si="297"/>
        <v>166021.44365805644</v>
      </c>
      <c r="AD697" s="14">
        <f t="shared" si="298"/>
        <v>0</v>
      </c>
      <c r="AE697" s="27"/>
      <c r="AF697" s="27"/>
      <c r="AG697" s="33"/>
      <c r="AH697" s="34"/>
      <c r="AI697" s="35"/>
      <c r="AJ697" s="33"/>
      <c r="AK697" s="34"/>
      <c r="AL697" s="35"/>
      <c r="AM697" s="28"/>
      <c r="AN697" s="28"/>
      <c r="AO697" s="28"/>
    </row>
    <row r="698" spans="5:41" x14ac:dyDescent="0.25">
      <c r="E698" s="11">
        <f>route!A697</f>
        <v>0</v>
      </c>
      <c r="F698" s="11">
        <f>route!B697</f>
        <v>0</v>
      </c>
      <c r="G698" s="12">
        <f t="shared" si="276"/>
        <v>0</v>
      </c>
      <c r="H698" s="12">
        <f t="shared" si="277"/>
        <v>0</v>
      </c>
      <c r="I698" s="12">
        <f t="shared" si="278"/>
        <v>31</v>
      </c>
      <c r="J698" s="12">
        <f t="shared" si="279"/>
        <v>3</v>
      </c>
      <c r="K698" s="12">
        <f t="shared" si="280"/>
        <v>-5.2359877559829883E-2</v>
      </c>
      <c r="L698" s="12">
        <f t="shared" si="281"/>
        <v>-5.2335956242943828E-2</v>
      </c>
      <c r="M698" s="12">
        <f t="shared" si="282"/>
        <v>-5.2383818566763218E-2</v>
      </c>
      <c r="N698" s="12">
        <f t="shared" si="283"/>
        <v>0</v>
      </c>
      <c r="O698" s="12">
        <f t="shared" si="284"/>
        <v>6375585.7452000007</v>
      </c>
      <c r="P698" s="12">
        <f t="shared" si="285"/>
        <v>9.2468067027179749E-6</v>
      </c>
      <c r="Q698" s="12">
        <f t="shared" si="286"/>
        <v>0</v>
      </c>
      <c r="R698" s="12">
        <f t="shared" si="287"/>
        <v>0</v>
      </c>
      <c r="S698" s="12">
        <f t="shared" si="288"/>
        <v>0</v>
      </c>
      <c r="T698" s="12">
        <f t="shared" si="289"/>
        <v>0</v>
      </c>
      <c r="U698" s="12">
        <f t="shared" si="290"/>
        <v>0</v>
      </c>
      <c r="V698" s="12">
        <f t="shared" si="275"/>
        <v>5.0546225567071803E-3</v>
      </c>
      <c r="W698" s="12">
        <f t="shared" si="291"/>
        <v>4.2582015317955055E-5</v>
      </c>
      <c r="X698" s="12">
        <f t="shared" si="292"/>
        <v>1.6740578955036711E-7</v>
      </c>
      <c r="Y698" s="12">
        <f t="shared" si="293"/>
        <v>0</v>
      </c>
      <c r="Z698" s="13" t="str">
        <f t="shared" si="294"/>
        <v>N</v>
      </c>
      <c r="AA698" s="13" t="str">
        <f t="shared" si="295"/>
        <v>N</v>
      </c>
      <c r="AB698" s="13" t="str">
        <f t="shared" si="296"/>
        <v>U</v>
      </c>
      <c r="AC698" s="14">
        <f t="shared" si="297"/>
        <v>166021.44365805644</v>
      </c>
      <c r="AD698" s="14">
        <f t="shared" si="298"/>
        <v>0</v>
      </c>
      <c r="AE698" s="27"/>
      <c r="AF698" s="27"/>
      <c r="AG698" s="33"/>
      <c r="AH698" s="34"/>
      <c r="AI698" s="35"/>
      <c r="AJ698" s="33"/>
      <c r="AK698" s="34"/>
      <c r="AL698" s="35"/>
      <c r="AM698" s="28"/>
      <c r="AN698" s="28"/>
      <c r="AO698" s="28"/>
    </row>
    <row r="699" spans="5:41" x14ac:dyDescent="0.25">
      <c r="E699" s="11">
        <f>route!A698</f>
        <v>0</v>
      </c>
      <c r="F699" s="11">
        <f>route!B698</f>
        <v>0</v>
      </c>
      <c r="G699" s="12">
        <f t="shared" si="276"/>
        <v>0</v>
      </c>
      <c r="H699" s="12">
        <f t="shared" si="277"/>
        <v>0</v>
      </c>
      <c r="I699" s="12">
        <f t="shared" si="278"/>
        <v>31</v>
      </c>
      <c r="J699" s="12">
        <f t="shared" si="279"/>
        <v>3</v>
      </c>
      <c r="K699" s="12">
        <f t="shared" si="280"/>
        <v>-5.2359877559829883E-2</v>
      </c>
      <c r="L699" s="12">
        <f t="shared" si="281"/>
        <v>-5.2335956242943828E-2</v>
      </c>
      <c r="M699" s="12">
        <f t="shared" si="282"/>
        <v>-5.2383818566763218E-2</v>
      </c>
      <c r="N699" s="12">
        <f t="shared" si="283"/>
        <v>0</v>
      </c>
      <c r="O699" s="12">
        <f t="shared" si="284"/>
        <v>6375585.7452000007</v>
      </c>
      <c r="P699" s="12">
        <f t="shared" si="285"/>
        <v>9.2468067027179749E-6</v>
      </c>
      <c r="Q699" s="12">
        <f t="shared" si="286"/>
        <v>0</v>
      </c>
      <c r="R699" s="12">
        <f t="shared" si="287"/>
        <v>0</v>
      </c>
      <c r="S699" s="12">
        <f t="shared" si="288"/>
        <v>0</v>
      </c>
      <c r="T699" s="12">
        <f t="shared" si="289"/>
        <v>0</v>
      </c>
      <c r="U699" s="12">
        <f t="shared" si="290"/>
        <v>0</v>
      </c>
      <c r="V699" s="12">
        <f t="shared" si="275"/>
        <v>5.0546225567071803E-3</v>
      </c>
      <c r="W699" s="12">
        <f t="shared" si="291"/>
        <v>4.2582015317955055E-5</v>
      </c>
      <c r="X699" s="12">
        <f t="shared" si="292"/>
        <v>1.6740578955036711E-7</v>
      </c>
      <c r="Y699" s="12">
        <f t="shared" si="293"/>
        <v>0</v>
      </c>
      <c r="Z699" s="13" t="str">
        <f t="shared" si="294"/>
        <v>N</v>
      </c>
      <c r="AA699" s="13" t="str">
        <f t="shared" si="295"/>
        <v>N</v>
      </c>
      <c r="AB699" s="13" t="str">
        <f t="shared" si="296"/>
        <v>U</v>
      </c>
      <c r="AC699" s="14">
        <f t="shared" si="297"/>
        <v>166021.44365805644</v>
      </c>
      <c r="AD699" s="14">
        <f t="shared" si="298"/>
        <v>0</v>
      </c>
      <c r="AE699" s="27"/>
      <c r="AF699" s="27"/>
      <c r="AG699" s="33"/>
      <c r="AH699" s="34"/>
      <c r="AI699" s="35"/>
      <c r="AJ699" s="33"/>
      <c r="AK699" s="34"/>
      <c r="AL699" s="35"/>
      <c r="AM699" s="28"/>
      <c r="AN699" s="28"/>
      <c r="AO699" s="28"/>
    </row>
    <row r="700" spans="5:41" x14ac:dyDescent="0.25">
      <c r="E700" s="11">
        <f>route!A699</f>
        <v>0</v>
      </c>
      <c r="F700" s="11">
        <f>route!B699</f>
        <v>0</v>
      </c>
      <c r="G700" s="12">
        <f t="shared" si="276"/>
        <v>0</v>
      </c>
      <c r="H700" s="12">
        <f t="shared" si="277"/>
        <v>0</v>
      </c>
      <c r="I700" s="12">
        <f t="shared" si="278"/>
        <v>31</v>
      </c>
      <c r="J700" s="12">
        <f t="shared" si="279"/>
        <v>3</v>
      </c>
      <c r="K700" s="12">
        <f t="shared" si="280"/>
        <v>-5.2359877559829883E-2</v>
      </c>
      <c r="L700" s="12">
        <f t="shared" si="281"/>
        <v>-5.2335956242943828E-2</v>
      </c>
      <c r="M700" s="12">
        <f t="shared" si="282"/>
        <v>-5.2383818566763218E-2</v>
      </c>
      <c r="N700" s="12">
        <f t="shared" si="283"/>
        <v>0</v>
      </c>
      <c r="O700" s="12">
        <f t="shared" si="284"/>
        <v>6375585.7452000007</v>
      </c>
      <c r="P700" s="12">
        <f t="shared" si="285"/>
        <v>9.2468067027179749E-6</v>
      </c>
      <c r="Q700" s="12">
        <f t="shared" si="286"/>
        <v>0</v>
      </c>
      <c r="R700" s="12">
        <f t="shared" si="287"/>
        <v>0</v>
      </c>
      <c r="S700" s="12">
        <f t="shared" si="288"/>
        <v>0</v>
      </c>
      <c r="T700" s="12">
        <f t="shared" si="289"/>
        <v>0</v>
      </c>
      <c r="U700" s="12">
        <f t="shared" si="290"/>
        <v>0</v>
      </c>
      <c r="V700" s="12">
        <f t="shared" si="275"/>
        <v>5.0546225567071803E-3</v>
      </c>
      <c r="W700" s="12">
        <f t="shared" si="291"/>
        <v>4.2582015317955055E-5</v>
      </c>
      <c r="X700" s="12">
        <f t="shared" si="292"/>
        <v>1.6740578955036711E-7</v>
      </c>
      <c r="Y700" s="12">
        <f t="shared" si="293"/>
        <v>0</v>
      </c>
      <c r="Z700" s="13" t="str">
        <f t="shared" si="294"/>
        <v>N</v>
      </c>
      <c r="AA700" s="13" t="str">
        <f t="shared" si="295"/>
        <v>N</v>
      </c>
      <c r="AB700" s="13" t="str">
        <f t="shared" si="296"/>
        <v>U</v>
      </c>
      <c r="AC700" s="14">
        <f t="shared" si="297"/>
        <v>166021.44365805644</v>
      </c>
      <c r="AD700" s="14">
        <f t="shared" si="298"/>
        <v>0</v>
      </c>
      <c r="AE700" s="27"/>
      <c r="AF700" s="27"/>
      <c r="AG700" s="33"/>
      <c r="AH700" s="34"/>
      <c r="AI700" s="35"/>
      <c r="AJ700" s="33"/>
      <c r="AK700" s="34"/>
      <c r="AL700" s="35"/>
      <c r="AM700" s="28"/>
      <c r="AN700" s="28"/>
      <c r="AO700" s="28"/>
    </row>
    <row r="701" spans="5:41" x14ac:dyDescent="0.25">
      <c r="E701" s="11">
        <f>route!A700</f>
        <v>0</v>
      </c>
      <c r="F701" s="11">
        <f>route!B700</f>
        <v>0</v>
      </c>
      <c r="G701" s="12">
        <f t="shared" si="276"/>
        <v>0</v>
      </c>
      <c r="H701" s="12">
        <f t="shared" si="277"/>
        <v>0</v>
      </c>
      <c r="I701" s="12">
        <f t="shared" si="278"/>
        <v>31</v>
      </c>
      <c r="J701" s="12">
        <f t="shared" si="279"/>
        <v>3</v>
      </c>
      <c r="K701" s="12">
        <f t="shared" si="280"/>
        <v>-5.2359877559829883E-2</v>
      </c>
      <c r="L701" s="12">
        <f t="shared" si="281"/>
        <v>-5.2335956242943828E-2</v>
      </c>
      <c r="M701" s="12">
        <f t="shared" si="282"/>
        <v>-5.2383818566763218E-2</v>
      </c>
      <c r="N701" s="12">
        <f t="shared" si="283"/>
        <v>0</v>
      </c>
      <c r="O701" s="12">
        <f t="shared" si="284"/>
        <v>6375585.7452000007</v>
      </c>
      <c r="P701" s="12">
        <f t="shared" si="285"/>
        <v>9.2468067027179749E-6</v>
      </c>
      <c r="Q701" s="12">
        <f t="shared" si="286"/>
        <v>0</v>
      </c>
      <c r="R701" s="12">
        <f t="shared" si="287"/>
        <v>0</v>
      </c>
      <c r="S701" s="12">
        <f t="shared" si="288"/>
        <v>0</v>
      </c>
      <c r="T701" s="12">
        <f t="shared" si="289"/>
        <v>0</v>
      </c>
      <c r="U701" s="12">
        <f t="shared" si="290"/>
        <v>0</v>
      </c>
      <c r="V701" s="12">
        <f t="shared" si="275"/>
        <v>5.0546225567071803E-3</v>
      </c>
      <c r="W701" s="12">
        <f t="shared" si="291"/>
        <v>4.2582015317955055E-5</v>
      </c>
      <c r="X701" s="12">
        <f t="shared" si="292"/>
        <v>1.6740578955036711E-7</v>
      </c>
      <c r="Y701" s="12">
        <f t="shared" si="293"/>
        <v>0</v>
      </c>
      <c r="Z701" s="13" t="str">
        <f t="shared" si="294"/>
        <v>N</v>
      </c>
      <c r="AA701" s="13" t="str">
        <f t="shared" si="295"/>
        <v>N</v>
      </c>
      <c r="AB701" s="13" t="str">
        <f t="shared" si="296"/>
        <v>U</v>
      </c>
      <c r="AC701" s="14">
        <f t="shared" si="297"/>
        <v>166021.44365805644</v>
      </c>
      <c r="AD701" s="14">
        <f t="shared" si="298"/>
        <v>0</v>
      </c>
      <c r="AE701" s="27"/>
      <c r="AF701" s="27"/>
      <c r="AG701" s="33"/>
      <c r="AH701" s="34"/>
      <c r="AI701" s="35"/>
      <c r="AJ701" s="33"/>
      <c r="AK701" s="34"/>
      <c r="AL701" s="35"/>
      <c r="AM701" s="28"/>
      <c r="AN701" s="28"/>
      <c r="AO701" s="28"/>
    </row>
    <row r="702" spans="5:41" x14ac:dyDescent="0.25">
      <c r="E702" s="11">
        <f>route!A701</f>
        <v>0</v>
      </c>
      <c r="F702" s="11">
        <f>route!B701</f>
        <v>0</v>
      </c>
      <c r="G702" s="12">
        <f t="shared" si="276"/>
        <v>0</v>
      </c>
      <c r="H702" s="12">
        <f t="shared" si="277"/>
        <v>0</v>
      </c>
      <c r="I702" s="12">
        <f t="shared" si="278"/>
        <v>31</v>
      </c>
      <c r="J702" s="12">
        <f t="shared" si="279"/>
        <v>3</v>
      </c>
      <c r="K702" s="12">
        <f t="shared" si="280"/>
        <v>-5.2359877559829883E-2</v>
      </c>
      <c r="L702" s="12">
        <f t="shared" si="281"/>
        <v>-5.2335956242943828E-2</v>
      </c>
      <c r="M702" s="12">
        <f t="shared" si="282"/>
        <v>-5.2383818566763218E-2</v>
      </c>
      <c r="N702" s="12">
        <f t="shared" si="283"/>
        <v>0</v>
      </c>
      <c r="O702" s="12">
        <f t="shared" si="284"/>
        <v>6375585.7452000007</v>
      </c>
      <c r="P702" s="12">
        <f t="shared" si="285"/>
        <v>9.2468067027179749E-6</v>
      </c>
      <c r="Q702" s="12">
        <f t="shared" si="286"/>
        <v>0</v>
      </c>
      <c r="R702" s="12">
        <f t="shared" si="287"/>
        <v>0</v>
      </c>
      <c r="S702" s="12">
        <f t="shared" si="288"/>
        <v>0</v>
      </c>
      <c r="T702" s="12">
        <f t="shared" si="289"/>
        <v>0</v>
      </c>
      <c r="U702" s="12">
        <f t="shared" si="290"/>
        <v>0</v>
      </c>
      <c r="V702" s="12">
        <f t="shared" si="275"/>
        <v>5.0546225567071803E-3</v>
      </c>
      <c r="W702" s="12">
        <f t="shared" si="291"/>
        <v>4.2582015317955055E-5</v>
      </c>
      <c r="X702" s="12">
        <f t="shared" si="292"/>
        <v>1.6740578955036711E-7</v>
      </c>
      <c r="Y702" s="12">
        <f t="shared" si="293"/>
        <v>0</v>
      </c>
      <c r="Z702" s="13" t="str">
        <f t="shared" si="294"/>
        <v>N</v>
      </c>
      <c r="AA702" s="13" t="str">
        <f t="shared" si="295"/>
        <v>N</v>
      </c>
      <c r="AB702" s="13" t="str">
        <f t="shared" si="296"/>
        <v>U</v>
      </c>
      <c r="AC702" s="14">
        <f t="shared" si="297"/>
        <v>166021.44365805644</v>
      </c>
      <c r="AD702" s="14">
        <f t="shared" si="298"/>
        <v>0</v>
      </c>
      <c r="AE702" s="27"/>
      <c r="AF702" s="27"/>
      <c r="AG702" s="33"/>
      <c r="AH702" s="34"/>
      <c r="AI702" s="35"/>
      <c r="AJ702" s="33"/>
      <c r="AK702" s="34"/>
      <c r="AL702" s="35"/>
      <c r="AM702" s="28"/>
      <c r="AN702" s="28"/>
      <c r="AO702" s="28"/>
    </row>
    <row r="703" spans="5:41" x14ac:dyDescent="0.25">
      <c r="E703" s="11">
        <f>route!A702</f>
        <v>0</v>
      </c>
      <c r="F703" s="11">
        <f>route!B702</f>
        <v>0</v>
      </c>
      <c r="G703" s="12">
        <f t="shared" si="276"/>
        <v>0</v>
      </c>
      <c r="H703" s="12">
        <f t="shared" si="277"/>
        <v>0</v>
      </c>
      <c r="I703" s="12">
        <f t="shared" si="278"/>
        <v>31</v>
      </c>
      <c r="J703" s="12">
        <f t="shared" si="279"/>
        <v>3</v>
      </c>
      <c r="K703" s="12">
        <f t="shared" si="280"/>
        <v>-5.2359877559829883E-2</v>
      </c>
      <c r="L703" s="12">
        <f t="shared" si="281"/>
        <v>-5.2335956242943828E-2</v>
      </c>
      <c r="M703" s="12">
        <f t="shared" si="282"/>
        <v>-5.2383818566763218E-2</v>
      </c>
      <c r="N703" s="12">
        <f t="shared" si="283"/>
        <v>0</v>
      </c>
      <c r="O703" s="12">
        <f t="shared" si="284"/>
        <v>6375585.7452000007</v>
      </c>
      <c r="P703" s="12">
        <f t="shared" si="285"/>
        <v>9.2468067027179749E-6</v>
      </c>
      <c r="Q703" s="12">
        <f t="shared" si="286"/>
        <v>0</v>
      </c>
      <c r="R703" s="12">
        <f t="shared" si="287"/>
        <v>0</v>
      </c>
      <c r="S703" s="12">
        <f t="shared" si="288"/>
        <v>0</v>
      </c>
      <c r="T703" s="12">
        <f t="shared" si="289"/>
        <v>0</v>
      </c>
      <c r="U703" s="12">
        <f t="shared" si="290"/>
        <v>0</v>
      </c>
      <c r="V703" s="12">
        <f t="shared" si="275"/>
        <v>5.0546225567071803E-3</v>
      </c>
      <c r="W703" s="12">
        <f t="shared" si="291"/>
        <v>4.2582015317955055E-5</v>
      </c>
      <c r="X703" s="12">
        <f t="shared" si="292"/>
        <v>1.6740578955036711E-7</v>
      </c>
      <c r="Y703" s="12">
        <f t="shared" si="293"/>
        <v>0</v>
      </c>
      <c r="Z703" s="13" t="str">
        <f t="shared" si="294"/>
        <v>N</v>
      </c>
      <c r="AA703" s="13" t="str">
        <f t="shared" si="295"/>
        <v>N</v>
      </c>
      <c r="AB703" s="13" t="str">
        <f t="shared" si="296"/>
        <v>U</v>
      </c>
      <c r="AC703" s="14">
        <f t="shared" si="297"/>
        <v>166021.44365805644</v>
      </c>
      <c r="AD703" s="14">
        <f t="shared" si="298"/>
        <v>0</v>
      </c>
      <c r="AE703" s="27"/>
      <c r="AF703" s="27"/>
      <c r="AG703" s="33"/>
      <c r="AH703" s="34"/>
      <c r="AI703" s="35"/>
      <c r="AJ703" s="33"/>
      <c r="AK703" s="34"/>
      <c r="AL703" s="35"/>
      <c r="AM703" s="28"/>
      <c r="AN703" s="28"/>
      <c r="AO703" s="28"/>
    </row>
    <row r="704" spans="5:41" x14ac:dyDescent="0.25">
      <c r="E704" s="11">
        <f>route!A703</f>
        <v>0</v>
      </c>
      <c r="F704" s="11">
        <f>route!B703</f>
        <v>0</v>
      </c>
      <c r="G704" s="12">
        <f t="shared" si="276"/>
        <v>0</v>
      </c>
      <c r="H704" s="12">
        <f t="shared" si="277"/>
        <v>0</v>
      </c>
      <c r="I704" s="12">
        <f t="shared" si="278"/>
        <v>31</v>
      </c>
      <c r="J704" s="12">
        <f t="shared" si="279"/>
        <v>3</v>
      </c>
      <c r="K704" s="12">
        <f t="shared" si="280"/>
        <v>-5.2359877559829883E-2</v>
      </c>
      <c r="L704" s="12">
        <f t="shared" si="281"/>
        <v>-5.2335956242943828E-2</v>
      </c>
      <c r="M704" s="12">
        <f t="shared" si="282"/>
        <v>-5.2383818566763218E-2</v>
      </c>
      <c r="N704" s="12">
        <f t="shared" si="283"/>
        <v>0</v>
      </c>
      <c r="O704" s="12">
        <f t="shared" si="284"/>
        <v>6375585.7452000007</v>
      </c>
      <c r="P704" s="12">
        <f t="shared" si="285"/>
        <v>9.2468067027179749E-6</v>
      </c>
      <c r="Q704" s="12">
        <f t="shared" si="286"/>
        <v>0</v>
      </c>
      <c r="R704" s="12">
        <f t="shared" si="287"/>
        <v>0</v>
      </c>
      <c r="S704" s="12">
        <f t="shared" si="288"/>
        <v>0</v>
      </c>
      <c r="T704" s="12">
        <f t="shared" si="289"/>
        <v>0</v>
      </c>
      <c r="U704" s="12">
        <f t="shared" si="290"/>
        <v>0</v>
      </c>
      <c r="V704" s="12">
        <f t="shared" si="275"/>
        <v>5.0546225567071803E-3</v>
      </c>
      <c r="W704" s="12">
        <f t="shared" si="291"/>
        <v>4.2582015317955055E-5</v>
      </c>
      <c r="X704" s="12">
        <f t="shared" si="292"/>
        <v>1.6740578955036711E-7</v>
      </c>
      <c r="Y704" s="12">
        <f t="shared" si="293"/>
        <v>0</v>
      </c>
      <c r="Z704" s="13" t="str">
        <f t="shared" si="294"/>
        <v>N</v>
      </c>
      <c r="AA704" s="13" t="str">
        <f t="shared" si="295"/>
        <v>N</v>
      </c>
      <c r="AB704" s="13" t="str">
        <f t="shared" si="296"/>
        <v>U</v>
      </c>
      <c r="AC704" s="14">
        <f t="shared" si="297"/>
        <v>166021.44365805644</v>
      </c>
      <c r="AD704" s="14">
        <f t="shared" si="298"/>
        <v>0</v>
      </c>
      <c r="AE704" s="27"/>
      <c r="AF704" s="27"/>
      <c r="AG704" s="33"/>
      <c r="AH704" s="34"/>
      <c r="AI704" s="35"/>
      <c r="AJ704" s="33"/>
      <c r="AK704" s="34"/>
      <c r="AL704" s="35"/>
      <c r="AM704" s="28"/>
      <c r="AN704" s="28"/>
      <c r="AO704" s="28"/>
    </row>
    <row r="705" spans="5:41" x14ac:dyDescent="0.25">
      <c r="E705" s="11">
        <f>route!A704</f>
        <v>0</v>
      </c>
      <c r="F705" s="11">
        <f>route!B704</f>
        <v>0</v>
      </c>
      <c r="G705" s="12">
        <f t="shared" si="276"/>
        <v>0</v>
      </c>
      <c r="H705" s="12">
        <f t="shared" si="277"/>
        <v>0</v>
      </c>
      <c r="I705" s="12">
        <f t="shared" si="278"/>
        <v>31</v>
      </c>
      <c r="J705" s="12">
        <f t="shared" si="279"/>
        <v>3</v>
      </c>
      <c r="K705" s="12">
        <f t="shared" si="280"/>
        <v>-5.2359877559829883E-2</v>
      </c>
      <c r="L705" s="12">
        <f t="shared" si="281"/>
        <v>-5.2335956242943828E-2</v>
      </c>
      <c r="M705" s="12">
        <f t="shared" si="282"/>
        <v>-5.2383818566763218E-2</v>
      </c>
      <c r="N705" s="12">
        <f t="shared" si="283"/>
        <v>0</v>
      </c>
      <c r="O705" s="12">
        <f t="shared" si="284"/>
        <v>6375585.7452000007</v>
      </c>
      <c r="P705" s="12">
        <f t="shared" si="285"/>
        <v>9.2468067027179749E-6</v>
      </c>
      <c r="Q705" s="12">
        <f t="shared" si="286"/>
        <v>0</v>
      </c>
      <c r="R705" s="12">
        <f t="shared" si="287"/>
        <v>0</v>
      </c>
      <c r="S705" s="12">
        <f t="shared" si="288"/>
        <v>0</v>
      </c>
      <c r="T705" s="12">
        <f t="shared" si="289"/>
        <v>0</v>
      </c>
      <c r="U705" s="12">
        <f t="shared" si="290"/>
        <v>0</v>
      </c>
      <c r="V705" s="12">
        <f t="shared" si="275"/>
        <v>5.0546225567071803E-3</v>
      </c>
      <c r="W705" s="12">
        <f t="shared" si="291"/>
        <v>4.2582015317955055E-5</v>
      </c>
      <c r="X705" s="12">
        <f t="shared" si="292"/>
        <v>1.6740578955036711E-7</v>
      </c>
      <c r="Y705" s="12">
        <f t="shared" si="293"/>
        <v>0</v>
      </c>
      <c r="Z705" s="13" t="str">
        <f t="shared" si="294"/>
        <v>N</v>
      </c>
      <c r="AA705" s="13" t="str">
        <f t="shared" si="295"/>
        <v>N</v>
      </c>
      <c r="AB705" s="13" t="str">
        <f t="shared" si="296"/>
        <v>U</v>
      </c>
      <c r="AC705" s="14">
        <f t="shared" si="297"/>
        <v>166021.44365805644</v>
      </c>
      <c r="AD705" s="14">
        <f t="shared" si="298"/>
        <v>0</v>
      </c>
      <c r="AE705" s="27"/>
      <c r="AF705" s="27"/>
      <c r="AG705" s="33"/>
      <c r="AH705" s="34"/>
      <c r="AI705" s="35"/>
      <c r="AJ705" s="33"/>
      <c r="AK705" s="34"/>
      <c r="AL705" s="35"/>
      <c r="AM705" s="28"/>
      <c r="AN705" s="28"/>
      <c r="AO705" s="28"/>
    </row>
    <row r="706" spans="5:41" x14ac:dyDescent="0.25">
      <c r="E706" s="11">
        <f>route!A705</f>
        <v>0</v>
      </c>
      <c r="F706" s="11">
        <f>route!B705</f>
        <v>0</v>
      </c>
      <c r="G706" s="12">
        <f t="shared" si="276"/>
        <v>0</v>
      </c>
      <c r="H706" s="12">
        <f t="shared" si="277"/>
        <v>0</v>
      </c>
      <c r="I706" s="12">
        <f t="shared" si="278"/>
        <v>31</v>
      </c>
      <c r="J706" s="12">
        <f t="shared" si="279"/>
        <v>3</v>
      </c>
      <c r="K706" s="12">
        <f t="shared" si="280"/>
        <v>-5.2359877559829883E-2</v>
      </c>
      <c r="L706" s="12">
        <f t="shared" si="281"/>
        <v>-5.2335956242943828E-2</v>
      </c>
      <c r="M706" s="12">
        <f t="shared" si="282"/>
        <v>-5.2383818566763218E-2</v>
      </c>
      <c r="N706" s="12">
        <f t="shared" si="283"/>
        <v>0</v>
      </c>
      <c r="O706" s="12">
        <f t="shared" si="284"/>
        <v>6375585.7452000007</v>
      </c>
      <c r="P706" s="12">
        <f t="shared" si="285"/>
        <v>9.2468067027179749E-6</v>
      </c>
      <c r="Q706" s="12">
        <f t="shared" si="286"/>
        <v>0</v>
      </c>
      <c r="R706" s="12">
        <f t="shared" si="287"/>
        <v>0</v>
      </c>
      <c r="S706" s="12">
        <f t="shared" si="288"/>
        <v>0</v>
      </c>
      <c r="T706" s="12">
        <f t="shared" si="289"/>
        <v>0</v>
      </c>
      <c r="U706" s="12">
        <f t="shared" si="290"/>
        <v>0</v>
      </c>
      <c r="V706" s="12">
        <f t="shared" si="275"/>
        <v>5.0546225567071803E-3</v>
      </c>
      <c r="W706" s="12">
        <f t="shared" si="291"/>
        <v>4.2582015317955055E-5</v>
      </c>
      <c r="X706" s="12">
        <f t="shared" si="292"/>
        <v>1.6740578955036711E-7</v>
      </c>
      <c r="Y706" s="12">
        <f t="shared" si="293"/>
        <v>0</v>
      </c>
      <c r="Z706" s="13" t="str">
        <f t="shared" si="294"/>
        <v>N</v>
      </c>
      <c r="AA706" s="13" t="str">
        <f t="shared" si="295"/>
        <v>N</v>
      </c>
      <c r="AB706" s="13" t="str">
        <f t="shared" si="296"/>
        <v>U</v>
      </c>
      <c r="AC706" s="14">
        <f t="shared" si="297"/>
        <v>166021.44365805644</v>
      </c>
      <c r="AD706" s="14">
        <f t="shared" si="298"/>
        <v>0</v>
      </c>
      <c r="AE706" s="27"/>
      <c r="AF706" s="27"/>
      <c r="AG706" s="33"/>
      <c r="AH706" s="34"/>
      <c r="AI706" s="35"/>
      <c r="AJ706" s="33"/>
      <c r="AK706" s="34"/>
      <c r="AL706" s="35"/>
      <c r="AM706" s="28"/>
      <c r="AN706" s="28"/>
      <c r="AO706" s="28"/>
    </row>
    <row r="707" spans="5:41" x14ac:dyDescent="0.25">
      <c r="E707" s="11">
        <f>route!A706</f>
        <v>0</v>
      </c>
      <c r="F707" s="11">
        <f>route!B706</f>
        <v>0</v>
      </c>
      <c r="G707" s="12">
        <f t="shared" si="276"/>
        <v>0</v>
      </c>
      <c r="H707" s="12">
        <f t="shared" si="277"/>
        <v>0</v>
      </c>
      <c r="I707" s="12">
        <f t="shared" si="278"/>
        <v>31</v>
      </c>
      <c r="J707" s="12">
        <f t="shared" si="279"/>
        <v>3</v>
      </c>
      <c r="K707" s="12">
        <f t="shared" si="280"/>
        <v>-5.2359877559829883E-2</v>
      </c>
      <c r="L707" s="12">
        <f t="shared" si="281"/>
        <v>-5.2335956242943828E-2</v>
      </c>
      <c r="M707" s="12">
        <f t="shared" si="282"/>
        <v>-5.2383818566763218E-2</v>
      </c>
      <c r="N707" s="12">
        <f t="shared" si="283"/>
        <v>0</v>
      </c>
      <c r="O707" s="12">
        <f t="shared" si="284"/>
        <v>6375585.7452000007</v>
      </c>
      <c r="P707" s="12">
        <f t="shared" si="285"/>
        <v>9.2468067027179749E-6</v>
      </c>
      <c r="Q707" s="12">
        <f t="shared" si="286"/>
        <v>0</v>
      </c>
      <c r="R707" s="12">
        <f t="shared" si="287"/>
        <v>0</v>
      </c>
      <c r="S707" s="12">
        <f t="shared" si="288"/>
        <v>0</v>
      </c>
      <c r="T707" s="12">
        <f t="shared" si="289"/>
        <v>0</v>
      </c>
      <c r="U707" s="12">
        <f t="shared" si="290"/>
        <v>0</v>
      </c>
      <c r="V707" s="12">
        <f t="shared" si="275"/>
        <v>5.0546225567071803E-3</v>
      </c>
      <c r="W707" s="12">
        <f t="shared" si="291"/>
        <v>4.2582015317955055E-5</v>
      </c>
      <c r="X707" s="12">
        <f t="shared" si="292"/>
        <v>1.6740578955036711E-7</v>
      </c>
      <c r="Y707" s="12">
        <f t="shared" si="293"/>
        <v>0</v>
      </c>
      <c r="Z707" s="13" t="str">
        <f t="shared" si="294"/>
        <v>N</v>
      </c>
      <c r="AA707" s="13" t="str">
        <f t="shared" si="295"/>
        <v>N</v>
      </c>
      <c r="AB707" s="13" t="str">
        <f t="shared" si="296"/>
        <v>U</v>
      </c>
      <c r="AC707" s="14">
        <f t="shared" si="297"/>
        <v>166021.44365805644</v>
      </c>
      <c r="AD707" s="14">
        <f t="shared" si="298"/>
        <v>0</v>
      </c>
      <c r="AE707" s="27"/>
      <c r="AF707" s="27"/>
      <c r="AG707" s="33"/>
      <c r="AH707" s="34"/>
      <c r="AI707" s="35"/>
      <c r="AJ707" s="33"/>
      <c r="AK707" s="34"/>
      <c r="AL707" s="35"/>
      <c r="AM707" s="28"/>
      <c r="AN707" s="28"/>
      <c r="AO707" s="28"/>
    </row>
    <row r="708" spans="5:41" x14ac:dyDescent="0.25">
      <c r="E708" s="11">
        <f>route!A707</f>
        <v>0</v>
      </c>
      <c r="F708" s="11">
        <f>route!B707</f>
        <v>0</v>
      </c>
      <c r="G708" s="12">
        <f t="shared" si="276"/>
        <v>0</v>
      </c>
      <c r="H708" s="12">
        <f t="shared" si="277"/>
        <v>0</v>
      </c>
      <c r="I708" s="12">
        <f t="shared" si="278"/>
        <v>31</v>
      </c>
      <c r="J708" s="12">
        <f t="shared" si="279"/>
        <v>3</v>
      </c>
      <c r="K708" s="12">
        <f t="shared" si="280"/>
        <v>-5.2359877559829883E-2</v>
      </c>
      <c r="L708" s="12">
        <f t="shared" si="281"/>
        <v>-5.2335956242943828E-2</v>
      </c>
      <c r="M708" s="12">
        <f t="shared" si="282"/>
        <v>-5.2383818566763218E-2</v>
      </c>
      <c r="N708" s="12">
        <f t="shared" si="283"/>
        <v>0</v>
      </c>
      <c r="O708" s="12">
        <f t="shared" si="284"/>
        <v>6375585.7452000007</v>
      </c>
      <c r="P708" s="12">
        <f t="shared" si="285"/>
        <v>9.2468067027179749E-6</v>
      </c>
      <c r="Q708" s="12">
        <f t="shared" si="286"/>
        <v>0</v>
      </c>
      <c r="R708" s="12">
        <f t="shared" si="287"/>
        <v>0</v>
      </c>
      <c r="S708" s="12">
        <f t="shared" si="288"/>
        <v>0</v>
      </c>
      <c r="T708" s="12">
        <f t="shared" si="289"/>
        <v>0</v>
      </c>
      <c r="U708" s="12">
        <f t="shared" si="290"/>
        <v>0</v>
      </c>
      <c r="V708" s="12">
        <f t="shared" si="275"/>
        <v>5.0546225567071803E-3</v>
      </c>
      <c r="W708" s="12">
        <f t="shared" si="291"/>
        <v>4.2582015317955055E-5</v>
      </c>
      <c r="X708" s="12">
        <f t="shared" si="292"/>
        <v>1.6740578955036711E-7</v>
      </c>
      <c r="Y708" s="12">
        <f t="shared" si="293"/>
        <v>0</v>
      </c>
      <c r="Z708" s="13" t="str">
        <f t="shared" si="294"/>
        <v>N</v>
      </c>
      <c r="AA708" s="13" t="str">
        <f t="shared" si="295"/>
        <v>N</v>
      </c>
      <c r="AB708" s="13" t="str">
        <f t="shared" si="296"/>
        <v>U</v>
      </c>
      <c r="AC708" s="14">
        <f t="shared" si="297"/>
        <v>166021.44365805644</v>
      </c>
      <c r="AD708" s="14">
        <f t="shared" si="298"/>
        <v>0</v>
      </c>
      <c r="AE708" s="27"/>
      <c r="AF708" s="27"/>
      <c r="AG708" s="33"/>
      <c r="AH708" s="34"/>
      <c r="AI708" s="35"/>
      <c r="AJ708" s="33"/>
      <c r="AK708" s="34"/>
      <c r="AL708" s="35"/>
      <c r="AM708" s="28"/>
      <c r="AN708" s="28"/>
      <c r="AO708" s="28"/>
    </row>
    <row r="709" spans="5:41" x14ac:dyDescent="0.25">
      <c r="E709" s="11">
        <f>route!A708</f>
        <v>0</v>
      </c>
      <c r="F709" s="11">
        <f>route!B708</f>
        <v>0</v>
      </c>
      <c r="G709" s="12">
        <f t="shared" si="276"/>
        <v>0</v>
      </c>
      <c r="H709" s="12">
        <f t="shared" si="277"/>
        <v>0</v>
      </c>
      <c r="I709" s="12">
        <f t="shared" si="278"/>
        <v>31</v>
      </c>
      <c r="J709" s="12">
        <f t="shared" si="279"/>
        <v>3</v>
      </c>
      <c r="K709" s="12">
        <f t="shared" si="280"/>
        <v>-5.2359877559829883E-2</v>
      </c>
      <c r="L709" s="12">
        <f t="shared" si="281"/>
        <v>-5.2335956242943828E-2</v>
      </c>
      <c r="M709" s="12">
        <f t="shared" si="282"/>
        <v>-5.2383818566763218E-2</v>
      </c>
      <c r="N709" s="12">
        <f t="shared" si="283"/>
        <v>0</v>
      </c>
      <c r="O709" s="12">
        <f t="shared" si="284"/>
        <v>6375585.7452000007</v>
      </c>
      <c r="P709" s="12">
        <f t="shared" si="285"/>
        <v>9.2468067027179749E-6</v>
      </c>
      <c r="Q709" s="12">
        <f t="shared" si="286"/>
        <v>0</v>
      </c>
      <c r="R709" s="12">
        <f t="shared" si="287"/>
        <v>0</v>
      </c>
      <c r="S709" s="12">
        <f t="shared" si="288"/>
        <v>0</v>
      </c>
      <c r="T709" s="12">
        <f t="shared" si="289"/>
        <v>0</v>
      </c>
      <c r="U709" s="12">
        <f t="shared" si="290"/>
        <v>0</v>
      </c>
      <c r="V709" s="12">
        <f t="shared" ref="V709:V772" si="299">(3/4)*$C$17</f>
        <v>5.0546225567071803E-3</v>
      </c>
      <c r="W709" s="12">
        <f t="shared" si="291"/>
        <v>4.2582015317955055E-5</v>
      </c>
      <c r="X709" s="12">
        <f t="shared" si="292"/>
        <v>1.6740578955036711E-7</v>
      </c>
      <c r="Y709" s="12">
        <f t="shared" si="293"/>
        <v>0</v>
      </c>
      <c r="Z709" s="13" t="str">
        <f t="shared" si="294"/>
        <v>N</v>
      </c>
      <c r="AA709" s="13" t="str">
        <f t="shared" si="295"/>
        <v>N</v>
      </c>
      <c r="AB709" s="13" t="str">
        <f t="shared" si="296"/>
        <v>U</v>
      </c>
      <c r="AC709" s="14">
        <f t="shared" si="297"/>
        <v>166021.44365805644</v>
      </c>
      <c r="AD709" s="14">
        <f t="shared" si="298"/>
        <v>0</v>
      </c>
      <c r="AE709" s="27"/>
      <c r="AF709" s="27"/>
      <c r="AG709" s="33"/>
      <c r="AH709" s="34"/>
      <c r="AI709" s="35"/>
      <c r="AJ709" s="33"/>
      <c r="AK709" s="34"/>
      <c r="AL709" s="35"/>
      <c r="AM709" s="28"/>
      <c r="AN709" s="28"/>
      <c r="AO709" s="28"/>
    </row>
    <row r="710" spans="5:41" x14ac:dyDescent="0.25">
      <c r="E710" s="11">
        <f>route!A709</f>
        <v>0</v>
      </c>
      <c r="F710" s="11">
        <f>route!B709</f>
        <v>0</v>
      </c>
      <c r="G710" s="12">
        <f t="shared" si="276"/>
        <v>0</v>
      </c>
      <c r="H710" s="12">
        <f t="shared" si="277"/>
        <v>0</v>
      </c>
      <c r="I710" s="12">
        <f t="shared" si="278"/>
        <v>31</v>
      </c>
      <c r="J710" s="12">
        <f t="shared" si="279"/>
        <v>3</v>
      </c>
      <c r="K710" s="12">
        <f t="shared" si="280"/>
        <v>-5.2359877559829883E-2</v>
      </c>
      <c r="L710" s="12">
        <f t="shared" si="281"/>
        <v>-5.2335956242943828E-2</v>
      </c>
      <c r="M710" s="12">
        <f t="shared" si="282"/>
        <v>-5.2383818566763218E-2</v>
      </c>
      <c r="N710" s="12">
        <f t="shared" si="283"/>
        <v>0</v>
      </c>
      <c r="O710" s="12">
        <f t="shared" si="284"/>
        <v>6375585.7452000007</v>
      </c>
      <c r="P710" s="12">
        <f t="shared" si="285"/>
        <v>9.2468067027179749E-6</v>
      </c>
      <c r="Q710" s="12">
        <f t="shared" si="286"/>
        <v>0</v>
      </c>
      <c r="R710" s="12">
        <f t="shared" si="287"/>
        <v>0</v>
      </c>
      <c r="S710" s="12">
        <f t="shared" si="288"/>
        <v>0</v>
      </c>
      <c r="T710" s="12">
        <f t="shared" si="289"/>
        <v>0</v>
      </c>
      <c r="U710" s="12">
        <f t="shared" si="290"/>
        <v>0</v>
      </c>
      <c r="V710" s="12">
        <f t="shared" si="299"/>
        <v>5.0546225567071803E-3</v>
      </c>
      <c r="W710" s="12">
        <f t="shared" si="291"/>
        <v>4.2582015317955055E-5</v>
      </c>
      <c r="X710" s="12">
        <f t="shared" si="292"/>
        <v>1.6740578955036711E-7</v>
      </c>
      <c r="Y710" s="12">
        <f t="shared" si="293"/>
        <v>0</v>
      </c>
      <c r="Z710" s="13" t="str">
        <f t="shared" si="294"/>
        <v>N</v>
      </c>
      <c r="AA710" s="13" t="str">
        <f t="shared" si="295"/>
        <v>N</v>
      </c>
      <c r="AB710" s="13" t="str">
        <f t="shared" si="296"/>
        <v>U</v>
      </c>
      <c r="AC710" s="14">
        <f t="shared" si="297"/>
        <v>166021.44365805644</v>
      </c>
      <c r="AD710" s="14">
        <f t="shared" si="298"/>
        <v>0</v>
      </c>
      <c r="AE710" s="27"/>
      <c r="AF710" s="27"/>
      <c r="AG710" s="33"/>
      <c r="AH710" s="34"/>
      <c r="AI710" s="35"/>
      <c r="AJ710" s="33"/>
      <c r="AK710" s="34"/>
      <c r="AL710" s="35"/>
      <c r="AM710" s="28"/>
      <c r="AN710" s="28"/>
      <c r="AO710" s="28"/>
    </row>
    <row r="711" spans="5:41" x14ac:dyDescent="0.25">
      <c r="E711" s="11">
        <f>route!A710</f>
        <v>0</v>
      </c>
      <c r="F711" s="11">
        <f>route!B710</f>
        <v>0</v>
      </c>
      <c r="G711" s="12">
        <f t="shared" si="276"/>
        <v>0</v>
      </c>
      <c r="H711" s="12">
        <f t="shared" si="277"/>
        <v>0</v>
      </c>
      <c r="I711" s="12">
        <f t="shared" si="278"/>
        <v>31</v>
      </c>
      <c r="J711" s="12">
        <f t="shared" si="279"/>
        <v>3</v>
      </c>
      <c r="K711" s="12">
        <f t="shared" si="280"/>
        <v>-5.2359877559829883E-2</v>
      </c>
      <c r="L711" s="12">
        <f t="shared" si="281"/>
        <v>-5.2335956242943828E-2</v>
      </c>
      <c r="M711" s="12">
        <f t="shared" si="282"/>
        <v>-5.2383818566763218E-2</v>
      </c>
      <c r="N711" s="12">
        <f t="shared" si="283"/>
        <v>0</v>
      </c>
      <c r="O711" s="12">
        <f t="shared" si="284"/>
        <v>6375585.7452000007</v>
      </c>
      <c r="P711" s="12">
        <f t="shared" si="285"/>
        <v>9.2468067027179749E-6</v>
      </c>
      <c r="Q711" s="12">
        <f t="shared" si="286"/>
        <v>0</v>
      </c>
      <c r="R711" s="12">
        <f t="shared" si="287"/>
        <v>0</v>
      </c>
      <c r="S711" s="12">
        <f t="shared" si="288"/>
        <v>0</v>
      </c>
      <c r="T711" s="12">
        <f t="shared" si="289"/>
        <v>0</v>
      </c>
      <c r="U711" s="12">
        <f t="shared" si="290"/>
        <v>0</v>
      </c>
      <c r="V711" s="12">
        <f t="shared" si="299"/>
        <v>5.0546225567071803E-3</v>
      </c>
      <c r="W711" s="12">
        <f t="shared" si="291"/>
        <v>4.2582015317955055E-5</v>
      </c>
      <c r="X711" s="12">
        <f t="shared" si="292"/>
        <v>1.6740578955036711E-7</v>
      </c>
      <c r="Y711" s="12">
        <f t="shared" si="293"/>
        <v>0</v>
      </c>
      <c r="Z711" s="13" t="str">
        <f t="shared" si="294"/>
        <v>N</v>
      </c>
      <c r="AA711" s="13" t="str">
        <f t="shared" si="295"/>
        <v>N</v>
      </c>
      <c r="AB711" s="13" t="str">
        <f t="shared" si="296"/>
        <v>U</v>
      </c>
      <c r="AC711" s="14">
        <f t="shared" si="297"/>
        <v>166021.44365805644</v>
      </c>
      <c r="AD711" s="14">
        <f t="shared" si="298"/>
        <v>0</v>
      </c>
      <c r="AE711" s="27"/>
      <c r="AF711" s="27"/>
      <c r="AG711" s="33"/>
      <c r="AH711" s="34"/>
      <c r="AI711" s="35"/>
      <c r="AJ711" s="33"/>
      <c r="AK711" s="34"/>
      <c r="AL711" s="35"/>
      <c r="AM711" s="28"/>
      <c r="AN711" s="28"/>
      <c r="AO711" s="28"/>
    </row>
    <row r="712" spans="5:41" x14ac:dyDescent="0.25">
      <c r="E712" s="11">
        <f>route!A711</f>
        <v>0</v>
      </c>
      <c r="F712" s="11">
        <f>route!B711</f>
        <v>0</v>
      </c>
      <c r="G712" s="12">
        <f t="shared" si="276"/>
        <v>0</v>
      </c>
      <c r="H712" s="12">
        <f t="shared" si="277"/>
        <v>0</v>
      </c>
      <c r="I712" s="12">
        <f t="shared" si="278"/>
        <v>31</v>
      </c>
      <c r="J712" s="12">
        <f t="shared" si="279"/>
        <v>3</v>
      </c>
      <c r="K712" s="12">
        <f t="shared" si="280"/>
        <v>-5.2359877559829883E-2</v>
      </c>
      <c r="L712" s="12">
        <f t="shared" si="281"/>
        <v>-5.2335956242943828E-2</v>
      </c>
      <c r="M712" s="12">
        <f t="shared" si="282"/>
        <v>-5.2383818566763218E-2</v>
      </c>
      <c r="N712" s="12">
        <f t="shared" si="283"/>
        <v>0</v>
      </c>
      <c r="O712" s="12">
        <f t="shared" si="284"/>
        <v>6375585.7452000007</v>
      </c>
      <c r="P712" s="12">
        <f t="shared" si="285"/>
        <v>9.2468067027179749E-6</v>
      </c>
      <c r="Q712" s="12">
        <f t="shared" si="286"/>
        <v>0</v>
      </c>
      <c r="R712" s="12">
        <f t="shared" si="287"/>
        <v>0</v>
      </c>
      <c r="S712" s="12">
        <f t="shared" si="288"/>
        <v>0</v>
      </c>
      <c r="T712" s="12">
        <f t="shared" si="289"/>
        <v>0</v>
      </c>
      <c r="U712" s="12">
        <f t="shared" si="290"/>
        <v>0</v>
      </c>
      <c r="V712" s="12">
        <f t="shared" si="299"/>
        <v>5.0546225567071803E-3</v>
      </c>
      <c r="W712" s="12">
        <f t="shared" si="291"/>
        <v>4.2582015317955055E-5</v>
      </c>
      <c r="X712" s="12">
        <f t="shared" si="292"/>
        <v>1.6740578955036711E-7</v>
      </c>
      <c r="Y712" s="12">
        <f t="shared" si="293"/>
        <v>0</v>
      </c>
      <c r="Z712" s="13" t="str">
        <f t="shared" si="294"/>
        <v>N</v>
      </c>
      <c r="AA712" s="13" t="str">
        <f t="shared" si="295"/>
        <v>N</v>
      </c>
      <c r="AB712" s="13" t="str">
        <f t="shared" si="296"/>
        <v>U</v>
      </c>
      <c r="AC712" s="14">
        <f t="shared" si="297"/>
        <v>166021.44365805644</v>
      </c>
      <c r="AD712" s="14">
        <f t="shared" si="298"/>
        <v>0</v>
      </c>
      <c r="AE712" s="27"/>
      <c r="AF712" s="27"/>
      <c r="AG712" s="33"/>
      <c r="AH712" s="34"/>
      <c r="AI712" s="35"/>
      <c r="AJ712" s="33"/>
      <c r="AK712" s="34"/>
      <c r="AL712" s="35"/>
      <c r="AM712" s="28"/>
      <c r="AN712" s="28"/>
      <c r="AO712" s="28"/>
    </row>
    <row r="713" spans="5:41" x14ac:dyDescent="0.25">
      <c r="E713" s="11">
        <f>route!A712</f>
        <v>0</v>
      </c>
      <c r="F713" s="11">
        <f>route!B712</f>
        <v>0</v>
      </c>
      <c r="G713" s="12">
        <f t="shared" si="276"/>
        <v>0</v>
      </c>
      <c r="H713" s="12">
        <f t="shared" si="277"/>
        <v>0</v>
      </c>
      <c r="I713" s="12">
        <f t="shared" si="278"/>
        <v>31</v>
      </c>
      <c r="J713" s="12">
        <f t="shared" si="279"/>
        <v>3</v>
      </c>
      <c r="K713" s="12">
        <f t="shared" si="280"/>
        <v>-5.2359877559829883E-2</v>
      </c>
      <c r="L713" s="12">
        <f t="shared" si="281"/>
        <v>-5.2335956242943828E-2</v>
      </c>
      <c r="M713" s="12">
        <f t="shared" si="282"/>
        <v>-5.2383818566763218E-2</v>
      </c>
      <c r="N713" s="12">
        <f t="shared" si="283"/>
        <v>0</v>
      </c>
      <c r="O713" s="12">
        <f t="shared" si="284"/>
        <v>6375585.7452000007</v>
      </c>
      <c r="P713" s="12">
        <f t="shared" si="285"/>
        <v>9.2468067027179749E-6</v>
      </c>
      <c r="Q713" s="12">
        <f t="shared" si="286"/>
        <v>0</v>
      </c>
      <c r="R713" s="12">
        <f t="shared" si="287"/>
        <v>0</v>
      </c>
      <c r="S713" s="12">
        <f t="shared" si="288"/>
        <v>0</v>
      </c>
      <c r="T713" s="12">
        <f t="shared" si="289"/>
        <v>0</v>
      </c>
      <c r="U713" s="12">
        <f t="shared" si="290"/>
        <v>0</v>
      </c>
      <c r="V713" s="12">
        <f t="shared" si="299"/>
        <v>5.0546225567071803E-3</v>
      </c>
      <c r="W713" s="12">
        <f t="shared" si="291"/>
        <v>4.2582015317955055E-5</v>
      </c>
      <c r="X713" s="12">
        <f t="shared" si="292"/>
        <v>1.6740578955036711E-7</v>
      </c>
      <c r="Y713" s="12">
        <f t="shared" si="293"/>
        <v>0</v>
      </c>
      <c r="Z713" s="13" t="str">
        <f t="shared" si="294"/>
        <v>N</v>
      </c>
      <c r="AA713" s="13" t="str">
        <f t="shared" si="295"/>
        <v>N</v>
      </c>
      <c r="AB713" s="13" t="str">
        <f t="shared" si="296"/>
        <v>U</v>
      </c>
      <c r="AC713" s="14">
        <f t="shared" si="297"/>
        <v>166021.44365805644</v>
      </c>
      <c r="AD713" s="14">
        <f t="shared" si="298"/>
        <v>0</v>
      </c>
      <c r="AE713" s="27"/>
      <c r="AF713" s="27"/>
      <c r="AG713" s="33"/>
      <c r="AH713" s="34"/>
      <c r="AI713" s="35"/>
      <c r="AJ713" s="33"/>
      <c r="AK713" s="34"/>
      <c r="AL713" s="35"/>
      <c r="AM713" s="28"/>
      <c r="AN713" s="28"/>
      <c r="AO713" s="28"/>
    </row>
    <row r="714" spans="5:41" x14ac:dyDescent="0.25">
      <c r="E714" s="11">
        <f>route!A713</f>
        <v>0</v>
      </c>
      <c r="F714" s="11">
        <f>route!B713</f>
        <v>0</v>
      </c>
      <c r="G714" s="12">
        <f t="shared" si="276"/>
        <v>0</v>
      </c>
      <c r="H714" s="12">
        <f t="shared" si="277"/>
        <v>0</v>
      </c>
      <c r="I714" s="12">
        <f t="shared" si="278"/>
        <v>31</v>
      </c>
      <c r="J714" s="12">
        <f t="shared" si="279"/>
        <v>3</v>
      </c>
      <c r="K714" s="12">
        <f t="shared" si="280"/>
        <v>-5.2359877559829883E-2</v>
      </c>
      <c r="L714" s="12">
        <f t="shared" si="281"/>
        <v>-5.2335956242943828E-2</v>
      </c>
      <c r="M714" s="12">
        <f t="shared" si="282"/>
        <v>-5.2383818566763218E-2</v>
      </c>
      <c r="N714" s="12">
        <f t="shared" si="283"/>
        <v>0</v>
      </c>
      <c r="O714" s="12">
        <f t="shared" si="284"/>
        <v>6375585.7452000007</v>
      </c>
      <c r="P714" s="12">
        <f t="shared" si="285"/>
        <v>9.2468067027179749E-6</v>
      </c>
      <c r="Q714" s="12">
        <f t="shared" si="286"/>
        <v>0</v>
      </c>
      <c r="R714" s="12">
        <f t="shared" si="287"/>
        <v>0</v>
      </c>
      <c r="S714" s="12">
        <f t="shared" si="288"/>
        <v>0</v>
      </c>
      <c r="T714" s="12">
        <f t="shared" si="289"/>
        <v>0</v>
      </c>
      <c r="U714" s="12">
        <f t="shared" si="290"/>
        <v>0</v>
      </c>
      <c r="V714" s="12">
        <f t="shared" si="299"/>
        <v>5.0546225567071803E-3</v>
      </c>
      <c r="W714" s="12">
        <f t="shared" si="291"/>
        <v>4.2582015317955055E-5</v>
      </c>
      <c r="X714" s="12">
        <f t="shared" si="292"/>
        <v>1.6740578955036711E-7</v>
      </c>
      <c r="Y714" s="12">
        <f t="shared" si="293"/>
        <v>0</v>
      </c>
      <c r="Z714" s="13" t="str">
        <f t="shared" si="294"/>
        <v>N</v>
      </c>
      <c r="AA714" s="13" t="str">
        <f t="shared" si="295"/>
        <v>N</v>
      </c>
      <c r="AB714" s="13" t="str">
        <f t="shared" si="296"/>
        <v>U</v>
      </c>
      <c r="AC714" s="14">
        <f t="shared" si="297"/>
        <v>166021.44365805644</v>
      </c>
      <c r="AD714" s="14">
        <f t="shared" si="298"/>
        <v>0</v>
      </c>
      <c r="AE714" s="27"/>
      <c r="AF714" s="27"/>
      <c r="AG714" s="33"/>
      <c r="AH714" s="34"/>
      <c r="AI714" s="35"/>
      <c r="AJ714" s="33"/>
      <c r="AK714" s="34"/>
      <c r="AL714" s="35"/>
      <c r="AM714" s="28"/>
      <c r="AN714" s="28"/>
      <c r="AO714" s="28"/>
    </row>
    <row r="715" spans="5:41" x14ac:dyDescent="0.25">
      <c r="E715" s="11">
        <f>route!A714</f>
        <v>0</v>
      </c>
      <c r="F715" s="11">
        <f>route!B714</f>
        <v>0</v>
      </c>
      <c r="G715" s="12">
        <f t="shared" si="276"/>
        <v>0</v>
      </c>
      <c r="H715" s="12">
        <f t="shared" si="277"/>
        <v>0</v>
      </c>
      <c r="I715" s="12">
        <f t="shared" si="278"/>
        <v>31</v>
      </c>
      <c r="J715" s="12">
        <f t="shared" si="279"/>
        <v>3</v>
      </c>
      <c r="K715" s="12">
        <f t="shared" si="280"/>
        <v>-5.2359877559829883E-2</v>
      </c>
      <c r="L715" s="12">
        <f t="shared" si="281"/>
        <v>-5.2335956242943828E-2</v>
      </c>
      <c r="M715" s="12">
        <f t="shared" si="282"/>
        <v>-5.2383818566763218E-2</v>
      </c>
      <c r="N715" s="12">
        <f t="shared" si="283"/>
        <v>0</v>
      </c>
      <c r="O715" s="12">
        <f t="shared" si="284"/>
        <v>6375585.7452000007</v>
      </c>
      <c r="P715" s="12">
        <f t="shared" si="285"/>
        <v>9.2468067027179749E-6</v>
      </c>
      <c r="Q715" s="12">
        <f t="shared" si="286"/>
        <v>0</v>
      </c>
      <c r="R715" s="12">
        <f t="shared" si="287"/>
        <v>0</v>
      </c>
      <c r="S715" s="12">
        <f t="shared" si="288"/>
        <v>0</v>
      </c>
      <c r="T715" s="12">
        <f t="shared" si="289"/>
        <v>0</v>
      </c>
      <c r="U715" s="12">
        <f t="shared" si="290"/>
        <v>0</v>
      </c>
      <c r="V715" s="12">
        <f t="shared" si="299"/>
        <v>5.0546225567071803E-3</v>
      </c>
      <c r="W715" s="12">
        <f t="shared" si="291"/>
        <v>4.2582015317955055E-5</v>
      </c>
      <c r="X715" s="12">
        <f t="shared" si="292"/>
        <v>1.6740578955036711E-7</v>
      </c>
      <c r="Y715" s="12">
        <f t="shared" si="293"/>
        <v>0</v>
      </c>
      <c r="Z715" s="13" t="str">
        <f t="shared" si="294"/>
        <v>N</v>
      </c>
      <c r="AA715" s="13" t="str">
        <f t="shared" si="295"/>
        <v>N</v>
      </c>
      <c r="AB715" s="13" t="str">
        <f t="shared" si="296"/>
        <v>U</v>
      </c>
      <c r="AC715" s="14">
        <f t="shared" si="297"/>
        <v>166021.44365805644</v>
      </c>
      <c r="AD715" s="14">
        <f t="shared" si="298"/>
        <v>0</v>
      </c>
      <c r="AE715" s="27"/>
      <c r="AF715" s="27"/>
      <c r="AG715" s="33"/>
      <c r="AH715" s="34"/>
      <c r="AI715" s="35"/>
      <c r="AJ715" s="33"/>
      <c r="AK715" s="34"/>
      <c r="AL715" s="35"/>
      <c r="AM715" s="28"/>
      <c r="AN715" s="28"/>
      <c r="AO715" s="28"/>
    </row>
    <row r="716" spans="5:41" x14ac:dyDescent="0.25">
      <c r="E716" s="11">
        <f>route!A715</f>
        <v>0</v>
      </c>
      <c r="F716" s="11">
        <f>route!B715</f>
        <v>0</v>
      </c>
      <c r="G716" s="12">
        <f t="shared" si="276"/>
        <v>0</v>
      </c>
      <c r="H716" s="12">
        <f t="shared" si="277"/>
        <v>0</v>
      </c>
      <c r="I716" s="12">
        <f t="shared" si="278"/>
        <v>31</v>
      </c>
      <c r="J716" s="12">
        <f t="shared" si="279"/>
        <v>3</v>
      </c>
      <c r="K716" s="12">
        <f t="shared" si="280"/>
        <v>-5.2359877559829883E-2</v>
      </c>
      <c r="L716" s="12">
        <f t="shared" si="281"/>
        <v>-5.2335956242943828E-2</v>
      </c>
      <c r="M716" s="12">
        <f t="shared" si="282"/>
        <v>-5.2383818566763218E-2</v>
      </c>
      <c r="N716" s="12">
        <f t="shared" si="283"/>
        <v>0</v>
      </c>
      <c r="O716" s="12">
        <f t="shared" si="284"/>
        <v>6375585.7452000007</v>
      </c>
      <c r="P716" s="12">
        <f t="shared" si="285"/>
        <v>9.2468067027179749E-6</v>
      </c>
      <c r="Q716" s="12">
        <f t="shared" si="286"/>
        <v>0</v>
      </c>
      <c r="R716" s="12">
        <f t="shared" si="287"/>
        <v>0</v>
      </c>
      <c r="S716" s="12">
        <f t="shared" si="288"/>
        <v>0</v>
      </c>
      <c r="T716" s="12">
        <f t="shared" si="289"/>
        <v>0</v>
      </c>
      <c r="U716" s="12">
        <f t="shared" si="290"/>
        <v>0</v>
      </c>
      <c r="V716" s="12">
        <f t="shared" si="299"/>
        <v>5.0546225567071803E-3</v>
      </c>
      <c r="W716" s="12">
        <f t="shared" si="291"/>
        <v>4.2582015317955055E-5</v>
      </c>
      <c r="X716" s="12">
        <f t="shared" si="292"/>
        <v>1.6740578955036711E-7</v>
      </c>
      <c r="Y716" s="12">
        <f t="shared" si="293"/>
        <v>0</v>
      </c>
      <c r="Z716" s="13" t="str">
        <f t="shared" si="294"/>
        <v>N</v>
      </c>
      <c r="AA716" s="13" t="str">
        <f t="shared" si="295"/>
        <v>N</v>
      </c>
      <c r="AB716" s="13" t="str">
        <f t="shared" si="296"/>
        <v>U</v>
      </c>
      <c r="AC716" s="14">
        <f t="shared" si="297"/>
        <v>166021.44365805644</v>
      </c>
      <c r="AD716" s="14">
        <f t="shared" si="298"/>
        <v>0</v>
      </c>
      <c r="AE716" s="27"/>
      <c r="AF716" s="27"/>
      <c r="AG716" s="33"/>
      <c r="AH716" s="34"/>
      <c r="AI716" s="35"/>
      <c r="AJ716" s="33"/>
      <c r="AK716" s="34"/>
      <c r="AL716" s="35"/>
      <c r="AM716" s="28"/>
      <c r="AN716" s="28"/>
      <c r="AO716" s="28"/>
    </row>
    <row r="717" spans="5:41" x14ac:dyDescent="0.25">
      <c r="E717" s="11">
        <f>route!A716</f>
        <v>0</v>
      </c>
      <c r="F717" s="11">
        <f>route!B716</f>
        <v>0</v>
      </c>
      <c r="G717" s="12">
        <f t="shared" si="276"/>
        <v>0</v>
      </c>
      <c r="H717" s="12">
        <f t="shared" si="277"/>
        <v>0</v>
      </c>
      <c r="I717" s="12">
        <f t="shared" si="278"/>
        <v>31</v>
      </c>
      <c r="J717" s="12">
        <f t="shared" si="279"/>
        <v>3</v>
      </c>
      <c r="K717" s="12">
        <f t="shared" si="280"/>
        <v>-5.2359877559829883E-2</v>
      </c>
      <c r="L717" s="12">
        <f t="shared" si="281"/>
        <v>-5.2335956242943828E-2</v>
      </c>
      <c r="M717" s="12">
        <f t="shared" si="282"/>
        <v>-5.2383818566763218E-2</v>
      </c>
      <c r="N717" s="12">
        <f t="shared" si="283"/>
        <v>0</v>
      </c>
      <c r="O717" s="12">
        <f t="shared" si="284"/>
        <v>6375585.7452000007</v>
      </c>
      <c r="P717" s="12">
        <f t="shared" si="285"/>
        <v>9.2468067027179749E-6</v>
      </c>
      <c r="Q717" s="12">
        <f t="shared" si="286"/>
        <v>0</v>
      </c>
      <c r="R717" s="12">
        <f t="shared" si="287"/>
        <v>0</v>
      </c>
      <c r="S717" s="12">
        <f t="shared" si="288"/>
        <v>0</v>
      </c>
      <c r="T717" s="12">
        <f t="shared" si="289"/>
        <v>0</v>
      </c>
      <c r="U717" s="12">
        <f t="shared" si="290"/>
        <v>0</v>
      </c>
      <c r="V717" s="12">
        <f t="shared" si="299"/>
        <v>5.0546225567071803E-3</v>
      </c>
      <c r="W717" s="12">
        <f t="shared" si="291"/>
        <v>4.2582015317955055E-5</v>
      </c>
      <c r="X717" s="12">
        <f t="shared" si="292"/>
        <v>1.6740578955036711E-7</v>
      </c>
      <c r="Y717" s="12">
        <f t="shared" si="293"/>
        <v>0</v>
      </c>
      <c r="Z717" s="13" t="str">
        <f t="shared" si="294"/>
        <v>N</v>
      </c>
      <c r="AA717" s="13" t="str">
        <f t="shared" si="295"/>
        <v>N</v>
      </c>
      <c r="AB717" s="13" t="str">
        <f t="shared" si="296"/>
        <v>U</v>
      </c>
      <c r="AC717" s="14">
        <f t="shared" si="297"/>
        <v>166021.44365805644</v>
      </c>
      <c r="AD717" s="14">
        <f t="shared" si="298"/>
        <v>0</v>
      </c>
      <c r="AE717" s="27"/>
      <c r="AF717" s="27"/>
      <c r="AG717" s="33"/>
      <c r="AH717" s="34"/>
      <c r="AI717" s="35"/>
      <c r="AJ717" s="33"/>
      <c r="AK717" s="34"/>
      <c r="AL717" s="35"/>
      <c r="AM717" s="28"/>
      <c r="AN717" s="28"/>
      <c r="AO717" s="28"/>
    </row>
    <row r="718" spans="5:41" x14ac:dyDescent="0.25">
      <c r="E718" s="11">
        <f>route!A717</f>
        <v>0</v>
      </c>
      <c r="F718" s="11">
        <f>route!B717</f>
        <v>0</v>
      </c>
      <c r="G718" s="12">
        <f t="shared" si="276"/>
        <v>0</v>
      </c>
      <c r="H718" s="12">
        <f t="shared" si="277"/>
        <v>0</v>
      </c>
      <c r="I718" s="12">
        <f t="shared" si="278"/>
        <v>31</v>
      </c>
      <c r="J718" s="12">
        <f t="shared" si="279"/>
        <v>3</v>
      </c>
      <c r="K718" s="12">
        <f t="shared" si="280"/>
        <v>-5.2359877559829883E-2</v>
      </c>
      <c r="L718" s="12">
        <f t="shared" si="281"/>
        <v>-5.2335956242943828E-2</v>
      </c>
      <c r="M718" s="12">
        <f t="shared" si="282"/>
        <v>-5.2383818566763218E-2</v>
      </c>
      <c r="N718" s="12">
        <f t="shared" si="283"/>
        <v>0</v>
      </c>
      <c r="O718" s="12">
        <f t="shared" si="284"/>
        <v>6375585.7452000007</v>
      </c>
      <c r="P718" s="12">
        <f t="shared" si="285"/>
        <v>9.2468067027179749E-6</v>
      </c>
      <c r="Q718" s="12">
        <f t="shared" si="286"/>
        <v>0</v>
      </c>
      <c r="R718" s="12">
        <f t="shared" si="287"/>
        <v>0</v>
      </c>
      <c r="S718" s="12">
        <f t="shared" si="288"/>
        <v>0</v>
      </c>
      <c r="T718" s="12">
        <f t="shared" si="289"/>
        <v>0</v>
      </c>
      <c r="U718" s="12">
        <f t="shared" si="290"/>
        <v>0</v>
      </c>
      <c r="V718" s="12">
        <f t="shared" si="299"/>
        <v>5.0546225567071803E-3</v>
      </c>
      <c r="W718" s="12">
        <f t="shared" si="291"/>
        <v>4.2582015317955055E-5</v>
      </c>
      <c r="X718" s="12">
        <f t="shared" si="292"/>
        <v>1.6740578955036711E-7</v>
      </c>
      <c r="Y718" s="12">
        <f t="shared" si="293"/>
        <v>0</v>
      </c>
      <c r="Z718" s="13" t="str">
        <f t="shared" si="294"/>
        <v>N</v>
      </c>
      <c r="AA718" s="13" t="str">
        <f t="shared" si="295"/>
        <v>N</v>
      </c>
      <c r="AB718" s="13" t="str">
        <f t="shared" si="296"/>
        <v>U</v>
      </c>
      <c r="AC718" s="14">
        <f t="shared" si="297"/>
        <v>166021.44365805644</v>
      </c>
      <c r="AD718" s="14">
        <f t="shared" si="298"/>
        <v>0</v>
      </c>
      <c r="AE718" s="27"/>
      <c r="AF718" s="27"/>
      <c r="AG718" s="33"/>
      <c r="AH718" s="34"/>
      <c r="AI718" s="35"/>
      <c r="AJ718" s="33"/>
      <c r="AK718" s="34"/>
      <c r="AL718" s="35"/>
      <c r="AM718" s="28"/>
      <c r="AN718" s="28"/>
      <c r="AO718" s="28"/>
    </row>
    <row r="719" spans="5:41" x14ac:dyDescent="0.25">
      <c r="E719" s="11">
        <f>route!A718</f>
        <v>0</v>
      </c>
      <c r="F719" s="11">
        <f>route!B718</f>
        <v>0</v>
      </c>
      <c r="G719" s="12">
        <f t="shared" si="276"/>
        <v>0</v>
      </c>
      <c r="H719" s="12">
        <f t="shared" si="277"/>
        <v>0</v>
      </c>
      <c r="I719" s="12">
        <f t="shared" si="278"/>
        <v>31</v>
      </c>
      <c r="J719" s="12">
        <f t="shared" si="279"/>
        <v>3</v>
      </c>
      <c r="K719" s="12">
        <f t="shared" si="280"/>
        <v>-5.2359877559829883E-2</v>
      </c>
      <c r="L719" s="12">
        <f t="shared" si="281"/>
        <v>-5.2335956242943828E-2</v>
      </c>
      <c r="M719" s="12">
        <f t="shared" si="282"/>
        <v>-5.2383818566763218E-2</v>
      </c>
      <c r="N719" s="12">
        <f t="shared" si="283"/>
        <v>0</v>
      </c>
      <c r="O719" s="12">
        <f t="shared" si="284"/>
        <v>6375585.7452000007</v>
      </c>
      <c r="P719" s="12">
        <f t="shared" si="285"/>
        <v>9.2468067027179749E-6</v>
      </c>
      <c r="Q719" s="12">
        <f t="shared" si="286"/>
        <v>0</v>
      </c>
      <c r="R719" s="12">
        <f t="shared" si="287"/>
        <v>0</v>
      </c>
      <c r="S719" s="12">
        <f t="shared" si="288"/>
        <v>0</v>
      </c>
      <c r="T719" s="12">
        <f t="shared" si="289"/>
        <v>0</v>
      </c>
      <c r="U719" s="12">
        <f t="shared" si="290"/>
        <v>0</v>
      </c>
      <c r="V719" s="12">
        <f t="shared" si="299"/>
        <v>5.0546225567071803E-3</v>
      </c>
      <c r="W719" s="12">
        <f t="shared" si="291"/>
        <v>4.2582015317955055E-5</v>
      </c>
      <c r="X719" s="12">
        <f t="shared" si="292"/>
        <v>1.6740578955036711E-7</v>
      </c>
      <c r="Y719" s="12">
        <f t="shared" si="293"/>
        <v>0</v>
      </c>
      <c r="Z719" s="13" t="str">
        <f t="shared" si="294"/>
        <v>N</v>
      </c>
      <c r="AA719" s="13" t="str">
        <f t="shared" si="295"/>
        <v>N</v>
      </c>
      <c r="AB719" s="13" t="str">
        <f t="shared" si="296"/>
        <v>U</v>
      </c>
      <c r="AC719" s="14">
        <f t="shared" si="297"/>
        <v>166021.44365805644</v>
      </c>
      <c r="AD719" s="14">
        <f t="shared" si="298"/>
        <v>0</v>
      </c>
      <c r="AE719" s="27"/>
      <c r="AF719" s="27"/>
      <c r="AG719" s="33"/>
      <c r="AH719" s="34"/>
      <c r="AI719" s="35"/>
      <c r="AJ719" s="33"/>
      <c r="AK719" s="34"/>
      <c r="AL719" s="35"/>
      <c r="AM719" s="28"/>
      <c r="AN719" s="28"/>
      <c r="AO719" s="28"/>
    </row>
    <row r="720" spans="5:41" x14ac:dyDescent="0.25">
      <c r="E720" s="11">
        <f>route!A719</f>
        <v>0</v>
      </c>
      <c r="F720" s="11">
        <f>route!B719</f>
        <v>0</v>
      </c>
      <c r="G720" s="12">
        <f t="shared" si="276"/>
        <v>0</v>
      </c>
      <c r="H720" s="12">
        <f t="shared" si="277"/>
        <v>0</v>
      </c>
      <c r="I720" s="12">
        <f t="shared" si="278"/>
        <v>31</v>
      </c>
      <c r="J720" s="12">
        <f t="shared" si="279"/>
        <v>3</v>
      </c>
      <c r="K720" s="12">
        <f t="shared" si="280"/>
        <v>-5.2359877559829883E-2</v>
      </c>
      <c r="L720" s="12">
        <f t="shared" si="281"/>
        <v>-5.2335956242943828E-2</v>
      </c>
      <c r="M720" s="12">
        <f t="shared" si="282"/>
        <v>-5.2383818566763218E-2</v>
      </c>
      <c r="N720" s="12">
        <f t="shared" si="283"/>
        <v>0</v>
      </c>
      <c r="O720" s="12">
        <f t="shared" si="284"/>
        <v>6375585.7452000007</v>
      </c>
      <c r="P720" s="12">
        <f t="shared" si="285"/>
        <v>9.2468067027179749E-6</v>
      </c>
      <c r="Q720" s="12">
        <f t="shared" si="286"/>
        <v>0</v>
      </c>
      <c r="R720" s="12">
        <f t="shared" si="287"/>
        <v>0</v>
      </c>
      <c r="S720" s="12">
        <f t="shared" si="288"/>
        <v>0</v>
      </c>
      <c r="T720" s="12">
        <f t="shared" si="289"/>
        <v>0</v>
      </c>
      <c r="U720" s="12">
        <f t="shared" si="290"/>
        <v>0</v>
      </c>
      <c r="V720" s="12">
        <f t="shared" si="299"/>
        <v>5.0546225567071803E-3</v>
      </c>
      <c r="W720" s="12">
        <f t="shared" si="291"/>
        <v>4.2582015317955055E-5</v>
      </c>
      <c r="X720" s="12">
        <f t="shared" si="292"/>
        <v>1.6740578955036711E-7</v>
      </c>
      <c r="Y720" s="12">
        <f t="shared" si="293"/>
        <v>0</v>
      </c>
      <c r="Z720" s="13" t="str">
        <f t="shared" si="294"/>
        <v>N</v>
      </c>
      <c r="AA720" s="13" t="str">
        <f t="shared" si="295"/>
        <v>N</v>
      </c>
      <c r="AB720" s="13" t="str">
        <f t="shared" si="296"/>
        <v>U</v>
      </c>
      <c r="AC720" s="14">
        <f t="shared" si="297"/>
        <v>166021.44365805644</v>
      </c>
      <c r="AD720" s="14">
        <f t="shared" si="298"/>
        <v>0</v>
      </c>
      <c r="AE720" s="27"/>
      <c r="AF720" s="27"/>
      <c r="AG720" s="33"/>
      <c r="AH720" s="34"/>
      <c r="AI720" s="35"/>
      <c r="AJ720" s="33"/>
      <c r="AK720" s="34"/>
      <c r="AL720" s="35"/>
      <c r="AM720" s="28"/>
      <c r="AN720" s="28"/>
      <c r="AO720" s="28"/>
    </row>
    <row r="721" spans="5:41" x14ac:dyDescent="0.25">
      <c r="E721" s="11">
        <f>route!A720</f>
        <v>0</v>
      </c>
      <c r="F721" s="11">
        <f>route!B720</f>
        <v>0</v>
      </c>
      <c r="G721" s="12">
        <f t="shared" si="276"/>
        <v>0</v>
      </c>
      <c r="H721" s="12">
        <f t="shared" si="277"/>
        <v>0</v>
      </c>
      <c r="I721" s="12">
        <f t="shared" si="278"/>
        <v>31</v>
      </c>
      <c r="J721" s="12">
        <f t="shared" si="279"/>
        <v>3</v>
      </c>
      <c r="K721" s="12">
        <f t="shared" si="280"/>
        <v>-5.2359877559829883E-2</v>
      </c>
      <c r="L721" s="12">
        <f t="shared" si="281"/>
        <v>-5.2335956242943828E-2</v>
      </c>
      <c r="M721" s="12">
        <f t="shared" si="282"/>
        <v>-5.2383818566763218E-2</v>
      </c>
      <c r="N721" s="12">
        <f t="shared" si="283"/>
        <v>0</v>
      </c>
      <c r="O721" s="12">
        <f t="shared" si="284"/>
        <v>6375585.7452000007</v>
      </c>
      <c r="P721" s="12">
        <f t="shared" si="285"/>
        <v>9.2468067027179749E-6</v>
      </c>
      <c r="Q721" s="12">
        <f t="shared" si="286"/>
        <v>0</v>
      </c>
      <c r="R721" s="12">
        <f t="shared" si="287"/>
        <v>0</v>
      </c>
      <c r="S721" s="12">
        <f t="shared" si="288"/>
        <v>0</v>
      </c>
      <c r="T721" s="12">
        <f t="shared" si="289"/>
        <v>0</v>
      </c>
      <c r="U721" s="12">
        <f t="shared" si="290"/>
        <v>0</v>
      </c>
      <c r="V721" s="12">
        <f t="shared" si="299"/>
        <v>5.0546225567071803E-3</v>
      </c>
      <c r="W721" s="12">
        <f t="shared" si="291"/>
        <v>4.2582015317955055E-5</v>
      </c>
      <c r="X721" s="12">
        <f t="shared" si="292"/>
        <v>1.6740578955036711E-7</v>
      </c>
      <c r="Y721" s="12">
        <f t="shared" si="293"/>
        <v>0</v>
      </c>
      <c r="Z721" s="13" t="str">
        <f t="shared" si="294"/>
        <v>N</v>
      </c>
      <c r="AA721" s="13" t="str">
        <f t="shared" si="295"/>
        <v>N</v>
      </c>
      <c r="AB721" s="13" t="str">
        <f t="shared" si="296"/>
        <v>U</v>
      </c>
      <c r="AC721" s="14">
        <f t="shared" si="297"/>
        <v>166021.44365805644</v>
      </c>
      <c r="AD721" s="14">
        <f t="shared" si="298"/>
        <v>0</v>
      </c>
      <c r="AE721" s="27"/>
      <c r="AF721" s="27"/>
      <c r="AG721" s="33"/>
      <c r="AH721" s="34"/>
      <c r="AI721" s="35"/>
      <c r="AJ721" s="33"/>
      <c r="AK721" s="34"/>
      <c r="AL721" s="35"/>
      <c r="AM721" s="28"/>
      <c r="AN721" s="28"/>
      <c r="AO721" s="28"/>
    </row>
    <row r="722" spans="5:41" x14ac:dyDescent="0.25">
      <c r="E722" s="11">
        <f>route!A721</f>
        <v>0</v>
      </c>
      <c r="F722" s="11">
        <f>route!B721</f>
        <v>0</v>
      </c>
      <c r="G722" s="12">
        <f t="shared" si="276"/>
        <v>0</v>
      </c>
      <c r="H722" s="12">
        <f t="shared" si="277"/>
        <v>0</v>
      </c>
      <c r="I722" s="12">
        <f t="shared" si="278"/>
        <v>31</v>
      </c>
      <c r="J722" s="12">
        <f t="shared" si="279"/>
        <v>3</v>
      </c>
      <c r="K722" s="12">
        <f t="shared" si="280"/>
        <v>-5.2359877559829883E-2</v>
      </c>
      <c r="L722" s="12">
        <f t="shared" si="281"/>
        <v>-5.2335956242943828E-2</v>
      </c>
      <c r="M722" s="12">
        <f t="shared" si="282"/>
        <v>-5.2383818566763218E-2</v>
      </c>
      <c r="N722" s="12">
        <f t="shared" si="283"/>
        <v>0</v>
      </c>
      <c r="O722" s="12">
        <f t="shared" si="284"/>
        <v>6375585.7452000007</v>
      </c>
      <c r="P722" s="12">
        <f t="shared" si="285"/>
        <v>9.2468067027179749E-6</v>
      </c>
      <c r="Q722" s="12">
        <f t="shared" si="286"/>
        <v>0</v>
      </c>
      <c r="R722" s="12">
        <f t="shared" si="287"/>
        <v>0</v>
      </c>
      <c r="S722" s="12">
        <f t="shared" si="288"/>
        <v>0</v>
      </c>
      <c r="T722" s="12">
        <f t="shared" si="289"/>
        <v>0</v>
      </c>
      <c r="U722" s="12">
        <f t="shared" si="290"/>
        <v>0</v>
      </c>
      <c r="V722" s="12">
        <f t="shared" si="299"/>
        <v>5.0546225567071803E-3</v>
      </c>
      <c r="W722" s="12">
        <f t="shared" si="291"/>
        <v>4.2582015317955055E-5</v>
      </c>
      <c r="X722" s="12">
        <f t="shared" si="292"/>
        <v>1.6740578955036711E-7</v>
      </c>
      <c r="Y722" s="12">
        <f t="shared" si="293"/>
        <v>0</v>
      </c>
      <c r="Z722" s="13" t="str">
        <f t="shared" si="294"/>
        <v>N</v>
      </c>
      <c r="AA722" s="13" t="str">
        <f t="shared" si="295"/>
        <v>N</v>
      </c>
      <c r="AB722" s="13" t="str">
        <f t="shared" si="296"/>
        <v>U</v>
      </c>
      <c r="AC722" s="14">
        <f t="shared" si="297"/>
        <v>166021.44365805644</v>
      </c>
      <c r="AD722" s="14">
        <f t="shared" si="298"/>
        <v>0</v>
      </c>
      <c r="AE722" s="27"/>
      <c r="AF722" s="27"/>
      <c r="AG722" s="33"/>
      <c r="AH722" s="34"/>
      <c r="AI722" s="35"/>
      <c r="AJ722" s="33"/>
      <c r="AK722" s="34"/>
      <c r="AL722" s="35"/>
      <c r="AM722" s="28"/>
      <c r="AN722" s="28"/>
      <c r="AO722" s="28"/>
    </row>
    <row r="723" spans="5:41" x14ac:dyDescent="0.25">
      <c r="E723" s="11">
        <f>route!A722</f>
        <v>0</v>
      </c>
      <c r="F723" s="11">
        <f>route!B722</f>
        <v>0</v>
      </c>
      <c r="G723" s="12">
        <f t="shared" si="276"/>
        <v>0</v>
      </c>
      <c r="H723" s="12">
        <f t="shared" si="277"/>
        <v>0</v>
      </c>
      <c r="I723" s="12">
        <f t="shared" si="278"/>
        <v>31</v>
      </c>
      <c r="J723" s="12">
        <f t="shared" si="279"/>
        <v>3</v>
      </c>
      <c r="K723" s="12">
        <f t="shared" si="280"/>
        <v>-5.2359877559829883E-2</v>
      </c>
      <c r="L723" s="12">
        <f t="shared" si="281"/>
        <v>-5.2335956242943828E-2</v>
      </c>
      <c r="M723" s="12">
        <f t="shared" si="282"/>
        <v>-5.2383818566763218E-2</v>
      </c>
      <c r="N723" s="12">
        <f t="shared" si="283"/>
        <v>0</v>
      </c>
      <c r="O723" s="12">
        <f t="shared" si="284"/>
        <v>6375585.7452000007</v>
      </c>
      <c r="P723" s="12">
        <f t="shared" si="285"/>
        <v>9.2468067027179749E-6</v>
      </c>
      <c r="Q723" s="12">
        <f t="shared" si="286"/>
        <v>0</v>
      </c>
      <c r="R723" s="12">
        <f t="shared" si="287"/>
        <v>0</v>
      </c>
      <c r="S723" s="12">
        <f t="shared" si="288"/>
        <v>0</v>
      </c>
      <c r="T723" s="12">
        <f t="shared" si="289"/>
        <v>0</v>
      </c>
      <c r="U723" s="12">
        <f t="shared" si="290"/>
        <v>0</v>
      </c>
      <c r="V723" s="12">
        <f t="shared" si="299"/>
        <v>5.0546225567071803E-3</v>
      </c>
      <c r="W723" s="12">
        <f t="shared" si="291"/>
        <v>4.2582015317955055E-5</v>
      </c>
      <c r="X723" s="12">
        <f t="shared" si="292"/>
        <v>1.6740578955036711E-7</v>
      </c>
      <c r="Y723" s="12">
        <f t="shared" si="293"/>
        <v>0</v>
      </c>
      <c r="Z723" s="13" t="str">
        <f t="shared" si="294"/>
        <v>N</v>
      </c>
      <c r="AA723" s="13" t="str">
        <f t="shared" si="295"/>
        <v>N</v>
      </c>
      <c r="AB723" s="13" t="str">
        <f t="shared" si="296"/>
        <v>U</v>
      </c>
      <c r="AC723" s="14">
        <f t="shared" si="297"/>
        <v>166021.44365805644</v>
      </c>
      <c r="AD723" s="14">
        <f t="shared" si="298"/>
        <v>0</v>
      </c>
      <c r="AE723" s="27"/>
      <c r="AF723" s="27"/>
      <c r="AG723" s="33"/>
      <c r="AH723" s="34"/>
      <c r="AI723" s="35"/>
      <c r="AJ723" s="33"/>
      <c r="AK723" s="34"/>
      <c r="AL723" s="35"/>
      <c r="AM723" s="28"/>
      <c r="AN723" s="28"/>
      <c r="AO723" s="28"/>
    </row>
    <row r="724" spans="5:41" x14ac:dyDescent="0.25">
      <c r="E724" s="11">
        <f>route!A723</f>
        <v>0</v>
      </c>
      <c r="F724" s="11">
        <f>route!B723</f>
        <v>0</v>
      </c>
      <c r="G724" s="12">
        <f t="shared" si="276"/>
        <v>0</v>
      </c>
      <c r="H724" s="12">
        <f t="shared" si="277"/>
        <v>0</v>
      </c>
      <c r="I724" s="12">
        <f t="shared" si="278"/>
        <v>31</v>
      </c>
      <c r="J724" s="12">
        <f t="shared" si="279"/>
        <v>3</v>
      </c>
      <c r="K724" s="12">
        <f t="shared" si="280"/>
        <v>-5.2359877559829883E-2</v>
      </c>
      <c r="L724" s="12">
        <f t="shared" si="281"/>
        <v>-5.2335956242943828E-2</v>
      </c>
      <c r="M724" s="12">
        <f t="shared" si="282"/>
        <v>-5.2383818566763218E-2</v>
      </c>
      <c r="N724" s="12">
        <f t="shared" si="283"/>
        <v>0</v>
      </c>
      <c r="O724" s="12">
        <f t="shared" si="284"/>
        <v>6375585.7452000007</v>
      </c>
      <c r="P724" s="12">
        <f t="shared" si="285"/>
        <v>9.2468067027179749E-6</v>
      </c>
      <c r="Q724" s="12">
        <f t="shared" si="286"/>
        <v>0</v>
      </c>
      <c r="R724" s="12">
        <f t="shared" si="287"/>
        <v>0</v>
      </c>
      <c r="S724" s="12">
        <f t="shared" si="288"/>
        <v>0</v>
      </c>
      <c r="T724" s="12">
        <f t="shared" si="289"/>
        <v>0</v>
      </c>
      <c r="U724" s="12">
        <f t="shared" si="290"/>
        <v>0</v>
      </c>
      <c r="V724" s="12">
        <f t="shared" si="299"/>
        <v>5.0546225567071803E-3</v>
      </c>
      <c r="W724" s="12">
        <f t="shared" si="291"/>
        <v>4.2582015317955055E-5</v>
      </c>
      <c r="X724" s="12">
        <f t="shared" si="292"/>
        <v>1.6740578955036711E-7</v>
      </c>
      <c r="Y724" s="12">
        <f t="shared" si="293"/>
        <v>0</v>
      </c>
      <c r="Z724" s="13" t="str">
        <f t="shared" si="294"/>
        <v>N</v>
      </c>
      <c r="AA724" s="13" t="str">
        <f t="shared" si="295"/>
        <v>N</v>
      </c>
      <c r="AB724" s="13" t="str">
        <f t="shared" si="296"/>
        <v>U</v>
      </c>
      <c r="AC724" s="14">
        <f t="shared" si="297"/>
        <v>166021.44365805644</v>
      </c>
      <c r="AD724" s="14">
        <f t="shared" si="298"/>
        <v>0</v>
      </c>
      <c r="AE724" s="27"/>
      <c r="AF724" s="27"/>
      <c r="AG724" s="33"/>
      <c r="AH724" s="34"/>
      <c r="AI724" s="35"/>
      <c r="AJ724" s="33"/>
      <c r="AK724" s="34"/>
      <c r="AL724" s="35"/>
      <c r="AM724" s="28"/>
      <c r="AN724" s="28"/>
      <c r="AO724" s="28"/>
    </row>
    <row r="725" spans="5:41" x14ac:dyDescent="0.25">
      <c r="E725" s="11">
        <f>route!A724</f>
        <v>0</v>
      </c>
      <c r="F725" s="11">
        <f>route!B724</f>
        <v>0</v>
      </c>
      <c r="G725" s="12">
        <f t="shared" si="276"/>
        <v>0</v>
      </c>
      <c r="H725" s="12">
        <f t="shared" si="277"/>
        <v>0</v>
      </c>
      <c r="I725" s="12">
        <f t="shared" si="278"/>
        <v>31</v>
      </c>
      <c r="J725" s="12">
        <f t="shared" si="279"/>
        <v>3</v>
      </c>
      <c r="K725" s="12">
        <f t="shared" si="280"/>
        <v>-5.2359877559829883E-2</v>
      </c>
      <c r="L725" s="12">
        <f t="shared" si="281"/>
        <v>-5.2335956242943828E-2</v>
      </c>
      <c r="M725" s="12">
        <f t="shared" si="282"/>
        <v>-5.2383818566763218E-2</v>
      </c>
      <c r="N725" s="12">
        <f t="shared" si="283"/>
        <v>0</v>
      </c>
      <c r="O725" s="12">
        <f t="shared" si="284"/>
        <v>6375585.7452000007</v>
      </c>
      <c r="P725" s="12">
        <f t="shared" si="285"/>
        <v>9.2468067027179749E-6</v>
      </c>
      <c r="Q725" s="12">
        <f t="shared" si="286"/>
        <v>0</v>
      </c>
      <c r="R725" s="12">
        <f t="shared" si="287"/>
        <v>0</v>
      </c>
      <c r="S725" s="12">
        <f t="shared" si="288"/>
        <v>0</v>
      </c>
      <c r="T725" s="12">
        <f t="shared" si="289"/>
        <v>0</v>
      </c>
      <c r="U725" s="12">
        <f t="shared" si="290"/>
        <v>0</v>
      </c>
      <c r="V725" s="12">
        <f t="shared" si="299"/>
        <v>5.0546225567071803E-3</v>
      </c>
      <c r="W725" s="12">
        <f t="shared" si="291"/>
        <v>4.2582015317955055E-5</v>
      </c>
      <c r="X725" s="12">
        <f t="shared" si="292"/>
        <v>1.6740578955036711E-7</v>
      </c>
      <c r="Y725" s="12">
        <f t="shared" si="293"/>
        <v>0</v>
      </c>
      <c r="Z725" s="13" t="str">
        <f t="shared" si="294"/>
        <v>N</v>
      </c>
      <c r="AA725" s="13" t="str">
        <f t="shared" si="295"/>
        <v>N</v>
      </c>
      <c r="AB725" s="13" t="str">
        <f t="shared" si="296"/>
        <v>U</v>
      </c>
      <c r="AC725" s="14">
        <f t="shared" si="297"/>
        <v>166021.44365805644</v>
      </c>
      <c r="AD725" s="14">
        <f t="shared" si="298"/>
        <v>0</v>
      </c>
      <c r="AE725" s="27"/>
      <c r="AF725" s="27"/>
      <c r="AG725" s="33"/>
      <c r="AH725" s="34"/>
      <c r="AI725" s="35"/>
      <c r="AJ725" s="33"/>
      <c r="AK725" s="34"/>
      <c r="AL725" s="35"/>
      <c r="AM725" s="28"/>
      <c r="AN725" s="28"/>
      <c r="AO725" s="28"/>
    </row>
    <row r="726" spans="5:41" x14ac:dyDescent="0.25">
      <c r="E726" s="11">
        <f>route!A725</f>
        <v>0</v>
      </c>
      <c r="F726" s="11">
        <f>route!B725</f>
        <v>0</v>
      </c>
      <c r="G726" s="12">
        <f t="shared" si="276"/>
        <v>0</v>
      </c>
      <c r="H726" s="12">
        <f t="shared" si="277"/>
        <v>0</v>
      </c>
      <c r="I726" s="12">
        <f t="shared" si="278"/>
        <v>31</v>
      </c>
      <c r="J726" s="12">
        <f t="shared" si="279"/>
        <v>3</v>
      </c>
      <c r="K726" s="12">
        <f t="shared" si="280"/>
        <v>-5.2359877559829883E-2</v>
      </c>
      <c r="L726" s="12">
        <f t="shared" si="281"/>
        <v>-5.2335956242943828E-2</v>
      </c>
      <c r="M726" s="12">
        <f t="shared" si="282"/>
        <v>-5.2383818566763218E-2</v>
      </c>
      <c r="N726" s="12">
        <f t="shared" si="283"/>
        <v>0</v>
      </c>
      <c r="O726" s="12">
        <f t="shared" si="284"/>
        <v>6375585.7452000007</v>
      </c>
      <c r="P726" s="12">
        <f t="shared" si="285"/>
        <v>9.2468067027179749E-6</v>
      </c>
      <c r="Q726" s="12">
        <f t="shared" si="286"/>
        <v>0</v>
      </c>
      <c r="R726" s="12">
        <f t="shared" si="287"/>
        <v>0</v>
      </c>
      <c r="S726" s="12">
        <f t="shared" si="288"/>
        <v>0</v>
      </c>
      <c r="T726" s="12">
        <f t="shared" si="289"/>
        <v>0</v>
      </c>
      <c r="U726" s="12">
        <f t="shared" si="290"/>
        <v>0</v>
      </c>
      <c r="V726" s="12">
        <f t="shared" si="299"/>
        <v>5.0546225567071803E-3</v>
      </c>
      <c r="W726" s="12">
        <f t="shared" si="291"/>
        <v>4.2582015317955055E-5</v>
      </c>
      <c r="X726" s="12">
        <f t="shared" si="292"/>
        <v>1.6740578955036711E-7</v>
      </c>
      <c r="Y726" s="12">
        <f t="shared" si="293"/>
        <v>0</v>
      </c>
      <c r="Z726" s="13" t="str">
        <f t="shared" si="294"/>
        <v>N</v>
      </c>
      <c r="AA726" s="13" t="str">
        <f t="shared" si="295"/>
        <v>N</v>
      </c>
      <c r="AB726" s="13" t="str">
        <f t="shared" si="296"/>
        <v>U</v>
      </c>
      <c r="AC726" s="14">
        <f t="shared" si="297"/>
        <v>166021.44365805644</v>
      </c>
      <c r="AD726" s="14">
        <f t="shared" si="298"/>
        <v>0</v>
      </c>
      <c r="AE726" s="27"/>
      <c r="AF726" s="27"/>
      <c r="AG726" s="33"/>
      <c r="AH726" s="34"/>
      <c r="AI726" s="35"/>
      <c r="AJ726" s="33"/>
      <c r="AK726" s="34"/>
      <c r="AL726" s="35"/>
      <c r="AM726" s="28"/>
      <c r="AN726" s="28"/>
      <c r="AO726" s="28"/>
    </row>
    <row r="727" spans="5:41" x14ac:dyDescent="0.25">
      <c r="E727" s="11">
        <f>route!A726</f>
        <v>0</v>
      </c>
      <c r="F727" s="11">
        <f>route!B726</f>
        <v>0</v>
      </c>
      <c r="G727" s="12">
        <f t="shared" si="276"/>
        <v>0</v>
      </c>
      <c r="H727" s="12">
        <f t="shared" si="277"/>
        <v>0</v>
      </c>
      <c r="I727" s="12">
        <f t="shared" si="278"/>
        <v>31</v>
      </c>
      <c r="J727" s="12">
        <f t="shared" si="279"/>
        <v>3</v>
      </c>
      <c r="K727" s="12">
        <f t="shared" si="280"/>
        <v>-5.2359877559829883E-2</v>
      </c>
      <c r="L727" s="12">
        <f t="shared" si="281"/>
        <v>-5.2335956242943828E-2</v>
      </c>
      <c r="M727" s="12">
        <f t="shared" si="282"/>
        <v>-5.2383818566763218E-2</v>
      </c>
      <c r="N727" s="12">
        <f t="shared" si="283"/>
        <v>0</v>
      </c>
      <c r="O727" s="12">
        <f t="shared" si="284"/>
        <v>6375585.7452000007</v>
      </c>
      <c r="P727" s="12">
        <f t="shared" si="285"/>
        <v>9.2468067027179749E-6</v>
      </c>
      <c r="Q727" s="12">
        <f t="shared" si="286"/>
        <v>0</v>
      </c>
      <c r="R727" s="12">
        <f t="shared" si="287"/>
        <v>0</v>
      </c>
      <c r="S727" s="12">
        <f t="shared" si="288"/>
        <v>0</v>
      </c>
      <c r="T727" s="12">
        <f t="shared" si="289"/>
        <v>0</v>
      </c>
      <c r="U727" s="12">
        <f t="shared" si="290"/>
        <v>0</v>
      </c>
      <c r="V727" s="12">
        <f t="shared" si="299"/>
        <v>5.0546225567071803E-3</v>
      </c>
      <c r="W727" s="12">
        <f t="shared" si="291"/>
        <v>4.2582015317955055E-5</v>
      </c>
      <c r="X727" s="12">
        <f t="shared" si="292"/>
        <v>1.6740578955036711E-7</v>
      </c>
      <c r="Y727" s="12">
        <f t="shared" si="293"/>
        <v>0</v>
      </c>
      <c r="Z727" s="13" t="str">
        <f t="shared" si="294"/>
        <v>N</v>
      </c>
      <c r="AA727" s="13" t="str">
        <f t="shared" si="295"/>
        <v>N</v>
      </c>
      <c r="AB727" s="13" t="str">
        <f t="shared" si="296"/>
        <v>U</v>
      </c>
      <c r="AC727" s="14">
        <f t="shared" si="297"/>
        <v>166021.44365805644</v>
      </c>
      <c r="AD727" s="14">
        <f t="shared" si="298"/>
        <v>0</v>
      </c>
      <c r="AE727" s="27"/>
      <c r="AF727" s="27"/>
      <c r="AG727" s="33"/>
      <c r="AH727" s="34"/>
      <c r="AI727" s="35"/>
      <c r="AJ727" s="33"/>
      <c r="AK727" s="34"/>
      <c r="AL727" s="35"/>
      <c r="AM727" s="28"/>
      <c r="AN727" s="28"/>
      <c r="AO727" s="28"/>
    </row>
    <row r="728" spans="5:41" x14ac:dyDescent="0.25">
      <c r="E728" s="11">
        <f>route!A727</f>
        <v>0</v>
      </c>
      <c r="F728" s="11">
        <f>route!B727</f>
        <v>0</v>
      </c>
      <c r="G728" s="12">
        <f t="shared" si="276"/>
        <v>0</v>
      </c>
      <c r="H728" s="12">
        <f t="shared" si="277"/>
        <v>0</v>
      </c>
      <c r="I728" s="12">
        <f t="shared" si="278"/>
        <v>31</v>
      </c>
      <c r="J728" s="12">
        <f t="shared" si="279"/>
        <v>3</v>
      </c>
      <c r="K728" s="12">
        <f t="shared" si="280"/>
        <v>-5.2359877559829883E-2</v>
      </c>
      <c r="L728" s="12">
        <f t="shared" si="281"/>
        <v>-5.2335956242943828E-2</v>
      </c>
      <c r="M728" s="12">
        <f t="shared" si="282"/>
        <v>-5.2383818566763218E-2</v>
      </c>
      <c r="N728" s="12">
        <f t="shared" si="283"/>
        <v>0</v>
      </c>
      <c r="O728" s="12">
        <f t="shared" si="284"/>
        <v>6375585.7452000007</v>
      </c>
      <c r="P728" s="12">
        <f t="shared" si="285"/>
        <v>9.2468067027179749E-6</v>
      </c>
      <c r="Q728" s="12">
        <f t="shared" si="286"/>
        <v>0</v>
      </c>
      <c r="R728" s="12">
        <f t="shared" si="287"/>
        <v>0</v>
      </c>
      <c r="S728" s="12">
        <f t="shared" si="288"/>
        <v>0</v>
      </c>
      <c r="T728" s="12">
        <f t="shared" si="289"/>
        <v>0</v>
      </c>
      <c r="U728" s="12">
        <f t="shared" si="290"/>
        <v>0</v>
      </c>
      <c r="V728" s="12">
        <f t="shared" si="299"/>
        <v>5.0546225567071803E-3</v>
      </c>
      <c r="W728" s="12">
        <f t="shared" si="291"/>
        <v>4.2582015317955055E-5</v>
      </c>
      <c r="X728" s="12">
        <f t="shared" si="292"/>
        <v>1.6740578955036711E-7</v>
      </c>
      <c r="Y728" s="12">
        <f t="shared" si="293"/>
        <v>0</v>
      </c>
      <c r="Z728" s="13" t="str">
        <f t="shared" si="294"/>
        <v>N</v>
      </c>
      <c r="AA728" s="13" t="str">
        <f t="shared" si="295"/>
        <v>N</v>
      </c>
      <c r="AB728" s="13" t="str">
        <f t="shared" si="296"/>
        <v>U</v>
      </c>
      <c r="AC728" s="14">
        <f t="shared" si="297"/>
        <v>166021.44365805644</v>
      </c>
      <c r="AD728" s="14">
        <f t="shared" si="298"/>
        <v>0</v>
      </c>
      <c r="AE728" s="27"/>
      <c r="AF728" s="27"/>
      <c r="AG728" s="33"/>
      <c r="AH728" s="34"/>
      <c r="AI728" s="35"/>
      <c r="AJ728" s="33"/>
      <c r="AK728" s="34"/>
      <c r="AL728" s="35"/>
      <c r="AM728" s="28"/>
      <c r="AN728" s="28"/>
      <c r="AO728" s="28"/>
    </row>
    <row r="729" spans="5:41" x14ac:dyDescent="0.25">
      <c r="E729" s="11">
        <f>route!A728</f>
        <v>0</v>
      </c>
      <c r="F729" s="11">
        <f>route!B728</f>
        <v>0</v>
      </c>
      <c r="G729" s="12">
        <f t="shared" si="276"/>
        <v>0</v>
      </c>
      <c r="H729" s="12">
        <f t="shared" si="277"/>
        <v>0</v>
      </c>
      <c r="I729" s="12">
        <f t="shared" si="278"/>
        <v>31</v>
      </c>
      <c r="J729" s="12">
        <f t="shared" si="279"/>
        <v>3</v>
      </c>
      <c r="K729" s="12">
        <f t="shared" si="280"/>
        <v>-5.2359877559829883E-2</v>
      </c>
      <c r="L729" s="12">
        <f t="shared" si="281"/>
        <v>-5.2335956242943828E-2</v>
      </c>
      <c r="M729" s="12">
        <f t="shared" si="282"/>
        <v>-5.2383818566763218E-2</v>
      </c>
      <c r="N729" s="12">
        <f t="shared" si="283"/>
        <v>0</v>
      </c>
      <c r="O729" s="12">
        <f t="shared" si="284"/>
        <v>6375585.7452000007</v>
      </c>
      <c r="P729" s="12">
        <f t="shared" si="285"/>
        <v>9.2468067027179749E-6</v>
      </c>
      <c r="Q729" s="12">
        <f t="shared" si="286"/>
        <v>0</v>
      </c>
      <c r="R729" s="12">
        <f t="shared" si="287"/>
        <v>0</v>
      </c>
      <c r="S729" s="12">
        <f t="shared" si="288"/>
        <v>0</v>
      </c>
      <c r="T729" s="12">
        <f t="shared" si="289"/>
        <v>0</v>
      </c>
      <c r="U729" s="12">
        <f t="shared" si="290"/>
        <v>0</v>
      </c>
      <c r="V729" s="12">
        <f t="shared" si="299"/>
        <v>5.0546225567071803E-3</v>
      </c>
      <c r="W729" s="12">
        <f t="shared" si="291"/>
        <v>4.2582015317955055E-5</v>
      </c>
      <c r="X729" s="12">
        <f t="shared" si="292"/>
        <v>1.6740578955036711E-7</v>
      </c>
      <c r="Y729" s="12">
        <f t="shared" si="293"/>
        <v>0</v>
      </c>
      <c r="Z729" s="13" t="str">
        <f t="shared" si="294"/>
        <v>N</v>
      </c>
      <c r="AA729" s="13" t="str">
        <f t="shared" si="295"/>
        <v>N</v>
      </c>
      <c r="AB729" s="13" t="str">
        <f t="shared" si="296"/>
        <v>U</v>
      </c>
      <c r="AC729" s="14">
        <f t="shared" si="297"/>
        <v>166021.44365805644</v>
      </c>
      <c r="AD729" s="14">
        <f t="shared" si="298"/>
        <v>0</v>
      </c>
      <c r="AE729" s="27"/>
      <c r="AF729" s="27"/>
      <c r="AG729" s="33"/>
      <c r="AH729" s="34"/>
      <c r="AI729" s="35"/>
      <c r="AJ729" s="33"/>
      <c r="AK729" s="34"/>
      <c r="AL729" s="35"/>
      <c r="AM729" s="28"/>
      <c r="AN729" s="28"/>
      <c r="AO729" s="28"/>
    </row>
    <row r="730" spans="5:41" x14ac:dyDescent="0.25">
      <c r="E730" s="11">
        <f>route!A729</f>
        <v>0</v>
      </c>
      <c r="F730" s="11">
        <f>route!B729</f>
        <v>0</v>
      </c>
      <c r="G730" s="12">
        <f t="shared" si="276"/>
        <v>0</v>
      </c>
      <c r="H730" s="12">
        <f t="shared" si="277"/>
        <v>0</v>
      </c>
      <c r="I730" s="12">
        <f t="shared" si="278"/>
        <v>31</v>
      </c>
      <c r="J730" s="12">
        <f t="shared" si="279"/>
        <v>3</v>
      </c>
      <c r="K730" s="12">
        <f t="shared" si="280"/>
        <v>-5.2359877559829883E-2</v>
      </c>
      <c r="L730" s="12">
        <f t="shared" si="281"/>
        <v>-5.2335956242943828E-2</v>
      </c>
      <c r="M730" s="12">
        <f t="shared" si="282"/>
        <v>-5.2383818566763218E-2</v>
      </c>
      <c r="N730" s="12">
        <f t="shared" si="283"/>
        <v>0</v>
      </c>
      <c r="O730" s="12">
        <f t="shared" si="284"/>
        <v>6375585.7452000007</v>
      </c>
      <c r="P730" s="12">
        <f t="shared" si="285"/>
        <v>9.2468067027179749E-6</v>
      </c>
      <c r="Q730" s="12">
        <f t="shared" si="286"/>
        <v>0</v>
      </c>
      <c r="R730" s="12">
        <f t="shared" si="287"/>
        <v>0</v>
      </c>
      <c r="S730" s="12">
        <f t="shared" si="288"/>
        <v>0</v>
      </c>
      <c r="T730" s="12">
        <f t="shared" si="289"/>
        <v>0</v>
      </c>
      <c r="U730" s="12">
        <f t="shared" si="290"/>
        <v>0</v>
      </c>
      <c r="V730" s="12">
        <f t="shared" si="299"/>
        <v>5.0546225567071803E-3</v>
      </c>
      <c r="W730" s="12">
        <f t="shared" si="291"/>
        <v>4.2582015317955055E-5</v>
      </c>
      <c r="X730" s="12">
        <f t="shared" si="292"/>
        <v>1.6740578955036711E-7</v>
      </c>
      <c r="Y730" s="12">
        <f t="shared" si="293"/>
        <v>0</v>
      </c>
      <c r="Z730" s="13" t="str">
        <f t="shared" si="294"/>
        <v>N</v>
      </c>
      <c r="AA730" s="13" t="str">
        <f t="shared" si="295"/>
        <v>N</v>
      </c>
      <c r="AB730" s="13" t="str">
        <f t="shared" si="296"/>
        <v>U</v>
      </c>
      <c r="AC730" s="14">
        <f t="shared" si="297"/>
        <v>166021.44365805644</v>
      </c>
      <c r="AD730" s="14">
        <f t="shared" si="298"/>
        <v>0</v>
      </c>
      <c r="AE730" s="27"/>
      <c r="AF730" s="27"/>
      <c r="AG730" s="33"/>
      <c r="AH730" s="34"/>
      <c r="AI730" s="35"/>
      <c r="AJ730" s="33"/>
      <c r="AK730" s="34"/>
      <c r="AL730" s="35"/>
      <c r="AM730" s="28"/>
      <c r="AN730" s="28"/>
      <c r="AO730" s="28"/>
    </row>
    <row r="731" spans="5:41" x14ac:dyDescent="0.25">
      <c r="E731" s="11">
        <f>route!A730</f>
        <v>0</v>
      </c>
      <c r="F731" s="11">
        <f>route!B730</f>
        <v>0</v>
      </c>
      <c r="G731" s="12">
        <f t="shared" si="276"/>
        <v>0</v>
      </c>
      <c r="H731" s="12">
        <f t="shared" si="277"/>
        <v>0</v>
      </c>
      <c r="I731" s="12">
        <f t="shared" si="278"/>
        <v>31</v>
      </c>
      <c r="J731" s="12">
        <f t="shared" si="279"/>
        <v>3</v>
      </c>
      <c r="K731" s="12">
        <f t="shared" si="280"/>
        <v>-5.2359877559829883E-2</v>
      </c>
      <c r="L731" s="12">
        <f t="shared" si="281"/>
        <v>-5.2335956242943828E-2</v>
      </c>
      <c r="M731" s="12">
        <f t="shared" si="282"/>
        <v>-5.2383818566763218E-2</v>
      </c>
      <c r="N731" s="12">
        <f t="shared" si="283"/>
        <v>0</v>
      </c>
      <c r="O731" s="12">
        <f t="shared" si="284"/>
        <v>6375585.7452000007</v>
      </c>
      <c r="P731" s="12">
        <f t="shared" si="285"/>
        <v>9.2468067027179749E-6</v>
      </c>
      <c r="Q731" s="12">
        <f t="shared" si="286"/>
        <v>0</v>
      </c>
      <c r="R731" s="12">
        <f t="shared" si="287"/>
        <v>0</v>
      </c>
      <c r="S731" s="12">
        <f t="shared" si="288"/>
        <v>0</v>
      </c>
      <c r="T731" s="12">
        <f t="shared" si="289"/>
        <v>0</v>
      </c>
      <c r="U731" s="12">
        <f t="shared" si="290"/>
        <v>0</v>
      </c>
      <c r="V731" s="12">
        <f t="shared" si="299"/>
        <v>5.0546225567071803E-3</v>
      </c>
      <c r="W731" s="12">
        <f t="shared" si="291"/>
        <v>4.2582015317955055E-5</v>
      </c>
      <c r="X731" s="12">
        <f t="shared" si="292"/>
        <v>1.6740578955036711E-7</v>
      </c>
      <c r="Y731" s="12">
        <f t="shared" si="293"/>
        <v>0</v>
      </c>
      <c r="Z731" s="13" t="str">
        <f t="shared" si="294"/>
        <v>N</v>
      </c>
      <c r="AA731" s="13" t="str">
        <f t="shared" si="295"/>
        <v>N</v>
      </c>
      <c r="AB731" s="13" t="str">
        <f t="shared" si="296"/>
        <v>U</v>
      </c>
      <c r="AC731" s="14">
        <f t="shared" si="297"/>
        <v>166021.44365805644</v>
      </c>
      <c r="AD731" s="14">
        <f t="shared" si="298"/>
        <v>0</v>
      </c>
      <c r="AE731" s="27"/>
      <c r="AF731" s="27"/>
      <c r="AG731" s="33"/>
      <c r="AH731" s="34"/>
      <c r="AI731" s="35"/>
      <c r="AJ731" s="33"/>
      <c r="AK731" s="34"/>
      <c r="AL731" s="35"/>
      <c r="AM731" s="28"/>
      <c r="AN731" s="28"/>
      <c r="AO731" s="28"/>
    </row>
    <row r="732" spans="5:41" x14ac:dyDescent="0.25">
      <c r="E732" s="11">
        <f>route!A731</f>
        <v>0</v>
      </c>
      <c r="F732" s="11">
        <f>route!B731</f>
        <v>0</v>
      </c>
      <c r="G732" s="12">
        <f t="shared" si="276"/>
        <v>0</v>
      </c>
      <c r="H732" s="12">
        <f t="shared" si="277"/>
        <v>0</v>
      </c>
      <c r="I732" s="12">
        <f t="shared" si="278"/>
        <v>31</v>
      </c>
      <c r="J732" s="12">
        <f t="shared" si="279"/>
        <v>3</v>
      </c>
      <c r="K732" s="12">
        <f t="shared" si="280"/>
        <v>-5.2359877559829883E-2</v>
      </c>
      <c r="L732" s="12">
        <f t="shared" si="281"/>
        <v>-5.2335956242943828E-2</v>
      </c>
      <c r="M732" s="12">
        <f t="shared" si="282"/>
        <v>-5.2383818566763218E-2</v>
      </c>
      <c r="N732" s="12">
        <f t="shared" si="283"/>
        <v>0</v>
      </c>
      <c r="O732" s="12">
        <f t="shared" si="284"/>
        <v>6375585.7452000007</v>
      </c>
      <c r="P732" s="12">
        <f t="shared" si="285"/>
        <v>9.2468067027179749E-6</v>
      </c>
      <c r="Q732" s="12">
        <f t="shared" si="286"/>
        <v>0</v>
      </c>
      <c r="R732" s="12">
        <f t="shared" si="287"/>
        <v>0</v>
      </c>
      <c r="S732" s="12">
        <f t="shared" si="288"/>
        <v>0</v>
      </c>
      <c r="T732" s="12">
        <f t="shared" si="289"/>
        <v>0</v>
      </c>
      <c r="U732" s="12">
        <f t="shared" si="290"/>
        <v>0</v>
      </c>
      <c r="V732" s="12">
        <f t="shared" si="299"/>
        <v>5.0546225567071803E-3</v>
      </c>
      <c r="W732" s="12">
        <f t="shared" si="291"/>
        <v>4.2582015317955055E-5</v>
      </c>
      <c r="X732" s="12">
        <f t="shared" si="292"/>
        <v>1.6740578955036711E-7</v>
      </c>
      <c r="Y732" s="12">
        <f t="shared" si="293"/>
        <v>0</v>
      </c>
      <c r="Z732" s="13" t="str">
        <f t="shared" si="294"/>
        <v>N</v>
      </c>
      <c r="AA732" s="13" t="str">
        <f t="shared" si="295"/>
        <v>N</v>
      </c>
      <c r="AB732" s="13" t="str">
        <f t="shared" si="296"/>
        <v>U</v>
      </c>
      <c r="AC732" s="14">
        <f t="shared" si="297"/>
        <v>166021.44365805644</v>
      </c>
      <c r="AD732" s="14">
        <f t="shared" si="298"/>
        <v>0</v>
      </c>
      <c r="AE732" s="27"/>
      <c r="AF732" s="27"/>
      <c r="AG732" s="33"/>
      <c r="AH732" s="34"/>
      <c r="AI732" s="35"/>
      <c r="AJ732" s="33"/>
      <c r="AK732" s="34"/>
      <c r="AL732" s="35"/>
      <c r="AM732" s="28"/>
      <c r="AN732" s="28"/>
      <c r="AO732" s="28"/>
    </row>
    <row r="733" spans="5:41" x14ac:dyDescent="0.25">
      <c r="E733" s="11">
        <f>route!A732</f>
        <v>0</v>
      </c>
      <c r="F733" s="11">
        <f>route!B732</f>
        <v>0</v>
      </c>
      <c r="G733" s="12">
        <f t="shared" si="276"/>
        <v>0</v>
      </c>
      <c r="H733" s="12">
        <f t="shared" si="277"/>
        <v>0</v>
      </c>
      <c r="I733" s="12">
        <f t="shared" si="278"/>
        <v>31</v>
      </c>
      <c r="J733" s="12">
        <f t="shared" si="279"/>
        <v>3</v>
      </c>
      <c r="K733" s="12">
        <f t="shared" si="280"/>
        <v>-5.2359877559829883E-2</v>
      </c>
      <c r="L733" s="12">
        <f t="shared" si="281"/>
        <v>-5.2335956242943828E-2</v>
      </c>
      <c r="M733" s="12">
        <f t="shared" si="282"/>
        <v>-5.2383818566763218E-2</v>
      </c>
      <c r="N733" s="12">
        <f t="shared" si="283"/>
        <v>0</v>
      </c>
      <c r="O733" s="12">
        <f t="shared" si="284"/>
        <v>6375585.7452000007</v>
      </c>
      <c r="P733" s="12">
        <f t="shared" si="285"/>
        <v>9.2468067027179749E-6</v>
      </c>
      <c r="Q733" s="12">
        <f t="shared" si="286"/>
        <v>0</v>
      </c>
      <c r="R733" s="12">
        <f t="shared" si="287"/>
        <v>0</v>
      </c>
      <c r="S733" s="12">
        <f t="shared" si="288"/>
        <v>0</v>
      </c>
      <c r="T733" s="12">
        <f t="shared" si="289"/>
        <v>0</v>
      </c>
      <c r="U733" s="12">
        <f t="shared" si="290"/>
        <v>0</v>
      </c>
      <c r="V733" s="12">
        <f t="shared" si="299"/>
        <v>5.0546225567071803E-3</v>
      </c>
      <c r="W733" s="12">
        <f t="shared" si="291"/>
        <v>4.2582015317955055E-5</v>
      </c>
      <c r="X733" s="12">
        <f t="shared" si="292"/>
        <v>1.6740578955036711E-7</v>
      </c>
      <c r="Y733" s="12">
        <f t="shared" si="293"/>
        <v>0</v>
      </c>
      <c r="Z733" s="13" t="str">
        <f t="shared" si="294"/>
        <v>N</v>
      </c>
      <c r="AA733" s="13" t="str">
        <f t="shared" si="295"/>
        <v>N</v>
      </c>
      <c r="AB733" s="13" t="str">
        <f t="shared" si="296"/>
        <v>U</v>
      </c>
      <c r="AC733" s="14">
        <f t="shared" si="297"/>
        <v>166021.44365805644</v>
      </c>
      <c r="AD733" s="14">
        <f t="shared" si="298"/>
        <v>0</v>
      </c>
      <c r="AE733" s="27"/>
      <c r="AF733" s="27"/>
      <c r="AG733" s="33"/>
      <c r="AH733" s="34"/>
      <c r="AI733" s="35"/>
      <c r="AJ733" s="33"/>
      <c r="AK733" s="34"/>
      <c r="AL733" s="35"/>
      <c r="AM733" s="28"/>
      <c r="AN733" s="28"/>
      <c r="AO733" s="28"/>
    </row>
    <row r="734" spans="5:41" x14ac:dyDescent="0.25">
      <c r="E734" s="11">
        <f>route!A733</f>
        <v>0</v>
      </c>
      <c r="F734" s="11">
        <f>route!B733</f>
        <v>0</v>
      </c>
      <c r="G734" s="12">
        <f t="shared" si="276"/>
        <v>0</v>
      </c>
      <c r="H734" s="12">
        <f t="shared" si="277"/>
        <v>0</v>
      </c>
      <c r="I734" s="12">
        <f t="shared" si="278"/>
        <v>31</v>
      </c>
      <c r="J734" s="12">
        <f t="shared" si="279"/>
        <v>3</v>
      </c>
      <c r="K734" s="12">
        <f t="shared" si="280"/>
        <v>-5.2359877559829883E-2</v>
      </c>
      <c r="L734" s="12">
        <f t="shared" si="281"/>
        <v>-5.2335956242943828E-2</v>
      </c>
      <c r="M734" s="12">
        <f t="shared" si="282"/>
        <v>-5.2383818566763218E-2</v>
      </c>
      <c r="N734" s="12">
        <f t="shared" si="283"/>
        <v>0</v>
      </c>
      <c r="O734" s="12">
        <f t="shared" si="284"/>
        <v>6375585.7452000007</v>
      </c>
      <c r="P734" s="12">
        <f t="shared" si="285"/>
        <v>9.2468067027179749E-6</v>
      </c>
      <c r="Q734" s="12">
        <f t="shared" si="286"/>
        <v>0</v>
      </c>
      <c r="R734" s="12">
        <f t="shared" si="287"/>
        <v>0</v>
      </c>
      <c r="S734" s="12">
        <f t="shared" si="288"/>
        <v>0</v>
      </c>
      <c r="T734" s="12">
        <f t="shared" si="289"/>
        <v>0</v>
      </c>
      <c r="U734" s="12">
        <f t="shared" si="290"/>
        <v>0</v>
      </c>
      <c r="V734" s="12">
        <f t="shared" si="299"/>
        <v>5.0546225567071803E-3</v>
      </c>
      <c r="W734" s="12">
        <f t="shared" si="291"/>
        <v>4.2582015317955055E-5</v>
      </c>
      <c r="X734" s="12">
        <f t="shared" si="292"/>
        <v>1.6740578955036711E-7</v>
      </c>
      <c r="Y734" s="12">
        <f t="shared" si="293"/>
        <v>0</v>
      </c>
      <c r="Z734" s="13" t="str">
        <f t="shared" si="294"/>
        <v>N</v>
      </c>
      <c r="AA734" s="13" t="str">
        <f t="shared" si="295"/>
        <v>N</v>
      </c>
      <c r="AB734" s="13" t="str">
        <f t="shared" si="296"/>
        <v>U</v>
      </c>
      <c r="AC734" s="14">
        <f t="shared" si="297"/>
        <v>166021.44365805644</v>
      </c>
      <c r="AD734" s="14">
        <f t="shared" si="298"/>
        <v>0</v>
      </c>
      <c r="AE734" s="27"/>
      <c r="AF734" s="27"/>
      <c r="AG734" s="33"/>
      <c r="AH734" s="34"/>
      <c r="AI734" s="35"/>
      <c r="AJ734" s="33"/>
      <c r="AK734" s="34"/>
      <c r="AL734" s="35"/>
      <c r="AM734" s="28"/>
      <c r="AN734" s="28"/>
      <c r="AO734" s="28"/>
    </row>
    <row r="735" spans="5:41" x14ac:dyDescent="0.25">
      <c r="E735" s="11">
        <f>route!A734</f>
        <v>0</v>
      </c>
      <c r="F735" s="11">
        <f>route!B734</f>
        <v>0</v>
      </c>
      <c r="G735" s="12">
        <f t="shared" si="276"/>
        <v>0</v>
      </c>
      <c r="H735" s="12">
        <f t="shared" si="277"/>
        <v>0</v>
      </c>
      <c r="I735" s="12">
        <f t="shared" si="278"/>
        <v>31</v>
      </c>
      <c r="J735" s="12">
        <f t="shared" si="279"/>
        <v>3</v>
      </c>
      <c r="K735" s="12">
        <f t="shared" si="280"/>
        <v>-5.2359877559829883E-2</v>
      </c>
      <c r="L735" s="12">
        <f t="shared" si="281"/>
        <v>-5.2335956242943828E-2</v>
      </c>
      <c r="M735" s="12">
        <f t="shared" si="282"/>
        <v>-5.2383818566763218E-2</v>
      </c>
      <c r="N735" s="12">
        <f t="shared" si="283"/>
        <v>0</v>
      </c>
      <c r="O735" s="12">
        <f t="shared" si="284"/>
        <v>6375585.7452000007</v>
      </c>
      <c r="P735" s="12">
        <f t="shared" si="285"/>
        <v>9.2468067027179749E-6</v>
      </c>
      <c r="Q735" s="12">
        <f t="shared" si="286"/>
        <v>0</v>
      </c>
      <c r="R735" s="12">
        <f t="shared" si="287"/>
        <v>0</v>
      </c>
      <c r="S735" s="12">
        <f t="shared" si="288"/>
        <v>0</v>
      </c>
      <c r="T735" s="12">
        <f t="shared" si="289"/>
        <v>0</v>
      </c>
      <c r="U735" s="12">
        <f t="shared" si="290"/>
        <v>0</v>
      </c>
      <c r="V735" s="12">
        <f t="shared" si="299"/>
        <v>5.0546225567071803E-3</v>
      </c>
      <c r="W735" s="12">
        <f t="shared" si="291"/>
        <v>4.2582015317955055E-5</v>
      </c>
      <c r="X735" s="12">
        <f t="shared" si="292"/>
        <v>1.6740578955036711E-7</v>
      </c>
      <c r="Y735" s="12">
        <f t="shared" si="293"/>
        <v>0</v>
      </c>
      <c r="Z735" s="13" t="str">
        <f t="shared" si="294"/>
        <v>N</v>
      </c>
      <c r="AA735" s="13" t="str">
        <f t="shared" si="295"/>
        <v>N</v>
      </c>
      <c r="AB735" s="13" t="str">
        <f t="shared" si="296"/>
        <v>U</v>
      </c>
      <c r="AC735" s="14">
        <f t="shared" si="297"/>
        <v>166021.44365805644</v>
      </c>
      <c r="AD735" s="14">
        <f t="shared" si="298"/>
        <v>0</v>
      </c>
      <c r="AE735" s="27"/>
      <c r="AF735" s="27"/>
      <c r="AG735" s="33"/>
      <c r="AH735" s="34"/>
      <c r="AI735" s="35"/>
      <c r="AJ735" s="33"/>
      <c r="AK735" s="34"/>
      <c r="AL735" s="35"/>
      <c r="AM735" s="28"/>
      <c r="AN735" s="28"/>
      <c r="AO735" s="28"/>
    </row>
    <row r="736" spans="5:41" x14ac:dyDescent="0.25">
      <c r="E736" s="11">
        <f>route!A735</f>
        <v>0</v>
      </c>
      <c r="F736" s="11">
        <f>route!B735</f>
        <v>0</v>
      </c>
      <c r="G736" s="12">
        <f t="shared" si="276"/>
        <v>0</v>
      </c>
      <c r="H736" s="12">
        <f t="shared" si="277"/>
        <v>0</v>
      </c>
      <c r="I736" s="12">
        <f t="shared" si="278"/>
        <v>31</v>
      </c>
      <c r="J736" s="12">
        <f t="shared" si="279"/>
        <v>3</v>
      </c>
      <c r="K736" s="12">
        <f t="shared" si="280"/>
        <v>-5.2359877559829883E-2</v>
      </c>
      <c r="L736" s="12">
        <f t="shared" si="281"/>
        <v>-5.2335956242943828E-2</v>
      </c>
      <c r="M736" s="12">
        <f t="shared" si="282"/>
        <v>-5.2383818566763218E-2</v>
      </c>
      <c r="N736" s="12">
        <f t="shared" si="283"/>
        <v>0</v>
      </c>
      <c r="O736" s="12">
        <f t="shared" si="284"/>
        <v>6375585.7452000007</v>
      </c>
      <c r="P736" s="12">
        <f t="shared" si="285"/>
        <v>9.2468067027179749E-6</v>
      </c>
      <c r="Q736" s="12">
        <f t="shared" si="286"/>
        <v>0</v>
      </c>
      <c r="R736" s="12">
        <f t="shared" si="287"/>
        <v>0</v>
      </c>
      <c r="S736" s="12">
        <f t="shared" si="288"/>
        <v>0</v>
      </c>
      <c r="T736" s="12">
        <f t="shared" si="289"/>
        <v>0</v>
      </c>
      <c r="U736" s="12">
        <f t="shared" si="290"/>
        <v>0</v>
      </c>
      <c r="V736" s="12">
        <f t="shared" si="299"/>
        <v>5.0546225567071803E-3</v>
      </c>
      <c r="W736" s="12">
        <f t="shared" si="291"/>
        <v>4.2582015317955055E-5</v>
      </c>
      <c r="X736" s="12">
        <f t="shared" si="292"/>
        <v>1.6740578955036711E-7</v>
      </c>
      <c r="Y736" s="12">
        <f t="shared" si="293"/>
        <v>0</v>
      </c>
      <c r="Z736" s="13" t="str">
        <f t="shared" si="294"/>
        <v>N</v>
      </c>
      <c r="AA736" s="13" t="str">
        <f t="shared" si="295"/>
        <v>N</v>
      </c>
      <c r="AB736" s="13" t="str">
        <f t="shared" si="296"/>
        <v>U</v>
      </c>
      <c r="AC736" s="14">
        <f t="shared" si="297"/>
        <v>166021.44365805644</v>
      </c>
      <c r="AD736" s="14">
        <f t="shared" si="298"/>
        <v>0</v>
      </c>
      <c r="AE736" s="27"/>
      <c r="AF736" s="27"/>
      <c r="AG736" s="33"/>
      <c r="AH736" s="34"/>
      <c r="AI736" s="35"/>
      <c r="AJ736" s="33"/>
      <c r="AK736" s="34"/>
      <c r="AL736" s="35"/>
      <c r="AM736" s="28"/>
      <c r="AN736" s="28"/>
      <c r="AO736" s="28"/>
    </row>
    <row r="737" spans="5:41" x14ac:dyDescent="0.25">
      <c r="E737" s="11">
        <f>route!A736</f>
        <v>0</v>
      </c>
      <c r="F737" s="11">
        <f>route!B736</f>
        <v>0</v>
      </c>
      <c r="G737" s="12">
        <f t="shared" si="276"/>
        <v>0</v>
      </c>
      <c r="H737" s="12">
        <f t="shared" si="277"/>
        <v>0</v>
      </c>
      <c r="I737" s="12">
        <f t="shared" si="278"/>
        <v>31</v>
      </c>
      <c r="J737" s="12">
        <f t="shared" si="279"/>
        <v>3</v>
      </c>
      <c r="K737" s="12">
        <f t="shared" si="280"/>
        <v>-5.2359877559829883E-2</v>
      </c>
      <c r="L737" s="12">
        <f t="shared" si="281"/>
        <v>-5.2335956242943828E-2</v>
      </c>
      <c r="M737" s="12">
        <f t="shared" si="282"/>
        <v>-5.2383818566763218E-2</v>
      </c>
      <c r="N737" s="12">
        <f t="shared" si="283"/>
        <v>0</v>
      </c>
      <c r="O737" s="12">
        <f t="shared" si="284"/>
        <v>6375585.7452000007</v>
      </c>
      <c r="P737" s="12">
        <f t="shared" si="285"/>
        <v>9.2468067027179749E-6</v>
      </c>
      <c r="Q737" s="12">
        <f t="shared" si="286"/>
        <v>0</v>
      </c>
      <c r="R737" s="12">
        <f t="shared" si="287"/>
        <v>0</v>
      </c>
      <c r="S737" s="12">
        <f t="shared" si="288"/>
        <v>0</v>
      </c>
      <c r="T737" s="12">
        <f t="shared" si="289"/>
        <v>0</v>
      </c>
      <c r="U737" s="12">
        <f t="shared" si="290"/>
        <v>0</v>
      </c>
      <c r="V737" s="12">
        <f t="shared" si="299"/>
        <v>5.0546225567071803E-3</v>
      </c>
      <c r="W737" s="12">
        <f t="shared" si="291"/>
        <v>4.2582015317955055E-5</v>
      </c>
      <c r="X737" s="12">
        <f t="shared" si="292"/>
        <v>1.6740578955036711E-7</v>
      </c>
      <c r="Y737" s="12">
        <f t="shared" si="293"/>
        <v>0</v>
      </c>
      <c r="Z737" s="13" t="str">
        <f t="shared" si="294"/>
        <v>N</v>
      </c>
      <c r="AA737" s="13" t="str">
        <f t="shared" si="295"/>
        <v>N</v>
      </c>
      <c r="AB737" s="13" t="str">
        <f t="shared" si="296"/>
        <v>U</v>
      </c>
      <c r="AC737" s="14">
        <f t="shared" si="297"/>
        <v>166021.44365805644</v>
      </c>
      <c r="AD737" s="14">
        <f t="shared" si="298"/>
        <v>0</v>
      </c>
      <c r="AE737" s="27"/>
      <c r="AF737" s="27"/>
      <c r="AG737" s="33"/>
      <c r="AH737" s="34"/>
      <c r="AI737" s="35"/>
      <c r="AJ737" s="33"/>
      <c r="AK737" s="34"/>
      <c r="AL737" s="35"/>
      <c r="AM737" s="28"/>
      <c r="AN737" s="28"/>
      <c r="AO737" s="28"/>
    </row>
    <row r="738" spans="5:41" x14ac:dyDescent="0.25">
      <c r="E738" s="11">
        <f>route!A737</f>
        <v>0</v>
      </c>
      <c r="F738" s="11">
        <f>route!B737</f>
        <v>0</v>
      </c>
      <c r="G738" s="12">
        <f t="shared" si="276"/>
        <v>0</v>
      </c>
      <c r="H738" s="12">
        <f t="shared" si="277"/>
        <v>0</v>
      </c>
      <c r="I738" s="12">
        <f t="shared" si="278"/>
        <v>31</v>
      </c>
      <c r="J738" s="12">
        <f t="shared" si="279"/>
        <v>3</v>
      </c>
      <c r="K738" s="12">
        <f t="shared" si="280"/>
        <v>-5.2359877559829883E-2</v>
      </c>
      <c r="L738" s="12">
        <f t="shared" si="281"/>
        <v>-5.2335956242943828E-2</v>
      </c>
      <c r="M738" s="12">
        <f t="shared" si="282"/>
        <v>-5.2383818566763218E-2</v>
      </c>
      <c r="N738" s="12">
        <f t="shared" si="283"/>
        <v>0</v>
      </c>
      <c r="O738" s="12">
        <f t="shared" si="284"/>
        <v>6375585.7452000007</v>
      </c>
      <c r="P738" s="12">
        <f t="shared" si="285"/>
        <v>9.2468067027179749E-6</v>
      </c>
      <c r="Q738" s="12">
        <f t="shared" si="286"/>
        <v>0</v>
      </c>
      <c r="R738" s="12">
        <f t="shared" si="287"/>
        <v>0</v>
      </c>
      <c r="S738" s="12">
        <f t="shared" si="288"/>
        <v>0</v>
      </c>
      <c r="T738" s="12">
        <f t="shared" si="289"/>
        <v>0</v>
      </c>
      <c r="U738" s="12">
        <f t="shared" si="290"/>
        <v>0</v>
      </c>
      <c r="V738" s="12">
        <f t="shared" si="299"/>
        <v>5.0546225567071803E-3</v>
      </c>
      <c r="W738" s="12">
        <f t="shared" si="291"/>
        <v>4.2582015317955055E-5</v>
      </c>
      <c r="X738" s="12">
        <f t="shared" si="292"/>
        <v>1.6740578955036711E-7</v>
      </c>
      <c r="Y738" s="12">
        <f t="shared" si="293"/>
        <v>0</v>
      </c>
      <c r="Z738" s="13" t="str">
        <f t="shared" si="294"/>
        <v>N</v>
      </c>
      <c r="AA738" s="13" t="str">
        <f t="shared" si="295"/>
        <v>N</v>
      </c>
      <c r="AB738" s="13" t="str">
        <f t="shared" si="296"/>
        <v>U</v>
      </c>
      <c r="AC738" s="14">
        <f t="shared" si="297"/>
        <v>166021.44365805644</v>
      </c>
      <c r="AD738" s="14">
        <f t="shared" si="298"/>
        <v>0</v>
      </c>
      <c r="AE738" s="27"/>
      <c r="AF738" s="27"/>
      <c r="AG738" s="33"/>
      <c r="AH738" s="34"/>
      <c r="AI738" s="35"/>
      <c r="AJ738" s="33"/>
      <c r="AK738" s="34"/>
      <c r="AL738" s="35"/>
      <c r="AM738" s="28"/>
      <c r="AN738" s="28"/>
      <c r="AO738" s="28"/>
    </row>
    <row r="739" spans="5:41" x14ac:dyDescent="0.25">
      <c r="E739" s="11">
        <f>route!A738</f>
        <v>0</v>
      </c>
      <c r="F739" s="11">
        <f>route!B738</f>
        <v>0</v>
      </c>
      <c r="G739" s="12">
        <f t="shared" si="276"/>
        <v>0</v>
      </c>
      <c r="H739" s="12">
        <f t="shared" si="277"/>
        <v>0</v>
      </c>
      <c r="I739" s="12">
        <f t="shared" si="278"/>
        <v>31</v>
      </c>
      <c r="J739" s="12">
        <f t="shared" si="279"/>
        <v>3</v>
      </c>
      <c r="K739" s="12">
        <f t="shared" si="280"/>
        <v>-5.2359877559829883E-2</v>
      </c>
      <c r="L739" s="12">
        <f t="shared" si="281"/>
        <v>-5.2335956242943828E-2</v>
      </c>
      <c r="M739" s="12">
        <f t="shared" si="282"/>
        <v>-5.2383818566763218E-2</v>
      </c>
      <c r="N739" s="12">
        <f t="shared" si="283"/>
        <v>0</v>
      </c>
      <c r="O739" s="12">
        <f t="shared" si="284"/>
        <v>6375585.7452000007</v>
      </c>
      <c r="P739" s="12">
        <f t="shared" si="285"/>
        <v>9.2468067027179749E-6</v>
      </c>
      <c r="Q739" s="12">
        <f t="shared" si="286"/>
        <v>0</v>
      </c>
      <c r="R739" s="12">
        <f t="shared" si="287"/>
        <v>0</v>
      </c>
      <c r="S739" s="12">
        <f t="shared" si="288"/>
        <v>0</v>
      </c>
      <c r="T739" s="12">
        <f t="shared" si="289"/>
        <v>0</v>
      </c>
      <c r="U739" s="12">
        <f t="shared" si="290"/>
        <v>0</v>
      </c>
      <c r="V739" s="12">
        <f t="shared" si="299"/>
        <v>5.0546225567071803E-3</v>
      </c>
      <c r="W739" s="12">
        <f t="shared" si="291"/>
        <v>4.2582015317955055E-5</v>
      </c>
      <c r="X739" s="12">
        <f t="shared" si="292"/>
        <v>1.6740578955036711E-7</v>
      </c>
      <c r="Y739" s="12">
        <f t="shared" si="293"/>
        <v>0</v>
      </c>
      <c r="Z739" s="13" t="str">
        <f t="shared" si="294"/>
        <v>N</v>
      </c>
      <c r="AA739" s="13" t="str">
        <f t="shared" si="295"/>
        <v>N</v>
      </c>
      <c r="AB739" s="13" t="str">
        <f t="shared" si="296"/>
        <v>U</v>
      </c>
      <c r="AC739" s="14">
        <f t="shared" si="297"/>
        <v>166021.44365805644</v>
      </c>
      <c r="AD739" s="14">
        <f t="shared" si="298"/>
        <v>0</v>
      </c>
      <c r="AE739" s="27"/>
      <c r="AF739" s="27"/>
      <c r="AG739" s="33"/>
      <c r="AH739" s="34"/>
      <c r="AI739" s="35"/>
      <c r="AJ739" s="33"/>
      <c r="AK739" s="34"/>
      <c r="AL739" s="35"/>
      <c r="AM739" s="28"/>
      <c r="AN739" s="28"/>
      <c r="AO739" s="28"/>
    </row>
    <row r="740" spans="5:41" x14ac:dyDescent="0.25">
      <c r="E740" s="11">
        <f>route!A739</f>
        <v>0</v>
      </c>
      <c r="F740" s="11">
        <f>route!B739</f>
        <v>0</v>
      </c>
      <c r="G740" s="12">
        <f t="shared" ref="G740:G803" si="300">F740*PI()/180</f>
        <v>0</v>
      </c>
      <c r="H740" s="12">
        <f t="shared" ref="H740:H803" si="301">E740*PI()/180</f>
        <v>0</v>
      </c>
      <c r="I740" s="12">
        <f t="shared" ref="I740:I803" si="302">TRUNC((F740/6)+31)</f>
        <v>31</v>
      </c>
      <c r="J740" s="12">
        <f t="shared" ref="J740:J803" si="303">6*I740-183</f>
        <v>3</v>
      </c>
      <c r="K740" s="12">
        <f t="shared" ref="K740:K803" si="304">+G740-((J740*PI())/180)</f>
        <v>-5.2359877559829883E-2</v>
      </c>
      <c r="L740" s="12">
        <f t="shared" ref="L740:L803" si="305">COS(H740)*SIN(K740)</f>
        <v>-5.2335956242943828E-2</v>
      </c>
      <c r="M740" s="12">
        <f t="shared" ref="M740:M803" si="306">(1/2)*LN((1+L740)/(1-L740))</f>
        <v>-5.2383818566763218E-2</v>
      </c>
      <c r="N740" s="12">
        <f t="shared" ref="N740:N803" si="307">ATAN((TAN(H740))/COS(K740))-H740</f>
        <v>0</v>
      </c>
      <c r="O740" s="12">
        <f t="shared" ref="O740:O803" si="308">($C$18/(1+$C$17*(COS(H740))^2)^(1/2))*0.9996</f>
        <v>6375585.7452000007</v>
      </c>
      <c r="P740" s="12">
        <f t="shared" ref="P740:P803" si="309">($C$17/2)*M740^2*(COS(H740))^2</f>
        <v>9.2468067027179749E-6</v>
      </c>
      <c r="Q740" s="12">
        <f t="shared" ref="Q740:Q803" si="310">SIN(2*H740)</f>
        <v>0</v>
      </c>
      <c r="R740" s="12">
        <f t="shared" ref="R740:R803" si="311">+Q740*(COS(H740))^2</f>
        <v>0</v>
      </c>
      <c r="S740" s="12">
        <f t="shared" ref="S740:S803" si="312">H740+(Q740/2)</f>
        <v>0</v>
      </c>
      <c r="T740" s="12">
        <f t="shared" ref="T740:T803" si="313">((3*S740)+R740)/4</f>
        <v>0</v>
      </c>
      <c r="U740" s="12">
        <f t="shared" ref="U740:U803" si="314">(5*T740+R740*(COS(H740))^2)/3</f>
        <v>0</v>
      </c>
      <c r="V740" s="12">
        <f t="shared" si="299"/>
        <v>5.0546225567071803E-3</v>
      </c>
      <c r="W740" s="12">
        <f t="shared" ref="W740:W803" si="315">(5/3)*V740^2</f>
        <v>4.2582015317955055E-5</v>
      </c>
      <c r="X740" s="12">
        <f t="shared" ref="X740:X803" si="316">(35/27)*V740^3</f>
        <v>1.6740578955036711E-7</v>
      </c>
      <c r="Y740" s="12">
        <f t="shared" ref="Y740:Y803" si="317">0.9996*$C$18*(H740-(V740*S740)+(W740*T740)-(X740*U740))</f>
        <v>0</v>
      </c>
      <c r="Z740" s="13" t="str">
        <f t="shared" ref="Z740:Z803" si="318">IF(E740&lt;-72,"C",IF(E740&lt;-64,"D",IF(E740&lt;-56,"E",IF(E740&lt;-48,"F",IF(E740&lt;-40,"G",IF(E740&lt;-32,"H",IF(E740&lt;-24,"J",IF(E740&lt;-16,"K",AA740))))))))</f>
        <v>N</v>
      </c>
      <c r="AA740" s="13" t="str">
        <f t="shared" ref="AA740:AA803" si="319">IF(E740&lt;-8,"L",IF(E740&lt;0,"M",IF(E740&lt;8,"N",IF(E740&lt;16,"P",IF(E740&lt;24,"Q",IF(E740&lt;32,"R",IF(E740&lt;40,"S",IF(E740&lt;48,"T","no"))))))))</f>
        <v>N</v>
      </c>
      <c r="AB740" s="13" t="str">
        <f t="shared" ref="AB740:AB803" si="320">IF(E740&lt;56,"U",IF(E740&lt;64,"V",IF(E740&lt;72,"W",IF(E740&lt;84,"X","no"))))</f>
        <v>U</v>
      </c>
      <c r="AC740" s="14">
        <f t="shared" ref="AC740:AC803" si="321">M740*O740*(1+P740/3)+500000</f>
        <v>166021.44365805644</v>
      </c>
      <c r="AD740" s="14">
        <f t="shared" ref="AD740:AD803" si="322">IF($C$21="S",N740*O740*(1+P740)+Y740+10000000,N740*O740*(1+P740)+Y740)</f>
        <v>0</v>
      </c>
      <c r="AE740" s="27"/>
      <c r="AF740" s="27"/>
      <c r="AG740" s="33"/>
      <c r="AH740" s="34"/>
      <c r="AI740" s="35"/>
      <c r="AJ740" s="33"/>
      <c r="AK740" s="34"/>
      <c r="AL740" s="35"/>
      <c r="AM740" s="28"/>
      <c r="AN740" s="28"/>
      <c r="AO740" s="28"/>
    </row>
    <row r="741" spans="5:41" x14ac:dyDescent="0.25">
      <c r="E741" s="11">
        <f>route!A740</f>
        <v>0</v>
      </c>
      <c r="F741" s="11">
        <f>route!B740</f>
        <v>0</v>
      </c>
      <c r="G741" s="12">
        <f t="shared" si="300"/>
        <v>0</v>
      </c>
      <c r="H741" s="12">
        <f t="shared" si="301"/>
        <v>0</v>
      </c>
      <c r="I741" s="12">
        <f t="shared" si="302"/>
        <v>31</v>
      </c>
      <c r="J741" s="12">
        <f t="shared" si="303"/>
        <v>3</v>
      </c>
      <c r="K741" s="12">
        <f t="shared" si="304"/>
        <v>-5.2359877559829883E-2</v>
      </c>
      <c r="L741" s="12">
        <f t="shared" si="305"/>
        <v>-5.2335956242943828E-2</v>
      </c>
      <c r="M741" s="12">
        <f t="shared" si="306"/>
        <v>-5.2383818566763218E-2</v>
      </c>
      <c r="N741" s="12">
        <f t="shared" si="307"/>
        <v>0</v>
      </c>
      <c r="O741" s="12">
        <f t="shared" si="308"/>
        <v>6375585.7452000007</v>
      </c>
      <c r="P741" s="12">
        <f t="shared" si="309"/>
        <v>9.2468067027179749E-6</v>
      </c>
      <c r="Q741" s="12">
        <f t="shared" si="310"/>
        <v>0</v>
      </c>
      <c r="R741" s="12">
        <f t="shared" si="311"/>
        <v>0</v>
      </c>
      <c r="S741" s="12">
        <f t="shared" si="312"/>
        <v>0</v>
      </c>
      <c r="T741" s="12">
        <f t="shared" si="313"/>
        <v>0</v>
      </c>
      <c r="U741" s="12">
        <f t="shared" si="314"/>
        <v>0</v>
      </c>
      <c r="V741" s="12">
        <f t="shared" si="299"/>
        <v>5.0546225567071803E-3</v>
      </c>
      <c r="W741" s="12">
        <f t="shared" si="315"/>
        <v>4.2582015317955055E-5</v>
      </c>
      <c r="X741" s="12">
        <f t="shared" si="316"/>
        <v>1.6740578955036711E-7</v>
      </c>
      <c r="Y741" s="12">
        <f t="shared" si="317"/>
        <v>0</v>
      </c>
      <c r="Z741" s="13" t="str">
        <f t="shared" si="318"/>
        <v>N</v>
      </c>
      <c r="AA741" s="13" t="str">
        <f t="shared" si="319"/>
        <v>N</v>
      </c>
      <c r="AB741" s="13" t="str">
        <f t="shared" si="320"/>
        <v>U</v>
      </c>
      <c r="AC741" s="14">
        <f t="shared" si="321"/>
        <v>166021.44365805644</v>
      </c>
      <c r="AD741" s="14">
        <f t="shared" si="322"/>
        <v>0</v>
      </c>
      <c r="AE741" s="27"/>
      <c r="AF741" s="27"/>
      <c r="AG741" s="33"/>
      <c r="AH741" s="34"/>
      <c r="AI741" s="35"/>
      <c r="AJ741" s="33"/>
      <c r="AK741" s="34"/>
      <c r="AL741" s="35"/>
      <c r="AM741" s="28"/>
      <c r="AN741" s="28"/>
      <c r="AO741" s="28"/>
    </row>
    <row r="742" spans="5:41" x14ac:dyDescent="0.25">
      <c r="E742" s="11">
        <f>route!A741</f>
        <v>0</v>
      </c>
      <c r="F742" s="11">
        <f>route!B741</f>
        <v>0</v>
      </c>
      <c r="G742" s="12">
        <f t="shared" si="300"/>
        <v>0</v>
      </c>
      <c r="H742" s="12">
        <f t="shared" si="301"/>
        <v>0</v>
      </c>
      <c r="I742" s="12">
        <f t="shared" si="302"/>
        <v>31</v>
      </c>
      <c r="J742" s="12">
        <f t="shared" si="303"/>
        <v>3</v>
      </c>
      <c r="K742" s="12">
        <f t="shared" si="304"/>
        <v>-5.2359877559829883E-2</v>
      </c>
      <c r="L742" s="12">
        <f t="shared" si="305"/>
        <v>-5.2335956242943828E-2</v>
      </c>
      <c r="M742" s="12">
        <f t="shared" si="306"/>
        <v>-5.2383818566763218E-2</v>
      </c>
      <c r="N742" s="12">
        <f t="shared" si="307"/>
        <v>0</v>
      </c>
      <c r="O742" s="12">
        <f t="shared" si="308"/>
        <v>6375585.7452000007</v>
      </c>
      <c r="P742" s="12">
        <f t="shared" si="309"/>
        <v>9.2468067027179749E-6</v>
      </c>
      <c r="Q742" s="12">
        <f t="shared" si="310"/>
        <v>0</v>
      </c>
      <c r="R742" s="12">
        <f t="shared" si="311"/>
        <v>0</v>
      </c>
      <c r="S742" s="12">
        <f t="shared" si="312"/>
        <v>0</v>
      </c>
      <c r="T742" s="12">
        <f t="shared" si="313"/>
        <v>0</v>
      </c>
      <c r="U742" s="12">
        <f t="shared" si="314"/>
        <v>0</v>
      </c>
      <c r="V742" s="12">
        <f t="shared" si="299"/>
        <v>5.0546225567071803E-3</v>
      </c>
      <c r="W742" s="12">
        <f t="shared" si="315"/>
        <v>4.2582015317955055E-5</v>
      </c>
      <c r="X742" s="12">
        <f t="shared" si="316"/>
        <v>1.6740578955036711E-7</v>
      </c>
      <c r="Y742" s="12">
        <f t="shared" si="317"/>
        <v>0</v>
      </c>
      <c r="Z742" s="13" t="str">
        <f t="shared" si="318"/>
        <v>N</v>
      </c>
      <c r="AA742" s="13" t="str">
        <f t="shared" si="319"/>
        <v>N</v>
      </c>
      <c r="AB742" s="13" t="str">
        <f t="shared" si="320"/>
        <v>U</v>
      </c>
      <c r="AC742" s="14">
        <f t="shared" si="321"/>
        <v>166021.44365805644</v>
      </c>
      <c r="AD742" s="14">
        <f t="shared" si="322"/>
        <v>0</v>
      </c>
      <c r="AE742" s="27"/>
      <c r="AF742" s="27"/>
      <c r="AG742" s="33"/>
      <c r="AH742" s="34"/>
      <c r="AI742" s="35"/>
      <c r="AJ742" s="33"/>
      <c r="AK742" s="34"/>
      <c r="AL742" s="35"/>
      <c r="AM742" s="28"/>
      <c r="AN742" s="28"/>
      <c r="AO742" s="28"/>
    </row>
    <row r="743" spans="5:41" x14ac:dyDescent="0.25">
      <c r="E743" s="11">
        <f>route!A742</f>
        <v>0</v>
      </c>
      <c r="F743" s="11">
        <f>route!B742</f>
        <v>0</v>
      </c>
      <c r="G743" s="12">
        <f t="shared" si="300"/>
        <v>0</v>
      </c>
      <c r="H743" s="12">
        <f t="shared" si="301"/>
        <v>0</v>
      </c>
      <c r="I743" s="12">
        <f t="shared" si="302"/>
        <v>31</v>
      </c>
      <c r="J743" s="12">
        <f t="shared" si="303"/>
        <v>3</v>
      </c>
      <c r="K743" s="12">
        <f t="shared" si="304"/>
        <v>-5.2359877559829883E-2</v>
      </c>
      <c r="L743" s="12">
        <f t="shared" si="305"/>
        <v>-5.2335956242943828E-2</v>
      </c>
      <c r="M743" s="12">
        <f t="shared" si="306"/>
        <v>-5.2383818566763218E-2</v>
      </c>
      <c r="N743" s="12">
        <f t="shared" si="307"/>
        <v>0</v>
      </c>
      <c r="O743" s="12">
        <f t="shared" si="308"/>
        <v>6375585.7452000007</v>
      </c>
      <c r="P743" s="12">
        <f t="shared" si="309"/>
        <v>9.2468067027179749E-6</v>
      </c>
      <c r="Q743" s="12">
        <f t="shared" si="310"/>
        <v>0</v>
      </c>
      <c r="R743" s="12">
        <f t="shared" si="311"/>
        <v>0</v>
      </c>
      <c r="S743" s="12">
        <f t="shared" si="312"/>
        <v>0</v>
      </c>
      <c r="T743" s="12">
        <f t="shared" si="313"/>
        <v>0</v>
      </c>
      <c r="U743" s="12">
        <f t="shared" si="314"/>
        <v>0</v>
      </c>
      <c r="V743" s="12">
        <f t="shared" si="299"/>
        <v>5.0546225567071803E-3</v>
      </c>
      <c r="W743" s="12">
        <f t="shared" si="315"/>
        <v>4.2582015317955055E-5</v>
      </c>
      <c r="X743" s="12">
        <f t="shared" si="316"/>
        <v>1.6740578955036711E-7</v>
      </c>
      <c r="Y743" s="12">
        <f t="shared" si="317"/>
        <v>0</v>
      </c>
      <c r="Z743" s="13" t="str">
        <f t="shared" si="318"/>
        <v>N</v>
      </c>
      <c r="AA743" s="13" t="str">
        <f t="shared" si="319"/>
        <v>N</v>
      </c>
      <c r="AB743" s="13" t="str">
        <f t="shared" si="320"/>
        <v>U</v>
      </c>
      <c r="AC743" s="14">
        <f t="shared" si="321"/>
        <v>166021.44365805644</v>
      </c>
      <c r="AD743" s="14">
        <f t="shared" si="322"/>
        <v>0</v>
      </c>
      <c r="AE743" s="27"/>
      <c r="AF743" s="27"/>
      <c r="AG743" s="33"/>
      <c r="AH743" s="34"/>
      <c r="AI743" s="35"/>
      <c r="AJ743" s="33"/>
      <c r="AK743" s="34"/>
      <c r="AL743" s="35"/>
      <c r="AM743" s="28"/>
      <c r="AN743" s="28"/>
      <c r="AO743" s="28"/>
    </row>
    <row r="744" spans="5:41" x14ac:dyDescent="0.25">
      <c r="E744" s="11">
        <f>route!A743</f>
        <v>0</v>
      </c>
      <c r="F744" s="11">
        <f>route!B743</f>
        <v>0</v>
      </c>
      <c r="G744" s="12">
        <f t="shared" si="300"/>
        <v>0</v>
      </c>
      <c r="H744" s="12">
        <f t="shared" si="301"/>
        <v>0</v>
      </c>
      <c r="I744" s="12">
        <f t="shared" si="302"/>
        <v>31</v>
      </c>
      <c r="J744" s="12">
        <f t="shared" si="303"/>
        <v>3</v>
      </c>
      <c r="K744" s="12">
        <f t="shared" si="304"/>
        <v>-5.2359877559829883E-2</v>
      </c>
      <c r="L744" s="12">
        <f t="shared" si="305"/>
        <v>-5.2335956242943828E-2</v>
      </c>
      <c r="M744" s="12">
        <f t="shared" si="306"/>
        <v>-5.2383818566763218E-2</v>
      </c>
      <c r="N744" s="12">
        <f t="shared" si="307"/>
        <v>0</v>
      </c>
      <c r="O744" s="12">
        <f t="shared" si="308"/>
        <v>6375585.7452000007</v>
      </c>
      <c r="P744" s="12">
        <f t="shared" si="309"/>
        <v>9.2468067027179749E-6</v>
      </c>
      <c r="Q744" s="12">
        <f t="shared" si="310"/>
        <v>0</v>
      </c>
      <c r="R744" s="12">
        <f t="shared" si="311"/>
        <v>0</v>
      </c>
      <c r="S744" s="12">
        <f t="shared" si="312"/>
        <v>0</v>
      </c>
      <c r="T744" s="12">
        <f t="shared" si="313"/>
        <v>0</v>
      </c>
      <c r="U744" s="12">
        <f t="shared" si="314"/>
        <v>0</v>
      </c>
      <c r="V744" s="12">
        <f t="shared" si="299"/>
        <v>5.0546225567071803E-3</v>
      </c>
      <c r="W744" s="12">
        <f t="shared" si="315"/>
        <v>4.2582015317955055E-5</v>
      </c>
      <c r="X744" s="12">
        <f t="shared" si="316"/>
        <v>1.6740578955036711E-7</v>
      </c>
      <c r="Y744" s="12">
        <f t="shared" si="317"/>
        <v>0</v>
      </c>
      <c r="Z744" s="13" t="str">
        <f t="shared" si="318"/>
        <v>N</v>
      </c>
      <c r="AA744" s="13" t="str">
        <f t="shared" si="319"/>
        <v>N</v>
      </c>
      <c r="AB744" s="13" t="str">
        <f t="shared" si="320"/>
        <v>U</v>
      </c>
      <c r="AC744" s="14">
        <f t="shared" si="321"/>
        <v>166021.44365805644</v>
      </c>
      <c r="AD744" s="14">
        <f t="shared" si="322"/>
        <v>0</v>
      </c>
      <c r="AE744" s="27"/>
      <c r="AF744" s="27"/>
      <c r="AG744" s="33"/>
      <c r="AH744" s="34"/>
      <c r="AI744" s="35"/>
      <c r="AJ744" s="33"/>
      <c r="AK744" s="34"/>
      <c r="AL744" s="35"/>
      <c r="AM744" s="28"/>
      <c r="AN744" s="28"/>
      <c r="AO744" s="28"/>
    </row>
    <row r="745" spans="5:41" x14ac:dyDescent="0.25">
      <c r="E745" s="11">
        <f>route!A744</f>
        <v>0</v>
      </c>
      <c r="F745" s="11">
        <f>route!B744</f>
        <v>0</v>
      </c>
      <c r="G745" s="12">
        <f t="shared" si="300"/>
        <v>0</v>
      </c>
      <c r="H745" s="12">
        <f t="shared" si="301"/>
        <v>0</v>
      </c>
      <c r="I745" s="12">
        <f t="shared" si="302"/>
        <v>31</v>
      </c>
      <c r="J745" s="12">
        <f t="shared" si="303"/>
        <v>3</v>
      </c>
      <c r="K745" s="12">
        <f t="shared" si="304"/>
        <v>-5.2359877559829883E-2</v>
      </c>
      <c r="L745" s="12">
        <f t="shared" si="305"/>
        <v>-5.2335956242943828E-2</v>
      </c>
      <c r="M745" s="12">
        <f t="shared" si="306"/>
        <v>-5.2383818566763218E-2</v>
      </c>
      <c r="N745" s="12">
        <f t="shared" si="307"/>
        <v>0</v>
      </c>
      <c r="O745" s="12">
        <f t="shared" si="308"/>
        <v>6375585.7452000007</v>
      </c>
      <c r="P745" s="12">
        <f t="shared" si="309"/>
        <v>9.2468067027179749E-6</v>
      </c>
      <c r="Q745" s="12">
        <f t="shared" si="310"/>
        <v>0</v>
      </c>
      <c r="R745" s="12">
        <f t="shared" si="311"/>
        <v>0</v>
      </c>
      <c r="S745" s="12">
        <f t="shared" si="312"/>
        <v>0</v>
      </c>
      <c r="T745" s="12">
        <f t="shared" si="313"/>
        <v>0</v>
      </c>
      <c r="U745" s="12">
        <f t="shared" si="314"/>
        <v>0</v>
      </c>
      <c r="V745" s="12">
        <f t="shared" si="299"/>
        <v>5.0546225567071803E-3</v>
      </c>
      <c r="W745" s="12">
        <f t="shared" si="315"/>
        <v>4.2582015317955055E-5</v>
      </c>
      <c r="X745" s="12">
        <f t="shared" si="316"/>
        <v>1.6740578955036711E-7</v>
      </c>
      <c r="Y745" s="12">
        <f t="shared" si="317"/>
        <v>0</v>
      </c>
      <c r="Z745" s="13" t="str">
        <f t="shared" si="318"/>
        <v>N</v>
      </c>
      <c r="AA745" s="13" t="str">
        <f t="shared" si="319"/>
        <v>N</v>
      </c>
      <c r="AB745" s="13" t="str">
        <f t="shared" si="320"/>
        <v>U</v>
      </c>
      <c r="AC745" s="14">
        <f t="shared" si="321"/>
        <v>166021.44365805644</v>
      </c>
      <c r="AD745" s="14">
        <f t="shared" si="322"/>
        <v>0</v>
      </c>
      <c r="AE745" s="27"/>
      <c r="AF745" s="27"/>
      <c r="AG745" s="33"/>
      <c r="AH745" s="34"/>
      <c r="AI745" s="35"/>
      <c r="AJ745" s="33"/>
      <c r="AK745" s="34"/>
      <c r="AL745" s="35"/>
      <c r="AM745" s="28"/>
      <c r="AN745" s="28"/>
      <c r="AO745" s="28"/>
    </row>
    <row r="746" spans="5:41" x14ac:dyDescent="0.25">
      <c r="E746" s="11">
        <f>route!A745</f>
        <v>0</v>
      </c>
      <c r="F746" s="11">
        <f>route!B745</f>
        <v>0</v>
      </c>
      <c r="G746" s="12">
        <f t="shared" si="300"/>
        <v>0</v>
      </c>
      <c r="H746" s="12">
        <f t="shared" si="301"/>
        <v>0</v>
      </c>
      <c r="I746" s="12">
        <f t="shared" si="302"/>
        <v>31</v>
      </c>
      <c r="J746" s="12">
        <f t="shared" si="303"/>
        <v>3</v>
      </c>
      <c r="K746" s="12">
        <f t="shared" si="304"/>
        <v>-5.2359877559829883E-2</v>
      </c>
      <c r="L746" s="12">
        <f t="shared" si="305"/>
        <v>-5.2335956242943828E-2</v>
      </c>
      <c r="M746" s="12">
        <f t="shared" si="306"/>
        <v>-5.2383818566763218E-2</v>
      </c>
      <c r="N746" s="12">
        <f t="shared" si="307"/>
        <v>0</v>
      </c>
      <c r="O746" s="12">
        <f t="shared" si="308"/>
        <v>6375585.7452000007</v>
      </c>
      <c r="P746" s="12">
        <f t="shared" si="309"/>
        <v>9.2468067027179749E-6</v>
      </c>
      <c r="Q746" s="12">
        <f t="shared" si="310"/>
        <v>0</v>
      </c>
      <c r="R746" s="12">
        <f t="shared" si="311"/>
        <v>0</v>
      </c>
      <c r="S746" s="12">
        <f t="shared" si="312"/>
        <v>0</v>
      </c>
      <c r="T746" s="12">
        <f t="shared" si="313"/>
        <v>0</v>
      </c>
      <c r="U746" s="12">
        <f t="shared" si="314"/>
        <v>0</v>
      </c>
      <c r="V746" s="12">
        <f t="shared" si="299"/>
        <v>5.0546225567071803E-3</v>
      </c>
      <c r="W746" s="12">
        <f t="shared" si="315"/>
        <v>4.2582015317955055E-5</v>
      </c>
      <c r="X746" s="12">
        <f t="shared" si="316"/>
        <v>1.6740578955036711E-7</v>
      </c>
      <c r="Y746" s="12">
        <f t="shared" si="317"/>
        <v>0</v>
      </c>
      <c r="Z746" s="13" t="str">
        <f t="shared" si="318"/>
        <v>N</v>
      </c>
      <c r="AA746" s="13" t="str">
        <f t="shared" si="319"/>
        <v>N</v>
      </c>
      <c r="AB746" s="13" t="str">
        <f t="shared" si="320"/>
        <v>U</v>
      </c>
      <c r="AC746" s="14">
        <f t="shared" si="321"/>
        <v>166021.44365805644</v>
      </c>
      <c r="AD746" s="14">
        <f t="shared" si="322"/>
        <v>0</v>
      </c>
      <c r="AE746" s="27"/>
      <c r="AF746" s="27"/>
      <c r="AG746" s="33"/>
      <c r="AH746" s="34"/>
      <c r="AI746" s="35"/>
      <c r="AJ746" s="33"/>
      <c r="AK746" s="34"/>
      <c r="AL746" s="35"/>
      <c r="AM746" s="28"/>
      <c r="AN746" s="28"/>
      <c r="AO746" s="28"/>
    </row>
    <row r="747" spans="5:41" x14ac:dyDescent="0.25">
      <c r="E747" s="11">
        <f>route!A746</f>
        <v>0</v>
      </c>
      <c r="F747" s="11">
        <f>route!B746</f>
        <v>0</v>
      </c>
      <c r="G747" s="12">
        <f t="shared" si="300"/>
        <v>0</v>
      </c>
      <c r="H747" s="12">
        <f t="shared" si="301"/>
        <v>0</v>
      </c>
      <c r="I747" s="12">
        <f t="shared" si="302"/>
        <v>31</v>
      </c>
      <c r="J747" s="12">
        <f t="shared" si="303"/>
        <v>3</v>
      </c>
      <c r="K747" s="12">
        <f t="shared" si="304"/>
        <v>-5.2359877559829883E-2</v>
      </c>
      <c r="L747" s="12">
        <f t="shared" si="305"/>
        <v>-5.2335956242943828E-2</v>
      </c>
      <c r="M747" s="12">
        <f t="shared" si="306"/>
        <v>-5.2383818566763218E-2</v>
      </c>
      <c r="N747" s="12">
        <f t="shared" si="307"/>
        <v>0</v>
      </c>
      <c r="O747" s="12">
        <f t="shared" si="308"/>
        <v>6375585.7452000007</v>
      </c>
      <c r="P747" s="12">
        <f t="shared" si="309"/>
        <v>9.2468067027179749E-6</v>
      </c>
      <c r="Q747" s="12">
        <f t="shared" si="310"/>
        <v>0</v>
      </c>
      <c r="R747" s="12">
        <f t="shared" si="311"/>
        <v>0</v>
      </c>
      <c r="S747" s="12">
        <f t="shared" si="312"/>
        <v>0</v>
      </c>
      <c r="T747" s="12">
        <f t="shared" si="313"/>
        <v>0</v>
      </c>
      <c r="U747" s="12">
        <f t="shared" si="314"/>
        <v>0</v>
      </c>
      <c r="V747" s="12">
        <f t="shared" si="299"/>
        <v>5.0546225567071803E-3</v>
      </c>
      <c r="W747" s="12">
        <f t="shared" si="315"/>
        <v>4.2582015317955055E-5</v>
      </c>
      <c r="X747" s="12">
        <f t="shared" si="316"/>
        <v>1.6740578955036711E-7</v>
      </c>
      <c r="Y747" s="12">
        <f t="shared" si="317"/>
        <v>0</v>
      </c>
      <c r="Z747" s="13" t="str">
        <f t="shared" si="318"/>
        <v>N</v>
      </c>
      <c r="AA747" s="13" t="str">
        <f t="shared" si="319"/>
        <v>N</v>
      </c>
      <c r="AB747" s="13" t="str">
        <f t="shared" si="320"/>
        <v>U</v>
      </c>
      <c r="AC747" s="14">
        <f t="shared" si="321"/>
        <v>166021.44365805644</v>
      </c>
      <c r="AD747" s="14">
        <f t="shared" si="322"/>
        <v>0</v>
      </c>
      <c r="AE747" s="27"/>
      <c r="AF747" s="27"/>
      <c r="AG747" s="33"/>
      <c r="AH747" s="34"/>
      <c r="AI747" s="35"/>
      <c r="AJ747" s="33"/>
      <c r="AK747" s="34"/>
      <c r="AL747" s="35"/>
      <c r="AM747" s="28"/>
      <c r="AN747" s="28"/>
      <c r="AO747" s="28"/>
    </row>
    <row r="748" spans="5:41" x14ac:dyDescent="0.25">
      <c r="E748" s="11">
        <f>route!A747</f>
        <v>0</v>
      </c>
      <c r="F748" s="11">
        <f>route!B747</f>
        <v>0</v>
      </c>
      <c r="G748" s="12">
        <f t="shared" si="300"/>
        <v>0</v>
      </c>
      <c r="H748" s="12">
        <f t="shared" si="301"/>
        <v>0</v>
      </c>
      <c r="I748" s="12">
        <f t="shared" si="302"/>
        <v>31</v>
      </c>
      <c r="J748" s="12">
        <f t="shared" si="303"/>
        <v>3</v>
      </c>
      <c r="K748" s="12">
        <f t="shared" si="304"/>
        <v>-5.2359877559829883E-2</v>
      </c>
      <c r="L748" s="12">
        <f t="shared" si="305"/>
        <v>-5.2335956242943828E-2</v>
      </c>
      <c r="M748" s="12">
        <f t="shared" si="306"/>
        <v>-5.2383818566763218E-2</v>
      </c>
      <c r="N748" s="12">
        <f t="shared" si="307"/>
        <v>0</v>
      </c>
      <c r="O748" s="12">
        <f t="shared" si="308"/>
        <v>6375585.7452000007</v>
      </c>
      <c r="P748" s="12">
        <f t="shared" si="309"/>
        <v>9.2468067027179749E-6</v>
      </c>
      <c r="Q748" s="12">
        <f t="shared" si="310"/>
        <v>0</v>
      </c>
      <c r="R748" s="12">
        <f t="shared" si="311"/>
        <v>0</v>
      </c>
      <c r="S748" s="12">
        <f t="shared" si="312"/>
        <v>0</v>
      </c>
      <c r="T748" s="12">
        <f t="shared" si="313"/>
        <v>0</v>
      </c>
      <c r="U748" s="12">
        <f t="shared" si="314"/>
        <v>0</v>
      </c>
      <c r="V748" s="12">
        <f t="shared" si="299"/>
        <v>5.0546225567071803E-3</v>
      </c>
      <c r="W748" s="12">
        <f t="shared" si="315"/>
        <v>4.2582015317955055E-5</v>
      </c>
      <c r="X748" s="12">
        <f t="shared" si="316"/>
        <v>1.6740578955036711E-7</v>
      </c>
      <c r="Y748" s="12">
        <f t="shared" si="317"/>
        <v>0</v>
      </c>
      <c r="Z748" s="13" t="str">
        <f t="shared" si="318"/>
        <v>N</v>
      </c>
      <c r="AA748" s="13" t="str">
        <f t="shared" si="319"/>
        <v>N</v>
      </c>
      <c r="AB748" s="13" t="str">
        <f t="shared" si="320"/>
        <v>U</v>
      </c>
      <c r="AC748" s="14">
        <f t="shared" si="321"/>
        <v>166021.44365805644</v>
      </c>
      <c r="AD748" s="14">
        <f t="shared" si="322"/>
        <v>0</v>
      </c>
      <c r="AE748" s="27"/>
      <c r="AF748" s="27"/>
      <c r="AG748" s="33"/>
      <c r="AH748" s="34"/>
      <c r="AI748" s="35"/>
      <c r="AJ748" s="33"/>
      <c r="AK748" s="34"/>
      <c r="AL748" s="35"/>
      <c r="AM748" s="28"/>
      <c r="AN748" s="28"/>
      <c r="AO748" s="28"/>
    </row>
    <row r="749" spans="5:41" x14ac:dyDescent="0.25">
      <c r="E749" s="11">
        <f>route!A748</f>
        <v>0</v>
      </c>
      <c r="F749" s="11">
        <f>route!B748</f>
        <v>0</v>
      </c>
      <c r="G749" s="12">
        <f t="shared" si="300"/>
        <v>0</v>
      </c>
      <c r="H749" s="12">
        <f t="shared" si="301"/>
        <v>0</v>
      </c>
      <c r="I749" s="12">
        <f t="shared" si="302"/>
        <v>31</v>
      </c>
      <c r="J749" s="12">
        <f t="shared" si="303"/>
        <v>3</v>
      </c>
      <c r="K749" s="12">
        <f t="shared" si="304"/>
        <v>-5.2359877559829883E-2</v>
      </c>
      <c r="L749" s="12">
        <f t="shared" si="305"/>
        <v>-5.2335956242943828E-2</v>
      </c>
      <c r="M749" s="12">
        <f t="shared" si="306"/>
        <v>-5.2383818566763218E-2</v>
      </c>
      <c r="N749" s="12">
        <f t="shared" si="307"/>
        <v>0</v>
      </c>
      <c r="O749" s="12">
        <f t="shared" si="308"/>
        <v>6375585.7452000007</v>
      </c>
      <c r="P749" s="12">
        <f t="shared" si="309"/>
        <v>9.2468067027179749E-6</v>
      </c>
      <c r="Q749" s="12">
        <f t="shared" si="310"/>
        <v>0</v>
      </c>
      <c r="R749" s="12">
        <f t="shared" si="311"/>
        <v>0</v>
      </c>
      <c r="S749" s="12">
        <f t="shared" si="312"/>
        <v>0</v>
      </c>
      <c r="T749" s="12">
        <f t="shared" si="313"/>
        <v>0</v>
      </c>
      <c r="U749" s="12">
        <f t="shared" si="314"/>
        <v>0</v>
      </c>
      <c r="V749" s="12">
        <f t="shared" si="299"/>
        <v>5.0546225567071803E-3</v>
      </c>
      <c r="W749" s="12">
        <f t="shared" si="315"/>
        <v>4.2582015317955055E-5</v>
      </c>
      <c r="X749" s="12">
        <f t="shared" si="316"/>
        <v>1.6740578955036711E-7</v>
      </c>
      <c r="Y749" s="12">
        <f t="shared" si="317"/>
        <v>0</v>
      </c>
      <c r="Z749" s="13" t="str">
        <f t="shared" si="318"/>
        <v>N</v>
      </c>
      <c r="AA749" s="13" t="str">
        <f t="shared" si="319"/>
        <v>N</v>
      </c>
      <c r="AB749" s="13" t="str">
        <f t="shared" si="320"/>
        <v>U</v>
      </c>
      <c r="AC749" s="14">
        <f t="shared" si="321"/>
        <v>166021.44365805644</v>
      </c>
      <c r="AD749" s="14">
        <f t="shared" si="322"/>
        <v>0</v>
      </c>
      <c r="AE749" s="27"/>
      <c r="AF749" s="27"/>
      <c r="AG749" s="33"/>
      <c r="AH749" s="34"/>
      <c r="AI749" s="35"/>
      <c r="AJ749" s="33"/>
      <c r="AK749" s="34"/>
      <c r="AL749" s="35"/>
      <c r="AM749" s="28"/>
      <c r="AN749" s="28"/>
      <c r="AO749" s="28"/>
    </row>
    <row r="750" spans="5:41" x14ac:dyDescent="0.25">
      <c r="E750" s="11">
        <f>route!A749</f>
        <v>0</v>
      </c>
      <c r="F750" s="11">
        <f>route!B749</f>
        <v>0</v>
      </c>
      <c r="G750" s="12">
        <f t="shared" si="300"/>
        <v>0</v>
      </c>
      <c r="H750" s="12">
        <f t="shared" si="301"/>
        <v>0</v>
      </c>
      <c r="I750" s="12">
        <f t="shared" si="302"/>
        <v>31</v>
      </c>
      <c r="J750" s="12">
        <f t="shared" si="303"/>
        <v>3</v>
      </c>
      <c r="K750" s="12">
        <f t="shared" si="304"/>
        <v>-5.2359877559829883E-2</v>
      </c>
      <c r="L750" s="12">
        <f t="shared" si="305"/>
        <v>-5.2335956242943828E-2</v>
      </c>
      <c r="M750" s="12">
        <f t="shared" si="306"/>
        <v>-5.2383818566763218E-2</v>
      </c>
      <c r="N750" s="12">
        <f t="shared" si="307"/>
        <v>0</v>
      </c>
      <c r="O750" s="12">
        <f t="shared" si="308"/>
        <v>6375585.7452000007</v>
      </c>
      <c r="P750" s="12">
        <f t="shared" si="309"/>
        <v>9.2468067027179749E-6</v>
      </c>
      <c r="Q750" s="12">
        <f t="shared" si="310"/>
        <v>0</v>
      </c>
      <c r="R750" s="12">
        <f t="shared" si="311"/>
        <v>0</v>
      </c>
      <c r="S750" s="12">
        <f t="shared" si="312"/>
        <v>0</v>
      </c>
      <c r="T750" s="12">
        <f t="shared" si="313"/>
        <v>0</v>
      </c>
      <c r="U750" s="12">
        <f t="shared" si="314"/>
        <v>0</v>
      </c>
      <c r="V750" s="12">
        <f t="shared" si="299"/>
        <v>5.0546225567071803E-3</v>
      </c>
      <c r="W750" s="12">
        <f t="shared" si="315"/>
        <v>4.2582015317955055E-5</v>
      </c>
      <c r="X750" s="12">
        <f t="shared" si="316"/>
        <v>1.6740578955036711E-7</v>
      </c>
      <c r="Y750" s="12">
        <f t="shared" si="317"/>
        <v>0</v>
      </c>
      <c r="Z750" s="13" t="str">
        <f t="shared" si="318"/>
        <v>N</v>
      </c>
      <c r="AA750" s="13" t="str">
        <f t="shared" si="319"/>
        <v>N</v>
      </c>
      <c r="AB750" s="13" t="str">
        <f t="shared" si="320"/>
        <v>U</v>
      </c>
      <c r="AC750" s="14">
        <f t="shared" si="321"/>
        <v>166021.44365805644</v>
      </c>
      <c r="AD750" s="14">
        <f t="shared" si="322"/>
        <v>0</v>
      </c>
      <c r="AE750" s="27"/>
      <c r="AF750" s="27"/>
      <c r="AG750" s="33"/>
      <c r="AH750" s="34"/>
      <c r="AI750" s="35"/>
      <c r="AJ750" s="33"/>
      <c r="AK750" s="34"/>
      <c r="AL750" s="35"/>
      <c r="AM750" s="28"/>
      <c r="AN750" s="28"/>
      <c r="AO750" s="28"/>
    </row>
    <row r="751" spans="5:41" x14ac:dyDescent="0.25">
      <c r="E751" s="11">
        <f>route!A750</f>
        <v>0</v>
      </c>
      <c r="F751" s="11">
        <f>route!B750</f>
        <v>0</v>
      </c>
      <c r="G751" s="12">
        <f t="shared" si="300"/>
        <v>0</v>
      </c>
      <c r="H751" s="12">
        <f t="shared" si="301"/>
        <v>0</v>
      </c>
      <c r="I751" s="12">
        <f t="shared" si="302"/>
        <v>31</v>
      </c>
      <c r="J751" s="12">
        <f t="shared" si="303"/>
        <v>3</v>
      </c>
      <c r="K751" s="12">
        <f t="shared" si="304"/>
        <v>-5.2359877559829883E-2</v>
      </c>
      <c r="L751" s="12">
        <f t="shared" si="305"/>
        <v>-5.2335956242943828E-2</v>
      </c>
      <c r="M751" s="12">
        <f t="shared" si="306"/>
        <v>-5.2383818566763218E-2</v>
      </c>
      <c r="N751" s="12">
        <f t="shared" si="307"/>
        <v>0</v>
      </c>
      <c r="O751" s="12">
        <f t="shared" si="308"/>
        <v>6375585.7452000007</v>
      </c>
      <c r="P751" s="12">
        <f t="shared" si="309"/>
        <v>9.2468067027179749E-6</v>
      </c>
      <c r="Q751" s="12">
        <f t="shared" si="310"/>
        <v>0</v>
      </c>
      <c r="R751" s="12">
        <f t="shared" si="311"/>
        <v>0</v>
      </c>
      <c r="S751" s="12">
        <f t="shared" si="312"/>
        <v>0</v>
      </c>
      <c r="T751" s="12">
        <f t="shared" si="313"/>
        <v>0</v>
      </c>
      <c r="U751" s="12">
        <f t="shared" si="314"/>
        <v>0</v>
      </c>
      <c r="V751" s="12">
        <f t="shared" si="299"/>
        <v>5.0546225567071803E-3</v>
      </c>
      <c r="W751" s="12">
        <f t="shared" si="315"/>
        <v>4.2582015317955055E-5</v>
      </c>
      <c r="X751" s="12">
        <f t="shared" si="316"/>
        <v>1.6740578955036711E-7</v>
      </c>
      <c r="Y751" s="12">
        <f t="shared" si="317"/>
        <v>0</v>
      </c>
      <c r="Z751" s="13" t="str">
        <f t="shared" si="318"/>
        <v>N</v>
      </c>
      <c r="AA751" s="13" t="str">
        <f t="shared" si="319"/>
        <v>N</v>
      </c>
      <c r="AB751" s="13" t="str">
        <f t="shared" si="320"/>
        <v>U</v>
      </c>
      <c r="AC751" s="14">
        <f t="shared" si="321"/>
        <v>166021.44365805644</v>
      </c>
      <c r="AD751" s="14">
        <f t="shared" si="322"/>
        <v>0</v>
      </c>
      <c r="AE751" s="27"/>
      <c r="AF751" s="27"/>
      <c r="AG751" s="33"/>
      <c r="AH751" s="34"/>
      <c r="AI751" s="35"/>
      <c r="AJ751" s="33"/>
      <c r="AK751" s="34"/>
      <c r="AL751" s="35"/>
      <c r="AM751" s="28"/>
      <c r="AN751" s="28"/>
      <c r="AO751" s="28"/>
    </row>
    <row r="752" spans="5:41" x14ac:dyDescent="0.25">
      <c r="E752" s="11">
        <f>route!A751</f>
        <v>0</v>
      </c>
      <c r="F752" s="11">
        <f>route!B751</f>
        <v>0</v>
      </c>
      <c r="G752" s="12">
        <f t="shared" si="300"/>
        <v>0</v>
      </c>
      <c r="H752" s="12">
        <f t="shared" si="301"/>
        <v>0</v>
      </c>
      <c r="I752" s="12">
        <f t="shared" si="302"/>
        <v>31</v>
      </c>
      <c r="J752" s="12">
        <f t="shared" si="303"/>
        <v>3</v>
      </c>
      <c r="K752" s="12">
        <f t="shared" si="304"/>
        <v>-5.2359877559829883E-2</v>
      </c>
      <c r="L752" s="12">
        <f t="shared" si="305"/>
        <v>-5.2335956242943828E-2</v>
      </c>
      <c r="M752" s="12">
        <f t="shared" si="306"/>
        <v>-5.2383818566763218E-2</v>
      </c>
      <c r="N752" s="12">
        <f t="shared" si="307"/>
        <v>0</v>
      </c>
      <c r="O752" s="12">
        <f t="shared" si="308"/>
        <v>6375585.7452000007</v>
      </c>
      <c r="P752" s="12">
        <f t="shared" si="309"/>
        <v>9.2468067027179749E-6</v>
      </c>
      <c r="Q752" s="12">
        <f t="shared" si="310"/>
        <v>0</v>
      </c>
      <c r="R752" s="12">
        <f t="shared" si="311"/>
        <v>0</v>
      </c>
      <c r="S752" s="12">
        <f t="shared" si="312"/>
        <v>0</v>
      </c>
      <c r="T752" s="12">
        <f t="shared" si="313"/>
        <v>0</v>
      </c>
      <c r="U752" s="12">
        <f t="shared" si="314"/>
        <v>0</v>
      </c>
      <c r="V752" s="12">
        <f t="shared" si="299"/>
        <v>5.0546225567071803E-3</v>
      </c>
      <c r="W752" s="12">
        <f t="shared" si="315"/>
        <v>4.2582015317955055E-5</v>
      </c>
      <c r="X752" s="12">
        <f t="shared" si="316"/>
        <v>1.6740578955036711E-7</v>
      </c>
      <c r="Y752" s="12">
        <f t="shared" si="317"/>
        <v>0</v>
      </c>
      <c r="Z752" s="13" t="str">
        <f t="shared" si="318"/>
        <v>N</v>
      </c>
      <c r="AA752" s="13" t="str">
        <f t="shared" si="319"/>
        <v>N</v>
      </c>
      <c r="AB752" s="13" t="str">
        <f t="shared" si="320"/>
        <v>U</v>
      </c>
      <c r="AC752" s="14">
        <f t="shared" si="321"/>
        <v>166021.44365805644</v>
      </c>
      <c r="AD752" s="14">
        <f t="shared" si="322"/>
        <v>0</v>
      </c>
      <c r="AE752" s="27"/>
      <c r="AF752" s="27"/>
      <c r="AG752" s="33"/>
      <c r="AH752" s="34"/>
      <c r="AI752" s="35"/>
      <c r="AJ752" s="33"/>
      <c r="AK752" s="34"/>
      <c r="AL752" s="35"/>
      <c r="AM752" s="28"/>
      <c r="AN752" s="28"/>
      <c r="AO752" s="28"/>
    </row>
    <row r="753" spans="5:41" x14ac:dyDescent="0.25">
      <c r="E753" s="11">
        <f>route!A752</f>
        <v>0</v>
      </c>
      <c r="F753" s="11">
        <f>route!B752</f>
        <v>0</v>
      </c>
      <c r="G753" s="12">
        <f t="shared" si="300"/>
        <v>0</v>
      </c>
      <c r="H753" s="12">
        <f t="shared" si="301"/>
        <v>0</v>
      </c>
      <c r="I753" s="12">
        <f t="shared" si="302"/>
        <v>31</v>
      </c>
      <c r="J753" s="12">
        <f t="shared" si="303"/>
        <v>3</v>
      </c>
      <c r="K753" s="12">
        <f t="shared" si="304"/>
        <v>-5.2359877559829883E-2</v>
      </c>
      <c r="L753" s="12">
        <f t="shared" si="305"/>
        <v>-5.2335956242943828E-2</v>
      </c>
      <c r="M753" s="12">
        <f t="shared" si="306"/>
        <v>-5.2383818566763218E-2</v>
      </c>
      <c r="N753" s="12">
        <f t="shared" si="307"/>
        <v>0</v>
      </c>
      <c r="O753" s="12">
        <f t="shared" si="308"/>
        <v>6375585.7452000007</v>
      </c>
      <c r="P753" s="12">
        <f t="shared" si="309"/>
        <v>9.2468067027179749E-6</v>
      </c>
      <c r="Q753" s="12">
        <f t="shared" si="310"/>
        <v>0</v>
      </c>
      <c r="R753" s="12">
        <f t="shared" si="311"/>
        <v>0</v>
      </c>
      <c r="S753" s="12">
        <f t="shared" si="312"/>
        <v>0</v>
      </c>
      <c r="T753" s="12">
        <f t="shared" si="313"/>
        <v>0</v>
      </c>
      <c r="U753" s="12">
        <f t="shared" si="314"/>
        <v>0</v>
      </c>
      <c r="V753" s="12">
        <f t="shared" si="299"/>
        <v>5.0546225567071803E-3</v>
      </c>
      <c r="W753" s="12">
        <f t="shared" si="315"/>
        <v>4.2582015317955055E-5</v>
      </c>
      <c r="X753" s="12">
        <f t="shared" si="316"/>
        <v>1.6740578955036711E-7</v>
      </c>
      <c r="Y753" s="12">
        <f t="shared" si="317"/>
        <v>0</v>
      </c>
      <c r="Z753" s="13" t="str">
        <f t="shared" si="318"/>
        <v>N</v>
      </c>
      <c r="AA753" s="13" t="str">
        <f t="shared" si="319"/>
        <v>N</v>
      </c>
      <c r="AB753" s="13" t="str">
        <f t="shared" si="320"/>
        <v>U</v>
      </c>
      <c r="AC753" s="14">
        <f t="shared" si="321"/>
        <v>166021.44365805644</v>
      </c>
      <c r="AD753" s="14">
        <f t="shared" si="322"/>
        <v>0</v>
      </c>
      <c r="AE753" s="27"/>
      <c r="AF753" s="27"/>
      <c r="AG753" s="33"/>
      <c r="AH753" s="34"/>
      <c r="AI753" s="35"/>
      <c r="AJ753" s="33"/>
      <c r="AK753" s="34"/>
      <c r="AL753" s="35"/>
      <c r="AM753" s="28"/>
      <c r="AN753" s="28"/>
      <c r="AO753" s="28"/>
    </row>
    <row r="754" spans="5:41" x14ac:dyDescent="0.25">
      <c r="E754" s="11">
        <f>route!A753</f>
        <v>0</v>
      </c>
      <c r="F754" s="11">
        <f>route!B753</f>
        <v>0</v>
      </c>
      <c r="G754" s="12">
        <f t="shared" si="300"/>
        <v>0</v>
      </c>
      <c r="H754" s="12">
        <f t="shared" si="301"/>
        <v>0</v>
      </c>
      <c r="I754" s="12">
        <f t="shared" si="302"/>
        <v>31</v>
      </c>
      <c r="J754" s="12">
        <f t="shared" si="303"/>
        <v>3</v>
      </c>
      <c r="K754" s="12">
        <f t="shared" si="304"/>
        <v>-5.2359877559829883E-2</v>
      </c>
      <c r="L754" s="12">
        <f t="shared" si="305"/>
        <v>-5.2335956242943828E-2</v>
      </c>
      <c r="M754" s="12">
        <f t="shared" si="306"/>
        <v>-5.2383818566763218E-2</v>
      </c>
      <c r="N754" s="12">
        <f t="shared" si="307"/>
        <v>0</v>
      </c>
      <c r="O754" s="12">
        <f t="shared" si="308"/>
        <v>6375585.7452000007</v>
      </c>
      <c r="P754" s="12">
        <f t="shared" si="309"/>
        <v>9.2468067027179749E-6</v>
      </c>
      <c r="Q754" s="12">
        <f t="shared" si="310"/>
        <v>0</v>
      </c>
      <c r="R754" s="12">
        <f t="shared" si="311"/>
        <v>0</v>
      </c>
      <c r="S754" s="12">
        <f t="shared" si="312"/>
        <v>0</v>
      </c>
      <c r="T754" s="12">
        <f t="shared" si="313"/>
        <v>0</v>
      </c>
      <c r="U754" s="12">
        <f t="shared" si="314"/>
        <v>0</v>
      </c>
      <c r="V754" s="12">
        <f t="shared" si="299"/>
        <v>5.0546225567071803E-3</v>
      </c>
      <c r="W754" s="12">
        <f t="shared" si="315"/>
        <v>4.2582015317955055E-5</v>
      </c>
      <c r="X754" s="12">
        <f t="shared" si="316"/>
        <v>1.6740578955036711E-7</v>
      </c>
      <c r="Y754" s="12">
        <f t="shared" si="317"/>
        <v>0</v>
      </c>
      <c r="Z754" s="13" t="str">
        <f t="shared" si="318"/>
        <v>N</v>
      </c>
      <c r="AA754" s="13" t="str">
        <f t="shared" si="319"/>
        <v>N</v>
      </c>
      <c r="AB754" s="13" t="str">
        <f t="shared" si="320"/>
        <v>U</v>
      </c>
      <c r="AC754" s="14">
        <f t="shared" si="321"/>
        <v>166021.44365805644</v>
      </c>
      <c r="AD754" s="14">
        <f t="shared" si="322"/>
        <v>0</v>
      </c>
      <c r="AE754" s="27"/>
      <c r="AF754" s="27"/>
      <c r="AG754" s="33"/>
      <c r="AH754" s="34"/>
      <c r="AI754" s="35"/>
      <c r="AJ754" s="33"/>
      <c r="AK754" s="34"/>
      <c r="AL754" s="35"/>
      <c r="AM754" s="28"/>
      <c r="AN754" s="28"/>
      <c r="AO754" s="28"/>
    </row>
    <row r="755" spans="5:41" x14ac:dyDescent="0.25">
      <c r="E755" s="11">
        <f>route!A754</f>
        <v>0</v>
      </c>
      <c r="F755" s="11">
        <f>route!B754</f>
        <v>0</v>
      </c>
      <c r="G755" s="12">
        <f t="shared" si="300"/>
        <v>0</v>
      </c>
      <c r="H755" s="12">
        <f t="shared" si="301"/>
        <v>0</v>
      </c>
      <c r="I755" s="12">
        <f t="shared" si="302"/>
        <v>31</v>
      </c>
      <c r="J755" s="12">
        <f t="shared" si="303"/>
        <v>3</v>
      </c>
      <c r="K755" s="12">
        <f t="shared" si="304"/>
        <v>-5.2359877559829883E-2</v>
      </c>
      <c r="L755" s="12">
        <f t="shared" si="305"/>
        <v>-5.2335956242943828E-2</v>
      </c>
      <c r="M755" s="12">
        <f t="shared" si="306"/>
        <v>-5.2383818566763218E-2</v>
      </c>
      <c r="N755" s="12">
        <f t="shared" si="307"/>
        <v>0</v>
      </c>
      <c r="O755" s="12">
        <f t="shared" si="308"/>
        <v>6375585.7452000007</v>
      </c>
      <c r="P755" s="12">
        <f t="shared" si="309"/>
        <v>9.2468067027179749E-6</v>
      </c>
      <c r="Q755" s="12">
        <f t="shared" si="310"/>
        <v>0</v>
      </c>
      <c r="R755" s="12">
        <f t="shared" si="311"/>
        <v>0</v>
      </c>
      <c r="S755" s="12">
        <f t="shared" si="312"/>
        <v>0</v>
      </c>
      <c r="T755" s="12">
        <f t="shared" si="313"/>
        <v>0</v>
      </c>
      <c r="U755" s="12">
        <f t="shared" si="314"/>
        <v>0</v>
      </c>
      <c r="V755" s="12">
        <f t="shared" si="299"/>
        <v>5.0546225567071803E-3</v>
      </c>
      <c r="W755" s="12">
        <f t="shared" si="315"/>
        <v>4.2582015317955055E-5</v>
      </c>
      <c r="X755" s="12">
        <f t="shared" si="316"/>
        <v>1.6740578955036711E-7</v>
      </c>
      <c r="Y755" s="12">
        <f t="shared" si="317"/>
        <v>0</v>
      </c>
      <c r="Z755" s="13" t="str">
        <f t="shared" si="318"/>
        <v>N</v>
      </c>
      <c r="AA755" s="13" t="str">
        <f t="shared" si="319"/>
        <v>N</v>
      </c>
      <c r="AB755" s="13" t="str">
        <f t="shared" si="320"/>
        <v>U</v>
      </c>
      <c r="AC755" s="14">
        <f t="shared" si="321"/>
        <v>166021.44365805644</v>
      </c>
      <c r="AD755" s="14">
        <f t="shared" si="322"/>
        <v>0</v>
      </c>
      <c r="AE755" s="27"/>
      <c r="AF755" s="27"/>
      <c r="AG755" s="33"/>
      <c r="AH755" s="34"/>
      <c r="AI755" s="35"/>
      <c r="AJ755" s="33"/>
      <c r="AK755" s="34"/>
      <c r="AL755" s="35"/>
      <c r="AM755" s="28"/>
      <c r="AN755" s="28"/>
      <c r="AO755" s="28"/>
    </row>
    <row r="756" spans="5:41" x14ac:dyDescent="0.25">
      <c r="E756" s="11">
        <f>route!A755</f>
        <v>0</v>
      </c>
      <c r="F756" s="11">
        <f>route!B755</f>
        <v>0</v>
      </c>
      <c r="G756" s="12">
        <f t="shared" si="300"/>
        <v>0</v>
      </c>
      <c r="H756" s="12">
        <f t="shared" si="301"/>
        <v>0</v>
      </c>
      <c r="I756" s="12">
        <f t="shared" si="302"/>
        <v>31</v>
      </c>
      <c r="J756" s="12">
        <f t="shared" si="303"/>
        <v>3</v>
      </c>
      <c r="K756" s="12">
        <f t="shared" si="304"/>
        <v>-5.2359877559829883E-2</v>
      </c>
      <c r="L756" s="12">
        <f t="shared" si="305"/>
        <v>-5.2335956242943828E-2</v>
      </c>
      <c r="M756" s="12">
        <f t="shared" si="306"/>
        <v>-5.2383818566763218E-2</v>
      </c>
      <c r="N756" s="12">
        <f t="shared" si="307"/>
        <v>0</v>
      </c>
      <c r="O756" s="12">
        <f t="shared" si="308"/>
        <v>6375585.7452000007</v>
      </c>
      <c r="P756" s="12">
        <f t="shared" si="309"/>
        <v>9.2468067027179749E-6</v>
      </c>
      <c r="Q756" s="12">
        <f t="shared" si="310"/>
        <v>0</v>
      </c>
      <c r="R756" s="12">
        <f t="shared" si="311"/>
        <v>0</v>
      </c>
      <c r="S756" s="12">
        <f t="shared" si="312"/>
        <v>0</v>
      </c>
      <c r="T756" s="12">
        <f t="shared" si="313"/>
        <v>0</v>
      </c>
      <c r="U756" s="12">
        <f t="shared" si="314"/>
        <v>0</v>
      </c>
      <c r="V756" s="12">
        <f t="shared" si="299"/>
        <v>5.0546225567071803E-3</v>
      </c>
      <c r="W756" s="12">
        <f t="shared" si="315"/>
        <v>4.2582015317955055E-5</v>
      </c>
      <c r="X756" s="12">
        <f t="shared" si="316"/>
        <v>1.6740578955036711E-7</v>
      </c>
      <c r="Y756" s="12">
        <f t="shared" si="317"/>
        <v>0</v>
      </c>
      <c r="Z756" s="13" t="str">
        <f t="shared" si="318"/>
        <v>N</v>
      </c>
      <c r="AA756" s="13" t="str">
        <f t="shared" si="319"/>
        <v>N</v>
      </c>
      <c r="AB756" s="13" t="str">
        <f t="shared" si="320"/>
        <v>U</v>
      </c>
      <c r="AC756" s="14">
        <f t="shared" si="321"/>
        <v>166021.44365805644</v>
      </c>
      <c r="AD756" s="14">
        <f t="shared" si="322"/>
        <v>0</v>
      </c>
      <c r="AE756" s="27"/>
      <c r="AF756" s="27"/>
      <c r="AG756" s="33"/>
      <c r="AH756" s="34"/>
      <c r="AI756" s="35"/>
      <c r="AJ756" s="33"/>
      <c r="AK756" s="34"/>
      <c r="AL756" s="35"/>
      <c r="AM756" s="28"/>
      <c r="AN756" s="28"/>
      <c r="AO756" s="28"/>
    </row>
    <row r="757" spans="5:41" x14ac:dyDescent="0.25">
      <c r="E757" s="11">
        <f>route!A756</f>
        <v>0</v>
      </c>
      <c r="F757" s="11">
        <f>route!B756</f>
        <v>0</v>
      </c>
      <c r="G757" s="12">
        <f t="shared" si="300"/>
        <v>0</v>
      </c>
      <c r="H757" s="12">
        <f t="shared" si="301"/>
        <v>0</v>
      </c>
      <c r="I757" s="12">
        <f t="shared" si="302"/>
        <v>31</v>
      </c>
      <c r="J757" s="12">
        <f t="shared" si="303"/>
        <v>3</v>
      </c>
      <c r="K757" s="12">
        <f t="shared" si="304"/>
        <v>-5.2359877559829883E-2</v>
      </c>
      <c r="L757" s="12">
        <f t="shared" si="305"/>
        <v>-5.2335956242943828E-2</v>
      </c>
      <c r="M757" s="12">
        <f t="shared" si="306"/>
        <v>-5.2383818566763218E-2</v>
      </c>
      <c r="N757" s="12">
        <f t="shared" si="307"/>
        <v>0</v>
      </c>
      <c r="O757" s="12">
        <f t="shared" si="308"/>
        <v>6375585.7452000007</v>
      </c>
      <c r="P757" s="12">
        <f t="shared" si="309"/>
        <v>9.2468067027179749E-6</v>
      </c>
      <c r="Q757" s="12">
        <f t="shared" si="310"/>
        <v>0</v>
      </c>
      <c r="R757" s="12">
        <f t="shared" si="311"/>
        <v>0</v>
      </c>
      <c r="S757" s="12">
        <f t="shared" si="312"/>
        <v>0</v>
      </c>
      <c r="T757" s="12">
        <f t="shared" si="313"/>
        <v>0</v>
      </c>
      <c r="U757" s="12">
        <f t="shared" si="314"/>
        <v>0</v>
      </c>
      <c r="V757" s="12">
        <f t="shared" si="299"/>
        <v>5.0546225567071803E-3</v>
      </c>
      <c r="W757" s="12">
        <f t="shared" si="315"/>
        <v>4.2582015317955055E-5</v>
      </c>
      <c r="X757" s="12">
        <f t="shared" si="316"/>
        <v>1.6740578955036711E-7</v>
      </c>
      <c r="Y757" s="12">
        <f t="shared" si="317"/>
        <v>0</v>
      </c>
      <c r="Z757" s="13" t="str">
        <f t="shared" si="318"/>
        <v>N</v>
      </c>
      <c r="AA757" s="13" t="str">
        <f t="shared" si="319"/>
        <v>N</v>
      </c>
      <c r="AB757" s="13" t="str">
        <f t="shared" si="320"/>
        <v>U</v>
      </c>
      <c r="AC757" s="14">
        <f t="shared" si="321"/>
        <v>166021.44365805644</v>
      </c>
      <c r="AD757" s="14">
        <f t="shared" si="322"/>
        <v>0</v>
      </c>
      <c r="AE757" s="27"/>
      <c r="AF757" s="27"/>
      <c r="AG757" s="33"/>
      <c r="AH757" s="34"/>
      <c r="AI757" s="35"/>
      <c r="AJ757" s="33"/>
      <c r="AK757" s="34"/>
      <c r="AL757" s="35"/>
      <c r="AM757" s="28"/>
      <c r="AN757" s="28"/>
      <c r="AO757" s="28"/>
    </row>
    <row r="758" spans="5:41" x14ac:dyDescent="0.25">
      <c r="E758" s="11">
        <f>route!A757</f>
        <v>0</v>
      </c>
      <c r="F758" s="11">
        <f>route!B757</f>
        <v>0</v>
      </c>
      <c r="G758" s="12">
        <f t="shared" si="300"/>
        <v>0</v>
      </c>
      <c r="H758" s="12">
        <f t="shared" si="301"/>
        <v>0</v>
      </c>
      <c r="I758" s="12">
        <f t="shared" si="302"/>
        <v>31</v>
      </c>
      <c r="J758" s="12">
        <f t="shared" si="303"/>
        <v>3</v>
      </c>
      <c r="K758" s="12">
        <f t="shared" si="304"/>
        <v>-5.2359877559829883E-2</v>
      </c>
      <c r="L758" s="12">
        <f t="shared" si="305"/>
        <v>-5.2335956242943828E-2</v>
      </c>
      <c r="M758" s="12">
        <f t="shared" si="306"/>
        <v>-5.2383818566763218E-2</v>
      </c>
      <c r="N758" s="12">
        <f t="shared" si="307"/>
        <v>0</v>
      </c>
      <c r="O758" s="12">
        <f t="shared" si="308"/>
        <v>6375585.7452000007</v>
      </c>
      <c r="P758" s="12">
        <f t="shared" si="309"/>
        <v>9.2468067027179749E-6</v>
      </c>
      <c r="Q758" s="12">
        <f t="shared" si="310"/>
        <v>0</v>
      </c>
      <c r="R758" s="12">
        <f t="shared" si="311"/>
        <v>0</v>
      </c>
      <c r="S758" s="12">
        <f t="shared" si="312"/>
        <v>0</v>
      </c>
      <c r="T758" s="12">
        <f t="shared" si="313"/>
        <v>0</v>
      </c>
      <c r="U758" s="12">
        <f t="shared" si="314"/>
        <v>0</v>
      </c>
      <c r="V758" s="12">
        <f t="shared" si="299"/>
        <v>5.0546225567071803E-3</v>
      </c>
      <c r="W758" s="12">
        <f t="shared" si="315"/>
        <v>4.2582015317955055E-5</v>
      </c>
      <c r="X758" s="12">
        <f t="shared" si="316"/>
        <v>1.6740578955036711E-7</v>
      </c>
      <c r="Y758" s="12">
        <f t="shared" si="317"/>
        <v>0</v>
      </c>
      <c r="Z758" s="13" t="str">
        <f t="shared" si="318"/>
        <v>N</v>
      </c>
      <c r="AA758" s="13" t="str">
        <f t="shared" si="319"/>
        <v>N</v>
      </c>
      <c r="AB758" s="13" t="str">
        <f t="shared" si="320"/>
        <v>U</v>
      </c>
      <c r="AC758" s="14">
        <f t="shared" si="321"/>
        <v>166021.44365805644</v>
      </c>
      <c r="AD758" s="14">
        <f t="shared" si="322"/>
        <v>0</v>
      </c>
      <c r="AE758" s="27"/>
      <c r="AF758" s="27"/>
      <c r="AG758" s="33"/>
      <c r="AH758" s="34"/>
      <c r="AI758" s="35"/>
      <c r="AJ758" s="33"/>
      <c r="AK758" s="34"/>
      <c r="AL758" s="35"/>
      <c r="AM758" s="28"/>
      <c r="AN758" s="28"/>
      <c r="AO758" s="28"/>
    </row>
    <row r="759" spans="5:41" x14ac:dyDescent="0.25">
      <c r="E759" s="11">
        <f>route!A758</f>
        <v>0</v>
      </c>
      <c r="F759" s="11">
        <f>route!B758</f>
        <v>0</v>
      </c>
      <c r="G759" s="12">
        <f t="shared" si="300"/>
        <v>0</v>
      </c>
      <c r="H759" s="12">
        <f t="shared" si="301"/>
        <v>0</v>
      </c>
      <c r="I759" s="12">
        <f t="shared" si="302"/>
        <v>31</v>
      </c>
      <c r="J759" s="12">
        <f t="shared" si="303"/>
        <v>3</v>
      </c>
      <c r="K759" s="12">
        <f t="shared" si="304"/>
        <v>-5.2359877559829883E-2</v>
      </c>
      <c r="L759" s="12">
        <f t="shared" si="305"/>
        <v>-5.2335956242943828E-2</v>
      </c>
      <c r="M759" s="12">
        <f t="shared" si="306"/>
        <v>-5.2383818566763218E-2</v>
      </c>
      <c r="N759" s="12">
        <f t="shared" si="307"/>
        <v>0</v>
      </c>
      <c r="O759" s="12">
        <f t="shared" si="308"/>
        <v>6375585.7452000007</v>
      </c>
      <c r="P759" s="12">
        <f t="shared" si="309"/>
        <v>9.2468067027179749E-6</v>
      </c>
      <c r="Q759" s="12">
        <f t="shared" si="310"/>
        <v>0</v>
      </c>
      <c r="R759" s="12">
        <f t="shared" si="311"/>
        <v>0</v>
      </c>
      <c r="S759" s="12">
        <f t="shared" si="312"/>
        <v>0</v>
      </c>
      <c r="T759" s="12">
        <f t="shared" si="313"/>
        <v>0</v>
      </c>
      <c r="U759" s="12">
        <f t="shared" si="314"/>
        <v>0</v>
      </c>
      <c r="V759" s="12">
        <f t="shared" si="299"/>
        <v>5.0546225567071803E-3</v>
      </c>
      <c r="W759" s="12">
        <f t="shared" si="315"/>
        <v>4.2582015317955055E-5</v>
      </c>
      <c r="X759" s="12">
        <f t="shared" si="316"/>
        <v>1.6740578955036711E-7</v>
      </c>
      <c r="Y759" s="12">
        <f t="shared" si="317"/>
        <v>0</v>
      </c>
      <c r="Z759" s="13" t="str">
        <f t="shared" si="318"/>
        <v>N</v>
      </c>
      <c r="AA759" s="13" t="str">
        <f t="shared" si="319"/>
        <v>N</v>
      </c>
      <c r="AB759" s="13" t="str">
        <f t="shared" si="320"/>
        <v>U</v>
      </c>
      <c r="AC759" s="14">
        <f t="shared" si="321"/>
        <v>166021.44365805644</v>
      </c>
      <c r="AD759" s="14">
        <f t="shared" si="322"/>
        <v>0</v>
      </c>
      <c r="AE759" s="27"/>
      <c r="AF759" s="27"/>
      <c r="AG759" s="33"/>
      <c r="AH759" s="34"/>
      <c r="AI759" s="35"/>
      <c r="AJ759" s="33"/>
      <c r="AK759" s="34"/>
      <c r="AL759" s="35"/>
      <c r="AM759" s="28"/>
      <c r="AN759" s="28"/>
      <c r="AO759" s="28"/>
    </row>
    <row r="760" spans="5:41" x14ac:dyDescent="0.25">
      <c r="E760" s="11">
        <f>route!A759</f>
        <v>0</v>
      </c>
      <c r="F760" s="11">
        <f>route!B759</f>
        <v>0</v>
      </c>
      <c r="G760" s="12">
        <f t="shared" si="300"/>
        <v>0</v>
      </c>
      <c r="H760" s="12">
        <f t="shared" si="301"/>
        <v>0</v>
      </c>
      <c r="I760" s="12">
        <f t="shared" si="302"/>
        <v>31</v>
      </c>
      <c r="J760" s="12">
        <f t="shared" si="303"/>
        <v>3</v>
      </c>
      <c r="K760" s="12">
        <f t="shared" si="304"/>
        <v>-5.2359877559829883E-2</v>
      </c>
      <c r="L760" s="12">
        <f t="shared" si="305"/>
        <v>-5.2335956242943828E-2</v>
      </c>
      <c r="M760" s="12">
        <f t="shared" si="306"/>
        <v>-5.2383818566763218E-2</v>
      </c>
      <c r="N760" s="12">
        <f t="shared" si="307"/>
        <v>0</v>
      </c>
      <c r="O760" s="12">
        <f t="shared" si="308"/>
        <v>6375585.7452000007</v>
      </c>
      <c r="P760" s="12">
        <f t="shared" si="309"/>
        <v>9.2468067027179749E-6</v>
      </c>
      <c r="Q760" s="12">
        <f t="shared" si="310"/>
        <v>0</v>
      </c>
      <c r="R760" s="12">
        <f t="shared" si="311"/>
        <v>0</v>
      </c>
      <c r="S760" s="12">
        <f t="shared" si="312"/>
        <v>0</v>
      </c>
      <c r="T760" s="12">
        <f t="shared" si="313"/>
        <v>0</v>
      </c>
      <c r="U760" s="12">
        <f t="shared" si="314"/>
        <v>0</v>
      </c>
      <c r="V760" s="12">
        <f t="shared" si="299"/>
        <v>5.0546225567071803E-3</v>
      </c>
      <c r="W760" s="12">
        <f t="shared" si="315"/>
        <v>4.2582015317955055E-5</v>
      </c>
      <c r="X760" s="12">
        <f t="shared" si="316"/>
        <v>1.6740578955036711E-7</v>
      </c>
      <c r="Y760" s="12">
        <f t="shared" si="317"/>
        <v>0</v>
      </c>
      <c r="Z760" s="13" t="str">
        <f t="shared" si="318"/>
        <v>N</v>
      </c>
      <c r="AA760" s="13" t="str">
        <f t="shared" si="319"/>
        <v>N</v>
      </c>
      <c r="AB760" s="13" t="str">
        <f t="shared" si="320"/>
        <v>U</v>
      </c>
      <c r="AC760" s="14">
        <f t="shared" si="321"/>
        <v>166021.44365805644</v>
      </c>
      <c r="AD760" s="14">
        <f t="shared" si="322"/>
        <v>0</v>
      </c>
      <c r="AE760" s="27"/>
      <c r="AF760" s="27"/>
      <c r="AG760" s="33"/>
      <c r="AH760" s="34"/>
      <c r="AI760" s="35"/>
      <c r="AJ760" s="33"/>
      <c r="AK760" s="34"/>
      <c r="AL760" s="35"/>
      <c r="AM760" s="28"/>
      <c r="AN760" s="28"/>
      <c r="AO760" s="28"/>
    </row>
    <row r="761" spans="5:41" x14ac:dyDescent="0.25">
      <c r="E761" s="11">
        <f>route!A760</f>
        <v>0</v>
      </c>
      <c r="F761" s="11">
        <f>route!B760</f>
        <v>0</v>
      </c>
      <c r="G761" s="12">
        <f t="shared" si="300"/>
        <v>0</v>
      </c>
      <c r="H761" s="12">
        <f t="shared" si="301"/>
        <v>0</v>
      </c>
      <c r="I761" s="12">
        <f t="shared" si="302"/>
        <v>31</v>
      </c>
      <c r="J761" s="12">
        <f t="shared" si="303"/>
        <v>3</v>
      </c>
      <c r="K761" s="12">
        <f t="shared" si="304"/>
        <v>-5.2359877559829883E-2</v>
      </c>
      <c r="L761" s="12">
        <f t="shared" si="305"/>
        <v>-5.2335956242943828E-2</v>
      </c>
      <c r="M761" s="12">
        <f t="shared" si="306"/>
        <v>-5.2383818566763218E-2</v>
      </c>
      <c r="N761" s="12">
        <f t="shared" si="307"/>
        <v>0</v>
      </c>
      <c r="O761" s="12">
        <f t="shared" si="308"/>
        <v>6375585.7452000007</v>
      </c>
      <c r="P761" s="12">
        <f t="shared" si="309"/>
        <v>9.2468067027179749E-6</v>
      </c>
      <c r="Q761" s="12">
        <f t="shared" si="310"/>
        <v>0</v>
      </c>
      <c r="R761" s="12">
        <f t="shared" si="311"/>
        <v>0</v>
      </c>
      <c r="S761" s="12">
        <f t="shared" si="312"/>
        <v>0</v>
      </c>
      <c r="T761" s="12">
        <f t="shared" si="313"/>
        <v>0</v>
      </c>
      <c r="U761" s="12">
        <f t="shared" si="314"/>
        <v>0</v>
      </c>
      <c r="V761" s="12">
        <f t="shared" si="299"/>
        <v>5.0546225567071803E-3</v>
      </c>
      <c r="W761" s="12">
        <f t="shared" si="315"/>
        <v>4.2582015317955055E-5</v>
      </c>
      <c r="X761" s="12">
        <f t="shared" si="316"/>
        <v>1.6740578955036711E-7</v>
      </c>
      <c r="Y761" s="12">
        <f t="shared" si="317"/>
        <v>0</v>
      </c>
      <c r="Z761" s="13" t="str">
        <f t="shared" si="318"/>
        <v>N</v>
      </c>
      <c r="AA761" s="13" t="str">
        <f t="shared" si="319"/>
        <v>N</v>
      </c>
      <c r="AB761" s="13" t="str">
        <f t="shared" si="320"/>
        <v>U</v>
      </c>
      <c r="AC761" s="14">
        <f t="shared" si="321"/>
        <v>166021.44365805644</v>
      </c>
      <c r="AD761" s="14">
        <f t="shared" si="322"/>
        <v>0</v>
      </c>
      <c r="AE761" s="27"/>
      <c r="AF761" s="27"/>
      <c r="AG761" s="33"/>
      <c r="AH761" s="34"/>
      <c r="AI761" s="35"/>
      <c r="AJ761" s="33"/>
      <c r="AK761" s="34"/>
      <c r="AL761" s="35"/>
      <c r="AM761" s="28"/>
      <c r="AN761" s="28"/>
      <c r="AO761" s="28"/>
    </row>
    <row r="762" spans="5:41" x14ac:dyDescent="0.25">
      <c r="E762" s="11">
        <f>route!A761</f>
        <v>0</v>
      </c>
      <c r="F762" s="11">
        <f>route!B761</f>
        <v>0</v>
      </c>
      <c r="G762" s="12">
        <f t="shared" si="300"/>
        <v>0</v>
      </c>
      <c r="H762" s="12">
        <f t="shared" si="301"/>
        <v>0</v>
      </c>
      <c r="I762" s="12">
        <f t="shared" si="302"/>
        <v>31</v>
      </c>
      <c r="J762" s="12">
        <f t="shared" si="303"/>
        <v>3</v>
      </c>
      <c r="K762" s="12">
        <f t="shared" si="304"/>
        <v>-5.2359877559829883E-2</v>
      </c>
      <c r="L762" s="12">
        <f t="shared" si="305"/>
        <v>-5.2335956242943828E-2</v>
      </c>
      <c r="M762" s="12">
        <f t="shared" si="306"/>
        <v>-5.2383818566763218E-2</v>
      </c>
      <c r="N762" s="12">
        <f t="shared" si="307"/>
        <v>0</v>
      </c>
      <c r="O762" s="12">
        <f t="shared" si="308"/>
        <v>6375585.7452000007</v>
      </c>
      <c r="P762" s="12">
        <f t="shared" si="309"/>
        <v>9.2468067027179749E-6</v>
      </c>
      <c r="Q762" s="12">
        <f t="shared" si="310"/>
        <v>0</v>
      </c>
      <c r="R762" s="12">
        <f t="shared" si="311"/>
        <v>0</v>
      </c>
      <c r="S762" s="12">
        <f t="shared" si="312"/>
        <v>0</v>
      </c>
      <c r="T762" s="12">
        <f t="shared" si="313"/>
        <v>0</v>
      </c>
      <c r="U762" s="12">
        <f t="shared" si="314"/>
        <v>0</v>
      </c>
      <c r="V762" s="12">
        <f t="shared" si="299"/>
        <v>5.0546225567071803E-3</v>
      </c>
      <c r="W762" s="12">
        <f t="shared" si="315"/>
        <v>4.2582015317955055E-5</v>
      </c>
      <c r="X762" s="12">
        <f t="shared" si="316"/>
        <v>1.6740578955036711E-7</v>
      </c>
      <c r="Y762" s="12">
        <f t="shared" si="317"/>
        <v>0</v>
      </c>
      <c r="Z762" s="13" t="str">
        <f t="shared" si="318"/>
        <v>N</v>
      </c>
      <c r="AA762" s="13" t="str">
        <f t="shared" si="319"/>
        <v>N</v>
      </c>
      <c r="AB762" s="13" t="str">
        <f t="shared" si="320"/>
        <v>U</v>
      </c>
      <c r="AC762" s="14">
        <f t="shared" si="321"/>
        <v>166021.44365805644</v>
      </c>
      <c r="AD762" s="14">
        <f t="shared" si="322"/>
        <v>0</v>
      </c>
      <c r="AE762" s="27"/>
      <c r="AF762" s="27"/>
      <c r="AG762" s="33"/>
      <c r="AH762" s="34"/>
      <c r="AI762" s="35"/>
      <c r="AJ762" s="33"/>
      <c r="AK762" s="34"/>
      <c r="AL762" s="35"/>
      <c r="AM762" s="28"/>
      <c r="AN762" s="28"/>
      <c r="AO762" s="28"/>
    </row>
    <row r="763" spans="5:41" x14ac:dyDescent="0.25">
      <c r="E763" s="11">
        <f>route!A762</f>
        <v>0</v>
      </c>
      <c r="F763" s="11">
        <f>route!B762</f>
        <v>0</v>
      </c>
      <c r="G763" s="12">
        <f t="shared" si="300"/>
        <v>0</v>
      </c>
      <c r="H763" s="12">
        <f t="shared" si="301"/>
        <v>0</v>
      </c>
      <c r="I763" s="12">
        <f t="shared" si="302"/>
        <v>31</v>
      </c>
      <c r="J763" s="12">
        <f t="shared" si="303"/>
        <v>3</v>
      </c>
      <c r="K763" s="12">
        <f t="shared" si="304"/>
        <v>-5.2359877559829883E-2</v>
      </c>
      <c r="L763" s="12">
        <f t="shared" si="305"/>
        <v>-5.2335956242943828E-2</v>
      </c>
      <c r="M763" s="12">
        <f t="shared" si="306"/>
        <v>-5.2383818566763218E-2</v>
      </c>
      <c r="N763" s="12">
        <f t="shared" si="307"/>
        <v>0</v>
      </c>
      <c r="O763" s="12">
        <f t="shared" si="308"/>
        <v>6375585.7452000007</v>
      </c>
      <c r="P763" s="12">
        <f t="shared" si="309"/>
        <v>9.2468067027179749E-6</v>
      </c>
      <c r="Q763" s="12">
        <f t="shared" si="310"/>
        <v>0</v>
      </c>
      <c r="R763" s="12">
        <f t="shared" si="311"/>
        <v>0</v>
      </c>
      <c r="S763" s="12">
        <f t="shared" si="312"/>
        <v>0</v>
      </c>
      <c r="T763" s="12">
        <f t="shared" si="313"/>
        <v>0</v>
      </c>
      <c r="U763" s="12">
        <f t="shared" si="314"/>
        <v>0</v>
      </c>
      <c r="V763" s="12">
        <f t="shared" si="299"/>
        <v>5.0546225567071803E-3</v>
      </c>
      <c r="W763" s="12">
        <f t="shared" si="315"/>
        <v>4.2582015317955055E-5</v>
      </c>
      <c r="X763" s="12">
        <f t="shared" si="316"/>
        <v>1.6740578955036711E-7</v>
      </c>
      <c r="Y763" s="12">
        <f t="shared" si="317"/>
        <v>0</v>
      </c>
      <c r="Z763" s="13" t="str">
        <f t="shared" si="318"/>
        <v>N</v>
      </c>
      <c r="AA763" s="13" t="str">
        <f t="shared" si="319"/>
        <v>N</v>
      </c>
      <c r="AB763" s="13" t="str">
        <f t="shared" si="320"/>
        <v>U</v>
      </c>
      <c r="AC763" s="14">
        <f t="shared" si="321"/>
        <v>166021.44365805644</v>
      </c>
      <c r="AD763" s="14">
        <f t="shared" si="322"/>
        <v>0</v>
      </c>
      <c r="AE763" s="27"/>
      <c r="AF763" s="27"/>
      <c r="AG763" s="33"/>
      <c r="AH763" s="34"/>
      <c r="AI763" s="35"/>
      <c r="AJ763" s="33"/>
      <c r="AK763" s="34"/>
      <c r="AL763" s="35"/>
      <c r="AM763" s="28"/>
      <c r="AN763" s="28"/>
      <c r="AO763" s="28"/>
    </row>
    <row r="764" spans="5:41" x14ac:dyDescent="0.25">
      <c r="E764" s="11">
        <f>route!A763</f>
        <v>0</v>
      </c>
      <c r="F764" s="11">
        <f>route!B763</f>
        <v>0</v>
      </c>
      <c r="G764" s="12">
        <f t="shared" si="300"/>
        <v>0</v>
      </c>
      <c r="H764" s="12">
        <f t="shared" si="301"/>
        <v>0</v>
      </c>
      <c r="I764" s="12">
        <f t="shared" si="302"/>
        <v>31</v>
      </c>
      <c r="J764" s="12">
        <f t="shared" si="303"/>
        <v>3</v>
      </c>
      <c r="K764" s="12">
        <f t="shared" si="304"/>
        <v>-5.2359877559829883E-2</v>
      </c>
      <c r="L764" s="12">
        <f t="shared" si="305"/>
        <v>-5.2335956242943828E-2</v>
      </c>
      <c r="M764" s="12">
        <f t="shared" si="306"/>
        <v>-5.2383818566763218E-2</v>
      </c>
      <c r="N764" s="12">
        <f t="shared" si="307"/>
        <v>0</v>
      </c>
      <c r="O764" s="12">
        <f t="shared" si="308"/>
        <v>6375585.7452000007</v>
      </c>
      <c r="P764" s="12">
        <f t="shared" si="309"/>
        <v>9.2468067027179749E-6</v>
      </c>
      <c r="Q764" s="12">
        <f t="shared" si="310"/>
        <v>0</v>
      </c>
      <c r="R764" s="12">
        <f t="shared" si="311"/>
        <v>0</v>
      </c>
      <c r="S764" s="12">
        <f t="shared" si="312"/>
        <v>0</v>
      </c>
      <c r="T764" s="12">
        <f t="shared" si="313"/>
        <v>0</v>
      </c>
      <c r="U764" s="12">
        <f t="shared" si="314"/>
        <v>0</v>
      </c>
      <c r="V764" s="12">
        <f t="shared" si="299"/>
        <v>5.0546225567071803E-3</v>
      </c>
      <c r="W764" s="12">
        <f t="shared" si="315"/>
        <v>4.2582015317955055E-5</v>
      </c>
      <c r="X764" s="12">
        <f t="shared" si="316"/>
        <v>1.6740578955036711E-7</v>
      </c>
      <c r="Y764" s="12">
        <f t="shared" si="317"/>
        <v>0</v>
      </c>
      <c r="Z764" s="13" t="str">
        <f t="shared" si="318"/>
        <v>N</v>
      </c>
      <c r="AA764" s="13" t="str">
        <f t="shared" si="319"/>
        <v>N</v>
      </c>
      <c r="AB764" s="13" t="str">
        <f t="shared" si="320"/>
        <v>U</v>
      </c>
      <c r="AC764" s="14">
        <f t="shared" si="321"/>
        <v>166021.44365805644</v>
      </c>
      <c r="AD764" s="14">
        <f t="shared" si="322"/>
        <v>0</v>
      </c>
      <c r="AE764" s="27"/>
      <c r="AF764" s="27"/>
      <c r="AG764" s="33"/>
      <c r="AH764" s="34"/>
      <c r="AI764" s="35"/>
      <c r="AJ764" s="33"/>
      <c r="AK764" s="34"/>
      <c r="AL764" s="35"/>
      <c r="AM764" s="28"/>
      <c r="AN764" s="28"/>
      <c r="AO764" s="28"/>
    </row>
    <row r="765" spans="5:41" x14ac:dyDescent="0.25">
      <c r="E765" s="11">
        <f>route!A764</f>
        <v>0</v>
      </c>
      <c r="F765" s="11">
        <f>route!B764</f>
        <v>0</v>
      </c>
      <c r="G765" s="12">
        <f t="shared" si="300"/>
        <v>0</v>
      </c>
      <c r="H765" s="12">
        <f t="shared" si="301"/>
        <v>0</v>
      </c>
      <c r="I765" s="12">
        <f t="shared" si="302"/>
        <v>31</v>
      </c>
      <c r="J765" s="12">
        <f t="shared" si="303"/>
        <v>3</v>
      </c>
      <c r="K765" s="12">
        <f t="shared" si="304"/>
        <v>-5.2359877559829883E-2</v>
      </c>
      <c r="L765" s="12">
        <f t="shared" si="305"/>
        <v>-5.2335956242943828E-2</v>
      </c>
      <c r="M765" s="12">
        <f t="shared" si="306"/>
        <v>-5.2383818566763218E-2</v>
      </c>
      <c r="N765" s="12">
        <f t="shared" si="307"/>
        <v>0</v>
      </c>
      <c r="O765" s="12">
        <f t="shared" si="308"/>
        <v>6375585.7452000007</v>
      </c>
      <c r="P765" s="12">
        <f t="shared" si="309"/>
        <v>9.2468067027179749E-6</v>
      </c>
      <c r="Q765" s="12">
        <f t="shared" si="310"/>
        <v>0</v>
      </c>
      <c r="R765" s="12">
        <f t="shared" si="311"/>
        <v>0</v>
      </c>
      <c r="S765" s="12">
        <f t="shared" si="312"/>
        <v>0</v>
      </c>
      <c r="T765" s="12">
        <f t="shared" si="313"/>
        <v>0</v>
      </c>
      <c r="U765" s="12">
        <f t="shared" si="314"/>
        <v>0</v>
      </c>
      <c r="V765" s="12">
        <f t="shared" si="299"/>
        <v>5.0546225567071803E-3</v>
      </c>
      <c r="W765" s="12">
        <f t="shared" si="315"/>
        <v>4.2582015317955055E-5</v>
      </c>
      <c r="X765" s="12">
        <f t="shared" si="316"/>
        <v>1.6740578955036711E-7</v>
      </c>
      <c r="Y765" s="12">
        <f t="shared" si="317"/>
        <v>0</v>
      </c>
      <c r="Z765" s="13" t="str">
        <f t="shared" si="318"/>
        <v>N</v>
      </c>
      <c r="AA765" s="13" t="str">
        <f t="shared" si="319"/>
        <v>N</v>
      </c>
      <c r="AB765" s="13" t="str">
        <f t="shared" si="320"/>
        <v>U</v>
      </c>
      <c r="AC765" s="14">
        <f t="shared" si="321"/>
        <v>166021.44365805644</v>
      </c>
      <c r="AD765" s="14">
        <f t="shared" si="322"/>
        <v>0</v>
      </c>
      <c r="AE765" s="27"/>
      <c r="AF765" s="27"/>
      <c r="AG765" s="33"/>
      <c r="AH765" s="34"/>
      <c r="AI765" s="35"/>
      <c r="AJ765" s="33"/>
      <c r="AK765" s="34"/>
      <c r="AL765" s="35"/>
      <c r="AM765" s="28"/>
      <c r="AN765" s="28"/>
      <c r="AO765" s="28"/>
    </row>
    <row r="766" spans="5:41" x14ac:dyDescent="0.25">
      <c r="E766" s="11">
        <f>route!A765</f>
        <v>0</v>
      </c>
      <c r="F766" s="11">
        <f>route!B765</f>
        <v>0</v>
      </c>
      <c r="G766" s="12">
        <f t="shared" si="300"/>
        <v>0</v>
      </c>
      <c r="H766" s="12">
        <f t="shared" si="301"/>
        <v>0</v>
      </c>
      <c r="I766" s="12">
        <f t="shared" si="302"/>
        <v>31</v>
      </c>
      <c r="J766" s="12">
        <f t="shared" si="303"/>
        <v>3</v>
      </c>
      <c r="K766" s="12">
        <f t="shared" si="304"/>
        <v>-5.2359877559829883E-2</v>
      </c>
      <c r="L766" s="12">
        <f t="shared" si="305"/>
        <v>-5.2335956242943828E-2</v>
      </c>
      <c r="M766" s="12">
        <f t="shared" si="306"/>
        <v>-5.2383818566763218E-2</v>
      </c>
      <c r="N766" s="12">
        <f t="shared" si="307"/>
        <v>0</v>
      </c>
      <c r="O766" s="12">
        <f t="shared" si="308"/>
        <v>6375585.7452000007</v>
      </c>
      <c r="P766" s="12">
        <f t="shared" si="309"/>
        <v>9.2468067027179749E-6</v>
      </c>
      <c r="Q766" s="12">
        <f t="shared" si="310"/>
        <v>0</v>
      </c>
      <c r="R766" s="12">
        <f t="shared" si="311"/>
        <v>0</v>
      </c>
      <c r="S766" s="12">
        <f t="shared" si="312"/>
        <v>0</v>
      </c>
      <c r="T766" s="12">
        <f t="shared" si="313"/>
        <v>0</v>
      </c>
      <c r="U766" s="12">
        <f t="shared" si="314"/>
        <v>0</v>
      </c>
      <c r="V766" s="12">
        <f t="shared" si="299"/>
        <v>5.0546225567071803E-3</v>
      </c>
      <c r="W766" s="12">
        <f t="shared" si="315"/>
        <v>4.2582015317955055E-5</v>
      </c>
      <c r="X766" s="12">
        <f t="shared" si="316"/>
        <v>1.6740578955036711E-7</v>
      </c>
      <c r="Y766" s="12">
        <f t="shared" si="317"/>
        <v>0</v>
      </c>
      <c r="Z766" s="13" t="str">
        <f t="shared" si="318"/>
        <v>N</v>
      </c>
      <c r="AA766" s="13" t="str">
        <f t="shared" si="319"/>
        <v>N</v>
      </c>
      <c r="AB766" s="13" t="str">
        <f t="shared" si="320"/>
        <v>U</v>
      </c>
      <c r="AC766" s="14">
        <f t="shared" si="321"/>
        <v>166021.44365805644</v>
      </c>
      <c r="AD766" s="14">
        <f t="shared" si="322"/>
        <v>0</v>
      </c>
      <c r="AE766" s="27"/>
      <c r="AF766" s="27"/>
      <c r="AG766" s="33"/>
      <c r="AH766" s="34"/>
      <c r="AI766" s="35"/>
      <c r="AJ766" s="33"/>
      <c r="AK766" s="34"/>
      <c r="AL766" s="35"/>
      <c r="AM766" s="28"/>
      <c r="AN766" s="28"/>
      <c r="AO766" s="28"/>
    </row>
    <row r="767" spans="5:41" x14ac:dyDescent="0.25">
      <c r="E767" s="11">
        <f>route!A766</f>
        <v>0</v>
      </c>
      <c r="F767" s="11">
        <f>route!B766</f>
        <v>0</v>
      </c>
      <c r="G767" s="12">
        <f t="shared" si="300"/>
        <v>0</v>
      </c>
      <c r="H767" s="12">
        <f t="shared" si="301"/>
        <v>0</v>
      </c>
      <c r="I767" s="12">
        <f t="shared" si="302"/>
        <v>31</v>
      </c>
      <c r="J767" s="12">
        <f t="shared" si="303"/>
        <v>3</v>
      </c>
      <c r="K767" s="12">
        <f t="shared" si="304"/>
        <v>-5.2359877559829883E-2</v>
      </c>
      <c r="L767" s="12">
        <f t="shared" si="305"/>
        <v>-5.2335956242943828E-2</v>
      </c>
      <c r="M767" s="12">
        <f t="shared" si="306"/>
        <v>-5.2383818566763218E-2</v>
      </c>
      <c r="N767" s="12">
        <f t="shared" si="307"/>
        <v>0</v>
      </c>
      <c r="O767" s="12">
        <f t="shared" si="308"/>
        <v>6375585.7452000007</v>
      </c>
      <c r="P767" s="12">
        <f t="shared" si="309"/>
        <v>9.2468067027179749E-6</v>
      </c>
      <c r="Q767" s="12">
        <f t="shared" si="310"/>
        <v>0</v>
      </c>
      <c r="R767" s="12">
        <f t="shared" si="311"/>
        <v>0</v>
      </c>
      <c r="S767" s="12">
        <f t="shared" si="312"/>
        <v>0</v>
      </c>
      <c r="T767" s="12">
        <f t="shared" si="313"/>
        <v>0</v>
      </c>
      <c r="U767" s="12">
        <f t="shared" si="314"/>
        <v>0</v>
      </c>
      <c r="V767" s="12">
        <f t="shared" si="299"/>
        <v>5.0546225567071803E-3</v>
      </c>
      <c r="W767" s="12">
        <f t="shared" si="315"/>
        <v>4.2582015317955055E-5</v>
      </c>
      <c r="X767" s="12">
        <f t="shared" si="316"/>
        <v>1.6740578955036711E-7</v>
      </c>
      <c r="Y767" s="12">
        <f t="shared" si="317"/>
        <v>0</v>
      </c>
      <c r="Z767" s="13" t="str">
        <f t="shared" si="318"/>
        <v>N</v>
      </c>
      <c r="AA767" s="13" t="str">
        <f t="shared" si="319"/>
        <v>N</v>
      </c>
      <c r="AB767" s="13" t="str">
        <f t="shared" si="320"/>
        <v>U</v>
      </c>
      <c r="AC767" s="14">
        <f t="shared" si="321"/>
        <v>166021.44365805644</v>
      </c>
      <c r="AD767" s="14">
        <f t="shared" si="322"/>
        <v>0</v>
      </c>
      <c r="AE767" s="27"/>
      <c r="AF767" s="27"/>
      <c r="AG767" s="33"/>
      <c r="AH767" s="34"/>
      <c r="AI767" s="35"/>
      <c r="AJ767" s="33"/>
      <c r="AK767" s="34"/>
      <c r="AL767" s="35"/>
      <c r="AM767" s="28"/>
      <c r="AN767" s="28"/>
      <c r="AO767" s="28"/>
    </row>
    <row r="768" spans="5:41" x14ac:dyDescent="0.25">
      <c r="E768" s="11">
        <f>route!A767</f>
        <v>0</v>
      </c>
      <c r="F768" s="11">
        <f>route!B767</f>
        <v>0</v>
      </c>
      <c r="G768" s="12">
        <f t="shared" si="300"/>
        <v>0</v>
      </c>
      <c r="H768" s="12">
        <f t="shared" si="301"/>
        <v>0</v>
      </c>
      <c r="I768" s="12">
        <f t="shared" si="302"/>
        <v>31</v>
      </c>
      <c r="J768" s="12">
        <f t="shared" si="303"/>
        <v>3</v>
      </c>
      <c r="K768" s="12">
        <f t="shared" si="304"/>
        <v>-5.2359877559829883E-2</v>
      </c>
      <c r="L768" s="12">
        <f t="shared" si="305"/>
        <v>-5.2335956242943828E-2</v>
      </c>
      <c r="M768" s="12">
        <f t="shared" si="306"/>
        <v>-5.2383818566763218E-2</v>
      </c>
      <c r="N768" s="12">
        <f t="shared" si="307"/>
        <v>0</v>
      </c>
      <c r="O768" s="12">
        <f t="shared" si="308"/>
        <v>6375585.7452000007</v>
      </c>
      <c r="P768" s="12">
        <f t="shared" si="309"/>
        <v>9.2468067027179749E-6</v>
      </c>
      <c r="Q768" s="12">
        <f t="shared" si="310"/>
        <v>0</v>
      </c>
      <c r="R768" s="12">
        <f t="shared" si="311"/>
        <v>0</v>
      </c>
      <c r="S768" s="12">
        <f t="shared" si="312"/>
        <v>0</v>
      </c>
      <c r="T768" s="12">
        <f t="shared" si="313"/>
        <v>0</v>
      </c>
      <c r="U768" s="12">
        <f t="shared" si="314"/>
        <v>0</v>
      </c>
      <c r="V768" s="12">
        <f t="shared" si="299"/>
        <v>5.0546225567071803E-3</v>
      </c>
      <c r="W768" s="12">
        <f t="shared" si="315"/>
        <v>4.2582015317955055E-5</v>
      </c>
      <c r="X768" s="12">
        <f t="shared" si="316"/>
        <v>1.6740578955036711E-7</v>
      </c>
      <c r="Y768" s="12">
        <f t="shared" si="317"/>
        <v>0</v>
      </c>
      <c r="Z768" s="13" t="str">
        <f t="shared" si="318"/>
        <v>N</v>
      </c>
      <c r="AA768" s="13" t="str">
        <f t="shared" si="319"/>
        <v>N</v>
      </c>
      <c r="AB768" s="13" t="str">
        <f t="shared" si="320"/>
        <v>U</v>
      </c>
      <c r="AC768" s="14">
        <f t="shared" si="321"/>
        <v>166021.44365805644</v>
      </c>
      <c r="AD768" s="14">
        <f t="shared" si="322"/>
        <v>0</v>
      </c>
      <c r="AE768" s="27"/>
      <c r="AF768" s="27"/>
      <c r="AG768" s="33"/>
      <c r="AH768" s="34"/>
      <c r="AI768" s="35"/>
      <c r="AJ768" s="33"/>
      <c r="AK768" s="34"/>
      <c r="AL768" s="35"/>
      <c r="AM768" s="28"/>
      <c r="AN768" s="28"/>
      <c r="AO768" s="28"/>
    </row>
    <row r="769" spans="5:41" x14ac:dyDescent="0.25">
      <c r="E769" s="11">
        <f>route!A768</f>
        <v>0</v>
      </c>
      <c r="F769" s="11">
        <f>route!B768</f>
        <v>0</v>
      </c>
      <c r="G769" s="12">
        <f t="shared" si="300"/>
        <v>0</v>
      </c>
      <c r="H769" s="12">
        <f t="shared" si="301"/>
        <v>0</v>
      </c>
      <c r="I769" s="12">
        <f t="shared" si="302"/>
        <v>31</v>
      </c>
      <c r="J769" s="12">
        <f t="shared" si="303"/>
        <v>3</v>
      </c>
      <c r="K769" s="12">
        <f t="shared" si="304"/>
        <v>-5.2359877559829883E-2</v>
      </c>
      <c r="L769" s="12">
        <f t="shared" si="305"/>
        <v>-5.2335956242943828E-2</v>
      </c>
      <c r="M769" s="12">
        <f t="shared" si="306"/>
        <v>-5.2383818566763218E-2</v>
      </c>
      <c r="N769" s="12">
        <f t="shared" si="307"/>
        <v>0</v>
      </c>
      <c r="O769" s="12">
        <f t="shared" si="308"/>
        <v>6375585.7452000007</v>
      </c>
      <c r="P769" s="12">
        <f t="shared" si="309"/>
        <v>9.2468067027179749E-6</v>
      </c>
      <c r="Q769" s="12">
        <f t="shared" si="310"/>
        <v>0</v>
      </c>
      <c r="R769" s="12">
        <f t="shared" si="311"/>
        <v>0</v>
      </c>
      <c r="S769" s="12">
        <f t="shared" si="312"/>
        <v>0</v>
      </c>
      <c r="T769" s="12">
        <f t="shared" si="313"/>
        <v>0</v>
      </c>
      <c r="U769" s="12">
        <f t="shared" si="314"/>
        <v>0</v>
      </c>
      <c r="V769" s="12">
        <f t="shared" si="299"/>
        <v>5.0546225567071803E-3</v>
      </c>
      <c r="W769" s="12">
        <f t="shared" si="315"/>
        <v>4.2582015317955055E-5</v>
      </c>
      <c r="X769" s="12">
        <f t="shared" si="316"/>
        <v>1.6740578955036711E-7</v>
      </c>
      <c r="Y769" s="12">
        <f t="shared" si="317"/>
        <v>0</v>
      </c>
      <c r="Z769" s="13" t="str">
        <f t="shared" si="318"/>
        <v>N</v>
      </c>
      <c r="AA769" s="13" t="str">
        <f t="shared" si="319"/>
        <v>N</v>
      </c>
      <c r="AB769" s="13" t="str">
        <f t="shared" si="320"/>
        <v>U</v>
      </c>
      <c r="AC769" s="14">
        <f t="shared" si="321"/>
        <v>166021.44365805644</v>
      </c>
      <c r="AD769" s="14">
        <f t="shared" si="322"/>
        <v>0</v>
      </c>
      <c r="AE769" s="27"/>
      <c r="AF769" s="27"/>
      <c r="AG769" s="33"/>
      <c r="AH769" s="34"/>
      <c r="AI769" s="35"/>
      <c r="AJ769" s="33"/>
      <c r="AK769" s="34"/>
      <c r="AL769" s="35"/>
      <c r="AM769" s="28"/>
      <c r="AN769" s="28"/>
      <c r="AO769" s="28"/>
    </row>
    <row r="770" spans="5:41" x14ac:dyDescent="0.25">
      <c r="E770" s="11">
        <f>route!A769</f>
        <v>0</v>
      </c>
      <c r="F770" s="11">
        <f>route!B769</f>
        <v>0</v>
      </c>
      <c r="G770" s="12">
        <f t="shared" si="300"/>
        <v>0</v>
      </c>
      <c r="H770" s="12">
        <f t="shared" si="301"/>
        <v>0</v>
      </c>
      <c r="I770" s="12">
        <f t="shared" si="302"/>
        <v>31</v>
      </c>
      <c r="J770" s="12">
        <f t="shared" si="303"/>
        <v>3</v>
      </c>
      <c r="K770" s="12">
        <f t="shared" si="304"/>
        <v>-5.2359877559829883E-2</v>
      </c>
      <c r="L770" s="12">
        <f t="shared" si="305"/>
        <v>-5.2335956242943828E-2</v>
      </c>
      <c r="M770" s="12">
        <f t="shared" si="306"/>
        <v>-5.2383818566763218E-2</v>
      </c>
      <c r="N770" s="12">
        <f t="shared" si="307"/>
        <v>0</v>
      </c>
      <c r="O770" s="12">
        <f t="shared" si="308"/>
        <v>6375585.7452000007</v>
      </c>
      <c r="P770" s="12">
        <f t="shared" si="309"/>
        <v>9.2468067027179749E-6</v>
      </c>
      <c r="Q770" s="12">
        <f t="shared" si="310"/>
        <v>0</v>
      </c>
      <c r="R770" s="12">
        <f t="shared" si="311"/>
        <v>0</v>
      </c>
      <c r="S770" s="12">
        <f t="shared" si="312"/>
        <v>0</v>
      </c>
      <c r="T770" s="12">
        <f t="shared" si="313"/>
        <v>0</v>
      </c>
      <c r="U770" s="12">
        <f t="shared" si="314"/>
        <v>0</v>
      </c>
      <c r="V770" s="12">
        <f t="shared" si="299"/>
        <v>5.0546225567071803E-3</v>
      </c>
      <c r="W770" s="12">
        <f t="shared" si="315"/>
        <v>4.2582015317955055E-5</v>
      </c>
      <c r="X770" s="12">
        <f t="shared" si="316"/>
        <v>1.6740578955036711E-7</v>
      </c>
      <c r="Y770" s="12">
        <f t="shared" si="317"/>
        <v>0</v>
      </c>
      <c r="Z770" s="13" t="str">
        <f t="shared" si="318"/>
        <v>N</v>
      </c>
      <c r="AA770" s="13" t="str">
        <f t="shared" si="319"/>
        <v>N</v>
      </c>
      <c r="AB770" s="13" t="str">
        <f t="shared" si="320"/>
        <v>U</v>
      </c>
      <c r="AC770" s="14">
        <f t="shared" si="321"/>
        <v>166021.44365805644</v>
      </c>
      <c r="AD770" s="14">
        <f t="shared" si="322"/>
        <v>0</v>
      </c>
      <c r="AE770" s="27"/>
      <c r="AF770" s="27"/>
      <c r="AG770" s="33"/>
      <c r="AH770" s="34"/>
      <c r="AI770" s="35"/>
      <c r="AJ770" s="33"/>
      <c r="AK770" s="34"/>
      <c r="AL770" s="35"/>
      <c r="AM770" s="28"/>
      <c r="AN770" s="28"/>
      <c r="AO770" s="28"/>
    </row>
    <row r="771" spans="5:41" x14ac:dyDescent="0.25">
      <c r="E771" s="11">
        <f>route!A770</f>
        <v>0</v>
      </c>
      <c r="F771" s="11">
        <f>route!B770</f>
        <v>0</v>
      </c>
      <c r="G771" s="12">
        <f t="shared" si="300"/>
        <v>0</v>
      </c>
      <c r="H771" s="12">
        <f t="shared" si="301"/>
        <v>0</v>
      </c>
      <c r="I771" s="12">
        <f t="shared" si="302"/>
        <v>31</v>
      </c>
      <c r="J771" s="12">
        <f t="shared" si="303"/>
        <v>3</v>
      </c>
      <c r="K771" s="12">
        <f t="shared" si="304"/>
        <v>-5.2359877559829883E-2</v>
      </c>
      <c r="L771" s="12">
        <f t="shared" si="305"/>
        <v>-5.2335956242943828E-2</v>
      </c>
      <c r="M771" s="12">
        <f t="shared" si="306"/>
        <v>-5.2383818566763218E-2</v>
      </c>
      <c r="N771" s="12">
        <f t="shared" si="307"/>
        <v>0</v>
      </c>
      <c r="O771" s="12">
        <f t="shared" si="308"/>
        <v>6375585.7452000007</v>
      </c>
      <c r="P771" s="12">
        <f t="shared" si="309"/>
        <v>9.2468067027179749E-6</v>
      </c>
      <c r="Q771" s="12">
        <f t="shared" si="310"/>
        <v>0</v>
      </c>
      <c r="R771" s="12">
        <f t="shared" si="311"/>
        <v>0</v>
      </c>
      <c r="S771" s="12">
        <f t="shared" si="312"/>
        <v>0</v>
      </c>
      <c r="T771" s="12">
        <f t="shared" si="313"/>
        <v>0</v>
      </c>
      <c r="U771" s="12">
        <f t="shared" si="314"/>
        <v>0</v>
      </c>
      <c r="V771" s="12">
        <f t="shared" si="299"/>
        <v>5.0546225567071803E-3</v>
      </c>
      <c r="W771" s="12">
        <f t="shared" si="315"/>
        <v>4.2582015317955055E-5</v>
      </c>
      <c r="X771" s="12">
        <f t="shared" si="316"/>
        <v>1.6740578955036711E-7</v>
      </c>
      <c r="Y771" s="12">
        <f t="shared" si="317"/>
        <v>0</v>
      </c>
      <c r="Z771" s="13" t="str">
        <f t="shared" si="318"/>
        <v>N</v>
      </c>
      <c r="AA771" s="13" t="str">
        <f t="shared" si="319"/>
        <v>N</v>
      </c>
      <c r="AB771" s="13" t="str">
        <f t="shared" si="320"/>
        <v>U</v>
      </c>
      <c r="AC771" s="14">
        <f t="shared" si="321"/>
        <v>166021.44365805644</v>
      </c>
      <c r="AD771" s="14">
        <f t="shared" si="322"/>
        <v>0</v>
      </c>
      <c r="AE771" s="27"/>
      <c r="AF771" s="27"/>
      <c r="AG771" s="33"/>
      <c r="AH771" s="34"/>
      <c r="AI771" s="35"/>
      <c r="AJ771" s="33"/>
      <c r="AK771" s="34"/>
      <c r="AL771" s="35"/>
      <c r="AM771" s="28"/>
      <c r="AN771" s="28"/>
      <c r="AO771" s="28"/>
    </row>
    <row r="772" spans="5:41" x14ac:dyDescent="0.25">
      <c r="E772" s="11">
        <f>route!A771</f>
        <v>0</v>
      </c>
      <c r="F772" s="11">
        <f>route!B771</f>
        <v>0</v>
      </c>
      <c r="G772" s="12">
        <f t="shared" si="300"/>
        <v>0</v>
      </c>
      <c r="H772" s="12">
        <f t="shared" si="301"/>
        <v>0</v>
      </c>
      <c r="I772" s="12">
        <f t="shared" si="302"/>
        <v>31</v>
      </c>
      <c r="J772" s="12">
        <f t="shared" si="303"/>
        <v>3</v>
      </c>
      <c r="K772" s="12">
        <f t="shared" si="304"/>
        <v>-5.2359877559829883E-2</v>
      </c>
      <c r="L772" s="12">
        <f t="shared" si="305"/>
        <v>-5.2335956242943828E-2</v>
      </c>
      <c r="M772" s="12">
        <f t="shared" si="306"/>
        <v>-5.2383818566763218E-2</v>
      </c>
      <c r="N772" s="12">
        <f t="shared" si="307"/>
        <v>0</v>
      </c>
      <c r="O772" s="12">
        <f t="shared" si="308"/>
        <v>6375585.7452000007</v>
      </c>
      <c r="P772" s="12">
        <f t="shared" si="309"/>
        <v>9.2468067027179749E-6</v>
      </c>
      <c r="Q772" s="12">
        <f t="shared" si="310"/>
        <v>0</v>
      </c>
      <c r="R772" s="12">
        <f t="shared" si="311"/>
        <v>0</v>
      </c>
      <c r="S772" s="12">
        <f t="shared" si="312"/>
        <v>0</v>
      </c>
      <c r="T772" s="12">
        <f t="shared" si="313"/>
        <v>0</v>
      </c>
      <c r="U772" s="12">
        <f t="shared" si="314"/>
        <v>0</v>
      </c>
      <c r="V772" s="12">
        <f t="shared" si="299"/>
        <v>5.0546225567071803E-3</v>
      </c>
      <c r="W772" s="12">
        <f t="shared" si="315"/>
        <v>4.2582015317955055E-5</v>
      </c>
      <c r="X772" s="12">
        <f t="shared" si="316"/>
        <v>1.6740578955036711E-7</v>
      </c>
      <c r="Y772" s="12">
        <f t="shared" si="317"/>
        <v>0</v>
      </c>
      <c r="Z772" s="13" t="str">
        <f t="shared" si="318"/>
        <v>N</v>
      </c>
      <c r="AA772" s="13" t="str">
        <f t="shared" si="319"/>
        <v>N</v>
      </c>
      <c r="AB772" s="13" t="str">
        <f t="shared" si="320"/>
        <v>U</v>
      </c>
      <c r="AC772" s="14">
        <f t="shared" si="321"/>
        <v>166021.44365805644</v>
      </c>
      <c r="AD772" s="14">
        <f t="shared" si="322"/>
        <v>0</v>
      </c>
      <c r="AE772" s="27"/>
      <c r="AF772" s="27"/>
      <c r="AG772" s="33"/>
      <c r="AH772" s="34"/>
      <c r="AI772" s="35"/>
      <c r="AJ772" s="33"/>
      <c r="AK772" s="34"/>
      <c r="AL772" s="35"/>
      <c r="AM772" s="28"/>
      <c r="AN772" s="28"/>
      <c r="AO772" s="28"/>
    </row>
    <row r="773" spans="5:41" x14ac:dyDescent="0.25">
      <c r="E773" s="11">
        <f>route!A772</f>
        <v>0</v>
      </c>
      <c r="F773" s="11">
        <f>route!B772</f>
        <v>0</v>
      </c>
      <c r="G773" s="12">
        <f t="shared" si="300"/>
        <v>0</v>
      </c>
      <c r="H773" s="12">
        <f t="shared" si="301"/>
        <v>0</v>
      </c>
      <c r="I773" s="12">
        <f t="shared" si="302"/>
        <v>31</v>
      </c>
      <c r="J773" s="12">
        <f t="shared" si="303"/>
        <v>3</v>
      </c>
      <c r="K773" s="12">
        <f t="shared" si="304"/>
        <v>-5.2359877559829883E-2</v>
      </c>
      <c r="L773" s="12">
        <f t="shared" si="305"/>
        <v>-5.2335956242943828E-2</v>
      </c>
      <c r="M773" s="12">
        <f t="shared" si="306"/>
        <v>-5.2383818566763218E-2</v>
      </c>
      <c r="N773" s="12">
        <f t="shared" si="307"/>
        <v>0</v>
      </c>
      <c r="O773" s="12">
        <f t="shared" si="308"/>
        <v>6375585.7452000007</v>
      </c>
      <c r="P773" s="12">
        <f t="shared" si="309"/>
        <v>9.2468067027179749E-6</v>
      </c>
      <c r="Q773" s="12">
        <f t="shared" si="310"/>
        <v>0</v>
      </c>
      <c r="R773" s="12">
        <f t="shared" si="311"/>
        <v>0</v>
      </c>
      <c r="S773" s="12">
        <f t="shared" si="312"/>
        <v>0</v>
      </c>
      <c r="T773" s="12">
        <f t="shared" si="313"/>
        <v>0</v>
      </c>
      <c r="U773" s="12">
        <f t="shared" si="314"/>
        <v>0</v>
      </c>
      <c r="V773" s="12">
        <f t="shared" ref="V773:V836" si="323">(3/4)*$C$17</f>
        <v>5.0546225567071803E-3</v>
      </c>
      <c r="W773" s="12">
        <f t="shared" si="315"/>
        <v>4.2582015317955055E-5</v>
      </c>
      <c r="X773" s="12">
        <f t="shared" si="316"/>
        <v>1.6740578955036711E-7</v>
      </c>
      <c r="Y773" s="12">
        <f t="shared" si="317"/>
        <v>0</v>
      </c>
      <c r="Z773" s="13" t="str">
        <f t="shared" si="318"/>
        <v>N</v>
      </c>
      <c r="AA773" s="13" t="str">
        <f t="shared" si="319"/>
        <v>N</v>
      </c>
      <c r="AB773" s="13" t="str">
        <f t="shared" si="320"/>
        <v>U</v>
      </c>
      <c r="AC773" s="14">
        <f t="shared" si="321"/>
        <v>166021.44365805644</v>
      </c>
      <c r="AD773" s="14">
        <f t="shared" si="322"/>
        <v>0</v>
      </c>
      <c r="AE773" s="27"/>
      <c r="AF773" s="27"/>
      <c r="AG773" s="33"/>
      <c r="AH773" s="34"/>
      <c r="AI773" s="35"/>
      <c r="AJ773" s="33"/>
      <c r="AK773" s="34"/>
      <c r="AL773" s="35"/>
      <c r="AM773" s="28"/>
      <c r="AN773" s="28"/>
      <c r="AO773" s="28"/>
    </row>
    <row r="774" spans="5:41" x14ac:dyDescent="0.25">
      <c r="E774" s="11">
        <f>route!A773</f>
        <v>0</v>
      </c>
      <c r="F774" s="11">
        <f>route!B773</f>
        <v>0</v>
      </c>
      <c r="G774" s="12">
        <f t="shared" si="300"/>
        <v>0</v>
      </c>
      <c r="H774" s="12">
        <f t="shared" si="301"/>
        <v>0</v>
      </c>
      <c r="I774" s="12">
        <f t="shared" si="302"/>
        <v>31</v>
      </c>
      <c r="J774" s="12">
        <f t="shared" si="303"/>
        <v>3</v>
      </c>
      <c r="K774" s="12">
        <f t="shared" si="304"/>
        <v>-5.2359877559829883E-2</v>
      </c>
      <c r="L774" s="12">
        <f t="shared" si="305"/>
        <v>-5.2335956242943828E-2</v>
      </c>
      <c r="M774" s="12">
        <f t="shared" si="306"/>
        <v>-5.2383818566763218E-2</v>
      </c>
      <c r="N774" s="12">
        <f t="shared" si="307"/>
        <v>0</v>
      </c>
      <c r="O774" s="12">
        <f t="shared" si="308"/>
        <v>6375585.7452000007</v>
      </c>
      <c r="P774" s="12">
        <f t="shared" si="309"/>
        <v>9.2468067027179749E-6</v>
      </c>
      <c r="Q774" s="12">
        <f t="shared" si="310"/>
        <v>0</v>
      </c>
      <c r="R774" s="12">
        <f t="shared" si="311"/>
        <v>0</v>
      </c>
      <c r="S774" s="12">
        <f t="shared" si="312"/>
        <v>0</v>
      </c>
      <c r="T774" s="12">
        <f t="shared" si="313"/>
        <v>0</v>
      </c>
      <c r="U774" s="12">
        <f t="shared" si="314"/>
        <v>0</v>
      </c>
      <c r="V774" s="12">
        <f t="shared" si="323"/>
        <v>5.0546225567071803E-3</v>
      </c>
      <c r="W774" s="12">
        <f t="shared" si="315"/>
        <v>4.2582015317955055E-5</v>
      </c>
      <c r="X774" s="12">
        <f t="shared" si="316"/>
        <v>1.6740578955036711E-7</v>
      </c>
      <c r="Y774" s="12">
        <f t="shared" si="317"/>
        <v>0</v>
      </c>
      <c r="Z774" s="13" t="str">
        <f t="shared" si="318"/>
        <v>N</v>
      </c>
      <c r="AA774" s="13" t="str">
        <f t="shared" si="319"/>
        <v>N</v>
      </c>
      <c r="AB774" s="13" t="str">
        <f t="shared" si="320"/>
        <v>U</v>
      </c>
      <c r="AC774" s="14">
        <f t="shared" si="321"/>
        <v>166021.44365805644</v>
      </c>
      <c r="AD774" s="14">
        <f t="shared" si="322"/>
        <v>0</v>
      </c>
      <c r="AE774" s="27"/>
      <c r="AF774" s="27"/>
      <c r="AG774" s="33"/>
      <c r="AH774" s="34"/>
      <c r="AI774" s="35"/>
      <c r="AJ774" s="33"/>
      <c r="AK774" s="34"/>
      <c r="AL774" s="35"/>
      <c r="AM774" s="28"/>
      <c r="AN774" s="28"/>
      <c r="AO774" s="28"/>
    </row>
    <row r="775" spans="5:41" x14ac:dyDescent="0.25">
      <c r="E775" s="11">
        <f>route!A774</f>
        <v>0</v>
      </c>
      <c r="F775" s="11">
        <f>route!B774</f>
        <v>0</v>
      </c>
      <c r="G775" s="12">
        <f t="shared" si="300"/>
        <v>0</v>
      </c>
      <c r="H775" s="12">
        <f t="shared" si="301"/>
        <v>0</v>
      </c>
      <c r="I775" s="12">
        <f t="shared" si="302"/>
        <v>31</v>
      </c>
      <c r="J775" s="12">
        <f t="shared" si="303"/>
        <v>3</v>
      </c>
      <c r="K775" s="12">
        <f t="shared" si="304"/>
        <v>-5.2359877559829883E-2</v>
      </c>
      <c r="L775" s="12">
        <f t="shared" si="305"/>
        <v>-5.2335956242943828E-2</v>
      </c>
      <c r="M775" s="12">
        <f t="shared" si="306"/>
        <v>-5.2383818566763218E-2</v>
      </c>
      <c r="N775" s="12">
        <f t="shared" si="307"/>
        <v>0</v>
      </c>
      <c r="O775" s="12">
        <f t="shared" si="308"/>
        <v>6375585.7452000007</v>
      </c>
      <c r="P775" s="12">
        <f t="shared" si="309"/>
        <v>9.2468067027179749E-6</v>
      </c>
      <c r="Q775" s="12">
        <f t="shared" si="310"/>
        <v>0</v>
      </c>
      <c r="R775" s="12">
        <f t="shared" si="311"/>
        <v>0</v>
      </c>
      <c r="S775" s="12">
        <f t="shared" si="312"/>
        <v>0</v>
      </c>
      <c r="T775" s="12">
        <f t="shared" si="313"/>
        <v>0</v>
      </c>
      <c r="U775" s="12">
        <f t="shared" si="314"/>
        <v>0</v>
      </c>
      <c r="V775" s="12">
        <f t="shared" si="323"/>
        <v>5.0546225567071803E-3</v>
      </c>
      <c r="W775" s="12">
        <f t="shared" si="315"/>
        <v>4.2582015317955055E-5</v>
      </c>
      <c r="X775" s="12">
        <f t="shared" si="316"/>
        <v>1.6740578955036711E-7</v>
      </c>
      <c r="Y775" s="12">
        <f t="shared" si="317"/>
        <v>0</v>
      </c>
      <c r="Z775" s="13" t="str">
        <f t="shared" si="318"/>
        <v>N</v>
      </c>
      <c r="AA775" s="13" t="str">
        <f t="shared" si="319"/>
        <v>N</v>
      </c>
      <c r="AB775" s="13" t="str">
        <f t="shared" si="320"/>
        <v>U</v>
      </c>
      <c r="AC775" s="14">
        <f t="shared" si="321"/>
        <v>166021.44365805644</v>
      </c>
      <c r="AD775" s="14">
        <f t="shared" si="322"/>
        <v>0</v>
      </c>
      <c r="AE775" s="27"/>
      <c r="AF775" s="27"/>
      <c r="AG775" s="33"/>
      <c r="AH775" s="34"/>
      <c r="AI775" s="35"/>
      <c r="AJ775" s="33"/>
      <c r="AK775" s="34"/>
      <c r="AL775" s="35"/>
      <c r="AM775" s="28"/>
      <c r="AN775" s="28"/>
      <c r="AO775" s="28"/>
    </row>
    <row r="776" spans="5:41" x14ac:dyDescent="0.25">
      <c r="E776" s="11">
        <f>route!A775</f>
        <v>0</v>
      </c>
      <c r="F776" s="11">
        <f>route!B775</f>
        <v>0</v>
      </c>
      <c r="G776" s="12">
        <f t="shared" si="300"/>
        <v>0</v>
      </c>
      <c r="H776" s="12">
        <f t="shared" si="301"/>
        <v>0</v>
      </c>
      <c r="I776" s="12">
        <f t="shared" si="302"/>
        <v>31</v>
      </c>
      <c r="J776" s="12">
        <f t="shared" si="303"/>
        <v>3</v>
      </c>
      <c r="K776" s="12">
        <f t="shared" si="304"/>
        <v>-5.2359877559829883E-2</v>
      </c>
      <c r="L776" s="12">
        <f t="shared" si="305"/>
        <v>-5.2335956242943828E-2</v>
      </c>
      <c r="M776" s="12">
        <f t="shared" si="306"/>
        <v>-5.2383818566763218E-2</v>
      </c>
      <c r="N776" s="12">
        <f t="shared" si="307"/>
        <v>0</v>
      </c>
      <c r="O776" s="12">
        <f t="shared" si="308"/>
        <v>6375585.7452000007</v>
      </c>
      <c r="P776" s="12">
        <f t="shared" si="309"/>
        <v>9.2468067027179749E-6</v>
      </c>
      <c r="Q776" s="12">
        <f t="shared" si="310"/>
        <v>0</v>
      </c>
      <c r="R776" s="12">
        <f t="shared" si="311"/>
        <v>0</v>
      </c>
      <c r="S776" s="12">
        <f t="shared" si="312"/>
        <v>0</v>
      </c>
      <c r="T776" s="12">
        <f t="shared" si="313"/>
        <v>0</v>
      </c>
      <c r="U776" s="12">
        <f t="shared" si="314"/>
        <v>0</v>
      </c>
      <c r="V776" s="12">
        <f t="shared" si="323"/>
        <v>5.0546225567071803E-3</v>
      </c>
      <c r="W776" s="12">
        <f t="shared" si="315"/>
        <v>4.2582015317955055E-5</v>
      </c>
      <c r="X776" s="12">
        <f t="shared" si="316"/>
        <v>1.6740578955036711E-7</v>
      </c>
      <c r="Y776" s="12">
        <f t="shared" si="317"/>
        <v>0</v>
      </c>
      <c r="Z776" s="13" t="str">
        <f t="shared" si="318"/>
        <v>N</v>
      </c>
      <c r="AA776" s="13" t="str">
        <f t="shared" si="319"/>
        <v>N</v>
      </c>
      <c r="AB776" s="13" t="str">
        <f t="shared" si="320"/>
        <v>U</v>
      </c>
      <c r="AC776" s="14">
        <f t="shared" si="321"/>
        <v>166021.44365805644</v>
      </c>
      <c r="AD776" s="14">
        <f t="shared" si="322"/>
        <v>0</v>
      </c>
      <c r="AE776" s="27"/>
      <c r="AF776" s="27"/>
      <c r="AG776" s="33"/>
      <c r="AH776" s="34"/>
      <c r="AI776" s="35"/>
      <c r="AJ776" s="33"/>
      <c r="AK776" s="34"/>
      <c r="AL776" s="35"/>
      <c r="AM776" s="28"/>
      <c r="AN776" s="28"/>
      <c r="AO776" s="28"/>
    </row>
    <row r="777" spans="5:41" x14ac:dyDescent="0.25">
      <c r="E777" s="11">
        <f>route!A776</f>
        <v>0</v>
      </c>
      <c r="F777" s="11">
        <f>route!B776</f>
        <v>0</v>
      </c>
      <c r="G777" s="12">
        <f t="shared" si="300"/>
        <v>0</v>
      </c>
      <c r="H777" s="12">
        <f t="shared" si="301"/>
        <v>0</v>
      </c>
      <c r="I777" s="12">
        <f t="shared" si="302"/>
        <v>31</v>
      </c>
      <c r="J777" s="12">
        <f t="shared" si="303"/>
        <v>3</v>
      </c>
      <c r="K777" s="12">
        <f t="shared" si="304"/>
        <v>-5.2359877559829883E-2</v>
      </c>
      <c r="L777" s="12">
        <f t="shared" si="305"/>
        <v>-5.2335956242943828E-2</v>
      </c>
      <c r="M777" s="12">
        <f t="shared" si="306"/>
        <v>-5.2383818566763218E-2</v>
      </c>
      <c r="N777" s="12">
        <f t="shared" si="307"/>
        <v>0</v>
      </c>
      <c r="O777" s="12">
        <f t="shared" si="308"/>
        <v>6375585.7452000007</v>
      </c>
      <c r="P777" s="12">
        <f t="shared" si="309"/>
        <v>9.2468067027179749E-6</v>
      </c>
      <c r="Q777" s="12">
        <f t="shared" si="310"/>
        <v>0</v>
      </c>
      <c r="R777" s="12">
        <f t="shared" si="311"/>
        <v>0</v>
      </c>
      <c r="S777" s="12">
        <f t="shared" si="312"/>
        <v>0</v>
      </c>
      <c r="T777" s="12">
        <f t="shared" si="313"/>
        <v>0</v>
      </c>
      <c r="U777" s="12">
        <f t="shared" si="314"/>
        <v>0</v>
      </c>
      <c r="V777" s="12">
        <f t="shared" si="323"/>
        <v>5.0546225567071803E-3</v>
      </c>
      <c r="W777" s="12">
        <f t="shared" si="315"/>
        <v>4.2582015317955055E-5</v>
      </c>
      <c r="X777" s="12">
        <f t="shared" si="316"/>
        <v>1.6740578955036711E-7</v>
      </c>
      <c r="Y777" s="12">
        <f t="shared" si="317"/>
        <v>0</v>
      </c>
      <c r="Z777" s="13" t="str">
        <f t="shared" si="318"/>
        <v>N</v>
      </c>
      <c r="AA777" s="13" t="str">
        <f t="shared" si="319"/>
        <v>N</v>
      </c>
      <c r="AB777" s="13" t="str">
        <f t="shared" si="320"/>
        <v>U</v>
      </c>
      <c r="AC777" s="14">
        <f t="shared" si="321"/>
        <v>166021.44365805644</v>
      </c>
      <c r="AD777" s="14">
        <f t="shared" si="322"/>
        <v>0</v>
      </c>
      <c r="AE777" s="27"/>
      <c r="AF777" s="27"/>
      <c r="AG777" s="33"/>
      <c r="AH777" s="34"/>
      <c r="AI777" s="35"/>
      <c r="AJ777" s="33"/>
      <c r="AK777" s="34"/>
      <c r="AL777" s="35"/>
      <c r="AM777" s="28"/>
      <c r="AN777" s="28"/>
      <c r="AO777" s="28"/>
    </row>
    <row r="778" spans="5:41" x14ac:dyDescent="0.25">
      <c r="E778" s="11">
        <f>route!A777</f>
        <v>0</v>
      </c>
      <c r="F778" s="11">
        <f>route!B777</f>
        <v>0</v>
      </c>
      <c r="G778" s="12">
        <f t="shared" si="300"/>
        <v>0</v>
      </c>
      <c r="H778" s="12">
        <f t="shared" si="301"/>
        <v>0</v>
      </c>
      <c r="I778" s="12">
        <f t="shared" si="302"/>
        <v>31</v>
      </c>
      <c r="J778" s="12">
        <f t="shared" si="303"/>
        <v>3</v>
      </c>
      <c r="K778" s="12">
        <f t="shared" si="304"/>
        <v>-5.2359877559829883E-2</v>
      </c>
      <c r="L778" s="12">
        <f t="shared" si="305"/>
        <v>-5.2335956242943828E-2</v>
      </c>
      <c r="M778" s="12">
        <f t="shared" si="306"/>
        <v>-5.2383818566763218E-2</v>
      </c>
      <c r="N778" s="12">
        <f t="shared" si="307"/>
        <v>0</v>
      </c>
      <c r="O778" s="12">
        <f t="shared" si="308"/>
        <v>6375585.7452000007</v>
      </c>
      <c r="P778" s="12">
        <f t="shared" si="309"/>
        <v>9.2468067027179749E-6</v>
      </c>
      <c r="Q778" s="12">
        <f t="shared" si="310"/>
        <v>0</v>
      </c>
      <c r="R778" s="12">
        <f t="shared" si="311"/>
        <v>0</v>
      </c>
      <c r="S778" s="12">
        <f t="shared" si="312"/>
        <v>0</v>
      </c>
      <c r="T778" s="12">
        <f t="shared" si="313"/>
        <v>0</v>
      </c>
      <c r="U778" s="12">
        <f t="shared" si="314"/>
        <v>0</v>
      </c>
      <c r="V778" s="12">
        <f t="shared" si="323"/>
        <v>5.0546225567071803E-3</v>
      </c>
      <c r="W778" s="12">
        <f t="shared" si="315"/>
        <v>4.2582015317955055E-5</v>
      </c>
      <c r="X778" s="12">
        <f t="shared" si="316"/>
        <v>1.6740578955036711E-7</v>
      </c>
      <c r="Y778" s="12">
        <f t="shared" si="317"/>
        <v>0</v>
      </c>
      <c r="Z778" s="13" t="str">
        <f t="shared" si="318"/>
        <v>N</v>
      </c>
      <c r="AA778" s="13" t="str">
        <f t="shared" si="319"/>
        <v>N</v>
      </c>
      <c r="AB778" s="13" t="str">
        <f t="shared" si="320"/>
        <v>U</v>
      </c>
      <c r="AC778" s="14">
        <f t="shared" si="321"/>
        <v>166021.44365805644</v>
      </c>
      <c r="AD778" s="14">
        <f t="shared" si="322"/>
        <v>0</v>
      </c>
      <c r="AE778" s="27"/>
      <c r="AF778" s="27"/>
      <c r="AG778" s="33"/>
      <c r="AH778" s="34"/>
      <c r="AI778" s="35"/>
      <c r="AJ778" s="33"/>
      <c r="AK778" s="34"/>
      <c r="AL778" s="35"/>
      <c r="AM778" s="28"/>
      <c r="AN778" s="28"/>
      <c r="AO778" s="28"/>
    </row>
    <row r="779" spans="5:41" x14ac:dyDescent="0.25">
      <c r="E779" s="11">
        <f>route!A778</f>
        <v>0</v>
      </c>
      <c r="F779" s="11">
        <f>route!B778</f>
        <v>0</v>
      </c>
      <c r="G779" s="12">
        <f t="shared" si="300"/>
        <v>0</v>
      </c>
      <c r="H779" s="12">
        <f t="shared" si="301"/>
        <v>0</v>
      </c>
      <c r="I779" s="12">
        <f t="shared" si="302"/>
        <v>31</v>
      </c>
      <c r="J779" s="12">
        <f t="shared" si="303"/>
        <v>3</v>
      </c>
      <c r="K779" s="12">
        <f t="shared" si="304"/>
        <v>-5.2359877559829883E-2</v>
      </c>
      <c r="L779" s="12">
        <f t="shared" si="305"/>
        <v>-5.2335956242943828E-2</v>
      </c>
      <c r="M779" s="12">
        <f t="shared" si="306"/>
        <v>-5.2383818566763218E-2</v>
      </c>
      <c r="N779" s="12">
        <f t="shared" si="307"/>
        <v>0</v>
      </c>
      <c r="O779" s="12">
        <f t="shared" si="308"/>
        <v>6375585.7452000007</v>
      </c>
      <c r="P779" s="12">
        <f t="shared" si="309"/>
        <v>9.2468067027179749E-6</v>
      </c>
      <c r="Q779" s="12">
        <f t="shared" si="310"/>
        <v>0</v>
      </c>
      <c r="R779" s="12">
        <f t="shared" si="311"/>
        <v>0</v>
      </c>
      <c r="S779" s="12">
        <f t="shared" si="312"/>
        <v>0</v>
      </c>
      <c r="T779" s="12">
        <f t="shared" si="313"/>
        <v>0</v>
      </c>
      <c r="U779" s="12">
        <f t="shared" si="314"/>
        <v>0</v>
      </c>
      <c r="V779" s="12">
        <f t="shared" si="323"/>
        <v>5.0546225567071803E-3</v>
      </c>
      <c r="W779" s="12">
        <f t="shared" si="315"/>
        <v>4.2582015317955055E-5</v>
      </c>
      <c r="X779" s="12">
        <f t="shared" si="316"/>
        <v>1.6740578955036711E-7</v>
      </c>
      <c r="Y779" s="12">
        <f t="shared" si="317"/>
        <v>0</v>
      </c>
      <c r="Z779" s="13" t="str">
        <f t="shared" si="318"/>
        <v>N</v>
      </c>
      <c r="AA779" s="13" t="str">
        <f t="shared" si="319"/>
        <v>N</v>
      </c>
      <c r="AB779" s="13" t="str">
        <f t="shared" si="320"/>
        <v>U</v>
      </c>
      <c r="AC779" s="14">
        <f t="shared" si="321"/>
        <v>166021.44365805644</v>
      </c>
      <c r="AD779" s="14">
        <f t="shared" si="322"/>
        <v>0</v>
      </c>
      <c r="AE779" s="27"/>
      <c r="AF779" s="27"/>
      <c r="AG779" s="33"/>
      <c r="AH779" s="34"/>
      <c r="AI779" s="35"/>
      <c r="AJ779" s="33"/>
      <c r="AK779" s="34"/>
      <c r="AL779" s="35"/>
      <c r="AM779" s="28"/>
      <c r="AN779" s="28"/>
      <c r="AO779" s="28"/>
    </row>
    <row r="780" spans="5:41" x14ac:dyDescent="0.25">
      <c r="E780" s="11">
        <f>route!A779</f>
        <v>0</v>
      </c>
      <c r="F780" s="11">
        <f>route!B779</f>
        <v>0</v>
      </c>
      <c r="G780" s="12">
        <f t="shared" si="300"/>
        <v>0</v>
      </c>
      <c r="H780" s="12">
        <f t="shared" si="301"/>
        <v>0</v>
      </c>
      <c r="I780" s="12">
        <f t="shared" si="302"/>
        <v>31</v>
      </c>
      <c r="J780" s="12">
        <f t="shared" si="303"/>
        <v>3</v>
      </c>
      <c r="K780" s="12">
        <f t="shared" si="304"/>
        <v>-5.2359877559829883E-2</v>
      </c>
      <c r="L780" s="12">
        <f t="shared" si="305"/>
        <v>-5.2335956242943828E-2</v>
      </c>
      <c r="M780" s="12">
        <f t="shared" si="306"/>
        <v>-5.2383818566763218E-2</v>
      </c>
      <c r="N780" s="12">
        <f t="shared" si="307"/>
        <v>0</v>
      </c>
      <c r="O780" s="12">
        <f t="shared" si="308"/>
        <v>6375585.7452000007</v>
      </c>
      <c r="P780" s="12">
        <f t="shared" si="309"/>
        <v>9.2468067027179749E-6</v>
      </c>
      <c r="Q780" s="12">
        <f t="shared" si="310"/>
        <v>0</v>
      </c>
      <c r="R780" s="12">
        <f t="shared" si="311"/>
        <v>0</v>
      </c>
      <c r="S780" s="12">
        <f t="shared" si="312"/>
        <v>0</v>
      </c>
      <c r="T780" s="12">
        <f t="shared" si="313"/>
        <v>0</v>
      </c>
      <c r="U780" s="12">
        <f t="shared" si="314"/>
        <v>0</v>
      </c>
      <c r="V780" s="12">
        <f t="shared" si="323"/>
        <v>5.0546225567071803E-3</v>
      </c>
      <c r="W780" s="12">
        <f t="shared" si="315"/>
        <v>4.2582015317955055E-5</v>
      </c>
      <c r="X780" s="12">
        <f t="shared" si="316"/>
        <v>1.6740578955036711E-7</v>
      </c>
      <c r="Y780" s="12">
        <f t="shared" si="317"/>
        <v>0</v>
      </c>
      <c r="Z780" s="13" t="str">
        <f t="shared" si="318"/>
        <v>N</v>
      </c>
      <c r="AA780" s="13" t="str">
        <f t="shared" si="319"/>
        <v>N</v>
      </c>
      <c r="AB780" s="13" t="str">
        <f t="shared" si="320"/>
        <v>U</v>
      </c>
      <c r="AC780" s="14">
        <f t="shared" si="321"/>
        <v>166021.44365805644</v>
      </c>
      <c r="AD780" s="14">
        <f t="shared" si="322"/>
        <v>0</v>
      </c>
      <c r="AE780" s="27"/>
      <c r="AF780" s="27"/>
      <c r="AG780" s="33"/>
      <c r="AH780" s="34"/>
      <c r="AI780" s="35"/>
      <c r="AJ780" s="33"/>
      <c r="AK780" s="34"/>
      <c r="AL780" s="35"/>
      <c r="AM780" s="28"/>
      <c r="AN780" s="28"/>
      <c r="AO780" s="28"/>
    </row>
    <row r="781" spans="5:41" x14ac:dyDescent="0.25">
      <c r="E781" s="11">
        <f>route!A780</f>
        <v>0</v>
      </c>
      <c r="F781" s="11">
        <f>route!B780</f>
        <v>0</v>
      </c>
      <c r="G781" s="12">
        <f t="shared" si="300"/>
        <v>0</v>
      </c>
      <c r="H781" s="12">
        <f t="shared" si="301"/>
        <v>0</v>
      </c>
      <c r="I781" s="12">
        <f t="shared" si="302"/>
        <v>31</v>
      </c>
      <c r="J781" s="12">
        <f t="shared" si="303"/>
        <v>3</v>
      </c>
      <c r="K781" s="12">
        <f t="shared" si="304"/>
        <v>-5.2359877559829883E-2</v>
      </c>
      <c r="L781" s="12">
        <f t="shared" si="305"/>
        <v>-5.2335956242943828E-2</v>
      </c>
      <c r="M781" s="12">
        <f t="shared" si="306"/>
        <v>-5.2383818566763218E-2</v>
      </c>
      <c r="N781" s="12">
        <f t="shared" si="307"/>
        <v>0</v>
      </c>
      <c r="O781" s="12">
        <f t="shared" si="308"/>
        <v>6375585.7452000007</v>
      </c>
      <c r="P781" s="12">
        <f t="shared" si="309"/>
        <v>9.2468067027179749E-6</v>
      </c>
      <c r="Q781" s="12">
        <f t="shared" si="310"/>
        <v>0</v>
      </c>
      <c r="R781" s="12">
        <f t="shared" si="311"/>
        <v>0</v>
      </c>
      <c r="S781" s="12">
        <f t="shared" si="312"/>
        <v>0</v>
      </c>
      <c r="T781" s="12">
        <f t="shared" si="313"/>
        <v>0</v>
      </c>
      <c r="U781" s="12">
        <f t="shared" si="314"/>
        <v>0</v>
      </c>
      <c r="V781" s="12">
        <f t="shared" si="323"/>
        <v>5.0546225567071803E-3</v>
      </c>
      <c r="W781" s="12">
        <f t="shared" si="315"/>
        <v>4.2582015317955055E-5</v>
      </c>
      <c r="X781" s="12">
        <f t="shared" si="316"/>
        <v>1.6740578955036711E-7</v>
      </c>
      <c r="Y781" s="12">
        <f t="shared" si="317"/>
        <v>0</v>
      </c>
      <c r="Z781" s="13" t="str">
        <f t="shared" si="318"/>
        <v>N</v>
      </c>
      <c r="AA781" s="13" t="str">
        <f t="shared" si="319"/>
        <v>N</v>
      </c>
      <c r="AB781" s="13" t="str">
        <f t="shared" si="320"/>
        <v>U</v>
      </c>
      <c r="AC781" s="14">
        <f t="shared" si="321"/>
        <v>166021.44365805644</v>
      </c>
      <c r="AD781" s="14">
        <f t="shared" si="322"/>
        <v>0</v>
      </c>
      <c r="AE781" s="27"/>
      <c r="AF781" s="27"/>
      <c r="AG781" s="33"/>
      <c r="AH781" s="34"/>
      <c r="AI781" s="35"/>
      <c r="AJ781" s="33"/>
      <c r="AK781" s="34"/>
      <c r="AL781" s="35"/>
      <c r="AM781" s="28"/>
      <c r="AN781" s="28"/>
      <c r="AO781" s="28"/>
    </row>
    <row r="782" spans="5:41" x14ac:dyDescent="0.25">
      <c r="E782" s="11">
        <f>route!A781</f>
        <v>0</v>
      </c>
      <c r="F782" s="11">
        <f>route!B781</f>
        <v>0</v>
      </c>
      <c r="G782" s="12">
        <f t="shared" si="300"/>
        <v>0</v>
      </c>
      <c r="H782" s="12">
        <f t="shared" si="301"/>
        <v>0</v>
      </c>
      <c r="I782" s="12">
        <f t="shared" si="302"/>
        <v>31</v>
      </c>
      <c r="J782" s="12">
        <f t="shared" si="303"/>
        <v>3</v>
      </c>
      <c r="K782" s="12">
        <f t="shared" si="304"/>
        <v>-5.2359877559829883E-2</v>
      </c>
      <c r="L782" s="12">
        <f t="shared" si="305"/>
        <v>-5.2335956242943828E-2</v>
      </c>
      <c r="M782" s="12">
        <f t="shared" si="306"/>
        <v>-5.2383818566763218E-2</v>
      </c>
      <c r="N782" s="12">
        <f t="shared" si="307"/>
        <v>0</v>
      </c>
      <c r="O782" s="12">
        <f t="shared" si="308"/>
        <v>6375585.7452000007</v>
      </c>
      <c r="P782" s="12">
        <f t="shared" si="309"/>
        <v>9.2468067027179749E-6</v>
      </c>
      <c r="Q782" s="12">
        <f t="shared" si="310"/>
        <v>0</v>
      </c>
      <c r="R782" s="12">
        <f t="shared" si="311"/>
        <v>0</v>
      </c>
      <c r="S782" s="12">
        <f t="shared" si="312"/>
        <v>0</v>
      </c>
      <c r="T782" s="12">
        <f t="shared" si="313"/>
        <v>0</v>
      </c>
      <c r="U782" s="12">
        <f t="shared" si="314"/>
        <v>0</v>
      </c>
      <c r="V782" s="12">
        <f t="shared" si="323"/>
        <v>5.0546225567071803E-3</v>
      </c>
      <c r="W782" s="12">
        <f t="shared" si="315"/>
        <v>4.2582015317955055E-5</v>
      </c>
      <c r="X782" s="12">
        <f t="shared" si="316"/>
        <v>1.6740578955036711E-7</v>
      </c>
      <c r="Y782" s="12">
        <f t="shared" si="317"/>
        <v>0</v>
      </c>
      <c r="Z782" s="13" t="str">
        <f t="shared" si="318"/>
        <v>N</v>
      </c>
      <c r="AA782" s="13" t="str">
        <f t="shared" si="319"/>
        <v>N</v>
      </c>
      <c r="AB782" s="13" t="str">
        <f t="shared" si="320"/>
        <v>U</v>
      </c>
      <c r="AC782" s="14">
        <f t="shared" si="321"/>
        <v>166021.44365805644</v>
      </c>
      <c r="AD782" s="14">
        <f t="shared" si="322"/>
        <v>0</v>
      </c>
      <c r="AE782" s="27"/>
      <c r="AF782" s="27"/>
      <c r="AG782" s="33"/>
      <c r="AH782" s="34"/>
      <c r="AI782" s="35"/>
      <c r="AJ782" s="33"/>
      <c r="AK782" s="34"/>
      <c r="AL782" s="35"/>
      <c r="AM782" s="28"/>
      <c r="AN782" s="28"/>
      <c r="AO782" s="28"/>
    </row>
    <row r="783" spans="5:41" x14ac:dyDescent="0.25">
      <c r="E783" s="11">
        <f>route!A782</f>
        <v>0</v>
      </c>
      <c r="F783" s="11">
        <f>route!B782</f>
        <v>0</v>
      </c>
      <c r="G783" s="12">
        <f t="shared" si="300"/>
        <v>0</v>
      </c>
      <c r="H783" s="12">
        <f t="shared" si="301"/>
        <v>0</v>
      </c>
      <c r="I783" s="12">
        <f t="shared" si="302"/>
        <v>31</v>
      </c>
      <c r="J783" s="12">
        <f t="shared" si="303"/>
        <v>3</v>
      </c>
      <c r="K783" s="12">
        <f t="shared" si="304"/>
        <v>-5.2359877559829883E-2</v>
      </c>
      <c r="L783" s="12">
        <f t="shared" si="305"/>
        <v>-5.2335956242943828E-2</v>
      </c>
      <c r="M783" s="12">
        <f t="shared" si="306"/>
        <v>-5.2383818566763218E-2</v>
      </c>
      <c r="N783" s="12">
        <f t="shared" si="307"/>
        <v>0</v>
      </c>
      <c r="O783" s="12">
        <f t="shared" si="308"/>
        <v>6375585.7452000007</v>
      </c>
      <c r="P783" s="12">
        <f t="shared" si="309"/>
        <v>9.2468067027179749E-6</v>
      </c>
      <c r="Q783" s="12">
        <f t="shared" si="310"/>
        <v>0</v>
      </c>
      <c r="R783" s="12">
        <f t="shared" si="311"/>
        <v>0</v>
      </c>
      <c r="S783" s="12">
        <f t="shared" si="312"/>
        <v>0</v>
      </c>
      <c r="T783" s="12">
        <f t="shared" si="313"/>
        <v>0</v>
      </c>
      <c r="U783" s="12">
        <f t="shared" si="314"/>
        <v>0</v>
      </c>
      <c r="V783" s="12">
        <f t="shared" si="323"/>
        <v>5.0546225567071803E-3</v>
      </c>
      <c r="W783" s="12">
        <f t="shared" si="315"/>
        <v>4.2582015317955055E-5</v>
      </c>
      <c r="X783" s="12">
        <f t="shared" si="316"/>
        <v>1.6740578955036711E-7</v>
      </c>
      <c r="Y783" s="12">
        <f t="shared" si="317"/>
        <v>0</v>
      </c>
      <c r="Z783" s="13" t="str">
        <f t="shared" si="318"/>
        <v>N</v>
      </c>
      <c r="AA783" s="13" t="str">
        <f t="shared" si="319"/>
        <v>N</v>
      </c>
      <c r="AB783" s="13" t="str">
        <f t="shared" si="320"/>
        <v>U</v>
      </c>
      <c r="AC783" s="14">
        <f t="shared" si="321"/>
        <v>166021.44365805644</v>
      </c>
      <c r="AD783" s="14">
        <f t="shared" si="322"/>
        <v>0</v>
      </c>
      <c r="AE783" s="27"/>
      <c r="AF783" s="27"/>
      <c r="AG783" s="33"/>
      <c r="AH783" s="34"/>
      <c r="AI783" s="35"/>
      <c r="AJ783" s="33"/>
      <c r="AK783" s="34"/>
      <c r="AL783" s="35"/>
      <c r="AM783" s="28"/>
      <c r="AN783" s="28"/>
      <c r="AO783" s="28"/>
    </row>
    <row r="784" spans="5:41" x14ac:dyDescent="0.25">
      <c r="E784" s="11">
        <f>route!A783</f>
        <v>0</v>
      </c>
      <c r="F784" s="11">
        <f>route!B783</f>
        <v>0</v>
      </c>
      <c r="G784" s="12">
        <f t="shared" si="300"/>
        <v>0</v>
      </c>
      <c r="H784" s="12">
        <f t="shared" si="301"/>
        <v>0</v>
      </c>
      <c r="I784" s="12">
        <f t="shared" si="302"/>
        <v>31</v>
      </c>
      <c r="J784" s="12">
        <f t="shared" si="303"/>
        <v>3</v>
      </c>
      <c r="K784" s="12">
        <f t="shared" si="304"/>
        <v>-5.2359877559829883E-2</v>
      </c>
      <c r="L784" s="12">
        <f t="shared" si="305"/>
        <v>-5.2335956242943828E-2</v>
      </c>
      <c r="M784" s="12">
        <f t="shared" si="306"/>
        <v>-5.2383818566763218E-2</v>
      </c>
      <c r="N784" s="12">
        <f t="shared" si="307"/>
        <v>0</v>
      </c>
      <c r="O784" s="12">
        <f t="shared" si="308"/>
        <v>6375585.7452000007</v>
      </c>
      <c r="P784" s="12">
        <f t="shared" si="309"/>
        <v>9.2468067027179749E-6</v>
      </c>
      <c r="Q784" s="12">
        <f t="shared" si="310"/>
        <v>0</v>
      </c>
      <c r="R784" s="12">
        <f t="shared" si="311"/>
        <v>0</v>
      </c>
      <c r="S784" s="12">
        <f t="shared" si="312"/>
        <v>0</v>
      </c>
      <c r="T784" s="12">
        <f t="shared" si="313"/>
        <v>0</v>
      </c>
      <c r="U784" s="12">
        <f t="shared" si="314"/>
        <v>0</v>
      </c>
      <c r="V784" s="12">
        <f t="shared" si="323"/>
        <v>5.0546225567071803E-3</v>
      </c>
      <c r="W784" s="12">
        <f t="shared" si="315"/>
        <v>4.2582015317955055E-5</v>
      </c>
      <c r="X784" s="12">
        <f t="shared" si="316"/>
        <v>1.6740578955036711E-7</v>
      </c>
      <c r="Y784" s="12">
        <f t="shared" si="317"/>
        <v>0</v>
      </c>
      <c r="Z784" s="13" t="str">
        <f t="shared" si="318"/>
        <v>N</v>
      </c>
      <c r="AA784" s="13" t="str">
        <f t="shared" si="319"/>
        <v>N</v>
      </c>
      <c r="AB784" s="13" t="str">
        <f t="shared" si="320"/>
        <v>U</v>
      </c>
      <c r="AC784" s="14">
        <f t="shared" si="321"/>
        <v>166021.44365805644</v>
      </c>
      <c r="AD784" s="14">
        <f t="shared" si="322"/>
        <v>0</v>
      </c>
      <c r="AE784" s="27"/>
      <c r="AF784" s="27"/>
      <c r="AG784" s="33"/>
      <c r="AH784" s="34"/>
      <c r="AI784" s="35"/>
      <c r="AJ784" s="33"/>
      <c r="AK784" s="34"/>
      <c r="AL784" s="35"/>
      <c r="AM784" s="28"/>
      <c r="AN784" s="28"/>
      <c r="AO784" s="28"/>
    </row>
    <row r="785" spans="5:41" x14ac:dyDescent="0.25">
      <c r="E785" s="11">
        <f>route!A784</f>
        <v>0</v>
      </c>
      <c r="F785" s="11">
        <f>route!B784</f>
        <v>0</v>
      </c>
      <c r="G785" s="12">
        <f t="shared" si="300"/>
        <v>0</v>
      </c>
      <c r="H785" s="12">
        <f t="shared" si="301"/>
        <v>0</v>
      </c>
      <c r="I785" s="12">
        <f t="shared" si="302"/>
        <v>31</v>
      </c>
      <c r="J785" s="12">
        <f t="shared" si="303"/>
        <v>3</v>
      </c>
      <c r="K785" s="12">
        <f t="shared" si="304"/>
        <v>-5.2359877559829883E-2</v>
      </c>
      <c r="L785" s="12">
        <f t="shared" si="305"/>
        <v>-5.2335956242943828E-2</v>
      </c>
      <c r="M785" s="12">
        <f t="shared" si="306"/>
        <v>-5.2383818566763218E-2</v>
      </c>
      <c r="N785" s="12">
        <f t="shared" si="307"/>
        <v>0</v>
      </c>
      <c r="O785" s="12">
        <f t="shared" si="308"/>
        <v>6375585.7452000007</v>
      </c>
      <c r="P785" s="12">
        <f t="shared" si="309"/>
        <v>9.2468067027179749E-6</v>
      </c>
      <c r="Q785" s="12">
        <f t="shared" si="310"/>
        <v>0</v>
      </c>
      <c r="R785" s="12">
        <f t="shared" si="311"/>
        <v>0</v>
      </c>
      <c r="S785" s="12">
        <f t="shared" si="312"/>
        <v>0</v>
      </c>
      <c r="T785" s="12">
        <f t="shared" si="313"/>
        <v>0</v>
      </c>
      <c r="U785" s="12">
        <f t="shared" si="314"/>
        <v>0</v>
      </c>
      <c r="V785" s="12">
        <f t="shared" si="323"/>
        <v>5.0546225567071803E-3</v>
      </c>
      <c r="W785" s="12">
        <f t="shared" si="315"/>
        <v>4.2582015317955055E-5</v>
      </c>
      <c r="X785" s="12">
        <f t="shared" si="316"/>
        <v>1.6740578955036711E-7</v>
      </c>
      <c r="Y785" s="12">
        <f t="shared" si="317"/>
        <v>0</v>
      </c>
      <c r="Z785" s="13" t="str">
        <f t="shared" si="318"/>
        <v>N</v>
      </c>
      <c r="AA785" s="13" t="str">
        <f t="shared" si="319"/>
        <v>N</v>
      </c>
      <c r="AB785" s="13" t="str">
        <f t="shared" si="320"/>
        <v>U</v>
      </c>
      <c r="AC785" s="14">
        <f t="shared" si="321"/>
        <v>166021.44365805644</v>
      </c>
      <c r="AD785" s="14">
        <f t="shared" si="322"/>
        <v>0</v>
      </c>
      <c r="AE785" s="27"/>
      <c r="AF785" s="27"/>
      <c r="AG785" s="33"/>
      <c r="AH785" s="34"/>
      <c r="AI785" s="35"/>
      <c r="AJ785" s="33"/>
      <c r="AK785" s="34"/>
      <c r="AL785" s="35"/>
      <c r="AM785" s="28"/>
      <c r="AN785" s="28"/>
      <c r="AO785" s="28"/>
    </row>
    <row r="786" spans="5:41" x14ac:dyDescent="0.25">
      <c r="E786" s="11">
        <f>route!A785</f>
        <v>0</v>
      </c>
      <c r="F786" s="11">
        <f>route!B785</f>
        <v>0</v>
      </c>
      <c r="G786" s="12">
        <f t="shared" si="300"/>
        <v>0</v>
      </c>
      <c r="H786" s="12">
        <f t="shared" si="301"/>
        <v>0</v>
      </c>
      <c r="I786" s="12">
        <f t="shared" si="302"/>
        <v>31</v>
      </c>
      <c r="J786" s="12">
        <f t="shared" si="303"/>
        <v>3</v>
      </c>
      <c r="K786" s="12">
        <f t="shared" si="304"/>
        <v>-5.2359877559829883E-2</v>
      </c>
      <c r="L786" s="12">
        <f t="shared" si="305"/>
        <v>-5.2335956242943828E-2</v>
      </c>
      <c r="M786" s="12">
        <f t="shared" si="306"/>
        <v>-5.2383818566763218E-2</v>
      </c>
      <c r="N786" s="12">
        <f t="shared" si="307"/>
        <v>0</v>
      </c>
      <c r="O786" s="12">
        <f t="shared" si="308"/>
        <v>6375585.7452000007</v>
      </c>
      <c r="P786" s="12">
        <f t="shared" si="309"/>
        <v>9.2468067027179749E-6</v>
      </c>
      <c r="Q786" s="12">
        <f t="shared" si="310"/>
        <v>0</v>
      </c>
      <c r="R786" s="12">
        <f t="shared" si="311"/>
        <v>0</v>
      </c>
      <c r="S786" s="12">
        <f t="shared" si="312"/>
        <v>0</v>
      </c>
      <c r="T786" s="12">
        <f t="shared" si="313"/>
        <v>0</v>
      </c>
      <c r="U786" s="12">
        <f t="shared" si="314"/>
        <v>0</v>
      </c>
      <c r="V786" s="12">
        <f t="shared" si="323"/>
        <v>5.0546225567071803E-3</v>
      </c>
      <c r="W786" s="12">
        <f t="shared" si="315"/>
        <v>4.2582015317955055E-5</v>
      </c>
      <c r="X786" s="12">
        <f t="shared" si="316"/>
        <v>1.6740578955036711E-7</v>
      </c>
      <c r="Y786" s="12">
        <f t="shared" si="317"/>
        <v>0</v>
      </c>
      <c r="Z786" s="13" t="str">
        <f t="shared" si="318"/>
        <v>N</v>
      </c>
      <c r="AA786" s="13" t="str">
        <f t="shared" si="319"/>
        <v>N</v>
      </c>
      <c r="AB786" s="13" t="str">
        <f t="shared" si="320"/>
        <v>U</v>
      </c>
      <c r="AC786" s="14">
        <f t="shared" si="321"/>
        <v>166021.44365805644</v>
      </c>
      <c r="AD786" s="14">
        <f t="shared" si="322"/>
        <v>0</v>
      </c>
      <c r="AE786" s="27"/>
      <c r="AF786" s="27"/>
      <c r="AG786" s="33"/>
      <c r="AH786" s="34"/>
      <c r="AI786" s="35"/>
      <c r="AJ786" s="33"/>
      <c r="AK786" s="34"/>
      <c r="AL786" s="35"/>
      <c r="AM786" s="28"/>
      <c r="AN786" s="28"/>
      <c r="AO786" s="28"/>
    </row>
    <row r="787" spans="5:41" x14ac:dyDescent="0.25">
      <c r="E787" s="11">
        <f>route!A786</f>
        <v>0</v>
      </c>
      <c r="F787" s="11">
        <f>route!B786</f>
        <v>0</v>
      </c>
      <c r="G787" s="12">
        <f t="shared" si="300"/>
        <v>0</v>
      </c>
      <c r="H787" s="12">
        <f t="shared" si="301"/>
        <v>0</v>
      </c>
      <c r="I787" s="12">
        <f t="shared" si="302"/>
        <v>31</v>
      </c>
      <c r="J787" s="12">
        <f t="shared" si="303"/>
        <v>3</v>
      </c>
      <c r="K787" s="12">
        <f t="shared" si="304"/>
        <v>-5.2359877559829883E-2</v>
      </c>
      <c r="L787" s="12">
        <f t="shared" si="305"/>
        <v>-5.2335956242943828E-2</v>
      </c>
      <c r="M787" s="12">
        <f t="shared" si="306"/>
        <v>-5.2383818566763218E-2</v>
      </c>
      <c r="N787" s="12">
        <f t="shared" si="307"/>
        <v>0</v>
      </c>
      <c r="O787" s="12">
        <f t="shared" si="308"/>
        <v>6375585.7452000007</v>
      </c>
      <c r="P787" s="12">
        <f t="shared" si="309"/>
        <v>9.2468067027179749E-6</v>
      </c>
      <c r="Q787" s="12">
        <f t="shared" si="310"/>
        <v>0</v>
      </c>
      <c r="R787" s="12">
        <f t="shared" si="311"/>
        <v>0</v>
      </c>
      <c r="S787" s="12">
        <f t="shared" si="312"/>
        <v>0</v>
      </c>
      <c r="T787" s="12">
        <f t="shared" si="313"/>
        <v>0</v>
      </c>
      <c r="U787" s="12">
        <f t="shared" si="314"/>
        <v>0</v>
      </c>
      <c r="V787" s="12">
        <f t="shared" si="323"/>
        <v>5.0546225567071803E-3</v>
      </c>
      <c r="W787" s="12">
        <f t="shared" si="315"/>
        <v>4.2582015317955055E-5</v>
      </c>
      <c r="X787" s="12">
        <f t="shared" si="316"/>
        <v>1.6740578955036711E-7</v>
      </c>
      <c r="Y787" s="12">
        <f t="shared" si="317"/>
        <v>0</v>
      </c>
      <c r="Z787" s="13" t="str">
        <f t="shared" si="318"/>
        <v>N</v>
      </c>
      <c r="AA787" s="13" t="str">
        <f t="shared" si="319"/>
        <v>N</v>
      </c>
      <c r="AB787" s="13" t="str">
        <f t="shared" si="320"/>
        <v>U</v>
      </c>
      <c r="AC787" s="14">
        <f t="shared" si="321"/>
        <v>166021.44365805644</v>
      </c>
      <c r="AD787" s="14">
        <f t="shared" si="322"/>
        <v>0</v>
      </c>
      <c r="AE787" s="27"/>
      <c r="AF787" s="27"/>
      <c r="AG787" s="33"/>
      <c r="AH787" s="34"/>
      <c r="AI787" s="35"/>
      <c r="AJ787" s="33"/>
      <c r="AK787" s="34"/>
      <c r="AL787" s="35"/>
      <c r="AM787" s="28"/>
      <c r="AN787" s="28"/>
      <c r="AO787" s="28"/>
    </row>
    <row r="788" spans="5:41" x14ac:dyDescent="0.25">
      <c r="E788" s="11">
        <f>route!A787</f>
        <v>0</v>
      </c>
      <c r="F788" s="11">
        <f>route!B787</f>
        <v>0</v>
      </c>
      <c r="G788" s="12">
        <f t="shared" si="300"/>
        <v>0</v>
      </c>
      <c r="H788" s="12">
        <f t="shared" si="301"/>
        <v>0</v>
      </c>
      <c r="I788" s="12">
        <f t="shared" si="302"/>
        <v>31</v>
      </c>
      <c r="J788" s="12">
        <f t="shared" si="303"/>
        <v>3</v>
      </c>
      <c r="K788" s="12">
        <f t="shared" si="304"/>
        <v>-5.2359877559829883E-2</v>
      </c>
      <c r="L788" s="12">
        <f t="shared" si="305"/>
        <v>-5.2335956242943828E-2</v>
      </c>
      <c r="M788" s="12">
        <f t="shared" si="306"/>
        <v>-5.2383818566763218E-2</v>
      </c>
      <c r="N788" s="12">
        <f t="shared" si="307"/>
        <v>0</v>
      </c>
      <c r="O788" s="12">
        <f t="shared" si="308"/>
        <v>6375585.7452000007</v>
      </c>
      <c r="P788" s="12">
        <f t="shared" si="309"/>
        <v>9.2468067027179749E-6</v>
      </c>
      <c r="Q788" s="12">
        <f t="shared" si="310"/>
        <v>0</v>
      </c>
      <c r="R788" s="12">
        <f t="shared" si="311"/>
        <v>0</v>
      </c>
      <c r="S788" s="12">
        <f t="shared" si="312"/>
        <v>0</v>
      </c>
      <c r="T788" s="12">
        <f t="shared" si="313"/>
        <v>0</v>
      </c>
      <c r="U788" s="12">
        <f t="shared" si="314"/>
        <v>0</v>
      </c>
      <c r="V788" s="12">
        <f t="shared" si="323"/>
        <v>5.0546225567071803E-3</v>
      </c>
      <c r="W788" s="12">
        <f t="shared" si="315"/>
        <v>4.2582015317955055E-5</v>
      </c>
      <c r="X788" s="12">
        <f t="shared" si="316"/>
        <v>1.6740578955036711E-7</v>
      </c>
      <c r="Y788" s="12">
        <f t="shared" si="317"/>
        <v>0</v>
      </c>
      <c r="Z788" s="13" t="str">
        <f t="shared" si="318"/>
        <v>N</v>
      </c>
      <c r="AA788" s="13" t="str">
        <f t="shared" si="319"/>
        <v>N</v>
      </c>
      <c r="AB788" s="13" t="str">
        <f t="shared" si="320"/>
        <v>U</v>
      </c>
      <c r="AC788" s="14">
        <f t="shared" si="321"/>
        <v>166021.44365805644</v>
      </c>
      <c r="AD788" s="14">
        <f t="shared" si="322"/>
        <v>0</v>
      </c>
      <c r="AE788" s="27"/>
      <c r="AF788" s="27"/>
      <c r="AG788" s="33"/>
      <c r="AH788" s="34"/>
      <c r="AI788" s="35"/>
      <c r="AJ788" s="33"/>
      <c r="AK788" s="34"/>
      <c r="AL788" s="35"/>
      <c r="AM788" s="28"/>
      <c r="AN788" s="28"/>
      <c r="AO788" s="28"/>
    </row>
    <row r="789" spans="5:41" x14ac:dyDescent="0.25">
      <c r="E789" s="11">
        <f>route!A788</f>
        <v>0</v>
      </c>
      <c r="F789" s="11">
        <f>route!B788</f>
        <v>0</v>
      </c>
      <c r="G789" s="12">
        <f t="shared" si="300"/>
        <v>0</v>
      </c>
      <c r="H789" s="12">
        <f t="shared" si="301"/>
        <v>0</v>
      </c>
      <c r="I789" s="12">
        <f t="shared" si="302"/>
        <v>31</v>
      </c>
      <c r="J789" s="12">
        <f t="shared" si="303"/>
        <v>3</v>
      </c>
      <c r="K789" s="12">
        <f t="shared" si="304"/>
        <v>-5.2359877559829883E-2</v>
      </c>
      <c r="L789" s="12">
        <f t="shared" si="305"/>
        <v>-5.2335956242943828E-2</v>
      </c>
      <c r="M789" s="12">
        <f t="shared" si="306"/>
        <v>-5.2383818566763218E-2</v>
      </c>
      <c r="N789" s="12">
        <f t="shared" si="307"/>
        <v>0</v>
      </c>
      <c r="O789" s="12">
        <f t="shared" si="308"/>
        <v>6375585.7452000007</v>
      </c>
      <c r="P789" s="12">
        <f t="shared" si="309"/>
        <v>9.2468067027179749E-6</v>
      </c>
      <c r="Q789" s="12">
        <f t="shared" si="310"/>
        <v>0</v>
      </c>
      <c r="R789" s="12">
        <f t="shared" si="311"/>
        <v>0</v>
      </c>
      <c r="S789" s="12">
        <f t="shared" si="312"/>
        <v>0</v>
      </c>
      <c r="T789" s="12">
        <f t="shared" si="313"/>
        <v>0</v>
      </c>
      <c r="U789" s="12">
        <f t="shared" si="314"/>
        <v>0</v>
      </c>
      <c r="V789" s="12">
        <f t="shared" si="323"/>
        <v>5.0546225567071803E-3</v>
      </c>
      <c r="W789" s="12">
        <f t="shared" si="315"/>
        <v>4.2582015317955055E-5</v>
      </c>
      <c r="X789" s="12">
        <f t="shared" si="316"/>
        <v>1.6740578955036711E-7</v>
      </c>
      <c r="Y789" s="12">
        <f t="shared" si="317"/>
        <v>0</v>
      </c>
      <c r="Z789" s="13" t="str">
        <f t="shared" si="318"/>
        <v>N</v>
      </c>
      <c r="AA789" s="13" t="str">
        <f t="shared" si="319"/>
        <v>N</v>
      </c>
      <c r="AB789" s="13" t="str">
        <f t="shared" si="320"/>
        <v>U</v>
      </c>
      <c r="AC789" s="14">
        <f t="shared" si="321"/>
        <v>166021.44365805644</v>
      </c>
      <c r="AD789" s="14">
        <f t="shared" si="322"/>
        <v>0</v>
      </c>
      <c r="AE789" s="27"/>
      <c r="AF789" s="27"/>
      <c r="AG789" s="33"/>
      <c r="AH789" s="34"/>
      <c r="AI789" s="35"/>
      <c r="AJ789" s="33"/>
      <c r="AK789" s="34"/>
      <c r="AL789" s="35"/>
      <c r="AM789" s="28"/>
      <c r="AN789" s="28"/>
      <c r="AO789" s="28"/>
    </row>
    <row r="790" spans="5:41" x14ac:dyDescent="0.25">
      <c r="E790" s="11">
        <f>route!A789</f>
        <v>0</v>
      </c>
      <c r="F790" s="11">
        <f>route!B789</f>
        <v>0</v>
      </c>
      <c r="G790" s="12">
        <f t="shared" si="300"/>
        <v>0</v>
      </c>
      <c r="H790" s="12">
        <f t="shared" si="301"/>
        <v>0</v>
      </c>
      <c r="I790" s="12">
        <f t="shared" si="302"/>
        <v>31</v>
      </c>
      <c r="J790" s="12">
        <f t="shared" si="303"/>
        <v>3</v>
      </c>
      <c r="K790" s="12">
        <f t="shared" si="304"/>
        <v>-5.2359877559829883E-2</v>
      </c>
      <c r="L790" s="12">
        <f t="shared" si="305"/>
        <v>-5.2335956242943828E-2</v>
      </c>
      <c r="M790" s="12">
        <f t="shared" si="306"/>
        <v>-5.2383818566763218E-2</v>
      </c>
      <c r="N790" s="12">
        <f t="shared" si="307"/>
        <v>0</v>
      </c>
      <c r="O790" s="12">
        <f t="shared" si="308"/>
        <v>6375585.7452000007</v>
      </c>
      <c r="P790" s="12">
        <f t="shared" si="309"/>
        <v>9.2468067027179749E-6</v>
      </c>
      <c r="Q790" s="12">
        <f t="shared" si="310"/>
        <v>0</v>
      </c>
      <c r="R790" s="12">
        <f t="shared" si="311"/>
        <v>0</v>
      </c>
      <c r="S790" s="12">
        <f t="shared" si="312"/>
        <v>0</v>
      </c>
      <c r="T790" s="12">
        <f t="shared" si="313"/>
        <v>0</v>
      </c>
      <c r="U790" s="12">
        <f t="shared" si="314"/>
        <v>0</v>
      </c>
      <c r="V790" s="12">
        <f t="shared" si="323"/>
        <v>5.0546225567071803E-3</v>
      </c>
      <c r="W790" s="12">
        <f t="shared" si="315"/>
        <v>4.2582015317955055E-5</v>
      </c>
      <c r="X790" s="12">
        <f t="shared" si="316"/>
        <v>1.6740578955036711E-7</v>
      </c>
      <c r="Y790" s="12">
        <f t="shared" si="317"/>
        <v>0</v>
      </c>
      <c r="Z790" s="13" t="str">
        <f t="shared" si="318"/>
        <v>N</v>
      </c>
      <c r="AA790" s="13" t="str">
        <f t="shared" si="319"/>
        <v>N</v>
      </c>
      <c r="AB790" s="13" t="str">
        <f t="shared" si="320"/>
        <v>U</v>
      </c>
      <c r="AC790" s="14">
        <f t="shared" si="321"/>
        <v>166021.44365805644</v>
      </c>
      <c r="AD790" s="14">
        <f t="shared" si="322"/>
        <v>0</v>
      </c>
      <c r="AE790" s="27"/>
      <c r="AF790" s="27"/>
      <c r="AG790" s="33"/>
      <c r="AH790" s="34"/>
      <c r="AI790" s="35"/>
      <c r="AJ790" s="33"/>
      <c r="AK790" s="34"/>
      <c r="AL790" s="35"/>
      <c r="AM790" s="28"/>
      <c r="AN790" s="28"/>
      <c r="AO790" s="28"/>
    </row>
    <row r="791" spans="5:41" x14ac:dyDescent="0.25">
      <c r="E791" s="11">
        <f>route!A790</f>
        <v>0</v>
      </c>
      <c r="F791" s="11">
        <f>route!B790</f>
        <v>0</v>
      </c>
      <c r="G791" s="12">
        <f t="shared" si="300"/>
        <v>0</v>
      </c>
      <c r="H791" s="12">
        <f t="shared" si="301"/>
        <v>0</v>
      </c>
      <c r="I791" s="12">
        <f t="shared" si="302"/>
        <v>31</v>
      </c>
      <c r="J791" s="12">
        <f t="shared" si="303"/>
        <v>3</v>
      </c>
      <c r="K791" s="12">
        <f t="shared" si="304"/>
        <v>-5.2359877559829883E-2</v>
      </c>
      <c r="L791" s="12">
        <f t="shared" si="305"/>
        <v>-5.2335956242943828E-2</v>
      </c>
      <c r="M791" s="12">
        <f t="shared" si="306"/>
        <v>-5.2383818566763218E-2</v>
      </c>
      <c r="N791" s="12">
        <f t="shared" si="307"/>
        <v>0</v>
      </c>
      <c r="O791" s="12">
        <f t="shared" si="308"/>
        <v>6375585.7452000007</v>
      </c>
      <c r="P791" s="12">
        <f t="shared" si="309"/>
        <v>9.2468067027179749E-6</v>
      </c>
      <c r="Q791" s="12">
        <f t="shared" si="310"/>
        <v>0</v>
      </c>
      <c r="R791" s="12">
        <f t="shared" si="311"/>
        <v>0</v>
      </c>
      <c r="S791" s="12">
        <f t="shared" si="312"/>
        <v>0</v>
      </c>
      <c r="T791" s="12">
        <f t="shared" si="313"/>
        <v>0</v>
      </c>
      <c r="U791" s="12">
        <f t="shared" si="314"/>
        <v>0</v>
      </c>
      <c r="V791" s="12">
        <f t="shared" si="323"/>
        <v>5.0546225567071803E-3</v>
      </c>
      <c r="W791" s="12">
        <f t="shared" si="315"/>
        <v>4.2582015317955055E-5</v>
      </c>
      <c r="X791" s="12">
        <f t="shared" si="316"/>
        <v>1.6740578955036711E-7</v>
      </c>
      <c r="Y791" s="12">
        <f t="shared" si="317"/>
        <v>0</v>
      </c>
      <c r="Z791" s="13" t="str">
        <f t="shared" si="318"/>
        <v>N</v>
      </c>
      <c r="AA791" s="13" t="str">
        <f t="shared" si="319"/>
        <v>N</v>
      </c>
      <c r="AB791" s="13" t="str">
        <f t="shared" si="320"/>
        <v>U</v>
      </c>
      <c r="AC791" s="14">
        <f t="shared" si="321"/>
        <v>166021.44365805644</v>
      </c>
      <c r="AD791" s="14">
        <f t="shared" si="322"/>
        <v>0</v>
      </c>
      <c r="AE791" s="27"/>
      <c r="AF791" s="27"/>
      <c r="AG791" s="33"/>
      <c r="AH791" s="34"/>
      <c r="AI791" s="35"/>
      <c r="AJ791" s="33"/>
      <c r="AK791" s="34"/>
      <c r="AL791" s="35"/>
      <c r="AM791" s="28"/>
      <c r="AN791" s="28"/>
      <c r="AO791" s="28"/>
    </row>
    <row r="792" spans="5:41" x14ac:dyDescent="0.25">
      <c r="E792" s="11">
        <f>route!A791</f>
        <v>0</v>
      </c>
      <c r="F792" s="11">
        <f>route!B791</f>
        <v>0</v>
      </c>
      <c r="G792" s="12">
        <f t="shared" si="300"/>
        <v>0</v>
      </c>
      <c r="H792" s="12">
        <f t="shared" si="301"/>
        <v>0</v>
      </c>
      <c r="I792" s="12">
        <f t="shared" si="302"/>
        <v>31</v>
      </c>
      <c r="J792" s="12">
        <f t="shared" si="303"/>
        <v>3</v>
      </c>
      <c r="K792" s="12">
        <f t="shared" si="304"/>
        <v>-5.2359877559829883E-2</v>
      </c>
      <c r="L792" s="12">
        <f t="shared" si="305"/>
        <v>-5.2335956242943828E-2</v>
      </c>
      <c r="M792" s="12">
        <f t="shared" si="306"/>
        <v>-5.2383818566763218E-2</v>
      </c>
      <c r="N792" s="12">
        <f t="shared" si="307"/>
        <v>0</v>
      </c>
      <c r="O792" s="12">
        <f t="shared" si="308"/>
        <v>6375585.7452000007</v>
      </c>
      <c r="P792" s="12">
        <f t="shared" si="309"/>
        <v>9.2468067027179749E-6</v>
      </c>
      <c r="Q792" s="12">
        <f t="shared" si="310"/>
        <v>0</v>
      </c>
      <c r="R792" s="12">
        <f t="shared" si="311"/>
        <v>0</v>
      </c>
      <c r="S792" s="12">
        <f t="shared" si="312"/>
        <v>0</v>
      </c>
      <c r="T792" s="12">
        <f t="shared" si="313"/>
        <v>0</v>
      </c>
      <c r="U792" s="12">
        <f t="shared" si="314"/>
        <v>0</v>
      </c>
      <c r="V792" s="12">
        <f t="shared" si="323"/>
        <v>5.0546225567071803E-3</v>
      </c>
      <c r="W792" s="12">
        <f t="shared" si="315"/>
        <v>4.2582015317955055E-5</v>
      </c>
      <c r="X792" s="12">
        <f t="shared" si="316"/>
        <v>1.6740578955036711E-7</v>
      </c>
      <c r="Y792" s="12">
        <f t="shared" si="317"/>
        <v>0</v>
      </c>
      <c r="Z792" s="13" t="str">
        <f t="shared" si="318"/>
        <v>N</v>
      </c>
      <c r="AA792" s="13" t="str">
        <f t="shared" si="319"/>
        <v>N</v>
      </c>
      <c r="AB792" s="13" t="str">
        <f t="shared" si="320"/>
        <v>U</v>
      </c>
      <c r="AC792" s="14">
        <f t="shared" si="321"/>
        <v>166021.44365805644</v>
      </c>
      <c r="AD792" s="14">
        <f t="shared" si="322"/>
        <v>0</v>
      </c>
      <c r="AE792" s="27"/>
      <c r="AF792" s="27"/>
      <c r="AG792" s="33"/>
      <c r="AH792" s="34"/>
      <c r="AI792" s="35"/>
      <c r="AJ792" s="33"/>
      <c r="AK792" s="34"/>
      <c r="AL792" s="35"/>
      <c r="AM792" s="28"/>
      <c r="AN792" s="28"/>
      <c r="AO792" s="28"/>
    </row>
    <row r="793" spans="5:41" x14ac:dyDescent="0.25">
      <c r="E793" s="11">
        <f>route!A792</f>
        <v>0</v>
      </c>
      <c r="F793" s="11">
        <f>route!B792</f>
        <v>0</v>
      </c>
      <c r="G793" s="12">
        <f t="shared" si="300"/>
        <v>0</v>
      </c>
      <c r="H793" s="12">
        <f t="shared" si="301"/>
        <v>0</v>
      </c>
      <c r="I793" s="12">
        <f t="shared" si="302"/>
        <v>31</v>
      </c>
      <c r="J793" s="12">
        <f t="shared" si="303"/>
        <v>3</v>
      </c>
      <c r="K793" s="12">
        <f t="shared" si="304"/>
        <v>-5.2359877559829883E-2</v>
      </c>
      <c r="L793" s="12">
        <f t="shared" si="305"/>
        <v>-5.2335956242943828E-2</v>
      </c>
      <c r="M793" s="12">
        <f t="shared" si="306"/>
        <v>-5.2383818566763218E-2</v>
      </c>
      <c r="N793" s="12">
        <f t="shared" si="307"/>
        <v>0</v>
      </c>
      <c r="O793" s="12">
        <f t="shared" si="308"/>
        <v>6375585.7452000007</v>
      </c>
      <c r="P793" s="12">
        <f t="shared" si="309"/>
        <v>9.2468067027179749E-6</v>
      </c>
      <c r="Q793" s="12">
        <f t="shared" si="310"/>
        <v>0</v>
      </c>
      <c r="R793" s="12">
        <f t="shared" si="311"/>
        <v>0</v>
      </c>
      <c r="S793" s="12">
        <f t="shared" si="312"/>
        <v>0</v>
      </c>
      <c r="T793" s="12">
        <f t="shared" si="313"/>
        <v>0</v>
      </c>
      <c r="U793" s="12">
        <f t="shared" si="314"/>
        <v>0</v>
      </c>
      <c r="V793" s="12">
        <f t="shared" si="323"/>
        <v>5.0546225567071803E-3</v>
      </c>
      <c r="W793" s="12">
        <f t="shared" si="315"/>
        <v>4.2582015317955055E-5</v>
      </c>
      <c r="X793" s="12">
        <f t="shared" si="316"/>
        <v>1.6740578955036711E-7</v>
      </c>
      <c r="Y793" s="12">
        <f t="shared" si="317"/>
        <v>0</v>
      </c>
      <c r="Z793" s="13" t="str">
        <f t="shared" si="318"/>
        <v>N</v>
      </c>
      <c r="AA793" s="13" t="str">
        <f t="shared" si="319"/>
        <v>N</v>
      </c>
      <c r="AB793" s="13" t="str">
        <f t="shared" si="320"/>
        <v>U</v>
      </c>
      <c r="AC793" s="14">
        <f t="shared" si="321"/>
        <v>166021.44365805644</v>
      </c>
      <c r="AD793" s="14">
        <f t="shared" si="322"/>
        <v>0</v>
      </c>
      <c r="AE793" s="27"/>
      <c r="AF793" s="27"/>
      <c r="AG793" s="33"/>
      <c r="AH793" s="34"/>
      <c r="AI793" s="35"/>
      <c r="AJ793" s="33"/>
      <c r="AK793" s="34"/>
      <c r="AL793" s="35"/>
      <c r="AM793" s="28"/>
      <c r="AN793" s="28"/>
      <c r="AO793" s="28"/>
    </row>
    <row r="794" spans="5:41" x14ac:dyDescent="0.25">
      <c r="E794" s="11">
        <f>route!A793</f>
        <v>0</v>
      </c>
      <c r="F794" s="11">
        <f>route!B793</f>
        <v>0</v>
      </c>
      <c r="G794" s="12">
        <f t="shared" si="300"/>
        <v>0</v>
      </c>
      <c r="H794" s="12">
        <f t="shared" si="301"/>
        <v>0</v>
      </c>
      <c r="I794" s="12">
        <f t="shared" si="302"/>
        <v>31</v>
      </c>
      <c r="J794" s="12">
        <f t="shared" si="303"/>
        <v>3</v>
      </c>
      <c r="K794" s="12">
        <f t="shared" si="304"/>
        <v>-5.2359877559829883E-2</v>
      </c>
      <c r="L794" s="12">
        <f t="shared" si="305"/>
        <v>-5.2335956242943828E-2</v>
      </c>
      <c r="M794" s="12">
        <f t="shared" si="306"/>
        <v>-5.2383818566763218E-2</v>
      </c>
      <c r="N794" s="12">
        <f t="shared" si="307"/>
        <v>0</v>
      </c>
      <c r="O794" s="12">
        <f t="shared" si="308"/>
        <v>6375585.7452000007</v>
      </c>
      <c r="P794" s="12">
        <f t="shared" si="309"/>
        <v>9.2468067027179749E-6</v>
      </c>
      <c r="Q794" s="12">
        <f t="shared" si="310"/>
        <v>0</v>
      </c>
      <c r="R794" s="12">
        <f t="shared" si="311"/>
        <v>0</v>
      </c>
      <c r="S794" s="12">
        <f t="shared" si="312"/>
        <v>0</v>
      </c>
      <c r="T794" s="12">
        <f t="shared" si="313"/>
        <v>0</v>
      </c>
      <c r="U794" s="12">
        <f t="shared" si="314"/>
        <v>0</v>
      </c>
      <c r="V794" s="12">
        <f t="shared" si="323"/>
        <v>5.0546225567071803E-3</v>
      </c>
      <c r="W794" s="12">
        <f t="shared" si="315"/>
        <v>4.2582015317955055E-5</v>
      </c>
      <c r="X794" s="12">
        <f t="shared" si="316"/>
        <v>1.6740578955036711E-7</v>
      </c>
      <c r="Y794" s="12">
        <f t="shared" si="317"/>
        <v>0</v>
      </c>
      <c r="Z794" s="13" t="str">
        <f t="shared" si="318"/>
        <v>N</v>
      </c>
      <c r="AA794" s="13" t="str">
        <f t="shared" si="319"/>
        <v>N</v>
      </c>
      <c r="AB794" s="13" t="str">
        <f t="shared" si="320"/>
        <v>U</v>
      </c>
      <c r="AC794" s="14">
        <f t="shared" si="321"/>
        <v>166021.44365805644</v>
      </c>
      <c r="AD794" s="14">
        <f t="shared" si="322"/>
        <v>0</v>
      </c>
      <c r="AE794" s="27"/>
      <c r="AF794" s="27"/>
      <c r="AG794" s="33"/>
      <c r="AH794" s="34"/>
      <c r="AI794" s="35"/>
      <c r="AJ794" s="33"/>
      <c r="AK794" s="34"/>
      <c r="AL794" s="35"/>
      <c r="AM794" s="28"/>
      <c r="AN794" s="28"/>
      <c r="AO794" s="28"/>
    </row>
    <row r="795" spans="5:41" x14ac:dyDescent="0.25">
      <c r="E795" s="11">
        <f>route!A794</f>
        <v>0</v>
      </c>
      <c r="F795" s="11">
        <f>route!B794</f>
        <v>0</v>
      </c>
      <c r="G795" s="12">
        <f t="shared" si="300"/>
        <v>0</v>
      </c>
      <c r="H795" s="12">
        <f t="shared" si="301"/>
        <v>0</v>
      </c>
      <c r="I795" s="12">
        <f t="shared" si="302"/>
        <v>31</v>
      </c>
      <c r="J795" s="12">
        <f t="shared" si="303"/>
        <v>3</v>
      </c>
      <c r="K795" s="12">
        <f t="shared" si="304"/>
        <v>-5.2359877559829883E-2</v>
      </c>
      <c r="L795" s="12">
        <f t="shared" si="305"/>
        <v>-5.2335956242943828E-2</v>
      </c>
      <c r="M795" s="12">
        <f t="shared" si="306"/>
        <v>-5.2383818566763218E-2</v>
      </c>
      <c r="N795" s="12">
        <f t="shared" si="307"/>
        <v>0</v>
      </c>
      <c r="O795" s="12">
        <f t="shared" si="308"/>
        <v>6375585.7452000007</v>
      </c>
      <c r="P795" s="12">
        <f t="shared" si="309"/>
        <v>9.2468067027179749E-6</v>
      </c>
      <c r="Q795" s="12">
        <f t="shared" si="310"/>
        <v>0</v>
      </c>
      <c r="R795" s="12">
        <f t="shared" si="311"/>
        <v>0</v>
      </c>
      <c r="S795" s="12">
        <f t="shared" si="312"/>
        <v>0</v>
      </c>
      <c r="T795" s="12">
        <f t="shared" si="313"/>
        <v>0</v>
      </c>
      <c r="U795" s="12">
        <f t="shared" si="314"/>
        <v>0</v>
      </c>
      <c r="V795" s="12">
        <f t="shared" si="323"/>
        <v>5.0546225567071803E-3</v>
      </c>
      <c r="W795" s="12">
        <f t="shared" si="315"/>
        <v>4.2582015317955055E-5</v>
      </c>
      <c r="X795" s="12">
        <f t="shared" si="316"/>
        <v>1.6740578955036711E-7</v>
      </c>
      <c r="Y795" s="12">
        <f t="shared" si="317"/>
        <v>0</v>
      </c>
      <c r="Z795" s="13" t="str">
        <f t="shared" si="318"/>
        <v>N</v>
      </c>
      <c r="AA795" s="13" t="str">
        <f t="shared" si="319"/>
        <v>N</v>
      </c>
      <c r="AB795" s="13" t="str">
        <f t="shared" si="320"/>
        <v>U</v>
      </c>
      <c r="AC795" s="14">
        <f t="shared" si="321"/>
        <v>166021.44365805644</v>
      </c>
      <c r="AD795" s="14">
        <f t="shared" si="322"/>
        <v>0</v>
      </c>
      <c r="AE795" s="27"/>
      <c r="AF795" s="27"/>
      <c r="AG795" s="33"/>
      <c r="AH795" s="34"/>
      <c r="AI795" s="35"/>
      <c r="AJ795" s="33"/>
      <c r="AK795" s="34"/>
      <c r="AL795" s="35"/>
      <c r="AM795" s="28"/>
      <c r="AN795" s="28"/>
      <c r="AO795" s="28"/>
    </row>
    <row r="796" spans="5:41" x14ac:dyDescent="0.25">
      <c r="E796" s="11">
        <f>route!A795</f>
        <v>0</v>
      </c>
      <c r="F796" s="11">
        <f>route!B795</f>
        <v>0</v>
      </c>
      <c r="G796" s="12">
        <f t="shared" si="300"/>
        <v>0</v>
      </c>
      <c r="H796" s="12">
        <f t="shared" si="301"/>
        <v>0</v>
      </c>
      <c r="I796" s="12">
        <f t="shared" si="302"/>
        <v>31</v>
      </c>
      <c r="J796" s="12">
        <f t="shared" si="303"/>
        <v>3</v>
      </c>
      <c r="K796" s="12">
        <f t="shared" si="304"/>
        <v>-5.2359877559829883E-2</v>
      </c>
      <c r="L796" s="12">
        <f t="shared" si="305"/>
        <v>-5.2335956242943828E-2</v>
      </c>
      <c r="M796" s="12">
        <f t="shared" si="306"/>
        <v>-5.2383818566763218E-2</v>
      </c>
      <c r="N796" s="12">
        <f t="shared" si="307"/>
        <v>0</v>
      </c>
      <c r="O796" s="12">
        <f t="shared" si="308"/>
        <v>6375585.7452000007</v>
      </c>
      <c r="P796" s="12">
        <f t="shared" si="309"/>
        <v>9.2468067027179749E-6</v>
      </c>
      <c r="Q796" s="12">
        <f t="shared" si="310"/>
        <v>0</v>
      </c>
      <c r="R796" s="12">
        <f t="shared" si="311"/>
        <v>0</v>
      </c>
      <c r="S796" s="12">
        <f t="shared" si="312"/>
        <v>0</v>
      </c>
      <c r="T796" s="12">
        <f t="shared" si="313"/>
        <v>0</v>
      </c>
      <c r="U796" s="12">
        <f t="shared" si="314"/>
        <v>0</v>
      </c>
      <c r="V796" s="12">
        <f t="shared" si="323"/>
        <v>5.0546225567071803E-3</v>
      </c>
      <c r="W796" s="12">
        <f t="shared" si="315"/>
        <v>4.2582015317955055E-5</v>
      </c>
      <c r="X796" s="12">
        <f t="shared" si="316"/>
        <v>1.6740578955036711E-7</v>
      </c>
      <c r="Y796" s="12">
        <f t="shared" si="317"/>
        <v>0</v>
      </c>
      <c r="Z796" s="13" t="str">
        <f t="shared" si="318"/>
        <v>N</v>
      </c>
      <c r="AA796" s="13" t="str">
        <f t="shared" si="319"/>
        <v>N</v>
      </c>
      <c r="AB796" s="13" t="str">
        <f t="shared" si="320"/>
        <v>U</v>
      </c>
      <c r="AC796" s="14">
        <f t="shared" si="321"/>
        <v>166021.44365805644</v>
      </c>
      <c r="AD796" s="14">
        <f t="shared" si="322"/>
        <v>0</v>
      </c>
      <c r="AE796" s="27"/>
      <c r="AF796" s="27"/>
      <c r="AG796" s="33"/>
      <c r="AH796" s="34"/>
      <c r="AI796" s="35"/>
      <c r="AJ796" s="33"/>
      <c r="AK796" s="34"/>
      <c r="AL796" s="35"/>
      <c r="AM796" s="28"/>
      <c r="AN796" s="28"/>
      <c r="AO796" s="28"/>
    </row>
    <row r="797" spans="5:41" x14ac:dyDescent="0.25">
      <c r="E797" s="11">
        <f>route!A796</f>
        <v>0</v>
      </c>
      <c r="F797" s="11">
        <f>route!B796</f>
        <v>0</v>
      </c>
      <c r="G797" s="12">
        <f t="shared" si="300"/>
        <v>0</v>
      </c>
      <c r="H797" s="12">
        <f t="shared" si="301"/>
        <v>0</v>
      </c>
      <c r="I797" s="12">
        <f t="shared" si="302"/>
        <v>31</v>
      </c>
      <c r="J797" s="12">
        <f t="shared" si="303"/>
        <v>3</v>
      </c>
      <c r="K797" s="12">
        <f t="shared" si="304"/>
        <v>-5.2359877559829883E-2</v>
      </c>
      <c r="L797" s="12">
        <f t="shared" si="305"/>
        <v>-5.2335956242943828E-2</v>
      </c>
      <c r="M797" s="12">
        <f t="shared" si="306"/>
        <v>-5.2383818566763218E-2</v>
      </c>
      <c r="N797" s="12">
        <f t="shared" si="307"/>
        <v>0</v>
      </c>
      <c r="O797" s="12">
        <f t="shared" si="308"/>
        <v>6375585.7452000007</v>
      </c>
      <c r="P797" s="12">
        <f t="shared" si="309"/>
        <v>9.2468067027179749E-6</v>
      </c>
      <c r="Q797" s="12">
        <f t="shared" si="310"/>
        <v>0</v>
      </c>
      <c r="R797" s="12">
        <f t="shared" si="311"/>
        <v>0</v>
      </c>
      <c r="S797" s="12">
        <f t="shared" si="312"/>
        <v>0</v>
      </c>
      <c r="T797" s="12">
        <f t="shared" si="313"/>
        <v>0</v>
      </c>
      <c r="U797" s="12">
        <f t="shared" si="314"/>
        <v>0</v>
      </c>
      <c r="V797" s="12">
        <f t="shared" si="323"/>
        <v>5.0546225567071803E-3</v>
      </c>
      <c r="W797" s="12">
        <f t="shared" si="315"/>
        <v>4.2582015317955055E-5</v>
      </c>
      <c r="X797" s="12">
        <f t="shared" si="316"/>
        <v>1.6740578955036711E-7</v>
      </c>
      <c r="Y797" s="12">
        <f t="shared" si="317"/>
        <v>0</v>
      </c>
      <c r="Z797" s="13" t="str">
        <f t="shared" si="318"/>
        <v>N</v>
      </c>
      <c r="AA797" s="13" t="str">
        <f t="shared" si="319"/>
        <v>N</v>
      </c>
      <c r="AB797" s="13" t="str">
        <f t="shared" si="320"/>
        <v>U</v>
      </c>
      <c r="AC797" s="14">
        <f t="shared" si="321"/>
        <v>166021.44365805644</v>
      </c>
      <c r="AD797" s="14">
        <f t="shared" si="322"/>
        <v>0</v>
      </c>
      <c r="AE797" s="27"/>
      <c r="AF797" s="27"/>
      <c r="AG797" s="33"/>
      <c r="AH797" s="34"/>
      <c r="AI797" s="35"/>
      <c r="AJ797" s="33"/>
      <c r="AK797" s="34"/>
      <c r="AL797" s="35"/>
      <c r="AM797" s="28"/>
      <c r="AN797" s="28"/>
      <c r="AO797" s="28"/>
    </row>
    <row r="798" spans="5:41" x14ac:dyDescent="0.25">
      <c r="E798" s="11">
        <f>route!A797</f>
        <v>0</v>
      </c>
      <c r="F798" s="11">
        <f>route!B797</f>
        <v>0</v>
      </c>
      <c r="G798" s="12">
        <f t="shared" si="300"/>
        <v>0</v>
      </c>
      <c r="H798" s="12">
        <f t="shared" si="301"/>
        <v>0</v>
      </c>
      <c r="I798" s="12">
        <f t="shared" si="302"/>
        <v>31</v>
      </c>
      <c r="J798" s="12">
        <f t="shared" si="303"/>
        <v>3</v>
      </c>
      <c r="K798" s="12">
        <f t="shared" si="304"/>
        <v>-5.2359877559829883E-2</v>
      </c>
      <c r="L798" s="12">
        <f t="shared" si="305"/>
        <v>-5.2335956242943828E-2</v>
      </c>
      <c r="M798" s="12">
        <f t="shared" si="306"/>
        <v>-5.2383818566763218E-2</v>
      </c>
      <c r="N798" s="12">
        <f t="shared" si="307"/>
        <v>0</v>
      </c>
      <c r="O798" s="12">
        <f t="shared" si="308"/>
        <v>6375585.7452000007</v>
      </c>
      <c r="P798" s="12">
        <f t="shared" si="309"/>
        <v>9.2468067027179749E-6</v>
      </c>
      <c r="Q798" s="12">
        <f t="shared" si="310"/>
        <v>0</v>
      </c>
      <c r="R798" s="12">
        <f t="shared" si="311"/>
        <v>0</v>
      </c>
      <c r="S798" s="12">
        <f t="shared" si="312"/>
        <v>0</v>
      </c>
      <c r="T798" s="12">
        <f t="shared" si="313"/>
        <v>0</v>
      </c>
      <c r="U798" s="12">
        <f t="shared" si="314"/>
        <v>0</v>
      </c>
      <c r="V798" s="12">
        <f t="shared" si="323"/>
        <v>5.0546225567071803E-3</v>
      </c>
      <c r="W798" s="12">
        <f t="shared" si="315"/>
        <v>4.2582015317955055E-5</v>
      </c>
      <c r="X798" s="12">
        <f t="shared" si="316"/>
        <v>1.6740578955036711E-7</v>
      </c>
      <c r="Y798" s="12">
        <f t="shared" si="317"/>
        <v>0</v>
      </c>
      <c r="Z798" s="13" t="str">
        <f t="shared" si="318"/>
        <v>N</v>
      </c>
      <c r="AA798" s="13" t="str">
        <f t="shared" si="319"/>
        <v>N</v>
      </c>
      <c r="AB798" s="13" t="str">
        <f t="shared" si="320"/>
        <v>U</v>
      </c>
      <c r="AC798" s="14">
        <f t="shared" si="321"/>
        <v>166021.44365805644</v>
      </c>
      <c r="AD798" s="14">
        <f t="shared" si="322"/>
        <v>0</v>
      </c>
      <c r="AE798" s="27"/>
      <c r="AF798" s="27"/>
      <c r="AG798" s="33"/>
      <c r="AH798" s="34"/>
      <c r="AI798" s="35"/>
      <c r="AJ798" s="33"/>
      <c r="AK798" s="34"/>
      <c r="AL798" s="35"/>
      <c r="AM798" s="28"/>
      <c r="AN798" s="28"/>
      <c r="AO798" s="28"/>
    </row>
    <row r="799" spans="5:41" x14ac:dyDescent="0.25">
      <c r="E799" s="11">
        <f>route!A798</f>
        <v>0</v>
      </c>
      <c r="F799" s="11">
        <f>route!B798</f>
        <v>0</v>
      </c>
      <c r="G799" s="12">
        <f t="shared" si="300"/>
        <v>0</v>
      </c>
      <c r="H799" s="12">
        <f t="shared" si="301"/>
        <v>0</v>
      </c>
      <c r="I799" s="12">
        <f t="shared" si="302"/>
        <v>31</v>
      </c>
      <c r="J799" s="12">
        <f t="shared" si="303"/>
        <v>3</v>
      </c>
      <c r="K799" s="12">
        <f t="shared" si="304"/>
        <v>-5.2359877559829883E-2</v>
      </c>
      <c r="L799" s="12">
        <f t="shared" si="305"/>
        <v>-5.2335956242943828E-2</v>
      </c>
      <c r="M799" s="12">
        <f t="shared" si="306"/>
        <v>-5.2383818566763218E-2</v>
      </c>
      <c r="N799" s="12">
        <f t="shared" si="307"/>
        <v>0</v>
      </c>
      <c r="O799" s="12">
        <f t="shared" si="308"/>
        <v>6375585.7452000007</v>
      </c>
      <c r="P799" s="12">
        <f t="shared" si="309"/>
        <v>9.2468067027179749E-6</v>
      </c>
      <c r="Q799" s="12">
        <f t="shared" si="310"/>
        <v>0</v>
      </c>
      <c r="R799" s="12">
        <f t="shared" si="311"/>
        <v>0</v>
      </c>
      <c r="S799" s="12">
        <f t="shared" si="312"/>
        <v>0</v>
      </c>
      <c r="T799" s="12">
        <f t="shared" si="313"/>
        <v>0</v>
      </c>
      <c r="U799" s="12">
        <f t="shared" si="314"/>
        <v>0</v>
      </c>
      <c r="V799" s="12">
        <f t="shared" si="323"/>
        <v>5.0546225567071803E-3</v>
      </c>
      <c r="W799" s="12">
        <f t="shared" si="315"/>
        <v>4.2582015317955055E-5</v>
      </c>
      <c r="X799" s="12">
        <f t="shared" si="316"/>
        <v>1.6740578955036711E-7</v>
      </c>
      <c r="Y799" s="12">
        <f t="shared" si="317"/>
        <v>0</v>
      </c>
      <c r="Z799" s="13" t="str">
        <f t="shared" si="318"/>
        <v>N</v>
      </c>
      <c r="AA799" s="13" t="str">
        <f t="shared" si="319"/>
        <v>N</v>
      </c>
      <c r="AB799" s="13" t="str">
        <f t="shared" si="320"/>
        <v>U</v>
      </c>
      <c r="AC799" s="14">
        <f t="shared" si="321"/>
        <v>166021.44365805644</v>
      </c>
      <c r="AD799" s="14">
        <f t="shared" si="322"/>
        <v>0</v>
      </c>
      <c r="AE799" s="27"/>
      <c r="AF799" s="27"/>
      <c r="AG799" s="33"/>
      <c r="AH799" s="34"/>
      <c r="AI799" s="35"/>
      <c r="AJ799" s="33"/>
      <c r="AK799" s="34"/>
      <c r="AL799" s="35"/>
      <c r="AM799" s="28"/>
      <c r="AN799" s="28"/>
      <c r="AO799" s="28"/>
    </row>
    <row r="800" spans="5:41" x14ac:dyDescent="0.25">
      <c r="E800" s="11">
        <f>route!A799</f>
        <v>0</v>
      </c>
      <c r="F800" s="11">
        <f>route!B799</f>
        <v>0</v>
      </c>
      <c r="G800" s="12">
        <f t="shared" si="300"/>
        <v>0</v>
      </c>
      <c r="H800" s="12">
        <f t="shared" si="301"/>
        <v>0</v>
      </c>
      <c r="I800" s="12">
        <f t="shared" si="302"/>
        <v>31</v>
      </c>
      <c r="J800" s="12">
        <f t="shared" si="303"/>
        <v>3</v>
      </c>
      <c r="K800" s="12">
        <f t="shared" si="304"/>
        <v>-5.2359877559829883E-2</v>
      </c>
      <c r="L800" s="12">
        <f t="shared" si="305"/>
        <v>-5.2335956242943828E-2</v>
      </c>
      <c r="M800" s="12">
        <f t="shared" si="306"/>
        <v>-5.2383818566763218E-2</v>
      </c>
      <c r="N800" s="12">
        <f t="shared" si="307"/>
        <v>0</v>
      </c>
      <c r="O800" s="12">
        <f t="shared" si="308"/>
        <v>6375585.7452000007</v>
      </c>
      <c r="P800" s="12">
        <f t="shared" si="309"/>
        <v>9.2468067027179749E-6</v>
      </c>
      <c r="Q800" s="12">
        <f t="shared" si="310"/>
        <v>0</v>
      </c>
      <c r="R800" s="12">
        <f t="shared" si="311"/>
        <v>0</v>
      </c>
      <c r="S800" s="12">
        <f t="shared" si="312"/>
        <v>0</v>
      </c>
      <c r="T800" s="12">
        <f t="shared" si="313"/>
        <v>0</v>
      </c>
      <c r="U800" s="12">
        <f t="shared" si="314"/>
        <v>0</v>
      </c>
      <c r="V800" s="12">
        <f t="shared" si="323"/>
        <v>5.0546225567071803E-3</v>
      </c>
      <c r="W800" s="12">
        <f t="shared" si="315"/>
        <v>4.2582015317955055E-5</v>
      </c>
      <c r="X800" s="12">
        <f t="shared" si="316"/>
        <v>1.6740578955036711E-7</v>
      </c>
      <c r="Y800" s="12">
        <f t="shared" si="317"/>
        <v>0</v>
      </c>
      <c r="Z800" s="13" t="str">
        <f t="shared" si="318"/>
        <v>N</v>
      </c>
      <c r="AA800" s="13" t="str">
        <f t="shared" si="319"/>
        <v>N</v>
      </c>
      <c r="AB800" s="13" t="str">
        <f t="shared" si="320"/>
        <v>U</v>
      </c>
      <c r="AC800" s="14">
        <f t="shared" si="321"/>
        <v>166021.44365805644</v>
      </c>
      <c r="AD800" s="14">
        <f t="shared" si="322"/>
        <v>0</v>
      </c>
      <c r="AE800" s="27"/>
      <c r="AF800" s="27"/>
      <c r="AG800" s="33"/>
      <c r="AH800" s="34"/>
      <c r="AI800" s="35"/>
      <c r="AJ800" s="33"/>
      <c r="AK800" s="34"/>
      <c r="AL800" s="35"/>
      <c r="AM800" s="28"/>
      <c r="AN800" s="28"/>
      <c r="AO800" s="28"/>
    </row>
    <row r="801" spans="5:41" x14ac:dyDescent="0.25">
      <c r="E801" s="11">
        <f>route!A800</f>
        <v>0</v>
      </c>
      <c r="F801" s="11">
        <f>route!B800</f>
        <v>0</v>
      </c>
      <c r="G801" s="12">
        <f t="shared" si="300"/>
        <v>0</v>
      </c>
      <c r="H801" s="12">
        <f t="shared" si="301"/>
        <v>0</v>
      </c>
      <c r="I801" s="12">
        <f t="shared" si="302"/>
        <v>31</v>
      </c>
      <c r="J801" s="12">
        <f t="shared" si="303"/>
        <v>3</v>
      </c>
      <c r="K801" s="12">
        <f t="shared" si="304"/>
        <v>-5.2359877559829883E-2</v>
      </c>
      <c r="L801" s="12">
        <f t="shared" si="305"/>
        <v>-5.2335956242943828E-2</v>
      </c>
      <c r="M801" s="12">
        <f t="shared" si="306"/>
        <v>-5.2383818566763218E-2</v>
      </c>
      <c r="N801" s="12">
        <f t="shared" si="307"/>
        <v>0</v>
      </c>
      <c r="O801" s="12">
        <f t="shared" si="308"/>
        <v>6375585.7452000007</v>
      </c>
      <c r="P801" s="12">
        <f t="shared" si="309"/>
        <v>9.2468067027179749E-6</v>
      </c>
      <c r="Q801" s="12">
        <f t="shared" si="310"/>
        <v>0</v>
      </c>
      <c r="R801" s="12">
        <f t="shared" si="311"/>
        <v>0</v>
      </c>
      <c r="S801" s="12">
        <f t="shared" si="312"/>
        <v>0</v>
      </c>
      <c r="T801" s="12">
        <f t="shared" si="313"/>
        <v>0</v>
      </c>
      <c r="U801" s="12">
        <f t="shared" si="314"/>
        <v>0</v>
      </c>
      <c r="V801" s="12">
        <f t="shared" si="323"/>
        <v>5.0546225567071803E-3</v>
      </c>
      <c r="W801" s="12">
        <f t="shared" si="315"/>
        <v>4.2582015317955055E-5</v>
      </c>
      <c r="X801" s="12">
        <f t="shared" si="316"/>
        <v>1.6740578955036711E-7</v>
      </c>
      <c r="Y801" s="12">
        <f t="shared" si="317"/>
        <v>0</v>
      </c>
      <c r="Z801" s="13" t="str">
        <f t="shared" si="318"/>
        <v>N</v>
      </c>
      <c r="AA801" s="13" t="str">
        <f t="shared" si="319"/>
        <v>N</v>
      </c>
      <c r="AB801" s="13" t="str">
        <f t="shared" si="320"/>
        <v>U</v>
      </c>
      <c r="AC801" s="14">
        <f t="shared" si="321"/>
        <v>166021.44365805644</v>
      </c>
      <c r="AD801" s="14">
        <f t="shared" si="322"/>
        <v>0</v>
      </c>
      <c r="AE801" s="27"/>
      <c r="AF801" s="27"/>
      <c r="AG801" s="33"/>
      <c r="AH801" s="34"/>
      <c r="AI801" s="35"/>
      <c r="AJ801" s="33"/>
      <c r="AK801" s="34"/>
      <c r="AL801" s="35"/>
      <c r="AM801" s="28"/>
      <c r="AN801" s="28"/>
      <c r="AO801" s="28"/>
    </row>
    <row r="802" spans="5:41" x14ac:dyDescent="0.25">
      <c r="E802" s="11">
        <f>route!A801</f>
        <v>0</v>
      </c>
      <c r="F802" s="11">
        <f>route!B801</f>
        <v>0</v>
      </c>
      <c r="G802" s="12">
        <f t="shared" si="300"/>
        <v>0</v>
      </c>
      <c r="H802" s="12">
        <f t="shared" si="301"/>
        <v>0</v>
      </c>
      <c r="I802" s="12">
        <f t="shared" si="302"/>
        <v>31</v>
      </c>
      <c r="J802" s="12">
        <f t="shared" si="303"/>
        <v>3</v>
      </c>
      <c r="K802" s="12">
        <f t="shared" si="304"/>
        <v>-5.2359877559829883E-2</v>
      </c>
      <c r="L802" s="12">
        <f t="shared" si="305"/>
        <v>-5.2335956242943828E-2</v>
      </c>
      <c r="M802" s="12">
        <f t="shared" si="306"/>
        <v>-5.2383818566763218E-2</v>
      </c>
      <c r="N802" s="12">
        <f t="shared" si="307"/>
        <v>0</v>
      </c>
      <c r="O802" s="12">
        <f t="shared" si="308"/>
        <v>6375585.7452000007</v>
      </c>
      <c r="P802" s="12">
        <f t="shared" si="309"/>
        <v>9.2468067027179749E-6</v>
      </c>
      <c r="Q802" s="12">
        <f t="shared" si="310"/>
        <v>0</v>
      </c>
      <c r="R802" s="12">
        <f t="shared" si="311"/>
        <v>0</v>
      </c>
      <c r="S802" s="12">
        <f t="shared" si="312"/>
        <v>0</v>
      </c>
      <c r="T802" s="12">
        <f t="shared" si="313"/>
        <v>0</v>
      </c>
      <c r="U802" s="12">
        <f t="shared" si="314"/>
        <v>0</v>
      </c>
      <c r="V802" s="12">
        <f t="shared" si="323"/>
        <v>5.0546225567071803E-3</v>
      </c>
      <c r="W802" s="12">
        <f t="shared" si="315"/>
        <v>4.2582015317955055E-5</v>
      </c>
      <c r="X802" s="12">
        <f t="shared" si="316"/>
        <v>1.6740578955036711E-7</v>
      </c>
      <c r="Y802" s="12">
        <f t="shared" si="317"/>
        <v>0</v>
      </c>
      <c r="Z802" s="13" t="str">
        <f t="shared" si="318"/>
        <v>N</v>
      </c>
      <c r="AA802" s="13" t="str">
        <f t="shared" si="319"/>
        <v>N</v>
      </c>
      <c r="AB802" s="13" t="str">
        <f t="shared" si="320"/>
        <v>U</v>
      </c>
      <c r="AC802" s="14">
        <f t="shared" si="321"/>
        <v>166021.44365805644</v>
      </c>
      <c r="AD802" s="14">
        <f t="shared" si="322"/>
        <v>0</v>
      </c>
      <c r="AE802" s="27"/>
      <c r="AF802" s="27"/>
      <c r="AG802" s="33"/>
      <c r="AH802" s="34"/>
      <c r="AI802" s="35"/>
      <c r="AJ802" s="33"/>
      <c r="AK802" s="34"/>
      <c r="AL802" s="35"/>
      <c r="AM802" s="28"/>
      <c r="AN802" s="28"/>
      <c r="AO802" s="28"/>
    </row>
    <row r="803" spans="5:41" x14ac:dyDescent="0.25">
      <c r="E803" s="11">
        <f>route!A802</f>
        <v>0</v>
      </c>
      <c r="F803" s="11">
        <f>route!B802</f>
        <v>0</v>
      </c>
      <c r="G803" s="12">
        <f t="shared" si="300"/>
        <v>0</v>
      </c>
      <c r="H803" s="12">
        <f t="shared" si="301"/>
        <v>0</v>
      </c>
      <c r="I803" s="12">
        <f t="shared" si="302"/>
        <v>31</v>
      </c>
      <c r="J803" s="12">
        <f t="shared" si="303"/>
        <v>3</v>
      </c>
      <c r="K803" s="12">
        <f t="shared" si="304"/>
        <v>-5.2359877559829883E-2</v>
      </c>
      <c r="L803" s="12">
        <f t="shared" si="305"/>
        <v>-5.2335956242943828E-2</v>
      </c>
      <c r="M803" s="12">
        <f t="shared" si="306"/>
        <v>-5.2383818566763218E-2</v>
      </c>
      <c r="N803" s="12">
        <f t="shared" si="307"/>
        <v>0</v>
      </c>
      <c r="O803" s="12">
        <f t="shared" si="308"/>
        <v>6375585.7452000007</v>
      </c>
      <c r="P803" s="12">
        <f t="shared" si="309"/>
        <v>9.2468067027179749E-6</v>
      </c>
      <c r="Q803" s="12">
        <f t="shared" si="310"/>
        <v>0</v>
      </c>
      <c r="R803" s="12">
        <f t="shared" si="311"/>
        <v>0</v>
      </c>
      <c r="S803" s="12">
        <f t="shared" si="312"/>
        <v>0</v>
      </c>
      <c r="T803" s="12">
        <f t="shared" si="313"/>
        <v>0</v>
      </c>
      <c r="U803" s="12">
        <f t="shared" si="314"/>
        <v>0</v>
      </c>
      <c r="V803" s="12">
        <f t="shared" si="323"/>
        <v>5.0546225567071803E-3</v>
      </c>
      <c r="W803" s="12">
        <f t="shared" si="315"/>
        <v>4.2582015317955055E-5</v>
      </c>
      <c r="X803" s="12">
        <f t="shared" si="316"/>
        <v>1.6740578955036711E-7</v>
      </c>
      <c r="Y803" s="12">
        <f t="shared" si="317"/>
        <v>0</v>
      </c>
      <c r="Z803" s="13" t="str">
        <f t="shared" si="318"/>
        <v>N</v>
      </c>
      <c r="AA803" s="13" t="str">
        <f t="shared" si="319"/>
        <v>N</v>
      </c>
      <c r="AB803" s="13" t="str">
        <f t="shared" si="320"/>
        <v>U</v>
      </c>
      <c r="AC803" s="14">
        <f t="shared" si="321"/>
        <v>166021.44365805644</v>
      </c>
      <c r="AD803" s="14">
        <f t="shared" si="322"/>
        <v>0</v>
      </c>
      <c r="AE803" s="27"/>
      <c r="AF803" s="27"/>
      <c r="AG803" s="33"/>
      <c r="AH803" s="34"/>
      <c r="AI803" s="35"/>
      <c r="AJ803" s="33"/>
      <c r="AK803" s="34"/>
      <c r="AL803" s="35"/>
      <c r="AM803" s="28"/>
      <c r="AN803" s="28"/>
      <c r="AO803" s="28"/>
    </row>
    <row r="804" spans="5:41" x14ac:dyDescent="0.25">
      <c r="E804" s="11">
        <f>route!A803</f>
        <v>0</v>
      </c>
      <c r="F804" s="11">
        <f>route!B803</f>
        <v>0</v>
      </c>
      <c r="G804" s="12">
        <f t="shared" ref="G804:G867" si="324">F804*PI()/180</f>
        <v>0</v>
      </c>
      <c r="H804" s="12">
        <f t="shared" ref="H804:H867" si="325">E804*PI()/180</f>
        <v>0</v>
      </c>
      <c r="I804" s="12">
        <f t="shared" ref="I804:I867" si="326">TRUNC((F804/6)+31)</f>
        <v>31</v>
      </c>
      <c r="J804" s="12">
        <f t="shared" ref="J804:J867" si="327">6*I804-183</f>
        <v>3</v>
      </c>
      <c r="K804" s="12">
        <f t="shared" ref="K804:K867" si="328">+G804-((J804*PI())/180)</f>
        <v>-5.2359877559829883E-2</v>
      </c>
      <c r="L804" s="12">
        <f t="shared" ref="L804:L867" si="329">COS(H804)*SIN(K804)</f>
        <v>-5.2335956242943828E-2</v>
      </c>
      <c r="M804" s="12">
        <f t="shared" ref="M804:M867" si="330">(1/2)*LN((1+L804)/(1-L804))</f>
        <v>-5.2383818566763218E-2</v>
      </c>
      <c r="N804" s="12">
        <f t="shared" ref="N804:N867" si="331">ATAN((TAN(H804))/COS(K804))-H804</f>
        <v>0</v>
      </c>
      <c r="O804" s="12">
        <f t="shared" ref="O804:O867" si="332">($C$18/(1+$C$17*(COS(H804))^2)^(1/2))*0.9996</f>
        <v>6375585.7452000007</v>
      </c>
      <c r="P804" s="12">
        <f t="shared" ref="P804:P867" si="333">($C$17/2)*M804^2*(COS(H804))^2</f>
        <v>9.2468067027179749E-6</v>
      </c>
      <c r="Q804" s="12">
        <f t="shared" ref="Q804:Q867" si="334">SIN(2*H804)</f>
        <v>0</v>
      </c>
      <c r="R804" s="12">
        <f t="shared" ref="R804:R867" si="335">+Q804*(COS(H804))^2</f>
        <v>0</v>
      </c>
      <c r="S804" s="12">
        <f t="shared" ref="S804:S867" si="336">H804+(Q804/2)</f>
        <v>0</v>
      </c>
      <c r="T804" s="12">
        <f t="shared" ref="T804:T867" si="337">((3*S804)+R804)/4</f>
        <v>0</v>
      </c>
      <c r="U804" s="12">
        <f t="shared" ref="U804:U867" si="338">(5*T804+R804*(COS(H804))^2)/3</f>
        <v>0</v>
      </c>
      <c r="V804" s="12">
        <f t="shared" si="323"/>
        <v>5.0546225567071803E-3</v>
      </c>
      <c r="W804" s="12">
        <f t="shared" ref="W804:W867" si="339">(5/3)*V804^2</f>
        <v>4.2582015317955055E-5</v>
      </c>
      <c r="X804" s="12">
        <f t="shared" ref="X804:X867" si="340">(35/27)*V804^3</f>
        <v>1.6740578955036711E-7</v>
      </c>
      <c r="Y804" s="12">
        <f t="shared" ref="Y804:Y867" si="341">0.9996*$C$18*(H804-(V804*S804)+(W804*T804)-(X804*U804))</f>
        <v>0</v>
      </c>
      <c r="Z804" s="13" t="str">
        <f t="shared" ref="Z804:Z867" si="342">IF(E804&lt;-72,"C",IF(E804&lt;-64,"D",IF(E804&lt;-56,"E",IF(E804&lt;-48,"F",IF(E804&lt;-40,"G",IF(E804&lt;-32,"H",IF(E804&lt;-24,"J",IF(E804&lt;-16,"K",AA804))))))))</f>
        <v>N</v>
      </c>
      <c r="AA804" s="13" t="str">
        <f t="shared" ref="AA804:AA867" si="343">IF(E804&lt;-8,"L",IF(E804&lt;0,"M",IF(E804&lt;8,"N",IF(E804&lt;16,"P",IF(E804&lt;24,"Q",IF(E804&lt;32,"R",IF(E804&lt;40,"S",IF(E804&lt;48,"T","no"))))))))</f>
        <v>N</v>
      </c>
      <c r="AB804" s="13" t="str">
        <f t="shared" ref="AB804:AB867" si="344">IF(E804&lt;56,"U",IF(E804&lt;64,"V",IF(E804&lt;72,"W",IF(E804&lt;84,"X","no"))))</f>
        <v>U</v>
      </c>
      <c r="AC804" s="14">
        <f t="shared" ref="AC804:AC867" si="345">M804*O804*(1+P804/3)+500000</f>
        <v>166021.44365805644</v>
      </c>
      <c r="AD804" s="14">
        <f t="shared" ref="AD804:AD867" si="346">IF($C$21="S",N804*O804*(1+P804)+Y804+10000000,N804*O804*(1+P804)+Y804)</f>
        <v>0</v>
      </c>
      <c r="AE804" s="27"/>
      <c r="AF804" s="27"/>
      <c r="AG804" s="33"/>
      <c r="AH804" s="34"/>
      <c r="AI804" s="35"/>
      <c r="AJ804" s="33"/>
      <c r="AK804" s="34"/>
      <c r="AL804" s="35"/>
      <c r="AM804" s="28"/>
      <c r="AN804" s="28"/>
      <c r="AO804" s="28"/>
    </row>
    <row r="805" spans="5:41" x14ac:dyDescent="0.25">
      <c r="E805" s="11">
        <f>route!A804</f>
        <v>0</v>
      </c>
      <c r="F805" s="11">
        <f>route!B804</f>
        <v>0</v>
      </c>
      <c r="G805" s="12">
        <f t="shared" si="324"/>
        <v>0</v>
      </c>
      <c r="H805" s="12">
        <f t="shared" si="325"/>
        <v>0</v>
      </c>
      <c r="I805" s="12">
        <f t="shared" si="326"/>
        <v>31</v>
      </c>
      <c r="J805" s="12">
        <f t="shared" si="327"/>
        <v>3</v>
      </c>
      <c r="K805" s="12">
        <f t="shared" si="328"/>
        <v>-5.2359877559829883E-2</v>
      </c>
      <c r="L805" s="12">
        <f t="shared" si="329"/>
        <v>-5.2335956242943828E-2</v>
      </c>
      <c r="M805" s="12">
        <f t="shared" si="330"/>
        <v>-5.2383818566763218E-2</v>
      </c>
      <c r="N805" s="12">
        <f t="shared" si="331"/>
        <v>0</v>
      </c>
      <c r="O805" s="12">
        <f t="shared" si="332"/>
        <v>6375585.7452000007</v>
      </c>
      <c r="P805" s="12">
        <f t="shared" si="333"/>
        <v>9.2468067027179749E-6</v>
      </c>
      <c r="Q805" s="12">
        <f t="shared" si="334"/>
        <v>0</v>
      </c>
      <c r="R805" s="12">
        <f t="shared" si="335"/>
        <v>0</v>
      </c>
      <c r="S805" s="12">
        <f t="shared" si="336"/>
        <v>0</v>
      </c>
      <c r="T805" s="12">
        <f t="shared" si="337"/>
        <v>0</v>
      </c>
      <c r="U805" s="12">
        <f t="shared" si="338"/>
        <v>0</v>
      </c>
      <c r="V805" s="12">
        <f t="shared" si="323"/>
        <v>5.0546225567071803E-3</v>
      </c>
      <c r="W805" s="12">
        <f t="shared" si="339"/>
        <v>4.2582015317955055E-5</v>
      </c>
      <c r="X805" s="12">
        <f t="shared" si="340"/>
        <v>1.6740578955036711E-7</v>
      </c>
      <c r="Y805" s="12">
        <f t="shared" si="341"/>
        <v>0</v>
      </c>
      <c r="Z805" s="13" t="str">
        <f t="shared" si="342"/>
        <v>N</v>
      </c>
      <c r="AA805" s="13" t="str">
        <f t="shared" si="343"/>
        <v>N</v>
      </c>
      <c r="AB805" s="13" t="str">
        <f t="shared" si="344"/>
        <v>U</v>
      </c>
      <c r="AC805" s="14">
        <f t="shared" si="345"/>
        <v>166021.44365805644</v>
      </c>
      <c r="AD805" s="14">
        <f t="shared" si="346"/>
        <v>0</v>
      </c>
      <c r="AE805" s="27"/>
      <c r="AF805" s="27"/>
      <c r="AG805" s="33"/>
      <c r="AH805" s="34"/>
      <c r="AI805" s="35"/>
      <c r="AJ805" s="33"/>
      <c r="AK805" s="34"/>
      <c r="AL805" s="35"/>
      <c r="AM805" s="28"/>
      <c r="AN805" s="28"/>
      <c r="AO805" s="28"/>
    </row>
    <row r="806" spans="5:41" x14ac:dyDescent="0.25">
      <c r="E806" s="11">
        <f>route!A805</f>
        <v>0</v>
      </c>
      <c r="F806" s="11">
        <f>route!B805</f>
        <v>0</v>
      </c>
      <c r="G806" s="12">
        <f t="shared" si="324"/>
        <v>0</v>
      </c>
      <c r="H806" s="12">
        <f t="shared" si="325"/>
        <v>0</v>
      </c>
      <c r="I806" s="12">
        <f t="shared" si="326"/>
        <v>31</v>
      </c>
      <c r="J806" s="12">
        <f t="shared" si="327"/>
        <v>3</v>
      </c>
      <c r="K806" s="12">
        <f t="shared" si="328"/>
        <v>-5.2359877559829883E-2</v>
      </c>
      <c r="L806" s="12">
        <f t="shared" si="329"/>
        <v>-5.2335956242943828E-2</v>
      </c>
      <c r="M806" s="12">
        <f t="shared" si="330"/>
        <v>-5.2383818566763218E-2</v>
      </c>
      <c r="N806" s="12">
        <f t="shared" si="331"/>
        <v>0</v>
      </c>
      <c r="O806" s="12">
        <f t="shared" si="332"/>
        <v>6375585.7452000007</v>
      </c>
      <c r="P806" s="12">
        <f t="shared" si="333"/>
        <v>9.2468067027179749E-6</v>
      </c>
      <c r="Q806" s="12">
        <f t="shared" si="334"/>
        <v>0</v>
      </c>
      <c r="R806" s="12">
        <f t="shared" si="335"/>
        <v>0</v>
      </c>
      <c r="S806" s="12">
        <f t="shared" si="336"/>
        <v>0</v>
      </c>
      <c r="T806" s="12">
        <f t="shared" si="337"/>
        <v>0</v>
      </c>
      <c r="U806" s="12">
        <f t="shared" si="338"/>
        <v>0</v>
      </c>
      <c r="V806" s="12">
        <f t="shared" si="323"/>
        <v>5.0546225567071803E-3</v>
      </c>
      <c r="W806" s="12">
        <f t="shared" si="339"/>
        <v>4.2582015317955055E-5</v>
      </c>
      <c r="X806" s="12">
        <f t="shared" si="340"/>
        <v>1.6740578955036711E-7</v>
      </c>
      <c r="Y806" s="12">
        <f t="shared" si="341"/>
        <v>0</v>
      </c>
      <c r="Z806" s="13" t="str">
        <f t="shared" si="342"/>
        <v>N</v>
      </c>
      <c r="AA806" s="13" t="str">
        <f t="shared" si="343"/>
        <v>N</v>
      </c>
      <c r="AB806" s="13" t="str">
        <f t="shared" si="344"/>
        <v>U</v>
      </c>
      <c r="AC806" s="14">
        <f t="shared" si="345"/>
        <v>166021.44365805644</v>
      </c>
      <c r="AD806" s="14">
        <f t="shared" si="346"/>
        <v>0</v>
      </c>
      <c r="AE806" s="27"/>
      <c r="AF806" s="27"/>
      <c r="AG806" s="33"/>
      <c r="AH806" s="34"/>
      <c r="AI806" s="35"/>
      <c r="AJ806" s="33"/>
      <c r="AK806" s="34"/>
      <c r="AL806" s="35"/>
      <c r="AM806" s="28"/>
      <c r="AN806" s="28"/>
      <c r="AO806" s="28"/>
    </row>
    <row r="807" spans="5:41" x14ac:dyDescent="0.25">
      <c r="E807" s="11">
        <f>route!A806</f>
        <v>0</v>
      </c>
      <c r="F807" s="11">
        <f>route!B806</f>
        <v>0</v>
      </c>
      <c r="G807" s="12">
        <f t="shared" si="324"/>
        <v>0</v>
      </c>
      <c r="H807" s="12">
        <f t="shared" si="325"/>
        <v>0</v>
      </c>
      <c r="I807" s="12">
        <f t="shared" si="326"/>
        <v>31</v>
      </c>
      <c r="J807" s="12">
        <f t="shared" si="327"/>
        <v>3</v>
      </c>
      <c r="K807" s="12">
        <f t="shared" si="328"/>
        <v>-5.2359877559829883E-2</v>
      </c>
      <c r="L807" s="12">
        <f t="shared" si="329"/>
        <v>-5.2335956242943828E-2</v>
      </c>
      <c r="M807" s="12">
        <f t="shared" si="330"/>
        <v>-5.2383818566763218E-2</v>
      </c>
      <c r="N807" s="12">
        <f t="shared" si="331"/>
        <v>0</v>
      </c>
      <c r="O807" s="12">
        <f t="shared" si="332"/>
        <v>6375585.7452000007</v>
      </c>
      <c r="P807" s="12">
        <f t="shared" si="333"/>
        <v>9.2468067027179749E-6</v>
      </c>
      <c r="Q807" s="12">
        <f t="shared" si="334"/>
        <v>0</v>
      </c>
      <c r="R807" s="12">
        <f t="shared" si="335"/>
        <v>0</v>
      </c>
      <c r="S807" s="12">
        <f t="shared" si="336"/>
        <v>0</v>
      </c>
      <c r="T807" s="12">
        <f t="shared" si="337"/>
        <v>0</v>
      </c>
      <c r="U807" s="12">
        <f t="shared" si="338"/>
        <v>0</v>
      </c>
      <c r="V807" s="12">
        <f t="shared" si="323"/>
        <v>5.0546225567071803E-3</v>
      </c>
      <c r="W807" s="12">
        <f t="shared" si="339"/>
        <v>4.2582015317955055E-5</v>
      </c>
      <c r="X807" s="12">
        <f t="shared" si="340"/>
        <v>1.6740578955036711E-7</v>
      </c>
      <c r="Y807" s="12">
        <f t="shared" si="341"/>
        <v>0</v>
      </c>
      <c r="Z807" s="13" t="str">
        <f t="shared" si="342"/>
        <v>N</v>
      </c>
      <c r="AA807" s="13" t="str">
        <f t="shared" si="343"/>
        <v>N</v>
      </c>
      <c r="AB807" s="13" t="str">
        <f t="shared" si="344"/>
        <v>U</v>
      </c>
      <c r="AC807" s="14">
        <f t="shared" si="345"/>
        <v>166021.44365805644</v>
      </c>
      <c r="AD807" s="14">
        <f t="shared" si="346"/>
        <v>0</v>
      </c>
      <c r="AE807" s="27"/>
      <c r="AF807" s="27"/>
      <c r="AG807" s="33"/>
      <c r="AH807" s="34"/>
      <c r="AI807" s="35"/>
      <c r="AJ807" s="33"/>
      <c r="AK807" s="34"/>
      <c r="AL807" s="35"/>
      <c r="AM807" s="28"/>
      <c r="AN807" s="28"/>
      <c r="AO807" s="28"/>
    </row>
    <row r="808" spans="5:41" x14ac:dyDescent="0.25">
      <c r="E808" s="11">
        <f>route!A807</f>
        <v>0</v>
      </c>
      <c r="F808" s="11">
        <f>route!B807</f>
        <v>0</v>
      </c>
      <c r="G808" s="12">
        <f t="shared" si="324"/>
        <v>0</v>
      </c>
      <c r="H808" s="12">
        <f t="shared" si="325"/>
        <v>0</v>
      </c>
      <c r="I808" s="12">
        <f t="shared" si="326"/>
        <v>31</v>
      </c>
      <c r="J808" s="12">
        <f t="shared" si="327"/>
        <v>3</v>
      </c>
      <c r="K808" s="12">
        <f t="shared" si="328"/>
        <v>-5.2359877559829883E-2</v>
      </c>
      <c r="L808" s="12">
        <f t="shared" si="329"/>
        <v>-5.2335956242943828E-2</v>
      </c>
      <c r="M808" s="12">
        <f t="shared" si="330"/>
        <v>-5.2383818566763218E-2</v>
      </c>
      <c r="N808" s="12">
        <f t="shared" si="331"/>
        <v>0</v>
      </c>
      <c r="O808" s="12">
        <f t="shared" si="332"/>
        <v>6375585.7452000007</v>
      </c>
      <c r="P808" s="12">
        <f t="shared" si="333"/>
        <v>9.2468067027179749E-6</v>
      </c>
      <c r="Q808" s="12">
        <f t="shared" si="334"/>
        <v>0</v>
      </c>
      <c r="R808" s="12">
        <f t="shared" si="335"/>
        <v>0</v>
      </c>
      <c r="S808" s="12">
        <f t="shared" si="336"/>
        <v>0</v>
      </c>
      <c r="T808" s="12">
        <f t="shared" si="337"/>
        <v>0</v>
      </c>
      <c r="U808" s="12">
        <f t="shared" si="338"/>
        <v>0</v>
      </c>
      <c r="V808" s="12">
        <f t="shared" si="323"/>
        <v>5.0546225567071803E-3</v>
      </c>
      <c r="W808" s="12">
        <f t="shared" si="339"/>
        <v>4.2582015317955055E-5</v>
      </c>
      <c r="X808" s="12">
        <f t="shared" si="340"/>
        <v>1.6740578955036711E-7</v>
      </c>
      <c r="Y808" s="12">
        <f t="shared" si="341"/>
        <v>0</v>
      </c>
      <c r="Z808" s="13" t="str">
        <f t="shared" si="342"/>
        <v>N</v>
      </c>
      <c r="AA808" s="13" t="str">
        <f t="shared" si="343"/>
        <v>N</v>
      </c>
      <c r="AB808" s="13" t="str">
        <f t="shared" si="344"/>
        <v>U</v>
      </c>
      <c r="AC808" s="14">
        <f t="shared" si="345"/>
        <v>166021.44365805644</v>
      </c>
      <c r="AD808" s="14">
        <f t="shared" si="346"/>
        <v>0</v>
      </c>
      <c r="AE808" s="27"/>
      <c r="AF808" s="27"/>
      <c r="AG808" s="33"/>
      <c r="AH808" s="34"/>
      <c r="AI808" s="35"/>
      <c r="AJ808" s="33"/>
      <c r="AK808" s="34"/>
      <c r="AL808" s="35"/>
      <c r="AM808" s="28"/>
      <c r="AN808" s="28"/>
      <c r="AO808" s="28"/>
    </row>
    <row r="809" spans="5:41" x14ac:dyDescent="0.25">
      <c r="E809" s="11">
        <f>route!A808</f>
        <v>0</v>
      </c>
      <c r="F809" s="11">
        <f>route!B808</f>
        <v>0</v>
      </c>
      <c r="G809" s="12">
        <f t="shared" si="324"/>
        <v>0</v>
      </c>
      <c r="H809" s="12">
        <f t="shared" si="325"/>
        <v>0</v>
      </c>
      <c r="I809" s="12">
        <f t="shared" si="326"/>
        <v>31</v>
      </c>
      <c r="J809" s="12">
        <f t="shared" si="327"/>
        <v>3</v>
      </c>
      <c r="K809" s="12">
        <f t="shared" si="328"/>
        <v>-5.2359877559829883E-2</v>
      </c>
      <c r="L809" s="12">
        <f t="shared" si="329"/>
        <v>-5.2335956242943828E-2</v>
      </c>
      <c r="M809" s="12">
        <f t="shared" si="330"/>
        <v>-5.2383818566763218E-2</v>
      </c>
      <c r="N809" s="12">
        <f t="shared" si="331"/>
        <v>0</v>
      </c>
      <c r="O809" s="12">
        <f t="shared" si="332"/>
        <v>6375585.7452000007</v>
      </c>
      <c r="P809" s="12">
        <f t="shared" si="333"/>
        <v>9.2468067027179749E-6</v>
      </c>
      <c r="Q809" s="12">
        <f t="shared" si="334"/>
        <v>0</v>
      </c>
      <c r="R809" s="12">
        <f t="shared" si="335"/>
        <v>0</v>
      </c>
      <c r="S809" s="12">
        <f t="shared" si="336"/>
        <v>0</v>
      </c>
      <c r="T809" s="12">
        <f t="shared" si="337"/>
        <v>0</v>
      </c>
      <c r="U809" s="12">
        <f t="shared" si="338"/>
        <v>0</v>
      </c>
      <c r="V809" s="12">
        <f t="shared" si="323"/>
        <v>5.0546225567071803E-3</v>
      </c>
      <c r="W809" s="12">
        <f t="shared" si="339"/>
        <v>4.2582015317955055E-5</v>
      </c>
      <c r="X809" s="12">
        <f t="shared" si="340"/>
        <v>1.6740578955036711E-7</v>
      </c>
      <c r="Y809" s="12">
        <f t="shared" si="341"/>
        <v>0</v>
      </c>
      <c r="Z809" s="13" t="str">
        <f t="shared" si="342"/>
        <v>N</v>
      </c>
      <c r="AA809" s="13" t="str">
        <f t="shared" si="343"/>
        <v>N</v>
      </c>
      <c r="AB809" s="13" t="str">
        <f t="shared" si="344"/>
        <v>U</v>
      </c>
      <c r="AC809" s="14">
        <f t="shared" si="345"/>
        <v>166021.44365805644</v>
      </c>
      <c r="AD809" s="14">
        <f t="shared" si="346"/>
        <v>0</v>
      </c>
      <c r="AE809" s="27"/>
      <c r="AF809" s="27"/>
      <c r="AG809" s="33"/>
      <c r="AH809" s="34"/>
      <c r="AI809" s="35"/>
      <c r="AJ809" s="33"/>
      <c r="AK809" s="34"/>
      <c r="AL809" s="35"/>
      <c r="AM809" s="28"/>
      <c r="AN809" s="28"/>
      <c r="AO809" s="28"/>
    </row>
    <row r="810" spans="5:41" x14ac:dyDescent="0.25">
      <c r="E810" s="11">
        <f>route!A809</f>
        <v>0</v>
      </c>
      <c r="F810" s="11">
        <f>route!B809</f>
        <v>0</v>
      </c>
      <c r="G810" s="12">
        <f t="shared" si="324"/>
        <v>0</v>
      </c>
      <c r="H810" s="12">
        <f t="shared" si="325"/>
        <v>0</v>
      </c>
      <c r="I810" s="12">
        <f t="shared" si="326"/>
        <v>31</v>
      </c>
      <c r="J810" s="12">
        <f t="shared" si="327"/>
        <v>3</v>
      </c>
      <c r="K810" s="12">
        <f t="shared" si="328"/>
        <v>-5.2359877559829883E-2</v>
      </c>
      <c r="L810" s="12">
        <f t="shared" si="329"/>
        <v>-5.2335956242943828E-2</v>
      </c>
      <c r="M810" s="12">
        <f t="shared" si="330"/>
        <v>-5.2383818566763218E-2</v>
      </c>
      <c r="N810" s="12">
        <f t="shared" si="331"/>
        <v>0</v>
      </c>
      <c r="O810" s="12">
        <f t="shared" si="332"/>
        <v>6375585.7452000007</v>
      </c>
      <c r="P810" s="12">
        <f t="shared" si="333"/>
        <v>9.2468067027179749E-6</v>
      </c>
      <c r="Q810" s="12">
        <f t="shared" si="334"/>
        <v>0</v>
      </c>
      <c r="R810" s="12">
        <f t="shared" si="335"/>
        <v>0</v>
      </c>
      <c r="S810" s="12">
        <f t="shared" si="336"/>
        <v>0</v>
      </c>
      <c r="T810" s="12">
        <f t="shared" si="337"/>
        <v>0</v>
      </c>
      <c r="U810" s="12">
        <f t="shared" si="338"/>
        <v>0</v>
      </c>
      <c r="V810" s="12">
        <f t="shared" si="323"/>
        <v>5.0546225567071803E-3</v>
      </c>
      <c r="W810" s="12">
        <f t="shared" si="339"/>
        <v>4.2582015317955055E-5</v>
      </c>
      <c r="X810" s="12">
        <f t="shared" si="340"/>
        <v>1.6740578955036711E-7</v>
      </c>
      <c r="Y810" s="12">
        <f t="shared" si="341"/>
        <v>0</v>
      </c>
      <c r="Z810" s="13" t="str">
        <f t="shared" si="342"/>
        <v>N</v>
      </c>
      <c r="AA810" s="13" t="str">
        <f t="shared" si="343"/>
        <v>N</v>
      </c>
      <c r="AB810" s="13" t="str">
        <f t="shared" si="344"/>
        <v>U</v>
      </c>
      <c r="AC810" s="14">
        <f t="shared" si="345"/>
        <v>166021.44365805644</v>
      </c>
      <c r="AD810" s="14">
        <f t="shared" si="346"/>
        <v>0</v>
      </c>
      <c r="AE810" s="27"/>
      <c r="AF810" s="27"/>
      <c r="AG810" s="33"/>
      <c r="AH810" s="34"/>
      <c r="AI810" s="35"/>
      <c r="AJ810" s="33"/>
      <c r="AK810" s="34"/>
      <c r="AL810" s="35"/>
      <c r="AM810" s="28"/>
      <c r="AN810" s="28"/>
      <c r="AO810" s="28"/>
    </row>
    <row r="811" spans="5:41" x14ac:dyDescent="0.25">
      <c r="E811" s="11">
        <f>route!A810</f>
        <v>0</v>
      </c>
      <c r="F811" s="11">
        <f>route!B810</f>
        <v>0</v>
      </c>
      <c r="G811" s="12">
        <f t="shared" si="324"/>
        <v>0</v>
      </c>
      <c r="H811" s="12">
        <f t="shared" si="325"/>
        <v>0</v>
      </c>
      <c r="I811" s="12">
        <f t="shared" si="326"/>
        <v>31</v>
      </c>
      <c r="J811" s="12">
        <f t="shared" si="327"/>
        <v>3</v>
      </c>
      <c r="K811" s="12">
        <f t="shared" si="328"/>
        <v>-5.2359877559829883E-2</v>
      </c>
      <c r="L811" s="12">
        <f t="shared" si="329"/>
        <v>-5.2335956242943828E-2</v>
      </c>
      <c r="M811" s="12">
        <f t="shared" si="330"/>
        <v>-5.2383818566763218E-2</v>
      </c>
      <c r="N811" s="12">
        <f t="shared" si="331"/>
        <v>0</v>
      </c>
      <c r="O811" s="12">
        <f t="shared" si="332"/>
        <v>6375585.7452000007</v>
      </c>
      <c r="P811" s="12">
        <f t="shared" si="333"/>
        <v>9.2468067027179749E-6</v>
      </c>
      <c r="Q811" s="12">
        <f t="shared" si="334"/>
        <v>0</v>
      </c>
      <c r="R811" s="12">
        <f t="shared" si="335"/>
        <v>0</v>
      </c>
      <c r="S811" s="12">
        <f t="shared" si="336"/>
        <v>0</v>
      </c>
      <c r="T811" s="12">
        <f t="shared" si="337"/>
        <v>0</v>
      </c>
      <c r="U811" s="12">
        <f t="shared" si="338"/>
        <v>0</v>
      </c>
      <c r="V811" s="12">
        <f t="shared" si="323"/>
        <v>5.0546225567071803E-3</v>
      </c>
      <c r="W811" s="12">
        <f t="shared" si="339"/>
        <v>4.2582015317955055E-5</v>
      </c>
      <c r="X811" s="12">
        <f t="shared" si="340"/>
        <v>1.6740578955036711E-7</v>
      </c>
      <c r="Y811" s="12">
        <f t="shared" si="341"/>
        <v>0</v>
      </c>
      <c r="Z811" s="13" t="str">
        <f t="shared" si="342"/>
        <v>N</v>
      </c>
      <c r="AA811" s="13" t="str">
        <f t="shared" si="343"/>
        <v>N</v>
      </c>
      <c r="AB811" s="13" t="str">
        <f t="shared" si="344"/>
        <v>U</v>
      </c>
      <c r="AC811" s="14">
        <f t="shared" si="345"/>
        <v>166021.44365805644</v>
      </c>
      <c r="AD811" s="14">
        <f t="shared" si="346"/>
        <v>0</v>
      </c>
      <c r="AE811" s="27"/>
      <c r="AF811" s="27"/>
      <c r="AG811" s="33"/>
      <c r="AH811" s="34"/>
      <c r="AI811" s="35"/>
      <c r="AJ811" s="33"/>
      <c r="AK811" s="34"/>
      <c r="AL811" s="35"/>
      <c r="AM811" s="28"/>
      <c r="AN811" s="28"/>
      <c r="AO811" s="28"/>
    </row>
    <row r="812" spans="5:41" x14ac:dyDescent="0.25">
      <c r="E812" s="11">
        <f>route!A811</f>
        <v>0</v>
      </c>
      <c r="F812" s="11">
        <f>route!B811</f>
        <v>0</v>
      </c>
      <c r="G812" s="12">
        <f t="shared" si="324"/>
        <v>0</v>
      </c>
      <c r="H812" s="12">
        <f t="shared" si="325"/>
        <v>0</v>
      </c>
      <c r="I812" s="12">
        <f t="shared" si="326"/>
        <v>31</v>
      </c>
      <c r="J812" s="12">
        <f t="shared" si="327"/>
        <v>3</v>
      </c>
      <c r="K812" s="12">
        <f t="shared" si="328"/>
        <v>-5.2359877559829883E-2</v>
      </c>
      <c r="L812" s="12">
        <f t="shared" si="329"/>
        <v>-5.2335956242943828E-2</v>
      </c>
      <c r="M812" s="12">
        <f t="shared" si="330"/>
        <v>-5.2383818566763218E-2</v>
      </c>
      <c r="N812" s="12">
        <f t="shared" si="331"/>
        <v>0</v>
      </c>
      <c r="O812" s="12">
        <f t="shared" si="332"/>
        <v>6375585.7452000007</v>
      </c>
      <c r="P812" s="12">
        <f t="shared" si="333"/>
        <v>9.2468067027179749E-6</v>
      </c>
      <c r="Q812" s="12">
        <f t="shared" si="334"/>
        <v>0</v>
      </c>
      <c r="R812" s="12">
        <f t="shared" si="335"/>
        <v>0</v>
      </c>
      <c r="S812" s="12">
        <f t="shared" si="336"/>
        <v>0</v>
      </c>
      <c r="T812" s="12">
        <f t="shared" si="337"/>
        <v>0</v>
      </c>
      <c r="U812" s="12">
        <f t="shared" si="338"/>
        <v>0</v>
      </c>
      <c r="V812" s="12">
        <f t="shared" si="323"/>
        <v>5.0546225567071803E-3</v>
      </c>
      <c r="W812" s="12">
        <f t="shared" si="339"/>
        <v>4.2582015317955055E-5</v>
      </c>
      <c r="X812" s="12">
        <f t="shared" si="340"/>
        <v>1.6740578955036711E-7</v>
      </c>
      <c r="Y812" s="12">
        <f t="shared" si="341"/>
        <v>0</v>
      </c>
      <c r="Z812" s="13" t="str">
        <f t="shared" si="342"/>
        <v>N</v>
      </c>
      <c r="AA812" s="13" t="str">
        <f t="shared" si="343"/>
        <v>N</v>
      </c>
      <c r="AB812" s="13" t="str">
        <f t="shared" si="344"/>
        <v>U</v>
      </c>
      <c r="AC812" s="14">
        <f t="shared" si="345"/>
        <v>166021.44365805644</v>
      </c>
      <c r="AD812" s="14">
        <f t="shared" si="346"/>
        <v>0</v>
      </c>
      <c r="AE812" s="27"/>
      <c r="AF812" s="27"/>
      <c r="AG812" s="33"/>
      <c r="AH812" s="34"/>
      <c r="AI812" s="35"/>
      <c r="AJ812" s="33"/>
      <c r="AK812" s="34"/>
      <c r="AL812" s="35"/>
      <c r="AM812" s="28"/>
      <c r="AN812" s="28"/>
      <c r="AO812" s="28"/>
    </row>
    <row r="813" spans="5:41" x14ac:dyDescent="0.25">
      <c r="E813" s="11">
        <f>route!A812</f>
        <v>0</v>
      </c>
      <c r="F813" s="11">
        <f>route!B812</f>
        <v>0</v>
      </c>
      <c r="G813" s="12">
        <f t="shared" si="324"/>
        <v>0</v>
      </c>
      <c r="H813" s="12">
        <f t="shared" si="325"/>
        <v>0</v>
      </c>
      <c r="I813" s="12">
        <f t="shared" si="326"/>
        <v>31</v>
      </c>
      <c r="J813" s="12">
        <f t="shared" si="327"/>
        <v>3</v>
      </c>
      <c r="K813" s="12">
        <f t="shared" si="328"/>
        <v>-5.2359877559829883E-2</v>
      </c>
      <c r="L813" s="12">
        <f t="shared" si="329"/>
        <v>-5.2335956242943828E-2</v>
      </c>
      <c r="M813" s="12">
        <f t="shared" si="330"/>
        <v>-5.2383818566763218E-2</v>
      </c>
      <c r="N813" s="12">
        <f t="shared" si="331"/>
        <v>0</v>
      </c>
      <c r="O813" s="12">
        <f t="shared" si="332"/>
        <v>6375585.7452000007</v>
      </c>
      <c r="P813" s="12">
        <f t="shared" si="333"/>
        <v>9.2468067027179749E-6</v>
      </c>
      <c r="Q813" s="12">
        <f t="shared" si="334"/>
        <v>0</v>
      </c>
      <c r="R813" s="12">
        <f t="shared" si="335"/>
        <v>0</v>
      </c>
      <c r="S813" s="12">
        <f t="shared" si="336"/>
        <v>0</v>
      </c>
      <c r="T813" s="12">
        <f t="shared" si="337"/>
        <v>0</v>
      </c>
      <c r="U813" s="12">
        <f t="shared" si="338"/>
        <v>0</v>
      </c>
      <c r="V813" s="12">
        <f t="shared" si="323"/>
        <v>5.0546225567071803E-3</v>
      </c>
      <c r="W813" s="12">
        <f t="shared" si="339"/>
        <v>4.2582015317955055E-5</v>
      </c>
      <c r="X813" s="12">
        <f t="shared" si="340"/>
        <v>1.6740578955036711E-7</v>
      </c>
      <c r="Y813" s="12">
        <f t="shared" si="341"/>
        <v>0</v>
      </c>
      <c r="Z813" s="13" t="str">
        <f t="shared" si="342"/>
        <v>N</v>
      </c>
      <c r="AA813" s="13" t="str">
        <f t="shared" si="343"/>
        <v>N</v>
      </c>
      <c r="AB813" s="13" t="str">
        <f t="shared" si="344"/>
        <v>U</v>
      </c>
      <c r="AC813" s="14">
        <f t="shared" si="345"/>
        <v>166021.44365805644</v>
      </c>
      <c r="AD813" s="14">
        <f t="shared" si="346"/>
        <v>0</v>
      </c>
      <c r="AE813" s="27"/>
      <c r="AF813" s="27"/>
      <c r="AG813" s="33"/>
      <c r="AH813" s="34"/>
      <c r="AI813" s="35"/>
      <c r="AJ813" s="33"/>
      <c r="AK813" s="34"/>
      <c r="AL813" s="35"/>
      <c r="AM813" s="28"/>
      <c r="AN813" s="28"/>
      <c r="AO813" s="28"/>
    </row>
    <row r="814" spans="5:41" x14ac:dyDescent="0.25">
      <c r="E814" s="11">
        <f>route!A813</f>
        <v>0</v>
      </c>
      <c r="F814" s="11">
        <f>route!B813</f>
        <v>0</v>
      </c>
      <c r="G814" s="12">
        <f t="shared" si="324"/>
        <v>0</v>
      </c>
      <c r="H814" s="12">
        <f t="shared" si="325"/>
        <v>0</v>
      </c>
      <c r="I814" s="12">
        <f t="shared" si="326"/>
        <v>31</v>
      </c>
      <c r="J814" s="12">
        <f t="shared" si="327"/>
        <v>3</v>
      </c>
      <c r="K814" s="12">
        <f t="shared" si="328"/>
        <v>-5.2359877559829883E-2</v>
      </c>
      <c r="L814" s="12">
        <f t="shared" si="329"/>
        <v>-5.2335956242943828E-2</v>
      </c>
      <c r="M814" s="12">
        <f t="shared" si="330"/>
        <v>-5.2383818566763218E-2</v>
      </c>
      <c r="N814" s="12">
        <f t="shared" si="331"/>
        <v>0</v>
      </c>
      <c r="O814" s="12">
        <f t="shared" si="332"/>
        <v>6375585.7452000007</v>
      </c>
      <c r="P814" s="12">
        <f t="shared" si="333"/>
        <v>9.2468067027179749E-6</v>
      </c>
      <c r="Q814" s="12">
        <f t="shared" si="334"/>
        <v>0</v>
      </c>
      <c r="R814" s="12">
        <f t="shared" si="335"/>
        <v>0</v>
      </c>
      <c r="S814" s="12">
        <f t="shared" si="336"/>
        <v>0</v>
      </c>
      <c r="T814" s="12">
        <f t="shared" si="337"/>
        <v>0</v>
      </c>
      <c r="U814" s="12">
        <f t="shared" si="338"/>
        <v>0</v>
      </c>
      <c r="V814" s="12">
        <f t="shared" si="323"/>
        <v>5.0546225567071803E-3</v>
      </c>
      <c r="W814" s="12">
        <f t="shared" si="339"/>
        <v>4.2582015317955055E-5</v>
      </c>
      <c r="X814" s="12">
        <f t="shared" si="340"/>
        <v>1.6740578955036711E-7</v>
      </c>
      <c r="Y814" s="12">
        <f t="shared" si="341"/>
        <v>0</v>
      </c>
      <c r="Z814" s="13" t="str">
        <f t="shared" si="342"/>
        <v>N</v>
      </c>
      <c r="AA814" s="13" t="str">
        <f t="shared" si="343"/>
        <v>N</v>
      </c>
      <c r="AB814" s="13" t="str">
        <f t="shared" si="344"/>
        <v>U</v>
      </c>
      <c r="AC814" s="14">
        <f t="shared" si="345"/>
        <v>166021.44365805644</v>
      </c>
      <c r="AD814" s="14">
        <f t="shared" si="346"/>
        <v>0</v>
      </c>
      <c r="AE814" s="27"/>
      <c r="AF814" s="27"/>
      <c r="AG814" s="33"/>
      <c r="AH814" s="34"/>
      <c r="AI814" s="35"/>
      <c r="AJ814" s="33"/>
      <c r="AK814" s="34"/>
      <c r="AL814" s="35"/>
      <c r="AM814" s="28"/>
      <c r="AN814" s="28"/>
      <c r="AO814" s="28"/>
    </row>
    <row r="815" spans="5:41" x14ac:dyDescent="0.25">
      <c r="E815" s="11">
        <f>route!A814</f>
        <v>0</v>
      </c>
      <c r="F815" s="11">
        <f>route!B814</f>
        <v>0</v>
      </c>
      <c r="G815" s="12">
        <f t="shared" si="324"/>
        <v>0</v>
      </c>
      <c r="H815" s="12">
        <f t="shared" si="325"/>
        <v>0</v>
      </c>
      <c r="I815" s="12">
        <f t="shared" si="326"/>
        <v>31</v>
      </c>
      <c r="J815" s="12">
        <f t="shared" si="327"/>
        <v>3</v>
      </c>
      <c r="K815" s="12">
        <f t="shared" si="328"/>
        <v>-5.2359877559829883E-2</v>
      </c>
      <c r="L815" s="12">
        <f t="shared" si="329"/>
        <v>-5.2335956242943828E-2</v>
      </c>
      <c r="M815" s="12">
        <f t="shared" si="330"/>
        <v>-5.2383818566763218E-2</v>
      </c>
      <c r="N815" s="12">
        <f t="shared" si="331"/>
        <v>0</v>
      </c>
      <c r="O815" s="12">
        <f t="shared" si="332"/>
        <v>6375585.7452000007</v>
      </c>
      <c r="P815" s="12">
        <f t="shared" si="333"/>
        <v>9.2468067027179749E-6</v>
      </c>
      <c r="Q815" s="12">
        <f t="shared" si="334"/>
        <v>0</v>
      </c>
      <c r="R815" s="12">
        <f t="shared" si="335"/>
        <v>0</v>
      </c>
      <c r="S815" s="12">
        <f t="shared" si="336"/>
        <v>0</v>
      </c>
      <c r="T815" s="12">
        <f t="shared" si="337"/>
        <v>0</v>
      </c>
      <c r="U815" s="12">
        <f t="shared" si="338"/>
        <v>0</v>
      </c>
      <c r="V815" s="12">
        <f t="shared" si="323"/>
        <v>5.0546225567071803E-3</v>
      </c>
      <c r="W815" s="12">
        <f t="shared" si="339"/>
        <v>4.2582015317955055E-5</v>
      </c>
      <c r="X815" s="12">
        <f t="shared" si="340"/>
        <v>1.6740578955036711E-7</v>
      </c>
      <c r="Y815" s="12">
        <f t="shared" si="341"/>
        <v>0</v>
      </c>
      <c r="Z815" s="13" t="str">
        <f t="shared" si="342"/>
        <v>N</v>
      </c>
      <c r="AA815" s="13" t="str">
        <f t="shared" si="343"/>
        <v>N</v>
      </c>
      <c r="AB815" s="13" t="str">
        <f t="shared" si="344"/>
        <v>U</v>
      </c>
      <c r="AC815" s="14">
        <f t="shared" si="345"/>
        <v>166021.44365805644</v>
      </c>
      <c r="AD815" s="14">
        <f t="shared" si="346"/>
        <v>0</v>
      </c>
      <c r="AE815" s="27"/>
      <c r="AF815" s="27"/>
      <c r="AG815" s="33"/>
      <c r="AH815" s="34"/>
      <c r="AI815" s="35"/>
      <c r="AJ815" s="33"/>
      <c r="AK815" s="34"/>
      <c r="AL815" s="35"/>
      <c r="AM815" s="28"/>
      <c r="AN815" s="28"/>
      <c r="AO815" s="28"/>
    </row>
    <row r="816" spans="5:41" x14ac:dyDescent="0.25">
      <c r="E816" s="11">
        <f>route!A815</f>
        <v>0</v>
      </c>
      <c r="F816" s="11">
        <f>route!B815</f>
        <v>0</v>
      </c>
      <c r="G816" s="12">
        <f t="shared" si="324"/>
        <v>0</v>
      </c>
      <c r="H816" s="12">
        <f t="shared" si="325"/>
        <v>0</v>
      </c>
      <c r="I816" s="12">
        <f t="shared" si="326"/>
        <v>31</v>
      </c>
      <c r="J816" s="12">
        <f t="shared" si="327"/>
        <v>3</v>
      </c>
      <c r="K816" s="12">
        <f t="shared" si="328"/>
        <v>-5.2359877559829883E-2</v>
      </c>
      <c r="L816" s="12">
        <f t="shared" si="329"/>
        <v>-5.2335956242943828E-2</v>
      </c>
      <c r="M816" s="12">
        <f t="shared" si="330"/>
        <v>-5.2383818566763218E-2</v>
      </c>
      <c r="N816" s="12">
        <f t="shared" si="331"/>
        <v>0</v>
      </c>
      <c r="O816" s="12">
        <f t="shared" si="332"/>
        <v>6375585.7452000007</v>
      </c>
      <c r="P816" s="12">
        <f t="shared" si="333"/>
        <v>9.2468067027179749E-6</v>
      </c>
      <c r="Q816" s="12">
        <f t="shared" si="334"/>
        <v>0</v>
      </c>
      <c r="R816" s="12">
        <f t="shared" si="335"/>
        <v>0</v>
      </c>
      <c r="S816" s="12">
        <f t="shared" si="336"/>
        <v>0</v>
      </c>
      <c r="T816" s="12">
        <f t="shared" si="337"/>
        <v>0</v>
      </c>
      <c r="U816" s="12">
        <f t="shared" si="338"/>
        <v>0</v>
      </c>
      <c r="V816" s="12">
        <f t="shared" si="323"/>
        <v>5.0546225567071803E-3</v>
      </c>
      <c r="W816" s="12">
        <f t="shared" si="339"/>
        <v>4.2582015317955055E-5</v>
      </c>
      <c r="X816" s="12">
        <f t="shared" si="340"/>
        <v>1.6740578955036711E-7</v>
      </c>
      <c r="Y816" s="12">
        <f t="shared" si="341"/>
        <v>0</v>
      </c>
      <c r="Z816" s="13" t="str">
        <f t="shared" si="342"/>
        <v>N</v>
      </c>
      <c r="AA816" s="13" t="str">
        <f t="shared" si="343"/>
        <v>N</v>
      </c>
      <c r="AB816" s="13" t="str">
        <f t="shared" si="344"/>
        <v>U</v>
      </c>
      <c r="AC816" s="14">
        <f t="shared" si="345"/>
        <v>166021.44365805644</v>
      </c>
      <c r="AD816" s="14">
        <f t="shared" si="346"/>
        <v>0</v>
      </c>
      <c r="AE816" s="27"/>
      <c r="AF816" s="27"/>
      <c r="AG816" s="33"/>
      <c r="AH816" s="34"/>
      <c r="AI816" s="35"/>
      <c r="AJ816" s="33"/>
      <c r="AK816" s="34"/>
      <c r="AL816" s="35"/>
      <c r="AM816" s="28"/>
      <c r="AN816" s="28"/>
      <c r="AO816" s="28"/>
    </row>
    <row r="817" spans="5:41" x14ac:dyDescent="0.25">
      <c r="E817" s="11">
        <f>route!A816</f>
        <v>0</v>
      </c>
      <c r="F817" s="11">
        <f>route!B816</f>
        <v>0</v>
      </c>
      <c r="G817" s="12">
        <f t="shared" si="324"/>
        <v>0</v>
      </c>
      <c r="H817" s="12">
        <f t="shared" si="325"/>
        <v>0</v>
      </c>
      <c r="I817" s="12">
        <f t="shared" si="326"/>
        <v>31</v>
      </c>
      <c r="J817" s="12">
        <f t="shared" si="327"/>
        <v>3</v>
      </c>
      <c r="K817" s="12">
        <f t="shared" si="328"/>
        <v>-5.2359877559829883E-2</v>
      </c>
      <c r="L817" s="12">
        <f t="shared" si="329"/>
        <v>-5.2335956242943828E-2</v>
      </c>
      <c r="M817" s="12">
        <f t="shared" si="330"/>
        <v>-5.2383818566763218E-2</v>
      </c>
      <c r="N817" s="12">
        <f t="shared" si="331"/>
        <v>0</v>
      </c>
      <c r="O817" s="12">
        <f t="shared" si="332"/>
        <v>6375585.7452000007</v>
      </c>
      <c r="P817" s="12">
        <f t="shared" si="333"/>
        <v>9.2468067027179749E-6</v>
      </c>
      <c r="Q817" s="12">
        <f t="shared" si="334"/>
        <v>0</v>
      </c>
      <c r="R817" s="12">
        <f t="shared" si="335"/>
        <v>0</v>
      </c>
      <c r="S817" s="12">
        <f t="shared" si="336"/>
        <v>0</v>
      </c>
      <c r="T817" s="12">
        <f t="shared" si="337"/>
        <v>0</v>
      </c>
      <c r="U817" s="12">
        <f t="shared" si="338"/>
        <v>0</v>
      </c>
      <c r="V817" s="12">
        <f t="shared" si="323"/>
        <v>5.0546225567071803E-3</v>
      </c>
      <c r="W817" s="12">
        <f t="shared" si="339"/>
        <v>4.2582015317955055E-5</v>
      </c>
      <c r="X817" s="12">
        <f t="shared" si="340"/>
        <v>1.6740578955036711E-7</v>
      </c>
      <c r="Y817" s="12">
        <f t="shared" si="341"/>
        <v>0</v>
      </c>
      <c r="Z817" s="13" t="str">
        <f t="shared" si="342"/>
        <v>N</v>
      </c>
      <c r="AA817" s="13" t="str">
        <f t="shared" si="343"/>
        <v>N</v>
      </c>
      <c r="AB817" s="13" t="str">
        <f t="shared" si="344"/>
        <v>U</v>
      </c>
      <c r="AC817" s="14">
        <f t="shared" si="345"/>
        <v>166021.44365805644</v>
      </c>
      <c r="AD817" s="14">
        <f t="shared" si="346"/>
        <v>0</v>
      </c>
      <c r="AE817" s="27"/>
      <c r="AF817" s="27"/>
      <c r="AG817" s="33"/>
      <c r="AH817" s="34"/>
      <c r="AI817" s="35"/>
      <c r="AJ817" s="33"/>
      <c r="AK817" s="34"/>
      <c r="AL817" s="35"/>
      <c r="AM817" s="28"/>
      <c r="AN817" s="28"/>
      <c r="AO817" s="28"/>
    </row>
    <row r="818" spans="5:41" x14ac:dyDescent="0.25">
      <c r="E818" s="11">
        <f>route!A817</f>
        <v>0</v>
      </c>
      <c r="F818" s="11">
        <f>route!B817</f>
        <v>0</v>
      </c>
      <c r="G818" s="12">
        <f t="shared" si="324"/>
        <v>0</v>
      </c>
      <c r="H818" s="12">
        <f t="shared" si="325"/>
        <v>0</v>
      </c>
      <c r="I818" s="12">
        <f t="shared" si="326"/>
        <v>31</v>
      </c>
      <c r="J818" s="12">
        <f t="shared" si="327"/>
        <v>3</v>
      </c>
      <c r="K818" s="12">
        <f t="shared" si="328"/>
        <v>-5.2359877559829883E-2</v>
      </c>
      <c r="L818" s="12">
        <f t="shared" si="329"/>
        <v>-5.2335956242943828E-2</v>
      </c>
      <c r="M818" s="12">
        <f t="shared" si="330"/>
        <v>-5.2383818566763218E-2</v>
      </c>
      <c r="N818" s="12">
        <f t="shared" si="331"/>
        <v>0</v>
      </c>
      <c r="O818" s="12">
        <f t="shared" si="332"/>
        <v>6375585.7452000007</v>
      </c>
      <c r="P818" s="12">
        <f t="shared" si="333"/>
        <v>9.2468067027179749E-6</v>
      </c>
      <c r="Q818" s="12">
        <f t="shared" si="334"/>
        <v>0</v>
      </c>
      <c r="R818" s="12">
        <f t="shared" si="335"/>
        <v>0</v>
      </c>
      <c r="S818" s="12">
        <f t="shared" si="336"/>
        <v>0</v>
      </c>
      <c r="T818" s="12">
        <f t="shared" si="337"/>
        <v>0</v>
      </c>
      <c r="U818" s="12">
        <f t="shared" si="338"/>
        <v>0</v>
      </c>
      <c r="V818" s="12">
        <f t="shared" si="323"/>
        <v>5.0546225567071803E-3</v>
      </c>
      <c r="W818" s="12">
        <f t="shared" si="339"/>
        <v>4.2582015317955055E-5</v>
      </c>
      <c r="X818" s="12">
        <f t="shared" si="340"/>
        <v>1.6740578955036711E-7</v>
      </c>
      <c r="Y818" s="12">
        <f t="shared" si="341"/>
        <v>0</v>
      </c>
      <c r="Z818" s="13" t="str">
        <f t="shared" si="342"/>
        <v>N</v>
      </c>
      <c r="AA818" s="13" t="str">
        <f t="shared" si="343"/>
        <v>N</v>
      </c>
      <c r="AB818" s="13" t="str">
        <f t="shared" si="344"/>
        <v>U</v>
      </c>
      <c r="AC818" s="14">
        <f t="shared" si="345"/>
        <v>166021.44365805644</v>
      </c>
      <c r="AD818" s="14">
        <f t="shared" si="346"/>
        <v>0</v>
      </c>
      <c r="AE818" s="27"/>
      <c r="AF818" s="27"/>
      <c r="AG818" s="33"/>
      <c r="AH818" s="34"/>
      <c r="AI818" s="35"/>
      <c r="AJ818" s="33"/>
      <c r="AK818" s="34"/>
      <c r="AL818" s="35"/>
      <c r="AM818" s="28"/>
      <c r="AN818" s="28"/>
      <c r="AO818" s="28"/>
    </row>
    <row r="819" spans="5:41" x14ac:dyDescent="0.25">
      <c r="E819" s="11">
        <f>route!A818</f>
        <v>0</v>
      </c>
      <c r="F819" s="11">
        <f>route!B818</f>
        <v>0</v>
      </c>
      <c r="G819" s="12">
        <f t="shared" si="324"/>
        <v>0</v>
      </c>
      <c r="H819" s="12">
        <f t="shared" si="325"/>
        <v>0</v>
      </c>
      <c r="I819" s="12">
        <f t="shared" si="326"/>
        <v>31</v>
      </c>
      <c r="J819" s="12">
        <f t="shared" si="327"/>
        <v>3</v>
      </c>
      <c r="K819" s="12">
        <f t="shared" si="328"/>
        <v>-5.2359877559829883E-2</v>
      </c>
      <c r="L819" s="12">
        <f t="shared" si="329"/>
        <v>-5.2335956242943828E-2</v>
      </c>
      <c r="M819" s="12">
        <f t="shared" si="330"/>
        <v>-5.2383818566763218E-2</v>
      </c>
      <c r="N819" s="12">
        <f t="shared" si="331"/>
        <v>0</v>
      </c>
      <c r="O819" s="12">
        <f t="shared" si="332"/>
        <v>6375585.7452000007</v>
      </c>
      <c r="P819" s="12">
        <f t="shared" si="333"/>
        <v>9.2468067027179749E-6</v>
      </c>
      <c r="Q819" s="12">
        <f t="shared" si="334"/>
        <v>0</v>
      </c>
      <c r="R819" s="12">
        <f t="shared" si="335"/>
        <v>0</v>
      </c>
      <c r="S819" s="12">
        <f t="shared" si="336"/>
        <v>0</v>
      </c>
      <c r="T819" s="12">
        <f t="shared" si="337"/>
        <v>0</v>
      </c>
      <c r="U819" s="12">
        <f t="shared" si="338"/>
        <v>0</v>
      </c>
      <c r="V819" s="12">
        <f t="shared" si="323"/>
        <v>5.0546225567071803E-3</v>
      </c>
      <c r="W819" s="12">
        <f t="shared" si="339"/>
        <v>4.2582015317955055E-5</v>
      </c>
      <c r="X819" s="12">
        <f t="shared" si="340"/>
        <v>1.6740578955036711E-7</v>
      </c>
      <c r="Y819" s="12">
        <f t="shared" si="341"/>
        <v>0</v>
      </c>
      <c r="Z819" s="13" t="str">
        <f t="shared" si="342"/>
        <v>N</v>
      </c>
      <c r="AA819" s="13" t="str">
        <f t="shared" si="343"/>
        <v>N</v>
      </c>
      <c r="AB819" s="13" t="str">
        <f t="shared" si="344"/>
        <v>U</v>
      </c>
      <c r="AC819" s="14">
        <f t="shared" si="345"/>
        <v>166021.44365805644</v>
      </c>
      <c r="AD819" s="14">
        <f t="shared" si="346"/>
        <v>0</v>
      </c>
      <c r="AE819" s="27"/>
      <c r="AF819" s="27"/>
      <c r="AG819" s="33"/>
      <c r="AH819" s="34"/>
      <c r="AI819" s="35"/>
      <c r="AJ819" s="33"/>
      <c r="AK819" s="34"/>
      <c r="AL819" s="35"/>
      <c r="AM819" s="28"/>
      <c r="AN819" s="28"/>
      <c r="AO819" s="28"/>
    </row>
    <row r="820" spans="5:41" x14ac:dyDescent="0.25">
      <c r="E820" s="11">
        <f>route!A819</f>
        <v>0</v>
      </c>
      <c r="F820" s="11">
        <f>route!B819</f>
        <v>0</v>
      </c>
      <c r="G820" s="12">
        <f t="shared" si="324"/>
        <v>0</v>
      </c>
      <c r="H820" s="12">
        <f t="shared" si="325"/>
        <v>0</v>
      </c>
      <c r="I820" s="12">
        <f t="shared" si="326"/>
        <v>31</v>
      </c>
      <c r="J820" s="12">
        <f t="shared" si="327"/>
        <v>3</v>
      </c>
      <c r="K820" s="12">
        <f t="shared" si="328"/>
        <v>-5.2359877559829883E-2</v>
      </c>
      <c r="L820" s="12">
        <f t="shared" si="329"/>
        <v>-5.2335956242943828E-2</v>
      </c>
      <c r="M820" s="12">
        <f t="shared" si="330"/>
        <v>-5.2383818566763218E-2</v>
      </c>
      <c r="N820" s="12">
        <f t="shared" si="331"/>
        <v>0</v>
      </c>
      <c r="O820" s="12">
        <f t="shared" si="332"/>
        <v>6375585.7452000007</v>
      </c>
      <c r="P820" s="12">
        <f t="shared" si="333"/>
        <v>9.2468067027179749E-6</v>
      </c>
      <c r="Q820" s="12">
        <f t="shared" si="334"/>
        <v>0</v>
      </c>
      <c r="R820" s="12">
        <f t="shared" si="335"/>
        <v>0</v>
      </c>
      <c r="S820" s="12">
        <f t="shared" si="336"/>
        <v>0</v>
      </c>
      <c r="T820" s="12">
        <f t="shared" si="337"/>
        <v>0</v>
      </c>
      <c r="U820" s="12">
        <f t="shared" si="338"/>
        <v>0</v>
      </c>
      <c r="V820" s="12">
        <f t="shared" si="323"/>
        <v>5.0546225567071803E-3</v>
      </c>
      <c r="W820" s="12">
        <f t="shared" si="339"/>
        <v>4.2582015317955055E-5</v>
      </c>
      <c r="X820" s="12">
        <f t="shared" si="340"/>
        <v>1.6740578955036711E-7</v>
      </c>
      <c r="Y820" s="12">
        <f t="shared" si="341"/>
        <v>0</v>
      </c>
      <c r="Z820" s="13" t="str">
        <f t="shared" si="342"/>
        <v>N</v>
      </c>
      <c r="AA820" s="13" t="str">
        <f t="shared" si="343"/>
        <v>N</v>
      </c>
      <c r="AB820" s="13" t="str">
        <f t="shared" si="344"/>
        <v>U</v>
      </c>
      <c r="AC820" s="14">
        <f t="shared" si="345"/>
        <v>166021.44365805644</v>
      </c>
      <c r="AD820" s="14">
        <f t="shared" si="346"/>
        <v>0</v>
      </c>
      <c r="AE820" s="27"/>
      <c r="AF820" s="27"/>
      <c r="AG820" s="33"/>
      <c r="AH820" s="34"/>
      <c r="AI820" s="35"/>
      <c r="AJ820" s="33"/>
      <c r="AK820" s="34"/>
      <c r="AL820" s="35"/>
      <c r="AM820" s="28"/>
      <c r="AN820" s="28"/>
      <c r="AO820" s="28"/>
    </row>
    <row r="821" spans="5:41" x14ac:dyDescent="0.25">
      <c r="E821" s="11">
        <f>route!A820</f>
        <v>0</v>
      </c>
      <c r="F821" s="11">
        <f>route!B820</f>
        <v>0</v>
      </c>
      <c r="G821" s="12">
        <f t="shared" si="324"/>
        <v>0</v>
      </c>
      <c r="H821" s="12">
        <f t="shared" si="325"/>
        <v>0</v>
      </c>
      <c r="I821" s="12">
        <f t="shared" si="326"/>
        <v>31</v>
      </c>
      <c r="J821" s="12">
        <f t="shared" si="327"/>
        <v>3</v>
      </c>
      <c r="K821" s="12">
        <f t="shared" si="328"/>
        <v>-5.2359877559829883E-2</v>
      </c>
      <c r="L821" s="12">
        <f t="shared" si="329"/>
        <v>-5.2335956242943828E-2</v>
      </c>
      <c r="M821" s="12">
        <f t="shared" si="330"/>
        <v>-5.2383818566763218E-2</v>
      </c>
      <c r="N821" s="12">
        <f t="shared" si="331"/>
        <v>0</v>
      </c>
      <c r="O821" s="12">
        <f t="shared" si="332"/>
        <v>6375585.7452000007</v>
      </c>
      <c r="P821" s="12">
        <f t="shared" si="333"/>
        <v>9.2468067027179749E-6</v>
      </c>
      <c r="Q821" s="12">
        <f t="shared" si="334"/>
        <v>0</v>
      </c>
      <c r="R821" s="12">
        <f t="shared" si="335"/>
        <v>0</v>
      </c>
      <c r="S821" s="12">
        <f t="shared" si="336"/>
        <v>0</v>
      </c>
      <c r="T821" s="12">
        <f t="shared" si="337"/>
        <v>0</v>
      </c>
      <c r="U821" s="12">
        <f t="shared" si="338"/>
        <v>0</v>
      </c>
      <c r="V821" s="12">
        <f t="shared" si="323"/>
        <v>5.0546225567071803E-3</v>
      </c>
      <c r="W821" s="12">
        <f t="shared" si="339"/>
        <v>4.2582015317955055E-5</v>
      </c>
      <c r="X821" s="12">
        <f t="shared" si="340"/>
        <v>1.6740578955036711E-7</v>
      </c>
      <c r="Y821" s="12">
        <f t="shared" si="341"/>
        <v>0</v>
      </c>
      <c r="Z821" s="13" t="str">
        <f t="shared" si="342"/>
        <v>N</v>
      </c>
      <c r="AA821" s="13" t="str">
        <f t="shared" si="343"/>
        <v>N</v>
      </c>
      <c r="AB821" s="13" t="str">
        <f t="shared" si="344"/>
        <v>U</v>
      </c>
      <c r="AC821" s="14">
        <f t="shared" si="345"/>
        <v>166021.44365805644</v>
      </c>
      <c r="AD821" s="14">
        <f t="shared" si="346"/>
        <v>0</v>
      </c>
      <c r="AE821" s="27"/>
      <c r="AF821" s="27"/>
      <c r="AG821" s="33"/>
      <c r="AH821" s="34"/>
      <c r="AI821" s="35"/>
      <c r="AJ821" s="33"/>
      <c r="AK821" s="34"/>
      <c r="AL821" s="35"/>
      <c r="AM821" s="28"/>
      <c r="AN821" s="28"/>
      <c r="AO821" s="28"/>
    </row>
    <row r="822" spans="5:41" x14ac:dyDescent="0.25">
      <c r="E822" s="11">
        <f>route!A821</f>
        <v>0</v>
      </c>
      <c r="F822" s="11">
        <f>route!B821</f>
        <v>0</v>
      </c>
      <c r="G822" s="12">
        <f t="shared" si="324"/>
        <v>0</v>
      </c>
      <c r="H822" s="12">
        <f t="shared" si="325"/>
        <v>0</v>
      </c>
      <c r="I822" s="12">
        <f t="shared" si="326"/>
        <v>31</v>
      </c>
      <c r="J822" s="12">
        <f t="shared" si="327"/>
        <v>3</v>
      </c>
      <c r="K822" s="12">
        <f t="shared" si="328"/>
        <v>-5.2359877559829883E-2</v>
      </c>
      <c r="L822" s="12">
        <f t="shared" si="329"/>
        <v>-5.2335956242943828E-2</v>
      </c>
      <c r="M822" s="12">
        <f t="shared" si="330"/>
        <v>-5.2383818566763218E-2</v>
      </c>
      <c r="N822" s="12">
        <f t="shared" si="331"/>
        <v>0</v>
      </c>
      <c r="O822" s="12">
        <f t="shared" si="332"/>
        <v>6375585.7452000007</v>
      </c>
      <c r="P822" s="12">
        <f t="shared" si="333"/>
        <v>9.2468067027179749E-6</v>
      </c>
      <c r="Q822" s="12">
        <f t="shared" si="334"/>
        <v>0</v>
      </c>
      <c r="R822" s="12">
        <f t="shared" si="335"/>
        <v>0</v>
      </c>
      <c r="S822" s="12">
        <f t="shared" si="336"/>
        <v>0</v>
      </c>
      <c r="T822" s="12">
        <f t="shared" si="337"/>
        <v>0</v>
      </c>
      <c r="U822" s="12">
        <f t="shared" si="338"/>
        <v>0</v>
      </c>
      <c r="V822" s="12">
        <f t="shared" si="323"/>
        <v>5.0546225567071803E-3</v>
      </c>
      <c r="W822" s="12">
        <f t="shared" si="339"/>
        <v>4.2582015317955055E-5</v>
      </c>
      <c r="X822" s="12">
        <f t="shared" si="340"/>
        <v>1.6740578955036711E-7</v>
      </c>
      <c r="Y822" s="12">
        <f t="shared" si="341"/>
        <v>0</v>
      </c>
      <c r="Z822" s="13" t="str">
        <f t="shared" si="342"/>
        <v>N</v>
      </c>
      <c r="AA822" s="13" t="str">
        <f t="shared" si="343"/>
        <v>N</v>
      </c>
      <c r="AB822" s="13" t="str">
        <f t="shared" si="344"/>
        <v>U</v>
      </c>
      <c r="AC822" s="14">
        <f t="shared" si="345"/>
        <v>166021.44365805644</v>
      </c>
      <c r="AD822" s="14">
        <f t="shared" si="346"/>
        <v>0</v>
      </c>
      <c r="AE822" s="27"/>
      <c r="AF822" s="27"/>
      <c r="AG822" s="33"/>
      <c r="AH822" s="34"/>
      <c r="AI822" s="35"/>
      <c r="AJ822" s="33"/>
      <c r="AK822" s="34"/>
      <c r="AL822" s="35"/>
      <c r="AM822" s="28"/>
      <c r="AN822" s="28"/>
      <c r="AO822" s="28"/>
    </row>
    <row r="823" spans="5:41" x14ac:dyDescent="0.25">
      <c r="E823" s="11">
        <f>route!A822</f>
        <v>0</v>
      </c>
      <c r="F823" s="11">
        <f>route!B822</f>
        <v>0</v>
      </c>
      <c r="G823" s="12">
        <f t="shared" si="324"/>
        <v>0</v>
      </c>
      <c r="H823" s="12">
        <f t="shared" si="325"/>
        <v>0</v>
      </c>
      <c r="I823" s="12">
        <f t="shared" si="326"/>
        <v>31</v>
      </c>
      <c r="J823" s="12">
        <f t="shared" si="327"/>
        <v>3</v>
      </c>
      <c r="K823" s="12">
        <f t="shared" si="328"/>
        <v>-5.2359877559829883E-2</v>
      </c>
      <c r="L823" s="12">
        <f t="shared" si="329"/>
        <v>-5.2335956242943828E-2</v>
      </c>
      <c r="M823" s="12">
        <f t="shared" si="330"/>
        <v>-5.2383818566763218E-2</v>
      </c>
      <c r="N823" s="12">
        <f t="shared" si="331"/>
        <v>0</v>
      </c>
      <c r="O823" s="12">
        <f t="shared" si="332"/>
        <v>6375585.7452000007</v>
      </c>
      <c r="P823" s="12">
        <f t="shared" si="333"/>
        <v>9.2468067027179749E-6</v>
      </c>
      <c r="Q823" s="12">
        <f t="shared" si="334"/>
        <v>0</v>
      </c>
      <c r="R823" s="12">
        <f t="shared" si="335"/>
        <v>0</v>
      </c>
      <c r="S823" s="12">
        <f t="shared" si="336"/>
        <v>0</v>
      </c>
      <c r="T823" s="12">
        <f t="shared" si="337"/>
        <v>0</v>
      </c>
      <c r="U823" s="12">
        <f t="shared" si="338"/>
        <v>0</v>
      </c>
      <c r="V823" s="12">
        <f t="shared" si="323"/>
        <v>5.0546225567071803E-3</v>
      </c>
      <c r="W823" s="12">
        <f t="shared" si="339"/>
        <v>4.2582015317955055E-5</v>
      </c>
      <c r="X823" s="12">
        <f t="shared" si="340"/>
        <v>1.6740578955036711E-7</v>
      </c>
      <c r="Y823" s="12">
        <f t="shared" si="341"/>
        <v>0</v>
      </c>
      <c r="Z823" s="13" t="str">
        <f t="shared" si="342"/>
        <v>N</v>
      </c>
      <c r="AA823" s="13" t="str">
        <f t="shared" si="343"/>
        <v>N</v>
      </c>
      <c r="AB823" s="13" t="str">
        <f t="shared" si="344"/>
        <v>U</v>
      </c>
      <c r="AC823" s="14">
        <f t="shared" si="345"/>
        <v>166021.44365805644</v>
      </c>
      <c r="AD823" s="14">
        <f t="shared" si="346"/>
        <v>0</v>
      </c>
      <c r="AE823" s="27"/>
      <c r="AF823" s="27"/>
      <c r="AG823" s="33"/>
      <c r="AH823" s="34"/>
      <c r="AI823" s="35"/>
      <c r="AJ823" s="33"/>
      <c r="AK823" s="34"/>
      <c r="AL823" s="35"/>
      <c r="AM823" s="28"/>
      <c r="AN823" s="28"/>
      <c r="AO823" s="28"/>
    </row>
    <row r="824" spans="5:41" x14ac:dyDescent="0.25">
      <c r="E824" s="11">
        <f>route!A823</f>
        <v>0</v>
      </c>
      <c r="F824" s="11">
        <f>route!B823</f>
        <v>0</v>
      </c>
      <c r="G824" s="12">
        <f t="shared" si="324"/>
        <v>0</v>
      </c>
      <c r="H824" s="12">
        <f t="shared" si="325"/>
        <v>0</v>
      </c>
      <c r="I824" s="12">
        <f t="shared" si="326"/>
        <v>31</v>
      </c>
      <c r="J824" s="12">
        <f t="shared" si="327"/>
        <v>3</v>
      </c>
      <c r="K824" s="12">
        <f t="shared" si="328"/>
        <v>-5.2359877559829883E-2</v>
      </c>
      <c r="L824" s="12">
        <f t="shared" si="329"/>
        <v>-5.2335956242943828E-2</v>
      </c>
      <c r="M824" s="12">
        <f t="shared" si="330"/>
        <v>-5.2383818566763218E-2</v>
      </c>
      <c r="N824" s="12">
        <f t="shared" si="331"/>
        <v>0</v>
      </c>
      <c r="O824" s="12">
        <f t="shared" si="332"/>
        <v>6375585.7452000007</v>
      </c>
      <c r="P824" s="12">
        <f t="shared" si="333"/>
        <v>9.2468067027179749E-6</v>
      </c>
      <c r="Q824" s="12">
        <f t="shared" si="334"/>
        <v>0</v>
      </c>
      <c r="R824" s="12">
        <f t="shared" si="335"/>
        <v>0</v>
      </c>
      <c r="S824" s="12">
        <f t="shared" si="336"/>
        <v>0</v>
      </c>
      <c r="T824" s="12">
        <f t="shared" si="337"/>
        <v>0</v>
      </c>
      <c r="U824" s="12">
        <f t="shared" si="338"/>
        <v>0</v>
      </c>
      <c r="V824" s="12">
        <f t="shared" si="323"/>
        <v>5.0546225567071803E-3</v>
      </c>
      <c r="W824" s="12">
        <f t="shared" si="339"/>
        <v>4.2582015317955055E-5</v>
      </c>
      <c r="X824" s="12">
        <f t="shared" si="340"/>
        <v>1.6740578955036711E-7</v>
      </c>
      <c r="Y824" s="12">
        <f t="shared" si="341"/>
        <v>0</v>
      </c>
      <c r="Z824" s="13" t="str">
        <f t="shared" si="342"/>
        <v>N</v>
      </c>
      <c r="AA824" s="13" t="str">
        <f t="shared" si="343"/>
        <v>N</v>
      </c>
      <c r="AB824" s="13" t="str">
        <f t="shared" si="344"/>
        <v>U</v>
      </c>
      <c r="AC824" s="14">
        <f t="shared" si="345"/>
        <v>166021.44365805644</v>
      </c>
      <c r="AD824" s="14">
        <f t="shared" si="346"/>
        <v>0</v>
      </c>
      <c r="AE824" s="27"/>
      <c r="AF824" s="27"/>
      <c r="AG824" s="33"/>
      <c r="AH824" s="34"/>
      <c r="AI824" s="35"/>
      <c r="AJ824" s="33"/>
      <c r="AK824" s="34"/>
      <c r="AL824" s="35"/>
      <c r="AM824" s="28"/>
      <c r="AN824" s="28"/>
      <c r="AO824" s="28"/>
    </row>
    <row r="825" spans="5:41" x14ac:dyDescent="0.25">
      <c r="E825" s="11">
        <f>route!A824</f>
        <v>0</v>
      </c>
      <c r="F825" s="11">
        <f>route!B824</f>
        <v>0</v>
      </c>
      <c r="G825" s="12">
        <f t="shared" si="324"/>
        <v>0</v>
      </c>
      <c r="H825" s="12">
        <f t="shared" si="325"/>
        <v>0</v>
      </c>
      <c r="I825" s="12">
        <f t="shared" si="326"/>
        <v>31</v>
      </c>
      <c r="J825" s="12">
        <f t="shared" si="327"/>
        <v>3</v>
      </c>
      <c r="K825" s="12">
        <f t="shared" si="328"/>
        <v>-5.2359877559829883E-2</v>
      </c>
      <c r="L825" s="12">
        <f t="shared" si="329"/>
        <v>-5.2335956242943828E-2</v>
      </c>
      <c r="M825" s="12">
        <f t="shared" si="330"/>
        <v>-5.2383818566763218E-2</v>
      </c>
      <c r="N825" s="12">
        <f t="shared" si="331"/>
        <v>0</v>
      </c>
      <c r="O825" s="12">
        <f t="shared" si="332"/>
        <v>6375585.7452000007</v>
      </c>
      <c r="P825" s="12">
        <f t="shared" si="333"/>
        <v>9.2468067027179749E-6</v>
      </c>
      <c r="Q825" s="12">
        <f t="shared" si="334"/>
        <v>0</v>
      </c>
      <c r="R825" s="12">
        <f t="shared" si="335"/>
        <v>0</v>
      </c>
      <c r="S825" s="12">
        <f t="shared" si="336"/>
        <v>0</v>
      </c>
      <c r="T825" s="12">
        <f t="shared" si="337"/>
        <v>0</v>
      </c>
      <c r="U825" s="12">
        <f t="shared" si="338"/>
        <v>0</v>
      </c>
      <c r="V825" s="12">
        <f t="shared" si="323"/>
        <v>5.0546225567071803E-3</v>
      </c>
      <c r="W825" s="12">
        <f t="shared" si="339"/>
        <v>4.2582015317955055E-5</v>
      </c>
      <c r="X825" s="12">
        <f t="shared" si="340"/>
        <v>1.6740578955036711E-7</v>
      </c>
      <c r="Y825" s="12">
        <f t="shared" si="341"/>
        <v>0</v>
      </c>
      <c r="Z825" s="13" t="str">
        <f t="shared" si="342"/>
        <v>N</v>
      </c>
      <c r="AA825" s="13" t="str">
        <f t="shared" si="343"/>
        <v>N</v>
      </c>
      <c r="AB825" s="13" t="str">
        <f t="shared" si="344"/>
        <v>U</v>
      </c>
      <c r="AC825" s="14">
        <f t="shared" si="345"/>
        <v>166021.44365805644</v>
      </c>
      <c r="AD825" s="14">
        <f t="shared" si="346"/>
        <v>0</v>
      </c>
      <c r="AE825" s="27"/>
      <c r="AF825" s="27"/>
      <c r="AG825" s="33"/>
      <c r="AH825" s="34"/>
      <c r="AI825" s="35"/>
      <c r="AJ825" s="33"/>
      <c r="AK825" s="34"/>
      <c r="AL825" s="35"/>
      <c r="AM825" s="28"/>
      <c r="AN825" s="28"/>
      <c r="AO825" s="28"/>
    </row>
    <row r="826" spans="5:41" x14ac:dyDescent="0.25">
      <c r="E826" s="11">
        <f>route!A825</f>
        <v>0</v>
      </c>
      <c r="F826" s="11">
        <f>route!B825</f>
        <v>0</v>
      </c>
      <c r="G826" s="12">
        <f t="shared" si="324"/>
        <v>0</v>
      </c>
      <c r="H826" s="12">
        <f t="shared" si="325"/>
        <v>0</v>
      </c>
      <c r="I826" s="12">
        <f t="shared" si="326"/>
        <v>31</v>
      </c>
      <c r="J826" s="12">
        <f t="shared" si="327"/>
        <v>3</v>
      </c>
      <c r="K826" s="12">
        <f t="shared" si="328"/>
        <v>-5.2359877559829883E-2</v>
      </c>
      <c r="L826" s="12">
        <f t="shared" si="329"/>
        <v>-5.2335956242943828E-2</v>
      </c>
      <c r="M826" s="12">
        <f t="shared" si="330"/>
        <v>-5.2383818566763218E-2</v>
      </c>
      <c r="N826" s="12">
        <f t="shared" si="331"/>
        <v>0</v>
      </c>
      <c r="O826" s="12">
        <f t="shared" si="332"/>
        <v>6375585.7452000007</v>
      </c>
      <c r="P826" s="12">
        <f t="shared" si="333"/>
        <v>9.2468067027179749E-6</v>
      </c>
      <c r="Q826" s="12">
        <f t="shared" si="334"/>
        <v>0</v>
      </c>
      <c r="R826" s="12">
        <f t="shared" si="335"/>
        <v>0</v>
      </c>
      <c r="S826" s="12">
        <f t="shared" si="336"/>
        <v>0</v>
      </c>
      <c r="T826" s="12">
        <f t="shared" si="337"/>
        <v>0</v>
      </c>
      <c r="U826" s="12">
        <f t="shared" si="338"/>
        <v>0</v>
      </c>
      <c r="V826" s="12">
        <f t="shared" si="323"/>
        <v>5.0546225567071803E-3</v>
      </c>
      <c r="W826" s="12">
        <f t="shared" si="339"/>
        <v>4.2582015317955055E-5</v>
      </c>
      <c r="X826" s="12">
        <f t="shared" si="340"/>
        <v>1.6740578955036711E-7</v>
      </c>
      <c r="Y826" s="12">
        <f t="shared" si="341"/>
        <v>0</v>
      </c>
      <c r="Z826" s="13" t="str">
        <f t="shared" si="342"/>
        <v>N</v>
      </c>
      <c r="AA826" s="13" t="str">
        <f t="shared" si="343"/>
        <v>N</v>
      </c>
      <c r="AB826" s="13" t="str">
        <f t="shared" si="344"/>
        <v>U</v>
      </c>
      <c r="AC826" s="14">
        <f t="shared" si="345"/>
        <v>166021.44365805644</v>
      </c>
      <c r="AD826" s="14">
        <f t="shared" si="346"/>
        <v>0</v>
      </c>
      <c r="AE826" s="27"/>
      <c r="AF826" s="27"/>
      <c r="AG826" s="33"/>
      <c r="AH826" s="34"/>
      <c r="AI826" s="35"/>
      <c r="AJ826" s="33"/>
      <c r="AK826" s="34"/>
      <c r="AL826" s="35"/>
      <c r="AM826" s="28"/>
      <c r="AN826" s="28"/>
      <c r="AO826" s="28"/>
    </row>
    <row r="827" spans="5:41" x14ac:dyDescent="0.25">
      <c r="E827" s="11">
        <f>route!A826</f>
        <v>0</v>
      </c>
      <c r="F827" s="11">
        <f>route!B826</f>
        <v>0</v>
      </c>
      <c r="G827" s="12">
        <f t="shared" si="324"/>
        <v>0</v>
      </c>
      <c r="H827" s="12">
        <f t="shared" si="325"/>
        <v>0</v>
      </c>
      <c r="I827" s="12">
        <f t="shared" si="326"/>
        <v>31</v>
      </c>
      <c r="J827" s="12">
        <f t="shared" si="327"/>
        <v>3</v>
      </c>
      <c r="K827" s="12">
        <f t="shared" si="328"/>
        <v>-5.2359877559829883E-2</v>
      </c>
      <c r="L827" s="12">
        <f t="shared" si="329"/>
        <v>-5.2335956242943828E-2</v>
      </c>
      <c r="M827" s="12">
        <f t="shared" si="330"/>
        <v>-5.2383818566763218E-2</v>
      </c>
      <c r="N827" s="12">
        <f t="shared" si="331"/>
        <v>0</v>
      </c>
      <c r="O827" s="12">
        <f t="shared" si="332"/>
        <v>6375585.7452000007</v>
      </c>
      <c r="P827" s="12">
        <f t="shared" si="333"/>
        <v>9.2468067027179749E-6</v>
      </c>
      <c r="Q827" s="12">
        <f t="shared" si="334"/>
        <v>0</v>
      </c>
      <c r="R827" s="12">
        <f t="shared" si="335"/>
        <v>0</v>
      </c>
      <c r="S827" s="12">
        <f t="shared" si="336"/>
        <v>0</v>
      </c>
      <c r="T827" s="12">
        <f t="shared" si="337"/>
        <v>0</v>
      </c>
      <c r="U827" s="12">
        <f t="shared" si="338"/>
        <v>0</v>
      </c>
      <c r="V827" s="12">
        <f t="shared" si="323"/>
        <v>5.0546225567071803E-3</v>
      </c>
      <c r="W827" s="12">
        <f t="shared" si="339"/>
        <v>4.2582015317955055E-5</v>
      </c>
      <c r="X827" s="12">
        <f t="shared" si="340"/>
        <v>1.6740578955036711E-7</v>
      </c>
      <c r="Y827" s="12">
        <f t="shared" si="341"/>
        <v>0</v>
      </c>
      <c r="Z827" s="13" t="str">
        <f t="shared" si="342"/>
        <v>N</v>
      </c>
      <c r="AA827" s="13" t="str">
        <f t="shared" si="343"/>
        <v>N</v>
      </c>
      <c r="AB827" s="13" t="str">
        <f t="shared" si="344"/>
        <v>U</v>
      </c>
      <c r="AC827" s="14">
        <f t="shared" si="345"/>
        <v>166021.44365805644</v>
      </c>
      <c r="AD827" s="14">
        <f t="shared" si="346"/>
        <v>0</v>
      </c>
      <c r="AE827" s="27"/>
      <c r="AF827" s="27"/>
      <c r="AG827" s="33"/>
      <c r="AH827" s="34"/>
      <c r="AI827" s="35"/>
      <c r="AJ827" s="33"/>
      <c r="AK827" s="34"/>
      <c r="AL827" s="35"/>
      <c r="AM827" s="28"/>
      <c r="AN827" s="28"/>
      <c r="AO827" s="28"/>
    </row>
    <row r="828" spans="5:41" x14ac:dyDescent="0.25">
      <c r="E828" s="11">
        <f>route!A827</f>
        <v>0</v>
      </c>
      <c r="F828" s="11">
        <f>route!B827</f>
        <v>0</v>
      </c>
      <c r="G828" s="12">
        <f t="shared" si="324"/>
        <v>0</v>
      </c>
      <c r="H828" s="12">
        <f t="shared" si="325"/>
        <v>0</v>
      </c>
      <c r="I828" s="12">
        <f t="shared" si="326"/>
        <v>31</v>
      </c>
      <c r="J828" s="12">
        <f t="shared" si="327"/>
        <v>3</v>
      </c>
      <c r="K828" s="12">
        <f t="shared" si="328"/>
        <v>-5.2359877559829883E-2</v>
      </c>
      <c r="L828" s="12">
        <f t="shared" si="329"/>
        <v>-5.2335956242943828E-2</v>
      </c>
      <c r="M828" s="12">
        <f t="shared" si="330"/>
        <v>-5.2383818566763218E-2</v>
      </c>
      <c r="N828" s="12">
        <f t="shared" si="331"/>
        <v>0</v>
      </c>
      <c r="O828" s="12">
        <f t="shared" si="332"/>
        <v>6375585.7452000007</v>
      </c>
      <c r="P828" s="12">
        <f t="shared" si="333"/>
        <v>9.2468067027179749E-6</v>
      </c>
      <c r="Q828" s="12">
        <f t="shared" si="334"/>
        <v>0</v>
      </c>
      <c r="R828" s="12">
        <f t="shared" si="335"/>
        <v>0</v>
      </c>
      <c r="S828" s="12">
        <f t="shared" si="336"/>
        <v>0</v>
      </c>
      <c r="T828" s="12">
        <f t="shared" si="337"/>
        <v>0</v>
      </c>
      <c r="U828" s="12">
        <f t="shared" si="338"/>
        <v>0</v>
      </c>
      <c r="V828" s="12">
        <f t="shared" si="323"/>
        <v>5.0546225567071803E-3</v>
      </c>
      <c r="W828" s="12">
        <f t="shared" si="339"/>
        <v>4.2582015317955055E-5</v>
      </c>
      <c r="X828" s="12">
        <f t="shared" si="340"/>
        <v>1.6740578955036711E-7</v>
      </c>
      <c r="Y828" s="12">
        <f t="shared" si="341"/>
        <v>0</v>
      </c>
      <c r="Z828" s="13" t="str">
        <f t="shared" si="342"/>
        <v>N</v>
      </c>
      <c r="AA828" s="13" t="str">
        <f t="shared" si="343"/>
        <v>N</v>
      </c>
      <c r="AB828" s="13" t="str">
        <f t="shared" si="344"/>
        <v>U</v>
      </c>
      <c r="AC828" s="14">
        <f t="shared" si="345"/>
        <v>166021.44365805644</v>
      </c>
      <c r="AD828" s="14">
        <f t="shared" si="346"/>
        <v>0</v>
      </c>
      <c r="AE828" s="27"/>
      <c r="AF828" s="27"/>
      <c r="AG828" s="33"/>
      <c r="AH828" s="34"/>
      <c r="AI828" s="35"/>
      <c r="AJ828" s="33"/>
      <c r="AK828" s="34"/>
      <c r="AL828" s="35"/>
      <c r="AM828" s="28"/>
      <c r="AN828" s="28"/>
      <c r="AO828" s="28"/>
    </row>
    <row r="829" spans="5:41" x14ac:dyDescent="0.25">
      <c r="E829" s="11">
        <f>route!A828</f>
        <v>0</v>
      </c>
      <c r="F829" s="11">
        <f>route!B828</f>
        <v>0</v>
      </c>
      <c r="G829" s="12">
        <f t="shared" si="324"/>
        <v>0</v>
      </c>
      <c r="H829" s="12">
        <f t="shared" si="325"/>
        <v>0</v>
      </c>
      <c r="I829" s="12">
        <f t="shared" si="326"/>
        <v>31</v>
      </c>
      <c r="J829" s="12">
        <f t="shared" si="327"/>
        <v>3</v>
      </c>
      <c r="K829" s="12">
        <f t="shared" si="328"/>
        <v>-5.2359877559829883E-2</v>
      </c>
      <c r="L829" s="12">
        <f t="shared" si="329"/>
        <v>-5.2335956242943828E-2</v>
      </c>
      <c r="M829" s="12">
        <f t="shared" si="330"/>
        <v>-5.2383818566763218E-2</v>
      </c>
      <c r="N829" s="12">
        <f t="shared" si="331"/>
        <v>0</v>
      </c>
      <c r="O829" s="12">
        <f t="shared" si="332"/>
        <v>6375585.7452000007</v>
      </c>
      <c r="P829" s="12">
        <f t="shared" si="333"/>
        <v>9.2468067027179749E-6</v>
      </c>
      <c r="Q829" s="12">
        <f t="shared" si="334"/>
        <v>0</v>
      </c>
      <c r="R829" s="12">
        <f t="shared" si="335"/>
        <v>0</v>
      </c>
      <c r="S829" s="12">
        <f t="shared" si="336"/>
        <v>0</v>
      </c>
      <c r="T829" s="12">
        <f t="shared" si="337"/>
        <v>0</v>
      </c>
      <c r="U829" s="12">
        <f t="shared" si="338"/>
        <v>0</v>
      </c>
      <c r="V829" s="12">
        <f t="shared" si="323"/>
        <v>5.0546225567071803E-3</v>
      </c>
      <c r="W829" s="12">
        <f t="shared" si="339"/>
        <v>4.2582015317955055E-5</v>
      </c>
      <c r="X829" s="12">
        <f t="shared" si="340"/>
        <v>1.6740578955036711E-7</v>
      </c>
      <c r="Y829" s="12">
        <f t="shared" si="341"/>
        <v>0</v>
      </c>
      <c r="Z829" s="13" t="str">
        <f t="shared" si="342"/>
        <v>N</v>
      </c>
      <c r="AA829" s="13" t="str">
        <f t="shared" si="343"/>
        <v>N</v>
      </c>
      <c r="AB829" s="13" t="str">
        <f t="shared" si="344"/>
        <v>U</v>
      </c>
      <c r="AC829" s="14">
        <f t="shared" si="345"/>
        <v>166021.44365805644</v>
      </c>
      <c r="AD829" s="14">
        <f t="shared" si="346"/>
        <v>0</v>
      </c>
      <c r="AE829" s="27"/>
      <c r="AF829" s="27"/>
      <c r="AG829" s="33"/>
      <c r="AH829" s="34"/>
      <c r="AI829" s="35"/>
      <c r="AJ829" s="33"/>
      <c r="AK829" s="34"/>
      <c r="AL829" s="35"/>
      <c r="AM829" s="28"/>
      <c r="AN829" s="28"/>
      <c r="AO829" s="28"/>
    </row>
    <row r="830" spans="5:41" x14ac:dyDescent="0.25">
      <c r="E830" s="11">
        <f>route!A829</f>
        <v>0</v>
      </c>
      <c r="F830" s="11">
        <f>route!B829</f>
        <v>0</v>
      </c>
      <c r="G830" s="12">
        <f t="shared" si="324"/>
        <v>0</v>
      </c>
      <c r="H830" s="12">
        <f t="shared" si="325"/>
        <v>0</v>
      </c>
      <c r="I830" s="12">
        <f t="shared" si="326"/>
        <v>31</v>
      </c>
      <c r="J830" s="12">
        <f t="shared" si="327"/>
        <v>3</v>
      </c>
      <c r="K830" s="12">
        <f t="shared" si="328"/>
        <v>-5.2359877559829883E-2</v>
      </c>
      <c r="L830" s="12">
        <f t="shared" si="329"/>
        <v>-5.2335956242943828E-2</v>
      </c>
      <c r="M830" s="12">
        <f t="shared" si="330"/>
        <v>-5.2383818566763218E-2</v>
      </c>
      <c r="N830" s="12">
        <f t="shared" si="331"/>
        <v>0</v>
      </c>
      <c r="O830" s="12">
        <f t="shared" si="332"/>
        <v>6375585.7452000007</v>
      </c>
      <c r="P830" s="12">
        <f t="shared" si="333"/>
        <v>9.2468067027179749E-6</v>
      </c>
      <c r="Q830" s="12">
        <f t="shared" si="334"/>
        <v>0</v>
      </c>
      <c r="R830" s="12">
        <f t="shared" si="335"/>
        <v>0</v>
      </c>
      <c r="S830" s="12">
        <f t="shared" si="336"/>
        <v>0</v>
      </c>
      <c r="T830" s="12">
        <f t="shared" si="337"/>
        <v>0</v>
      </c>
      <c r="U830" s="12">
        <f t="shared" si="338"/>
        <v>0</v>
      </c>
      <c r="V830" s="12">
        <f t="shared" si="323"/>
        <v>5.0546225567071803E-3</v>
      </c>
      <c r="W830" s="12">
        <f t="shared" si="339"/>
        <v>4.2582015317955055E-5</v>
      </c>
      <c r="X830" s="12">
        <f t="shared" si="340"/>
        <v>1.6740578955036711E-7</v>
      </c>
      <c r="Y830" s="12">
        <f t="shared" si="341"/>
        <v>0</v>
      </c>
      <c r="Z830" s="13" t="str">
        <f t="shared" si="342"/>
        <v>N</v>
      </c>
      <c r="AA830" s="13" t="str">
        <f t="shared" si="343"/>
        <v>N</v>
      </c>
      <c r="AB830" s="13" t="str">
        <f t="shared" si="344"/>
        <v>U</v>
      </c>
      <c r="AC830" s="14">
        <f t="shared" si="345"/>
        <v>166021.44365805644</v>
      </c>
      <c r="AD830" s="14">
        <f t="shared" si="346"/>
        <v>0</v>
      </c>
      <c r="AE830" s="27"/>
      <c r="AF830" s="27"/>
      <c r="AG830" s="33"/>
      <c r="AH830" s="34"/>
      <c r="AI830" s="35"/>
      <c r="AJ830" s="33"/>
      <c r="AK830" s="34"/>
      <c r="AL830" s="35"/>
      <c r="AM830" s="28"/>
      <c r="AN830" s="28"/>
      <c r="AO830" s="28"/>
    </row>
    <row r="831" spans="5:41" x14ac:dyDescent="0.25">
      <c r="E831" s="11">
        <f>route!A830</f>
        <v>0</v>
      </c>
      <c r="F831" s="11">
        <f>route!B830</f>
        <v>0</v>
      </c>
      <c r="G831" s="12">
        <f t="shared" si="324"/>
        <v>0</v>
      </c>
      <c r="H831" s="12">
        <f t="shared" si="325"/>
        <v>0</v>
      </c>
      <c r="I831" s="12">
        <f t="shared" si="326"/>
        <v>31</v>
      </c>
      <c r="J831" s="12">
        <f t="shared" si="327"/>
        <v>3</v>
      </c>
      <c r="K831" s="12">
        <f t="shared" si="328"/>
        <v>-5.2359877559829883E-2</v>
      </c>
      <c r="L831" s="12">
        <f t="shared" si="329"/>
        <v>-5.2335956242943828E-2</v>
      </c>
      <c r="M831" s="12">
        <f t="shared" si="330"/>
        <v>-5.2383818566763218E-2</v>
      </c>
      <c r="N831" s="12">
        <f t="shared" si="331"/>
        <v>0</v>
      </c>
      <c r="O831" s="12">
        <f t="shared" si="332"/>
        <v>6375585.7452000007</v>
      </c>
      <c r="P831" s="12">
        <f t="shared" si="333"/>
        <v>9.2468067027179749E-6</v>
      </c>
      <c r="Q831" s="12">
        <f t="shared" si="334"/>
        <v>0</v>
      </c>
      <c r="R831" s="12">
        <f t="shared" si="335"/>
        <v>0</v>
      </c>
      <c r="S831" s="12">
        <f t="shared" si="336"/>
        <v>0</v>
      </c>
      <c r="T831" s="12">
        <f t="shared" si="337"/>
        <v>0</v>
      </c>
      <c r="U831" s="12">
        <f t="shared" si="338"/>
        <v>0</v>
      </c>
      <c r="V831" s="12">
        <f t="shared" si="323"/>
        <v>5.0546225567071803E-3</v>
      </c>
      <c r="W831" s="12">
        <f t="shared" si="339"/>
        <v>4.2582015317955055E-5</v>
      </c>
      <c r="X831" s="12">
        <f t="shared" si="340"/>
        <v>1.6740578955036711E-7</v>
      </c>
      <c r="Y831" s="12">
        <f t="shared" si="341"/>
        <v>0</v>
      </c>
      <c r="Z831" s="13" t="str">
        <f t="shared" si="342"/>
        <v>N</v>
      </c>
      <c r="AA831" s="13" t="str">
        <f t="shared" si="343"/>
        <v>N</v>
      </c>
      <c r="AB831" s="13" t="str">
        <f t="shared" si="344"/>
        <v>U</v>
      </c>
      <c r="AC831" s="14">
        <f t="shared" si="345"/>
        <v>166021.44365805644</v>
      </c>
      <c r="AD831" s="14">
        <f t="shared" si="346"/>
        <v>0</v>
      </c>
      <c r="AE831" s="27"/>
      <c r="AF831" s="27"/>
      <c r="AG831" s="33"/>
      <c r="AH831" s="34"/>
      <c r="AI831" s="35"/>
      <c r="AJ831" s="33"/>
      <c r="AK831" s="34"/>
      <c r="AL831" s="35"/>
      <c r="AM831" s="28"/>
      <c r="AN831" s="28"/>
      <c r="AO831" s="28"/>
    </row>
    <row r="832" spans="5:41" x14ac:dyDescent="0.25">
      <c r="E832" s="11">
        <f>route!A831</f>
        <v>0</v>
      </c>
      <c r="F832" s="11">
        <f>route!B831</f>
        <v>0</v>
      </c>
      <c r="G832" s="12">
        <f t="shared" si="324"/>
        <v>0</v>
      </c>
      <c r="H832" s="12">
        <f t="shared" si="325"/>
        <v>0</v>
      </c>
      <c r="I832" s="12">
        <f t="shared" si="326"/>
        <v>31</v>
      </c>
      <c r="J832" s="12">
        <f t="shared" si="327"/>
        <v>3</v>
      </c>
      <c r="K832" s="12">
        <f t="shared" si="328"/>
        <v>-5.2359877559829883E-2</v>
      </c>
      <c r="L832" s="12">
        <f t="shared" si="329"/>
        <v>-5.2335956242943828E-2</v>
      </c>
      <c r="M832" s="12">
        <f t="shared" si="330"/>
        <v>-5.2383818566763218E-2</v>
      </c>
      <c r="N832" s="12">
        <f t="shared" si="331"/>
        <v>0</v>
      </c>
      <c r="O832" s="12">
        <f t="shared" si="332"/>
        <v>6375585.7452000007</v>
      </c>
      <c r="P832" s="12">
        <f t="shared" si="333"/>
        <v>9.2468067027179749E-6</v>
      </c>
      <c r="Q832" s="12">
        <f t="shared" si="334"/>
        <v>0</v>
      </c>
      <c r="R832" s="12">
        <f t="shared" si="335"/>
        <v>0</v>
      </c>
      <c r="S832" s="12">
        <f t="shared" si="336"/>
        <v>0</v>
      </c>
      <c r="T832" s="12">
        <f t="shared" si="337"/>
        <v>0</v>
      </c>
      <c r="U832" s="12">
        <f t="shared" si="338"/>
        <v>0</v>
      </c>
      <c r="V832" s="12">
        <f t="shared" si="323"/>
        <v>5.0546225567071803E-3</v>
      </c>
      <c r="W832" s="12">
        <f t="shared" si="339"/>
        <v>4.2582015317955055E-5</v>
      </c>
      <c r="X832" s="12">
        <f t="shared" si="340"/>
        <v>1.6740578955036711E-7</v>
      </c>
      <c r="Y832" s="12">
        <f t="shared" si="341"/>
        <v>0</v>
      </c>
      <c r="Z832" s="13" t="str">
        <f t="shared" si="342"/>
        <v>N</v>
      </c>
      <c r="AA832" s="13" t="str">
        <f t="shared" si="343"/>
        <v>N</v>
      </c>
      <c r="AB832" s="13" t="str">
        <f t="shared" si="344"/>
        <v>U</v>
      </c>
      <c r="AC832" s="14">
        <f t="shared" si="345"/>
        <v>166021.44365805644</v>
      </c>
      <c r="AD832" s="14">
        <f t="shared" si="346"/>
        <v>0</v>
      </c>
      <c r="AE832" s="27"/>
      <c r="AF832" s="27"/>
      <c r="AG832" s="33"/>
      <c r="AH832" s="34"/>
      <c r="AI832" s="35"/>
      <c r="AJ832" s="33"/>
      <c r="AK832" s="34"/>
      <c r="AL832" s="35"/>
      <c r="AM832" s="28"/>
      <c r="AN832" s="28"/>
      <c r="AO832" s="28"/>
    </row>
    <row r="833" spans="5:41" x14ac:dyDescent="0.25">
      <c r="E833" s="11">
        <f>route!A832</f>
        <v>0</v>
      </c>
      <c r="F833" s="11">
        <f>route!B832</f>
        <v>0</v>
      </c>
      <c r="G833" s="12">
        <f t="shared" si="324"/>
        <v>0</v>
      </c>
      <c r="H833" s="12">
        <f t="shared" si="325"/>
        <v>0</v>
      </c>
      <c r="I833" s="12">
        <f t="shared" si="326"/>
        <v>31</v>
      </c>
      <c r="J833" s="12">
        <f t="shared" si="327"/>
        <v>3</v>
      </c>
      <c r="K833" s="12">
        <f t="shared" si="328"/>
        <v>-5.2359877559829883E-2</v>
      </c>
      <c r="L833" s="12">
        <f t="shared" si="329"/>
        <v>-5.2335956242943828E-2</v>
      </c>
      <c r="M833" s="12">
        <f t="shared" si="330"/>
        <v>-5.2383818566763218E-2</v>
      </c>
      <c r="N833" s="12">
        <f t="shared" si="331"/>
        <v>0</v>
      </c>
      <c r="O833" s="12">
        <f t="shared" si="332"/>
        <v>6375585.7452000007</v>
      </c>
      <c r="P833" s="12">
        <f t="shared" si="333"/>
        <v>9.2468067027179749E-6</v>
      </c>
      <c r="Q833" s="12">
        <f t="shared" si="334"/>
        <v>0</v>
      </c>
      <c r="R833" s="12">
        <f t="shared" si="335"/>
        <v>0</v>
      </c>
      <c r="S833" s="12">
        <f t="shared" si="336"/>
        <v>0</v>
      </c>
      <c r="T833" s="12">
        <f t="shared" si="337"/>
        <v>0</v>
      </c>
      <c r="U833" s="12">
        <f t="shared" si="338"/>
        <v>0</v>
      </c>
      <c r="V833" s="12">
        <f t="shared" si="323"/>
        <v>5.0546225567071803E-3</v>
      </c>
      <c r="W833" s="12">
        <f t="shared" si="339"/>
        <v>4.2582015317955055E-5</v>
      </c>
      <c r="X833" s="12">
        <f t="shared" si="340"/>
        <v>1.6740578955036711E-7</v>
      </c>
      <c r="Y833" s="12">
        <f t="shared" si="341"/>
        <v>0</v>
      </c>
      <c r="Z833" s="13" t="str">
        <f t="shared" si="342"/>
        <v>N</v>
      </c>
      <c r="AA833" s="13" t="str">
        <f t="shared" si="343"/>
        <v>N</v>
      </c>
      <c r="AB833" s="13" t="str">
        <f t="shared" si="344"/>
        <v>U</v>
      </c>
      <c r="AC833" s="14">
        <f t="shared" si="345"/>
        <v>166021.44365805644</v>
      </c>
      <c r="AD833" s="14">
        <f t="shared" si="346"/>
        <v>0</v>
      </c>
      <c r="AE833" s="27"/>
      <c r="AF833" s="27"/>
      <c r="AG833" s="33"/>
      <c r="AH833" s="34"/>
      <c r="AI833" s="35"/>
      <c r="AJ833" s="33"/>
      <c r="AK833" s="34"/>
      <c r="AL833" s="35"/>
      <c r="AM833" s="28"/>
      <c r="AN833" s="28"/>
      <c r="AO833" s="28"/>
    </row>
    <row r="834" spans="5:41" x14ac:dyDescent="0.25">
      <c r="E834" s="11">
        <f>route!A833</f>
        <v>0</v>
      </c>
      <c r="F834" s="11">
        <f>route!B833</f>
        <v>0</v>
      </c>
      <c r="G834" s="12">
        <f t="shared" si="324"/>
        <v>0</v>
      </c>
      <c r="H834" s="12">
        <f t="shared" si="325"/>
        <v>0</v>
      </c>
      <c r="I834" s="12">
        <f t="shared" si="326"/>
        <v>31</v>
      </c>
      <c r="J834" s="12">
        <f t="shared" si="327"/>
        <v>3</v>
      </c>
      <c r="K834" s="12">
        <f t="shared" si="328"/>
        <v>-5.2359877559829883E-2</v>
      </c>
      <c r="L834" s="12">
        <f t="shared" si="329"/>
        <v>-5.2335956242943828E-2</v>
      </c>
      <c r="M834" s="12">
        <f t="shared" si="330"/>
        <v>-5.2383818566763218E-2</v>
      </c>
      <c r="N834" s="12">
        <f t="shared" si="331"/>
        <v>0</v>
      </c>
      <c r="O834" s="12">
        <f t="shared" si="332"/>
        <v>6375585.7452000007</v>
      </c>
      <c r="P834" s="12">
        <f t="shared" si="333"/>
        <v>9.2468067027179749E-6</v>
      </c>
      <c r="Q834" s="12">
        <f t="shared" si="334"/>
        <v>0</v>
      </c>
      <c r="R834" s="12">
        <f t="shared" si="335"/>
        <v>0</v>
      </c>
      <c r="S834" s="12">
        <f t="shared" si="336"/>
        <v>0</v>
      </c>
      <c r="T834" s="12">
        <f t="shared" si="337"/>
        <v>0</v>
      </c>
      <c r="U834" s="12">
        <f t="shared" si="338"/>
        <v>0</v>
      </c>
      <c r="V834" s="12">
        <f t="shared" si="323"/>
        <v>5.0546225567071803E-3</v>
      </c>
      <c r="W834" s="12">
        <f t="shared" si="339"/>
        <v>4.2582015317955055E-5</v>
      </c>
      <c r="X834" s="12">
        <f t="shared" si="340"/>
        <v>1.6740578955036711E-7</v>
      </c>
      <c r="Y834" s="12">
        <f t="shared" si="341"/>
        <v>0</v>
      </c>
      <c r="Z834" s="13" t="str">
        <f t="shared" si="342"/>
        <v>N</v>
      </c>
      <c r="AA834" s="13" t="str">
        <f t="shared" si="343"/>
        <v>N</v>
      </c>
      <c r="AB834" s="13" t="str">
        <f t="shared" si="344"/>
        <v>U</v>
      </c>
      <c r="AC834" s="14">
        <f t="shared" si="345"/>
        <v>166021.44365805644</v>
      </c>
      <c r="AD834" s="14">
        <f t="shared" si="346"/>
        <v>0</v>
      </c>
      <c r="AE834" s="27"/>
      <c r="AF834" s="27"/>
      <c r="AG834" s="33"/>
      <c r="AH834" s="34"/>
      <c r="AI834" s="35"/>
      <c r="AJ834" s="33"/>
      <c r="AK834" s="34"/>
      <c r="AL834" s="35"/>
      <c r="AM834" s="28"/>
      <c r="AN834" s="28"/>
      <c r="AO834" s="28"/>
    </row>
    <row r="835" spans="5:41" x14ac:dyDescent="0.25">
      <c r="E835" s="11">
        <f>route!A834</f>
        <v>0</v>
      </c>
      <c r="F835" s="11">
        <f>route!B834</f>
        <v>0</v>
      </c>
      <c r="G835" s="12">
        <f t="shared" si="324"/>
        <v>0</v>
      </c>
      <c r="H835" s="12">
        <f t="shared" si="325"/>
        <v>0</v>
      </c>
      <c r="I835" s="12">
        <f t="shared" si="326"/>
        <v>31</v>
      </c>
      <c r="J835" s="12">
        <f t="shared" si="327"/>
        <v>3</v>
      </c>
      <c r="K835" s="12">
        <f t="shared" si="328"/>
        <v>-5.2359877559829883E-2</v>
      </c>
      <c r="L835" s="12">
        <f t="shared" si="329"/>
        <v>-5.2335956242943828E-2</v>
      </c>
      <c r="M835" s="12">
        <f t="shared" si="330"/>
        <v>-5.2383818566763218E-2</v>
      </c>
      <c r="N835" s="12">
        <f t="shared" si="331"/>
        <v>0</v>
      </c>
      <c r="O835" s="12">
        <f t="shared" si="332"/>
        <v>6375585.7452000007</v>
      </c>
      <c r="P835" s="12">
        <f t="shared" si="333"/>
        <v>9.2468067027179749E-6</v>
      </c>
      <c r="Q835" s="12">
        <f t="shared" si="334"/>
        <v>0</v>
      </c>
      <c r="R835" s="12">
        <f t="shared" si="335"/>
        <v>0</v>
      </c>
      <c r="S835" s="12">
        <f t="shared" si="336"/>
        <v>0</v>
      </c>
      <c r="T835" s="12">
        <f t="shared" si="337"/>
        <v>0</v>
      </c>
      <c r="U835" s="12">
        <f t="shared" si="338"/>
        <v>0</v>
      </c>
      <c r="V835" s="12">
        <f t="shared" si="323"/>
        <v>5.0546225567071803E-3</v>
      </c>
      <c r="W835" s="12">
        <f t="shared" si="339"/>
        <v>4.2582015317955055E-5</v>
      </c>
      <c r="X835" s="12">
        <f t="shared" si="340"/>
        <v>1.6740578955036711E-7</v>
      </c>
      <c r="Y835" s="12">
        <f t="shared" si="341"/>
        <v>0</v>
      </c>
      <c r="Z835" s="13" t="str">
        <f t="shared" si="342"/>
        <v>N</v>
      </c>
      <c r="AA835" s="13" t="str">
        <f t="shared" si="343"/>
        <v>N</v>
      </c>
      <c r="AB835" s="13" t="str">
        <f t="shared" si="344"/>
        <v>U</v>
      </c>
      <c r="AC835" s="14">
        <f t="shared" si="345"/>
        <v>166021.44365805644</v>
      </c>
      <c r="AD835" s="14">
        <f t="shared" si="346"/>
        <v>0</v>
      </c>
      <c r="AE835" s="27"/>
      <c r="AF835" s="27"/>
      <c r="AG835" s="33"/>
      <c r="AH835" s="34"/>
      <c r="AI835" s="35"/>
      <c r="AJ835" s="33"/>
      <c r="AK835" s="34"/>
      <c r="AL835" s="35"/>
      <c r="AM835" s="28"/>
      <c r="AN835" s="28"/>
      <c r="AO835" s="28"/>
    </row>
    <row r="836" spans="5:41" x14ac:dyDescent="0.25">
      <c r="E836" s="11">
        <f>route!A835</f>
        <v>0</v>
      </c>
      <c r="F836" s="11">
        <f>route!B835</f>
        <v>0</v>
      </c>
      <c r="G836" s="12">
        <f t="shared" si="324"/>
        <v>0</v>
      </c>
      <c r="H836" s="12">
        <f t="shared" si="325"/>
        <v>0</v>
      </c>
      <c r="I836" s="12">
        <f t="shared" si="326"/>
        <v>31</v>
      </c>
      <c r="J836" s="12">
        <f t="shared" si="327"/>
        <v>3</v>
      </c>
      <c r="K836" s="12">
        <f t="shared" si="328"/>
        <v>-5.2359877559829883E-2</v>
      </c>
      <c r="L836" s="12">
        <f t="shared" si="329"/>
        <v>-5.2335956242943828E-2</v>
      </c>
      <c r="M836" s="12">
        <f t="shared" si="330"/>
        <v>-5.2383818566763218E-2</v>
      </c>
      <c r="N836" s="12">
        <f t="shared" si="331"/>
        <v>0</v>
      </c>
      <c r="O836" s="12">
        <f t="shared" si="332"/>
        <v>6375585.7452000007</v>
      </c>
      <c r="P836" s="12">
        <f t="shared" si="333"/>
        <v>9.2468067027179749E-6</v>
      </c>
      <c r="Q836" s="12">
        <f t="shared" si="334"/>
        <v>0</v>
      </c>
      <c r="R836" s="12">
        <f t="shared" si="335"/>
        <v>0</v>
      </c>
      <c r="S836" s="12">
        <f t="shared" si="336"/>
        <v>0</v>
      </c>
      <c r="T836" s="12">
        <f t="shared" si="337"/>
        <v>0</v>
      </c>
      <c r="U836" s="12">
        <f t="shared" si="338"/>
        <v>0</v>
      </c>
      <c r="V836" s="12">
        <f t="shared" si="323"/>
        <v>5.0546225567071803E-3</v>
      </c>
      <c r="W836" s="12">
        <f t="shared" si="339"/>
        <v>4.2582015317955055E-5</v>
      </c>
      <c r="X836" s="12">
        <f t="shared" si="340"/>
        <v>1.6740578955036711E-7</v>
      </c>
      <c r="Y836" s="12">
        <f t="shared" si="341"/>
        <v>0</v>
      </c>
      <c r="Z836" s="13" t="str">
        <f t="shared" si="342"/>
        <v>N</v>
      </c>
      <c r="AA836" s="13" t="str">
        <f t="shared" si="343"/>
        <v>N</v>
      </c>
      <c r="AB836" s="13" t="str">
        <f t="shared" si="344"/>
        <v>U</v>
      </c>
      <c r="AC836" s="14">
        <f t="shared" si="345"/>
        <v>166021.44365805644</v>
      </c>
      <c r="AD836" s="14">
        <f t="shared" si="346"/>
        <v>0</v>
      </c>
      <c r="AE836" s="27"/>
      <c r="AF836" s="27"/>
      <c r="AG836" s="33"/>
      <c r="AH836" s="34"/>
      <c r="AI836" s="35"/>
      <c r="AJ836" s="33"/>
      <c r="AK836" s="34"/>
      <c r="AL836" s="35"/>
      <c r="AM836" s="28"/>
      <c r="AN836" s="28"/>
      <c r="AO836" s="28"/>
    </row>
    <row r="837" spans="5:41" x14ac:dyDescent="0.25">
      <c r="E837" s="11">
        <f>route!A836</f>
        <v>0</v>
      </c>
      <c r="F837" s="11">
        <f>route!B836</f>
        <v>0</v>
      </c>
      <c r="G837" s="12">
        <f t="shared" si="324"/>
        <v>0</v>
      </c>
      <c r="H837" s="12">
        <f t="shared" si="325"/>
        <v>0</v>
      </c>
      <c r="I837" s="12">
        <f t="shared" si="326"/>
        <v>31</v>
      </c>
      <c r="J837" s="12">
        <f t="shared" si="327"/>
        <v>3</v>
      </c>
      <c r="K837" s="12">
        <f t="shared" si="328"/>
        <v>-5.2359877559829883E-2</v>
      </c>
      <c r="L837" s="12">
        <f t="shared" si="329"/>
        <v>-5.2335956242943828E-2</v>
      </c>
      <c r="M837" s="12">
        <f t="shared" si="330"/>
        <v>-5.2383818566763218E-2</v>
      </c>
      <c r="N837" s="12">
        <f t="shared" si="331"/>
        <v>0</v>
      </c>
      <c r="O837" s="12">
        <f t="shared" si="332"/>
        <v>6375585.7452000007</v>
      </c>
      <c r="P837" s="12">
        <f t="shared" si="333"/>
        <v>9.2468067027179749E-6</v>
      </c>
      <c r="Q837" s="12">
        <f t="shared" si="334"/>
        <v>0</v>
      </c>
      <c r="R837" s="12">
        <f t="shared" si="335"/>
        <v>0</v>
      </c>
      <c r="S837" s="12">
        <f t="shared" si="336"/>
        <v>0</v>
      </c>
      <c r="T837" s="12">
        <f t="shared" si="337"/>
        <v>0</v>
      </c>
      <c r="U837" s="12">
        <f t="shared" si="338"/>
        <v>0</v>
      </c>
      <c r="V837" s="12">
        <f t="shared" ref="V837:V900" si="347">(3/4)*$C$17</f>
        <v>5.0546225567071803E-3</v>
      </c>
      <c r="W837" s="12">
        <f t="shared" si="339"/>
        <v>4.2582015317955055E-5</v>
      </c>
      <c r="X837" s="12">
        <f t="shared" si="340"/>
        <v>1.6740578955036711E-7</v>
      </c>
      <c r="Y837" s="12">
        <f t="shared" si="341"/>
        <v>0</v>
      </c>
      <c r="Z837" s="13" t="str">
        <f t="shared" si="342"/>
        <v>N</v>
      </c>
      <c r="AA837" s="13" t="str">
        <f t="shared" si="343"/>
        <v>N</v>
      </c>
      <c r="AB837" s="13" t="str">
        <f t="shared" si="344"/>
        <v>U</v>
      </c>
      <c r="AC837" s="14">
        <f t="shared" si="345"/>
        <v>166021.44365805644</v>
      </c>
      <c r="AD837" s="14">
        <f t="shared" si="346"/>
        <v>0</v>
      </c>
      <c r="AE837" s="27"/>
      <c r="AF837" s="27"/>
      <c r="AG837" s="33"/>
      <c r="AH837" s="34"/>
      <c r="AI837" s="35"/>
      <c r="AJ837" s="33"/>
      <c r="AK837" s="34"/>
      <c r="AL837" s="35"/>
      <c r="AM837" s="28"/>
      <c r="AN837" s="28"/>
      <c r="AO837" s="28"/>
    </row>
    <row r="838" spans="5:41" x14ac:dyDescent="0.25">
      <c r="E838" s="11">
        <f>route!A837</f>
        <v>0</v>
      </c>
      <c r="F838" s="11">
        <f>route!B837</f>
        <v>0</v>
      </c>
      <c r="G838" s="12">
        <f t="shared" si="324"/>
        <v>0</v>
      </c>
      <c r="H838" s="12">
        <f t="shared" si="325"/>
        <v>0</v>
      </c>
      <c r="I838" s="12">
        <f t="shared" si="326"/>
        <v>31</v>
      </c>
      <c r="J838" s="12">
        <f t="shared" si="327"/>
        <v>3</v>
      </c>
      <c r="K838" s="12">
        <f t="shared" si="328"/>
        <v>-5.2359877559829883E-2</v>
      </c>
      <c r="L838" s="12">
        <f t="shared" si="329"/>
        <v>-5.2335956242943828E-2</v>
      </c>
      <c r="M838" s="12">
        <f t="shared" si="330"/>
        <v>-5.2383818566763218E-2</v>
      </c>
      <c r="N838" s="12">
        <f t="shared" si="331"/>
        <v>0</v>
      </c>
      <c r="O838" s="12">
        <f t="shared" si="332"/>
        <v>6375585.7452000007</v>
      </c>
      <c r="P838" s="12">
        <f t="shared" si="333"/>
        <v>9.2468067027179749E-6</v>
      </c>
      <c r="Q838" s="12">
        <f t="shared" si="334"/>
        <v>0</v>
      </c>
      <c r="R838" s="12">
        <f t="shared" si="335"/>
        <v>0</v>
      </c>
      <c r="S838" s="12">
        <f t="shared" si="336"/>
        <v>0</v>
      </c>
      <c r="T838" s="12">
        <f t="shared" si="337"/>
        <v>0</v>
      </c>
      <c r="U838" s="12">
        <f t="shared" si="338"/>
        <v>0</v>
      </c>
      <c r="V838" s="12">
        <f t="shared" si="347"/>
        <v>5.0546225567071803E-3</v>
      </c>
      <c r="W838" s="12">
        <f t="shared" si="339"/>
        <v>4.2582015317955055E-5</v>
      </c>
      <c r="X838" s="12">
        <f t="shared" si="340"/>
        <v>1.6740578955036711E-7</v>
      </c>
      <c r="Y838" s="12">
        <f t="shared" si="341"/>
        <v>0</v>
      </c>
      <c r="Z838" s="13" t="str">
        <f t="shared" si="342"/>
        <v>N</v>
      </c>
      <c r="AA838" s="13" t="str">
        <f t="shared" si="343"/>
        <v>N</v>
      </c>
      <c r="AB838" s="13" t="str">
        <f t="shared" si="344"/>
        <v>U</v>
      </c>
      <c r="AC838" s="14">
        <f t="shared" si="345"/>
        <v>166021.44365805644</v>
      </c>
      <c r="AD838" s="14">
        <f t="shared" si="346"/>
        <v>0</v>
      </c>
      <c r="AE838" s="27"/>
      <c r="AF838" s="27"/>
      <c r="AG838" s="33"/>
      <c r="AH838" s="34"/>
      <c r="AI838" s="35"/>
      <c r="AJ838" s="33"/>
      <c r="AK838" s="34"/>
      <c r="AL838" s="35"/>
      <c r="AM838" s="28"/>
      <c r="AN838" s="28"/>
      <c r="AO838" s="28"/>
    </row>
    <row r="839" spans="5:41" x14ac:dyDescent="0.25">
      <c r="E839" s="11">
        <f>route!A838</f>
        <v>0</v>
      </c>
      <c r="F839" s="11">
        <f>route!B838</f>
        <v>0</v>
      </c>
      <c r="G839" s="12">
        <f t="shared" si="324"/>
        <v>0</v>
      </c>
      <c r="H839" s="12">
        <f t="shared" si="325"/>
        <v>0</v>
      </c>
      <c r="I839" s="12">
        <f t="shared" si="326"/>
        <v>31</v>
      </c>
      <c r="J839" s="12">
        <f t="shared" si="327"/>
        <v>3</v>
      </c>
      <c r="K839" s="12">
        <f t="shared" si="328"/>
        <v>-5.2359877559829883E-2</v>
      </c>
      <c r="L839" s="12">
        <f t="shared" si="329"/>
        <v>-5.2335956242943828E-2</v>
      </c>
      <c r="M839" s="12">
        <f t="shared" si="330"/>
        <v>-5.2383818566763218E-2</v>
      </c>
      <c r="N839" s="12">
        <f t="shared" si="331"/>
        <v>0</v>
      </c>
      <c r="O839" s="12">
        <f t="shared" si="332"/>
        <v>6375585.7452000007</v>
      </c>
      <c r="P839" s="12">
        <f t="shared" si="333"/>
        <v>9.2468067027179749E-6</v>
      </c>
      <c r="Q839" s="12">
        <f t="shared" si="334"/>
        <v>0</v>
      </c>
      <c r="R839" s="12">
        <f t="shared" si="335"/>
        <v>0</v>
      </c>
      <c r="S839" s="12">
        <f t="shared" si="336"/>
        <v>0</v>
      </c>
      <c r="T839" s="12">
        <f t="shared" si="337"/>
        <v>0</v>
      </c>
      <c r="U839" s="12">
        <f t="shared" si="338"/>
        <v>0</v>
      </c>
      <c r="V839" s="12">
        <f t="shared" si="347"/>
        <v>5.0546225567071803E-3</v>
      </c>
      <c r="W839" s="12">
        <f t="shared" si="339"/>
        <v>4.2582015317955055E-5</v>
      </c>
      <c r="X839" s="12">
        <f t="shared" si="340"/>
        <v>1.6740578955036711E-7</v>
      </c>
      <c r="Y839" s="12">
        <f t="shared" si="341"/>
        <v>0</v>
      </c>
      <c r="Z839" s="13" t="str">
        <f t="shared" si="342"/>
        <v>N</v>
      </c>
      <c r="AA839" s="13" t="str">
        <f t="shared" si="343"/>
        <v>N</v>
      </c>
      <c r="AB839" s="13" t="str">
        <f t="shared" si="344"/>
        <v>U</v>
      </c>
      <c r="AC839" s="14">
        <f t="shared" si="345"/>
        <v>166021.44365805644</v>
      </c>
      <c r="AD839" s="14">
        <f t="shared" si="346"/>
        <v>0</v>
      </c>
      <c r="AE839" s="27"/>
      <c r="AF839" s="27"/>
      <c r="AG839" s="33"/>
      <c r="AH839" s="34"/>
      <c r="AI839" s="35"/>
      <c r="AJ839" s="33"/>
      <c r="AK839" s="34"/>
      <c r="AL839" s="35"/>
      <c r="AM839" s="28"/>
      <c r="AN839" s="28"/>
      <c r="AO839" s="28"/>
    </row>
    <row r="840" spans="5:41" x14ac:dyDescent="0.25">
      <c r="E840" s="11">
        <f>route!A839</f>
        <v>0</v>
      </c>
      <c r="F840" s="11">
        <f>route!B839</f>
        <v>0</v>
      </c>
      <c r="G840" s="12">
        <f t="shared" si="324"/>
        <v>0</v>
      </c>
      <c r="H840" s="12">
        <f t="shared" si="325"/>
        <v>0</v>
      </c>
      <c r="I840" s="12">
        <f t="shared" si="326"/>
        <v>31</v>
      </c>
      <c r="J840" s="12">
        <f t="shared" si="327"/>
        <v>3</v>
      </c>
      <c r="K840" s="12">
        <f t="shared" si="328"/>
        <v>-5.2359877559829883E-2</v>
      </c>
      <c r="L840" s="12">
        <f t="shared" si="329"/>
        <v>-5.2335956242943828E-2</v>
      </c>
      <c r="M840" s="12">
        <f t="shared" si="330"/>
        <v>-5.2383818566763218E-2</v>
      </c>
      <c r="N840" s="12">
        <f t="shared" si="331"/>
        <v>0</v>
      </c>
      <c r="O840" s="12">
        <f t="shared" si="332"/>
        <v>6375585.7452000007</v>
      </c>
      <c r="P840" s="12">
        <f t="shared" si="333"/>
        <v>9.2468067027179749E-6</v>
      </c>
      <c r="Q840" s="12">
        <f t="shared" si="334"/>
        <v>0</v>
      </c>
      <c r="R840" s="12">
        <f t="shared" si="335"/>
        <v>0</v>
      </c>
      <c r="S840" s="12">
        <f t="shared" si="336"/>
        <v>0</v>
      </c>
      <c r="T840" s="12">
        <f t="shared" si="337"/>
        <v>0</v>
      </c>
      <c r="U840" s="12">
        <f t="shared" si="338"/>
        <v>0</v>
      </c>
      <c r="V840" s="12">
        <f t="shared" si="347"/>
        <v>5.0546225567071803E-3</v>
      </c>
      <c r="W840" s="12">
        <f t="shared" si="339"/>
        <v>4.2582015317955055E-5</v>
      </c>
      <c r="X840" s="12">
        <f t="shared" si="340"/>
        <v>1.6740578955036711E-7</v>
      </c>
      <c r="Y840" s="12">
        <f t="shared" si="341"/>
        <v>0</v>
      </c>
      <c r="Z840" s="13" t="str">
        <f t="shared" si="342"/>
        <v>N</v>
      </c>
      <c r="AA840" s="13" t="str">
        <f t="shared" si="343"/>
        <v>N</v>
      </c>
      <c r="AB840" s="13" t="str">
        <f t="shared" si="344"/>
        <v>U</v>
      </c>
      <c r="AC840" s="14">
        <f t="shared" si="345"/>
        <v>166021.44365805644</v>
      </c>
      <c r="AD840" s="14">
        <f t="shared" si="346"/>
        <v>0</v>
      </c>
      <c r="AE840" s="27"/>
      <c r="AF840" s="27"/>
      <c r="AG840" s="33"/>
      <c r="AH840" s="34"/>
      <c r="AI840" s="35"/>
      <c r="AJ840" s="33"/>
      <c r="AK840" s="34"/>
      <c r="AL840" s="35"/>
      <c r="AM840" s="28"/>
      <c r="AN840" s="28"/>
      <c r="AO840" s="28"/>
    </row>
    <row r="841" spans="5:41" x14ac:dyDescent="0.25">
      <c r="E841" s="11">
        <f>route!A840</f>
        <v>0</v>
      </c>
      <c r="F841" s="11">
        <f>route!B840</f>
        <v>0</v>
      </c>
      <c r="G841" s="12">
        <f t="shared" si="324"/>
        <v>0</v>
      </c>
      <c r="H841" s="12">
        <f t="shared" si="325"/>
        <v>0</v>
      </c>
      <c r="I841" s="12">
        <f t="shared" si="326"/>
        <v>31</v>
      </c>
      <c r="J841" s="12">
        <f t="shared" si="327"/>
        <v>3</v>
      </c>
      <c r="K841" s="12">
        <f t="shared" si="328"/>
        <v>-5.2359877559829883E-2</v>
      </c>
      <c r="L841" s="12">
        <f t="shared" si="329"/>
        <v>-5.2335956242943828E-2</v>
      </c>
      <c r="M841" s="12">
        <f t="shared" si="330"/>
        <v>-5.2383818566763218E-2</v>
      </c>
      <c r="N841" s="12">
        <f t="shared" si="331"/>
        <v>0</v>
      </c>
      <c r="O841" s="12">
        <f t="shared" si="332"/>
        <v>6375585.7452000007</v>
      </c>
      <c r="P841" s="12">
        <f t="shared" si="333"/>
        <v>9.2468067027179749E-6</v>
      </c>
      <c r="Q841" s="12">
        <f t="shared" si="334"/>
        <v>0</v>
      </c>
      <c r="R841" s="12">
        <f t="shared" si="335"/>
        <v>0</v>
      </c>
      <c r="S841" s="12">
        <f t="shared" si="336"/>
        <v>0</v>
      </c>
      <c r="T841" s="12">
        <f t="shared" si="337"/>
        <v>0</v>
      </c>
      <c r="U841" s="12">
        <f t="shared" si="338"/>
        <v>0</v>
      </c>
      <c r="V841" s="12">
        <f t="shared" si="347"/>
        <v>5.0546225567071803E-3</v>
      </c>
      <c r="W841" s="12">
        <f t="shared" si="339"/>
        <v>4.2582015317955055E-5</v>
      </c>
      <c r="X841" s="12">
        <f t="shared" si="340"/>
        <v>1.6740578955036711E-7</v>
      </c>
      <c r="Y841" s="12">
        <f t="shared" si="341"/>
        <v>0</v>
      </c>
      <c r="Z841" s="13" t="str">
        <f t="shared" si="342"/>
        <v>N</v>
      </c>
      <c r="AA841" s="13" t="str">
        <f t="shared" si="343"/>
        <v>N</v>
      </c>
      <c r="AB841" s="13" t="str">
        <f t="shared" si="344"/>
        <v>U</v>
      </c>
      <c r="AC841" s="14">
        <f t="shared" si="345"/>
        <v>166021.44365805644</v>
      </c>
      <c r="AD841" s="14">
        <f t="shared" si="346"/>
        <v>0</v>
      </c>
      <c r="AE841" s="27"/>
      <c r="AF841" s="27"/>
      <c r="AG841" s="33"/>
      <c r="AH841" s="34"/>
      <c r="AI841" s="35"/>
      <c r="AJ841" s="33"/>
      <c r="AK841" s="34"/>
      <c r="AL841" s="35"/>
      <c r="AM841" s="28"/>
      <c r="AN841" s="28"/>
      <c r="AO841" s="28"/>
    </row>
    <row r="842" spans="5:41" x14ac:dyDescent="0.25">
      <c r="E842" s="11">
        <f>route!A841</f>
        <v>0</v>
      </c>
      <c r="F842" s="11">
        <f>route!B841</f>
        <v>0</v>
      </c>
      <c r="G842" s="12">
        <f t="shared" si="324"/>
        <v>0</v>
      </c>
      <c r="H842" s="12">
        <f t="shared" si="325"/>
        <v>0</v>
      </c>
      <c r="I842" s="12">
        <f t="shared" si="326"/>
        <v>31</v>
      </c>
      <c r="J842" s="12">
        <f t="shared" si="327"/>
        <v>3</v>
      </c>
      <c r="K842" s="12">
        <f t="shared" si="328"/>
        <v>-5.2359877559829883E-2</v>
      </c>
      <c r="L842" s="12">
        <f t="shared" si="329"/>
        <v>-5.2335956242943828E-2</v>
      </c>
      <c r="M842" s="12">
        <f t="shared" si="330"/>
        <v>-5.2383818566763218E-2</v>
      </c>
      <c r="N842" s="12">
        <f t="shared" si="331"/>
        <v>0</v>
      </c>
      <c r="O842" s="12">
        <f t="shared" si="332"/>
        <v>6375585.7452000007</v>
      </c>
      <c r="P842" s="12">
        <f t="shared" si="333"/>
        <v>9.2468067027179749E-6</v>
      </c>
      <c r="Q842" s="12">
        <f t="shared" si="334"/>
        <v>0</v>
      </c>
      <c r="R842" s="12">
        <f t="shared" si="335"/>
        <v>0</v>
      </c>
      <c r="S842" s="12">
        <f t="shared" si="336"/>
        <v>0</v>
      </c>
      <c r="T842" s="12">
        <f t="shared" si="337"/>
        <v>0</v>
      </c>
      <c r="U842" s="12">
        <f t="shared" si="338"/>
        <v>0</v>
      </c>
      <c r="V842" s="12">
        <f t="shared" si="347"/>
        <v>5.0546225567071803E-3</v>
      </c>
      <c r="W842" s="12">
        <f t="shared" si="339"/>
        <v>4.2582015317955055E-5</v>
      </c>
      <c r="X842" s="12">
        <f t="shared" si="340"/>
        <v>1.6740578955036711E-7</v>
      </c>
      <c r="Y842" s="12">
        <f t="shared" si="341"/>
        <v>0</v>
      </c>
      <c r="Z842" s="13" t="str">
        <f t="shared" si="342"/>
        <v>N</v>
      </c>
      <c r="AA842" s="13" t="str">
        <f t="shared" si="343"/>
        <v>N</v>
      </c>
      <c r="AB842" s="13" t="str">
        <f t="shared" si="344"/>
        <v>U</v>
      </c>
      <c r="AC842" s="14">
        <f t="shared" si="345"/>
        <v>166021.44365805644</v>
      </c>
      <c r="AD842" s="14">
        <f t="shared" si="346"/>
        <v>0</v>
      </c>
      <c r="AE842" s="27"/>
      <c r="AF842" s="27"/>
      <c r="AG842" s="33"/>
      <c r="AH842" s="34"/>
      <c r="AI842" s="35"/>
      <c r="AJ842" s="33"/>
      <c r="AK842" s="34"/>
      <c r="AL842" s="35"/>
      <c r="AM842" s="28"/>
      <c r="AN842" s="28"/>
      <c r="AO842" s="28"/>
    </row>
    <row r="843" spans="5:41" x14ac:dyDescent="0.25">
      <c r="E843" s="11">
        <f>route!A842</f>
        <v>0</v>
      </c>
      <c r="F843" s="11">
        <f>route!B842</f>
        <v>0</v>
      </c>
      <c r="G843" s="12">
        <f t="shared" si="324"/>
        <v>0</v>
      </c>
      <c r="H843" s="12">
        <f t="shared" si="325"/>
        <v>0</v>
      </c>
      <c r="I843" s="12">
        <f t="shared" si="326"/>
        <v>31</v>
      </c>
      <c r="J843" s="12">
        <f t="shared" si="327"/>
        <v>3</v>
      </c>
      <c r="K843" s="12">
        <f t="shared" si="328"/>
        <v>-5.2359877559829883E-2</v>
      </c>
      <c r="L843" s="12">
        <f t="shared" si="329"/>
        <v>-5.2335956242943828E-2</v>
      </c>
      <c r="M843" s="12">
        <f t="shared" si="330"/>
        <v>-5.2383818566763218E-2</v>
      </c>
      <c r="N843" s="12">
        <f t="shared" si="331"/>
        <v>0</v>
      </c>
      <c r="O843" s="12">
        <f t="shared" si="332"/>
        <v>6375585.7452000007</v>
      </c>
      <c r="P843" s="12">
        <f t="shared" si="333"/>
        <v>9.2468067027179749E-6</v>
      </c>
      <c r="Q843" s="12">
        <f t="shared" si="334"/>
        <v>0</v>
      </c>
      <c r="R843" s="12">
        <f t="shared" si="335"/>
        <v>0</v>
      </c>
      <c r="S843" s="12">
        <f t="shared" si="336"/>
        <v>0</v>
      </c>
      <c r="T843" s="12">
        <f t="shared" si="337"/>
        <v>0</v>
      </c>
      <c r="U843" s="12">
        <f t="shared" si="338"/>
        <v>0</v>
      </c>
      <c r="V843" s="12">
        <f t="shared" si="347"/>
        <v>5.0546225567071803E-3</v>
      </c>
      <c r="W843" s="12">
        <f t="shared" si="339"/>
        <v>4.2582015317955055E-5</v>
      </c>
      <c r="X843" s="12">
        <f t="shared" si="340"/>
        <v>1.6740578955036711E-7</v>
      </c>
      <c r="Y843" s="12">
        <f t="shared" si="341"/>
        <v>0</v>
      </c>
      <c r="Z843" s="13" t="str">
        <f t="shared" si="342"/>
        <v>N</v>
      </c>
      <c r="AA843" s="13" t="str">
        <f t="shared" si="343"/>
        <v>N</v>
      </c>
      <c r="AB843" s="13" t="str">
        <f t="shared" si="344"/>
        <v>U</v>
      </c>
      <c r="AC843" s="14">
        <f t="shared" si="345"/>
        <v>166021.44365805644</v>
      </c>
      <c r="AD843" s="14">
        <f t="shared" si="346"/>
        <v>0</v>
      </c>
      <c r="AE843" s="27"/>
      <c r="AF843" s="27"/>
      <c r="AG843" s="33"/>
      <c r="AH843" s="34"/>
      <c r="AI843" s="35"/>
      <c r="AJ843" s="33"/>
      <c r="AK843" s="34"/>
      <c r="AL843" s="35"/>
      <c r="AM843" s="28"/>
      <c r="AN843" s="28"/>
      <c r="AO843" s="28"/>
    </row>
    <row r="844" spans="5:41" x14ac:dyDescent="0.25">
      <c r="E844" s="11">
        <f>route!A843</f>
        <v>0</v>
      </c>
      <c r="F844" s="11">
        <f>route!B843</f>
        <v>0</v>
      </c>
      <c r="G844" s="12">
        <f t="shared" si="324"/>
        <v>0</v>
      </c>
      <c r="H844" s="12">
        <f t="shared" si="325"/>
        <v>0</v>
      </c>
      <c r="I844" s="12">
        <f t="shared" si="326"/>
        <v>31</v>
      </c>
      <c r="J844" s="12">
        <f t="shared" si="327"/>
        <v>3</v>
      </c>
      <c r="K844" s="12">
        <f t="shared" si="328"/>
        <v>-5.2359877559829883E-2</v>
      </c>
      <c r="L844" s="12">
        <f t="shared" si="329"/>
        <v>-5.2335956242943828E-2</v>
      </c>
      <c r="M844" s="12">
        <f t="shared" si="330"/>
        <v>-5.2383818566763218E-2</v>
      </c>
      <c r="N844" s="12">
        <f t="shared" si="331"/>
        <v>0</v>
      </c>
      <c r="O844" s="12">
        <f t="shared" si="332"/>
        <v>6375585.7452000007</v>
      </c>
      <c r="P844" s="12">
        <f t="shared" si="333"/>
        <v>9.2468067027179749E-6</v>
      </c>
      <c r="Q844" s="12">
        <f t="shared" si="334"/>
        <v>0</v>
      </c>
      <c r="R844" s="12">
        <f t="shared" si="335"/>
        <v>0</v>
      </c>
      <c r="S844" s="12">
        <f t="shared" si="336"/>
        <v>0</v>
      </c>
      <c r="T844" s="12">
        <f t="shared" si="337"/>
        <v>0</v>
      </c>
      <c r="U844" s="12">
        <f t="shared" si="338"/>
        <v>0</v>
      </c>
      <c r="V844" s="12">
        <f t="shared" si="347"/>
        <v>5.0546225567071803E-3</v>
      </c>
      <c r="W844" s="12">
        <f t="shared" si="339"/>
        <v>4.2582015317955055E-5</v>
      </c>
      <c r="X844" s="12">
        <f t="shared" si="340"/>
        <v>1.6740578955036711E-7</v>
      </c>
      <c r="Y844" s="12">
        <f t="shared" si="341"/>
        <v>0</v>
      </c>
      <c r="Z844" s="13" t="str">
        <f t="shared" si="342"/>
        <v>N</v>
      </c>
      <c r="AA844" s="13" t="str">
        <f t="shared" si="343"/>
        <v>N</v>
      </c>
      <c r="AB844" s="13" t="str">
        <f t="shared" si="344"/>
        <v>U</v>
      </c>
      <c r="AC844" s="14">
        <f t="shared" si="345"/>
        <v>166021.44365805644</v>
      </c>
      <c r="AD844" s="14">
        <f t="shared" si="346"/>
        <v>0</v>
      </c>
      <c r="AE844" s="27"/>
      <c r="AF844" s="27"/>
      <c r="AG844" s="33"/>
      <c r="AH844" s="34"/>
      <c r="AI844" s="35"/>
      <c r="AJ844" s="33"/>
      <c r="AK844" s="34"/>
      <c r="AL844" s="35"/>
      <c r="AM844" s="28"/>
      <c r="AN844" s="28"/>
      <c r="AO844" s="28"/>
    </row>
    <row r="845" spans="5:41" x14ac:dyDescent="0.25">
      <c r="E845" s="11">
        <f>route!A844</f>
        <v>0</v>
      </c>
      <c r="F845" s="11">
        <f>route!B844</f>
        <v>0</v>
      </c>
      <c r="G845" s="12">
        <f t="shared" si="324"/>
        <v>0</v>
      </c>
      <c r="H845" s="12">
        <f t="shared" si="325"/>
        <v>0</v>
      </c>
      <c r="I845" s="12">
        <f t="shared" si="326"/>
        <v>31</v>
      </c>
      <c r="J845" s="12">
        <f t="shared" si="327"/>
        <v>3</v>
      </c>
      <c r="K845" s="12">
        <f t="shared" si="328"/>
        <v>-5.2359877559829883E-2</v>
      </c>
      <c r="L845" s="12">
        <f t="shared" si="329"/>
        <v>-5.2335956242943828E-2</v>
      </c>
      <c r="M845" s="12">
        <f t="shared" si="330"/>
        <v>-5.2383818566763218E-2</v>
      </c>
      <c r="N845" s="12">
        <f t="shared" si="331"/>
        <v>0</v>
      </c>
      <c r="O845" s="12">
        <f t="shared" si="332"/>
        <v>6375585.7452000007</v>
      </c>
      <c r="P845" s="12">
        <f t="shared" si="333"/>
        <v>9.2468067027179749E-6</v>
      </c>
      <c r="Q845" s="12">
        <f t="shared" si="334"/>
        <v>0</v>
      </c>
      <c r="R845" s="12">
        <f t="shared" si="335"/>
        <v>0</v>
      </c>
      <c r="S845" s="12">
        <f t="shared" si="336"/>
        <v>0</v>
      </c>
      <c r="T845" s="12">
        <f t="shared" si="337"/>
        <v>0</v>
      </c>
      <c r="U845" s="12">
        <f t="shared" si="338"/>
        <v>0</v>
      </c>
      <c r="V845" s="12">
        <f t="shared" si="347"/>
        <v>5.0546225567071803E-3</v>
      </c>
      <c r="W845" s="12">
        <f t="shared" si="339"/>
        <v>4.2582015317955055E-5</v>
      </c>
      <c r="X845" s="12">
        <f t="shared" si="340"/>
        <v>1.6740578955036711E-7</v>
      </c>
      <c r="Y845" s="12">
        <f t="shared" si="341"/>
        <v>0</v>
      </c>
      <c r="Z845" s="13" t="str">
        <f t="shared" si="342"/>
        <v>N</v>
      </c>
      <c r="AA845" s="13" t="str">
        <f t="shared" si="343"/>
        <v>N</v>
      </c>
      <c r="AB845" s="13" t="str">
        <f t="shared" si="344"/>
        <v>U</v>
      </c>
      <c r="AC845" s="14">
        <f t="shared" si="345"/>
        <v>166021.44365805644</v>
      </c>
      <c r="AD845" s="14">
        <f t="shared" si="346"/>
        <v>0</v>
      </c>
      <c r="AE845" s="27"/>
      <c r="AF845" s="27"/>
      <c r="AG845" s="33"/>
      <c r="AH845" s="34"/>
      <c r="AI845" s="35"/>
      <c r="AJ845" s="33"/>
      <c r="AK845" s="34"/>
      <c r="AL845" s="35"/>
      <c r="AM845" s="28"/>
      <c r="AN845" s="28"/>
      <c r="AO845" s="28"/>
    </row>
    <row r="846" spans="5:41" x14ac:dyDescent="0.25">
      <c r="E846" s="11">
        <f>route!A845</f>
        <v>0</v>
      </c>
      <c r="F846" s="11">
        <f>route!B845</f>
        <v>0</v>
      </c>
      <c r="G846" s="12">
        <f t="shared" si="324"/>
        <v>0</v>
      </c>
      <c r="H846" s="12">
        <f t="shared" si="325"/>
        <v>0</v>
      </c>
      <c r="I846" s="12">
        <f t="shared" si="326"/>
        <v>31</v>
      </c>
      <c r="J846" s="12">
        <f t="shared" si="327"/>
        <v>3</v>
      </c>
      <c r="K846" s="12">
        <f t="shared" si="328"/>
        <v>-5.2359877559829883E-2</v>
      </c>
      <c r="L846" s="12">
        <f t="shared" si="329"/>
        <v>-5.2335956242943828E-2</v>
      </c>
      <c r="M846" s="12">
        <f t="shared" si="330"/>
        <v>-5.2383818566763218E-2</v>
      </c>
      <c r="N846" s="12">
        <f t="shared" si="331"/>
        <v>0</v>
      </c>
      <c r="O846" s="12">
        <f t="shared" si="332"/>
        <v>6375585.7452000007</v>
      </c>
      <c r="P846" s="12">
        <f t="shared" si="333"/>
        <v>9.2468067027179749E-6</v>
      </c>
      <c r="Q846" s="12">
        <f t="shared" si="334"/>
        <v>0</v>
      </c>
      <c r="R846" s="12">
        <f t="shared" si="335"/>
        <v>0</v>
      </c>
      <c r="S846" s="12">
        <f t="shared" si="336"/>
        <v>0</v>
      </c>
      <c r="T846" s="12">
        <f t="shared" si="337"/>
        <v>0</v>
      </c>
      <c r="U846" s="12">
        <f t="shared" si="338"/>
        <v>0</v>
      </c>
      <c r="V846" s="12">
        <f t="shared" si="347"/>
        <v>5.0546225567071803E-3</v>
      </c>
      <c r="W846" s="12">
        <f t="shared" si="339"/>
        <v>4.2582015317955055E-5</v>
      </c>
      <c r="X846" s="12">
        <f t="shared" si="340"/>
        <v>1.6740578955036711E-7</v>
      </c>
      <c r="Y846" s="12">
        <f t="shared" si="341"/>
        <v>0</v>
      </c>
      <c r="Z846" s="13" t="str">
        <f t="shared" si="342"/>
        <v>N</v>
      </c>
      <c r="AA846" s="13" t="str">
        <f t="shared" si="343"/>
        <v>N</v>
      </c>
      <c r="AB846" s="13" t="str">
        <f t="shared" si="344"/>
        <v>U</v>
      </c>
      <c r="AC846" s="14">
        <f t="shared" si="345"/>
        <v>166021.44365805644</v>
      </c>
      <c r="AD846" s="14">
        <f t="shared" si="346"/>
        <v>0</v>
      </c>
      <c r="AE846" s="27"/>
      <c r="AF846" s="27"/>
      <c r="AG846" s="33"/>
      <c r="AH846" s="34"/>
      <c r="AI846" s="35"/>
      <c r="AJ846" s="33"/>
      <c r="AK846" s="34"/>
      <c r="AL846" s="35"/>
      <c r="AM846" s="28"/>
      <c r="AN846" s="28"/>
      <c r="AO846" s="28"/>
    </row>
    <row r="847" spans="5:41" x14ac:dyDescent="0.25">
      <c r="E847" s="11">
        <f>route!A846</f>
        <v>0</v>
      </c>
      <c r="F847" s="11">
        <f>route!B846</f>
        <v>0</v>
      </c>
      <c r="G847" s="12">
        <f t="shared" si="324"/>
        <v>0</v>
      </c>
      <c r="H847" s="12">
        <f t="shared" si="325"/>
        <v>0</v>
      </c>
      <c r="I847" s="12">
        <f t="shared" si="326"/>
        <v>31</v>
      </c>
      <c r="J847" s="12">
        <f t="shared" si="327"/>
        <v>3</v>
      </c>
      <c r="K847" s="12">
        <f t="shared" si="328"/>
        <v>-5.2359877559829883E-2</v>
      </c>
      <c r="L847" s="12">
        <f t="shared" si="329"/>
        <v>-5.2335956242943828E-2</v>
      </c>
      <c r="M847" s="12">
        <f t="shared" si="330"/>
        <v>-5.2383818566763218E-2</v>
      </c>
      <c r="N847" s="12">
        <f t="shared" si="331"/>
        <v>0</v>
      </c>
      <c r="O847" s="12">
        <f t="shared" si="332"/>
        <v>6375585.7452000007</v>
      </c>
      <c r="P847" s="12">
        <f t="shared" si="333"/>
        <v>9.2468067027179749E-6</v>
      </c>
      <c r="Q847" s="12">
        <f t="shared" si="334"/>
        <v>0</v>
      </c>
      <c r="R847" s="12">
        <f t="shared" si="335"/>
        <v>0</v>
      </c>
      <c r="S847" s="12">
        <f t="shared" si="336"/>
        <v>0</v>
      </c>
      <c r="T847" s="12">
        <f t="shared" si="337"/>
        <v>0</v>
      </c>
      <c r="U847" s="12">
        <f t="shared" si="338"/>
        <v>0</v>
      </c>
      <c r="V847" s="12">
        <f t="shared" si="347"/>
        <v>5.0546225567071803E-3</v>
      </c>
      <c r="W847" s="12">
        <f t="shared" si="339"/>
        <v>4.2582015317955055E-5</v>
      </c>
      <c r="X847" s="12">
        <f t="shared" si="340"/>
        <v>1.6740578955036711E-7</v>
      </c>
      <c r="Y847" s="12">
        <f t="shared" si="341"/>
        <v>0</v>
      </c>
      <c r="Z847" s="13" t="str">
        <f t="shared" si="342"/>
        <v>N</v>
      </c>
      <c r="AA847" s="13" t="str">
        <f t="shared" si="343"/>
        <v>N</v>
      </c>
      <c r="AB847" s="13" t="str">
        <f t="shared" si="344"/>
        <v>U</v>
      </c>
      <c r="AC847" s="14">
        <f t="shared" si="345"/>
        <v>166021.44365805644</v>
      </c>
      <c r="AD847" s="14">
        <f t="shared" si="346"/>
        <v>0</v>
      </c>
      <c r="AE847" s="27"/>
      <c r="AF847" s="27"/>
      <c r="AG847" s="33"/>
      <c r="AH847" s="34"/>
      <c r="AI847" s="35"/>
      <c r="AJ847" s="33"/>
      <c r="AK847" s="34"/>
      <c r="AL847" s="35"/>
      <c r="AM847" s="28"/>
      <c r="AN847" s="28"/>
      <c r="AO847" s="28"/>
    </row>
    <row r="848" spans="5:41" x14ac:dyDescent="0.25">
      <c r="E848" s="11">
        <f>route!A847</f>
        <v>0</v>
      </c>
      <c r="F848" s="11">
        <f>route!B847</f>
        <v>0</v>
      </c>
      <c r="G848" s="12">
        <f t="shared" si="324"/>
        <v>0</v>
      </c>
      <c r="H848" s="12">
        <f t="shared" si="325"/>
        <v>0</v>
      </c>
      <c r="I848" s="12">
        <f t="shared" si="326"/>
        <v>31</v>
      </c>
      <c r="J848" s="12">
        <f t="shared" si="327"/>
        <v>3</v>
      </c>
      <c r="K848" s="12">
        <f t="shared" si="328"/>
        <v>-5.2359877559829883E-2</v>
      </c>
      <c r="L848" s="12">
        <f t="shared" si="329"/>
        <v>-5.2335956242943828E-2</v>
      </c>
      <c r="M848" s="12">
        <f t="shared" si="330"/>
        <v>-5.2383818566763218E-2</v>
      </c>
      <c r="N848" s="12">
        <f t="shared" si="331"/>
        <v>0</v>
      </c>
      <c r="O848" s="12">
        <f t="shared" si="332"/>
        <v>6375585.7452000007</v>
      </c>
      <c r="P848" s="12">
        <f t="shared" si="333"/>
        <v>9.2468067027179749E-6</v>
      </c>
      <c r="Q848" s="12">
        <f t="shared" si="334"/>
        <v>0</v>
      </c>
      <c r="R848" s="12">
        <f t="shared" si="335"/>
        <v>0</v>
      </c>
      <c r="S848" s="12">
        <f t="shared" si="336"/>
        <v>0</v>
      </c>
      <c r="T848" s="12">
        <f t="shared" si="337"/>
        <v>0</v>
      </c>
      <c r="U848" s="12">
        <f t="shared" si="338"/>
        <v>0</v>
      </c>
      <c r="V848" s="12">
        <f t="shared" si="347"/>
        <v>5.0546225567071803E-3</v>
      </c>
      <c r="W848" s="12">
        <f t="shared" si="339"/>
        <v>4.2582015317955055E-5</v>
      </c>
      <c r="X848" s="12">
        <f t="shared" si="340"/>
        <v>1.6740578955036711E-7</v>
      </c>
      <c r="Y848" s="12">
        <f t="shared" si="341"/>
        <v>0</v>
      </c>
      <c r="Z848" s="13" t="str">
        <f t="shared" si="342"/>
        <v>N</v>
      </c>
      <c r="AA848" s="13" t="str">
        <f t="shared" si="343"/>
        <v>N</v>
      </c>
      <c r="AB848" s="13" t="str">
        <f t="shared" si="344"/>
        <v>U</v>
      </c>
      <c r="AC848" s="14">
        <f t="shared" si="345"/>
        <v>166021.44365805644</v>
      </c>
      <c r="AD848" s="14">
        <f t="shared" si="346"/>
        <v>0</v>
      </c>
      <c r="AE848" s="27"/>
      <c r="AF848" s="27"/>
      <c r="AG848" s="33"/>
      <c r="AH848" s="34"/>
      <c r="AI848" s="35"/>
      <c r="AJ848" s="33"/>
      <c r="AK848" s="34"/>
      <c r="AL848" s="35"/>
      <c r="AM848" s="28"/>
      <c r="AN848" s="28"/>
      <c r="AO848" s="28"/>
    </row>
    <row r="849" spans="5:41" x14ac:dyDescent="0.25">
      <c r="E849" s="11">
        <f>route!A848</f>
        <v>0</v>
      </c>
      <c r="F849" s="11">
        <f>route!B848</f>
        <v>0</v>
      </c>
      <c r="G849" s="12">
        <f t="shared" si="324"/>
        <v>0</v>
      </c>
      <c r="H849" s="12">
        <f t="shared" si="325"/>
        <v>0</v>
      </c>
      <c r="I849" s="12">
        <f t="shared" si="326"/>
        <v>31</v>
      </c>
      <c r="J849" s="12">
        <f t="shared" si="327"/>
        <v>3</v>
      </c>
      <c r="K849" s="12">
        <f t="shared" si="328"/>
        <v>-5.2359877559829883E-2</v>
      </c>
      <c r="L849" s="12">
        <f t="shared" si="329"/>
        <v>-5.2335956242943828E-2</v>
      </c>
      <c r="M849" s="12">
        <f t="shared" si="330"/>
        <v>-5.2383818566763218E-2</v>
      </c>
      <c r="N849" s="12">
        <f t="shared" si="331"/>
        <v>0</v>
      </c>
      <c r="O849" s="12">
        <f t="shared" si="332"/>
        <v>6375585.7452000007</v>
      </c>
      <c r="P849" s="12">
        <f t="shared" si="333"/>
        <v>9.2468067027179749E-6</v>
      </c>
      <c r="Q849" s="12">
        <f t="shared" si="334"/>
        <v>0</v>
      </c>
      <c r="R849" s="12">
        <f t="shared" si="335"/>
        <v>0</v>
      </c>
      <c r="S849" s="12">
        <f t="shared" si="336"/>
        <v>0</v>
      </c>
      <c r="T849" s="12">
        <f t="shared" si="337"/>
        <v>0</v>
      </c>
      <c r="U849" s="12">
        <f t="shared" si="338"/>
        <v>0</v>
      </c>
      <c r="V849" s="12">
        <f t="shared" si="347"/>
        <v>5.0546225567071803E-3</v>
      </c>
      <c r="W849" s="12">
        <f t="shared" si="339"/>
        <v>4.2582015317955055E-5</v>
      </c>
      <c r="X849" s="12">
        <f t="shared" si="340"/>
        <v>1.6740578955036711E-7</v>
      </c>
      <c r="Y849" s="12">
        <f t="shared" si="341"/>
        <v>0</v>
      </c>
      <c r="Z849" s="13" t="str">
        <f t="shared" si="342"/>
        <v>N</v>
      </c>
      <c r="AA849" s="13" t="str">
        <f t="shared" si="343"/>
        <v>N</v>
      </c>
      <c r="AB849" s="13" t="str">
        <f t="shared" si="344"/>
        <v>U</v>
      </c>
      <c r="AC849" s="14">
        <f t="shared" si="345"/>
        <v>166021.44365805644</v>
      </c>
      <c r="AD849" s="14">
        <f t="shared" si="346"/>
        <v>0</v>
      </c>
      <c r="AE849" s="27"/>
      <c r="AF849" s="27"/>
      <c r="AG849" s="33"/>
      <c r="AH849" s="34"/>
      <c r="AI849" s="35"/>
      <c r="AJ849" s="33"/>
      <c r="AK849" s="34"/>
      <c r="AL849" s="35"/>
      <c r="AM849" s="28"/>
      <c r="AN849" s="28"/>
      <c r="AO849" s="28"/>
    </row>
    <row r="850" spans="5:41" x14ac:dyDescent="0.25">
      <c r="E850" s="11">
        <f>route!A849</f>
        <v>0</v>
      </c>
      <c r="F850" s="11">
        <f>route!B849</f>
        <v>0</v>
      </c>
      <c r="G850" s="12">
        <f t="shared" si="324"/>
        <v>0</v>
      </c>
      <c r="H850" s="12">
        <f t="shared" si="325"/>
        <v>0</v>
      </c>
      <c r="I850" s="12">
        <f t="shared" si="326"/>
        <v>31</v>
      </c>
      <c r="J850" s="12">
        <f t="shared" si="327"/>
        <v>3</v>
      </c>
      <c r="K850" s="12">
        <f t="shared" si="328"/>
        <v>-5.2359877559829883E-2</v>
      </c>
      <c r="L850" s="12">
        <f t="shared" si="329"/>
        <v>-5.2335956242943828E-2</v>
      </c>
      <c r="M850" s="12">
        <f t="shared" si="330"/>
        <v>-5.2383818566763218E-2</v>
      </c>
      <c r="N850" s="12">
        <f t="shared" si="331"/>
        <v>0</v>
      </c>
      <c r="O850" s="12">
        <f t="shared" si="332"/>
        <v>6375585.7452000007</v>
      </c>
      <c r="P850" s="12">
        <f t="shared" si="333"/>
        <v>9.2468067027179749E-6</v>
      </c>
      <c r="Q850" s="12">
        <f t="shared" si="334"/>
        <v>0</v>
      </c>
      <c r="R850" s="12">
        <f t="shared" si="335"/>
        <v>0</v>
      </c>
      <c r="S850" s="12">
        <f t="shared" si="336"/>
        <v>0</v>
      </c>
      <c r="T850" s="12">
        <f t="shared" si="337"/>
        <v>0</v>
      </c>
      <c r="U850" s="12">
        <f t="shared" si="338"/>
        <v>0</v>
      </c>
      <c r="V850" s="12">
        <f t="shared" si="347"/>
        <v>5.0546225567071803E-3</v>
      </c>
      <c r="W850" s="12">
        <f t="shared" si="339"/>
        <v>4.2582015317955055E-5</v>
      </c>
      <c r="X850" s="12">
        <f t="shared" si="340"/>
        <v>1.6740578955036711E-7</v>
      </c>
      <c r="Y850" s="12">
        <f t="shared" si="341"/>
        <v>0</v>
      </c>
      <c r="Z850" s="13" t="str">
        <f t="shared" si="342"/>
        <v>N</v>
      </c>
      <c r="AA850" s="13" t="str">
        <f t="shared" si="343"/>
        <v>N</v>
      </c>
      <c r="AB850" s="13" t="str">
        <f t="shared" si="344"/>
        <v>U</v>
      </c>
      <c r="AC850" s="14">
        <f t="shared" si="345"/>
        <v>166021.44365805644</v>
      </c>
      <c r="AD850" s="14">
        <f t="shared" si="346"/>
        <v>0</v>
      </c>
      <c r="AE850" s="27"/>
      <c r="AF850" s="27"/>
      <c r="AG850" s="33"/>
      <c r="AH850" s="34"/>
      <c r="AI850" s="35"/>
      <c r="AJ850" s="33"/>
      <c r="AK850" s="34"/>
      <c r="AL850" s="35"/>
      <c r="AM850" s="28"/>
      <c r="AN850" s="28"/>
      <c r="AO850" s="28"/>
    </row>
    <row r="851" spans="5:41" x14ac:dyDescent="0.25">
      <c r="E851" s="11">
        <f>route!A850</f>
        <v>0</v>
      </c>
      <c r="F851" s="11">
        <f>route!B850</f>
        <v>0</v>
      </c>
      <c r="G851" s="12">
        <f t="shared" si="324"/>
        <v>0</v>
      </c>
      <c r="H851" s="12">
        <f t="shared" si="325"/>
        <v>0</v>
      </c>
      <c r="I851" s="12">
        <f t="shared" si="326"/>
        <v>31</v>
      </c>
      <c r="J851" s="12">
        <f t="shared" si="327"/>
        <v>3</v>
      </c>
      <c r="K851" s="12">
        <f t="shared" si="328"/>
        <v>-5.2359877559829883E-2</v>
      </c>
      <c r="L851" s="12">
        <f t="shared" si="329"/>
        <v>-5.2335956242943828E-2</v>
      </c>
      <c r="M851" s="12">
        <f t="shared" si="330"/>
        <v>-5.2383818566763218E-2</v>
      </c>
      <c r="N851" s="12">
        <f t="shared" si="331"/>
        <v>0</v>
      </c>
      <c r="O851" s="12">
        <f t="shared" si="332"/>
        <v>6375585.7452000007</v>
      </c>
      <c r="P851" s="12">
        <f t="shared" si="333"/>
        <v>9.2468067027179749E-6</v>
      </c>
      <c r="Q851" s="12">
        <f t="shared" si="334"/>
        <v>0</v>
      </c>
      <c r="R851" s="12">
        <f t="shared" si="335"/>
        <v>0</v>
      </c>
      <c r="S851" s="12">
        <f t="shared" si="336"/>
        <v>0</v>
      </c>
      <c r="T851" s="12">
        <f t="shared" si="337"/>
        <v>0</v>
      </c>
      <c r="U851" s="12">
        <f t="shared" si="338"/>
        <v>0</v>
      </c>
      <c r="V851" s="12">
        <f t="shared" si="347"/>
        <v>5.0546225567071803E-3</v>
      </c>
      <c r="W851" s="12">
        <f t="shared" si="339"/>
        <v>4.2582015317955055E-5</v>
      </c>
      <c r="X851" s="12">
        <f t="shared" si="340"/>
        <v>1.6740578955036711E-7</v>
      </c>
      <c r="Y851" s="12">
        <f t="shared" si="341"/>
        <v>0</v>
      </c>
      <c r="Z851" s="13" t="str">
        <f t="shared" si="342"/>
        <v>N</v>
      </c>
      <c r="AA851" s="13" t="str">
        <f t="shared" si="343"/>
        <v>N</v>
      </c>
      <c r="AB851" s="13" t="str">
        <f t="shared" si="344"/>
        <v>U</v>
      </c>
      <c r="AC851" s="14">
        <f t="shared" si="345"/>
        <v>166021.44365805644</v>
      </c>
      <c r="AD851" s="14">
        <f t="shared" si="346"/>
        <v>0</v>
      </c>
      <c r="AE851" s="27"/>
      <c r="AF851" s="27"/>
      <c r="AG851" s="33"/>
      <c r="AH851" s="34"/>
      <c r="AI851" s="35"/>
      <c r="AJ851" s="33"/>
      <c r="AK851" s="34"/>
      <c r="AL851" s="35"/>
      <c r="AM851" s="28"/>
      <c r="AN851" s="28"/>
      <c r="AO851" s="28"/>
    </row>
    <row r="852" spans="5:41" x14ac:dyDescent="0.25">
      <c r="E852" s="11">
        <f>route!A851</f>
        <v>0</v>
      </c>
      <c r="F852" s="11">
        <f>route!B851</f>
        <v>0</v>
      </c>
      <c r="G852" s="12">
        <f t="shared" si="324"/>
        <v>0</v>
      </c>
      <c r="H852" s="12">
        <f t="shared" si="325"/>
        <v>0</v>
      </c>
      <c r="I852" s="12">
        <f t="shared" si="326"/>
        <v>31</v>
      </c>
      <c r="J852" s="12">
        <f t="shared" si="327"/>
        <v>3</v>
      </c>
      <c r="K852" s="12">
        <f t="shared" si="328"/>
        <v>-5.2359877559829883E-2</v>
      </c>
      <c r="L852" s="12">
        <f t="shared" si="329"/>
        <v>-5.2335956242943828E-2</v>
      </c>
      <c r="M852" s="12">
        <f t="shared" si="330"/>
        <v>-5.2383818566763218E-2</v>
      </c>
      <c r="N852" s="12">
        <f t="shared" si="331"/>
        <v>0</v>
      </c>
      <c r="O852" s="12">
        <f t="shared" si="332"/>
        <v>6375585.7452000007</v>
      </c>
      <c r="P852" s="12">
        <f t="shared" si="333"/>
        <v>9.2468067027179749E-6</v>
      </c>
      <c r="Q852" s="12">
        <f t="shared" si="334"/>
        <v>0</v>
      </c>
      <c r="R852" s="12">
        <f t="shared" si="335"/>
        <v>0</v>
      </c>
      <c r="S852" s="12">
        <f t="shared" si="336"/>
        <v>0</v>
      </c>
      <c r="T852" s="12">
        <f t="shared" si="337"/>
        <v>0</v>
      </c>
      <c r="U852" s="12">
        <f t="shared" si="338"/>
        <v>0</v>
      </c>
      <c r="V852" s="12">
        <f t="shared" si="347"/>
        <v>5.0546225567071803E-3</v>
      </c>
      <c r="W852" s="12">
        <f t="shared" si="339"/>
        <v>4.2582015317955055E-5</v>
      </c>
      <c r="X852" s="12">
        <f t="shared" si="340"/>
        <v>1.6740578955036711E-7</v>
      </c>
      <c r="Y852" s="12">
        <f t="shared" si="341"/>
        <v>0</v>
      </c>
      <c r="Z852" s="13" t="str">
        <f t="shared" si="342"/>
        <v>N</v>
      </c>
      <c r="AA852" s="13" t="str">
        <f t="shared" si="343"/>
        <v>N</v>
      </c>
      <c r="AB852" s="13" t="str">
        <f t="shared" si="344"/>
        <v>U</v>
      </c>
      <c r="AC852" s="14">
        <f t="shared" si="345"/>
        <v>166021.44365805644</v>
      </c>
      <c r="AD852" s="14">
        <f t="shared" si="346"/>
        <v>0</v>
      </c>
      <c r="AE852" s="27"/>
      <c r="AF852" s="27"/>
      <c r="AG852" s="33"/>
      <c r="AH852" s="34"/>
      <c r="AI852" s="35"/>
      <c r="AJ852" s="33"/>
      <c r="AK852" s="34"/>
      <c r="AL852" s="35"/>
      <c r="AM852" s="28"/>
      <c r="AN852" s="28"/>
      <c r="AO852" s="28"/>
    </row>
    <row r="853" spans="5:41" x14ac:dyDescent="0.25">
      <c r="E853" s="11">
        <f>route!A852</f>
        <v>0</v>
      </c>
      <c r="F853" s="11">
        <f>route!B852</f>
        <v>0</v>
      </c>
      <c r="G853" s="12">
        <f t="shared" si="324"/>
        <v>0</v>
      </c>
      <c r="H853" s="12">
        <f t="shared" si="325"/>
        <v>0</v>
      </c>
      <c r="I853" s="12">
        <f t="shared" si="326"/>
        <v>31</v>
      </c>
      <c r="J853" s="12">
        <f t="shared" si="327"/>
        <v>3</v>
      </c>
      <c r="K853" s="12">
        <f t="shared" si="328"/>
        <v>-5.2359877559829883E-2</v>
      </c>
      <c r="L853" s="12">
        <f t="shared" si="329"/>
        <v>-5.2335956242943828E-2</v>
      </c>
      <c r="M853" s="12">
        <f t="shared" si="330"/>
        <v>-5.2383818566763218E-2</v>
      </c>
      <c r="N853" s="12">
        <f t="shared" si="331"/>
        <v>0</v>
      </c>
      <c r="O853" s="12">
        <f t="shared" si="332"/>
        <v>6375585.7452000007</v>
      </c>
      <c r="P853" s="12">
        <f t="shared" si="333"/>
        <v>9.2468067027179749E-6</v>
      </c>
      <c r="Q853" s="12">
        <f t="shared" si="334"/>
        <v>0</v>
      </c>
      <c r="R853" s="12">
        <f t="shared" si="335"/>
        <v>0</v>
      </c>
      <c r="S853" s="12">
        <f t="shared" si="336"/>
        <v>0</v>
      </c>
      <c r="T853" s="12">
        <f t="shared" si="337"/>
        <v>0</v>
      </c>
      <c r="U853" s="12">
        <f t="shared" si="338"/>
        <v>0</v>
      </c>
      <c r="V853" s="12">
        <f t="shared" si="347"/>
        <v>5.0546225567071803E-3</v>
      </c>
      <c r="W853" s="12">
        <f t="shared" si="339"/>
        <v>4.2582015317955055E-5</v>
      </c>
      <c r="X853" s="12">
        <f t="shared" si="340"/>
        <v>1.6740578955036711E-7</v>
      </c>
      <c r="Y853" s="12">
        <f t="shared" si="341"/>
        <v>0</v>
      </c>
      <c r="Z853" s="13" t="str">
        <f t="shared" si="342"/>
        <v>N</v>
      </c>
      <c r="AA853" s="13" t="str">
        <f t="shared" si="343"/>
        <v>N</v>
      </c>
      <c r="AB853" s="13" t="str">
        <f t="shared" si="344"/>
        <v>U</v>
      </c>
      <c r="AC853" s="14">
        <f t="shared" si="345"/>
        <v>166021.44365805644</v>
      </c>
      <c r="AD853" s="14">
        <f t="shared" si="346"/>
        <v>0</v>
      </c>
      <c r="AE853" s="27"/>
      <c r="AF853" s="27"/>
      <c r="AG853" s="33"/>
      <c r="AH853" s="34"/>
      <c r="AI853" s="35"/>
      <c r="AJ853" s="33"/>
      <c r="AK853" s="34"/>
      <c r="AL853" s="35"/>
      <c r="AM853" s="28"/>
      <c r="AN853" s="28"/>
      <c r="AO853" s="28"/>
    </row>
    <row r="854" spans="5:41" x14ac:dyDescent="0.25">
      <c r="E854" s="11">
        <f>route!A853</f>
        <v>0</v>
      </c>
      <c r="F854" s="11">
        <f>route!B853</f>
        <v>0</v>
      </c>
      <c r="G854" s="12">
        <f t="shared" si="324"/>
        <v>0</v>
      </c>
      <c r="H854" s="12">
        <f t="shared" si="325"/>
        <v>0</v>
      </c>
      <c r="I854" s="12">
        <f t="shared" si="326"/>
        <v>31</v>
      </c>
      <c r="J854" s="12">
        <f t="shared" si="327"/>
        <v>3</v>
      </c>
      <c r="K854" s="12">
        <f t="shared" si="328"/>
        <v>-5.2359877559829883E-2</v>
      </c>
      <c r="L854" s="12">
        <f t="shared" si="329"/>
        <v>-5.2335956242943828E-2</v>
      </c>
      <c r="M854" s="12">
        <f t="shared" si="330"/>
        <v>-5.2383818566763218E-2</v>
      </c>
      <c r="N854" s="12">
        <f t="shared" si="331"/>
        <v>0</v>
      </c>
      <c r="O854" s="12">
        <f t="shared" si="332"/>
        <v>6375585.7452000007</v>
      </c>
      <c r="P854" s="12">
        <f t="shared" si="333"/>
        <v>9.2468067027179749E-6</v>
      </c>
      <c r="Q854" s="12">
        <f t="shared" si="334"/>
        <v>0</v>
      </c>
      <c r="R854" s="12">
        <f t="shared" si="335"/>
        <v>0</v>
      </c>
      <c r="S854" s="12">
        <f t="shared" si="336"/>
        <v>0</v>
      </c>
      <c r="T854" s="12">
        <f t="shared" si="337"/>
        <v>0</v>
      </c>
      <c r="U854" s="12">
        <f t="shared" si="338"/>
        <v>0</v>
      </c>
      <c r="V854" s="12">
        <f t="shared" si="347"/>
        <v>5.0546225567071803E-3</v>
      </c>
      <c r="W854" s="12">
        <f t="shared" si="339"/>
        <v>4.2582015317955055E-5</v>
      </c>
      <c r="X854" s="12">
        <f t="shared" si="340"/>
        <v>1.6740578955036711E-7</v>
      </c>
      <c r="Y854" s="12">
        <f t="shared" si="341"/>
        <v>0</v>
      </c>
      <c r="Z854" s="13" t="str">
        <f t="shared" si="342"/>
        <v>N</v>
      </c>
      <c r="AA854" s="13" t="str">
        <f t="shared" si="343"/>
        <v>N</v>
      </c>
      <c r="AB854" s="13" t="str">
        <f t="shared" si="344"/>
        <v>U</v>
      </c>
      <c r="AC854" s="14">
        <f t="shared" si="345"/>
        <v>166021.44365805644</v>
      </c>
      <c r="AD854" s="14">
        <f t="shared" si="346"/>
        <v>0</v>
      </c>
      <c r="AE854" s="27"/>
      <c r="AF854" s="27"/>
      <c r="AG854" s="33"/>
      <c r="AH854" s="34"/>
      <c r="AI854" s="35"/>
      <c r="AJ854" s="33"/>
      <c r="AK854" s="34"/>
      <c r="AL854" s="35"/>
      <c r="AM854" s="28"/>
      <c r="AN854" s="28"/>
      <c r="AO854" s="28"/>
    </row>
    <row r="855" spans="5:41" x14ac:dyDescent="0.25">
      <c r="E855" s="11">
        <f>route!A854</f>
        <v>0</v>
      </c>
      <c r="F855" s="11">
        <f>route!B854</f>
        <v>0</v>
      </c>
      <c r="G855" s="12">
        <f t="shared" si="324"/>
        <v>0</v>
      </c>
      <c r="H855" s="12">
        <f t="shared" si="325"/>
        <v>0</v>
      </c>
      <c r="I855" s="12">
        <f t="shared" si="326"/>
        <v>31</v>
      </c>
      <c r="J855" s="12">
        <f t="shared" si="327"/>
        <v>3</v>
      </c>
      <c r="K855" s="12">
        <f t="shared" si="328"/>
        <v>-5.2359877559829883E-2</v>
      </c>
      <c r="L855" s="12">
        <f t="shared" si="329"/>
        <v>-5.2335956242943828E-2</v>
      </c>
      <c r="M855" s="12">
        <f t="shared" si="330"/>
        <v>-5.2383818566763218E-2</v>
      </c>
      <c r="N855" s="12">
        <f t="shared" si="331"/>
        <v>0</v>
      </c>
      <c r="O855" s="12">
        <f t="shared" si="332"/>
        <v>6375585.7452000007</v>
      </c>
      <c r="P855" s="12">
        <f t="shared" si="333"/>
        <v>9.2468067027179749E-6</v>
      </c>
      <c r="Q855" s="12">
        <f t="shared" si="334"/>
        <v>0</v>
      </c>
      <c r="R855" s="12">
        <f t="shared" si="335"/>
        <v>0</v>
      </c>
      <c r="S855" s="12">
        <f t="shared" si="336"/>
        <v>0</v>
      </c>
      <c r="T855" s="12">
        <f t="shared" si="337"/>
        <v>0</v>
      </c>
      <c r="U855" s="12">
        <f t="shared" si="338"/>
        <v>0</v>
      </c>
      <c r="V855" s="12">
        <f t="shared" si="347"/>
        <v>5.0546225567071803E-3</v>
      </c>
      <c r="W855" s="12">
        <f t="shared" si="339"/>
        <v>4.2582015317955055E-5</v>
      </c>
      <c r="X855" s="12">
        <f t="shared" si="340"/>
        <v>1.6740578955036711E-7</v>
      </c>
      <c r="Y855" s="12">
        <f t="shared" si="341"/>
        <v>0</v>
      </c>
      <c r="Z855" s="13" t="str">
        <f t="shared" si="342"/>
        <v>N</v>
      </c>
      <c r="AA855" s="13" t="str">
        <f t="shared" si="343"/>
        <v>N</v>
      </c>
      <c r="AB855" s="13" t="str">
        <f t="shared" si="344"/>
        <v>U</v>
      </c>
      <c r="AC855" s="14">
        <f t="shared" si="345"/>
        <v>166021.44365805644</v>
      </c>
      <c r="AD855" s="14">
        <f t="shared" si="346"/>
        <v>0</v>
      </c>
      <c r="AE855" s="27"/>
      <c r="AF855" s="27"/>
      <c r="AG855" s="33"/>
      <c r="AH855" s="34"/>
      <c r="AI855" s="35"/>
      <c r="AJ855" s="33"/>
      <c r="AK855" s="34"/>
      <c r="AL855" s="35"/>
      <c r="AM855" s="28"/>
      <c r="AN855" s="28"/>
      <c r="AO855" s="28"/>
    </row>
    <row r="856" spans="5:41" x14ac:dyDescent="0.25">
      <c r="E856" s="11">
        <f>route!A855</f>
        <v>0</v>
      </c>
      <c r="F856" s="11">
        <f>route!B855</f>
        <v>0</v>
      </c>
      <c r="G856" s="12">
        <f t="shared" si="324"/>
        <v>0</v>
      </c>
      <c r="H856" s="12">
        <f t="shared" si="325"/>
        <v>0</v>
      </c>
      <c r="I856" s="12">
        <f t="shared" si="326"/>
        <v>31</v>
      </c>
      <c r="J856" s="12">
        <f t="shared" si="327"/>
        <v>3</v>
      </c>
      <c r="K856" s="12">
        <f t="shared" si="328"/>
        <v>-5.2359877559829883E-2</v>
      </c>
      <c r="L856" s="12">
        <f t="shared" si="329"/>
        <v>-5.2335956242943828E-2</v>
      </c>
      <c r="M856" s="12">
        <f t="shared" si="330"/>
        <v>-5.2383818566763218E-2</v>
      </c>
      <c r="N856" s="12">
        <f t="shared" si="331"/>
        <v>0</v>
      </c>
      <c r="O856" s="12">
        <f t="shared" si="332"/>
        <v>6375585.7452000007</v>
      </c>
      <c r="P856" s="12">
        <f t="shared" si="333"/>
        <v>9.2468067027179749E-6</v>
      </c>
      <c r="Q856" s="12">
        <f t="shared" si="334"/>
        <v>0</v>
      </c>
      <c r="R856" s="12">
        <f t="shared" si="335"/>
        <v>0</v>
      </c>
      <c r="S856" s="12">
        <f t="shared" si="336"/>
        <v>0</v>
      </c>
      <c r="T856" s="12">
        <f t="shared" si="337"/>
        <v>0</v>
      </c>
      <c r="U856" s="12">
        <f t="shared" si="338"/>
        <v>0</v>
      </c>
      <c r="V856" s="12">
        <f t="shared" si="347"/>
        <v>5.0546225567071803E-3</v>
      </c>
      <c r="W856" s="12">
        <f t="shared" si="339"/>
        <v>4.2582015317955055E-5</v>
      </c>
      <c r="X856" s="12">
        <f t="shared" si="340"/>
        <v>1.6740578955036711E-7</v>
      </c>
      <c r="Y856" s="12">
        <f t="shared" si="341"/>
        <v>0</v>
      </c>
      <c r="Z856" s="13" t="str">
        <f t="shared" si="342"/>
        <v>N</v>
      </c>
      <c r="AA856" s="13" t="str">
        <f t="shared" si="343"/>
        <v>N</v>
      </c>
      <c r="AB856" s="13" t="str">
        <f t="shared" si="344"/>
        <v>U</v>
      </c>
      <c r="AC856" s="14">
        <f t="shared" si="345"/>
        <v>166021.44365805644</v>
      </c>
      <c r="AD856" s="14">
        <f t="shared" si="346"/>
        <v>0</v>
      </c>
      <c r="AE856" s="27"/>
      <c r="AF856" s="27"/>
      <c r="AG856" s="33"/>
      <c r="AH856" s="34"/>
      <c r="AI856" s="35"/>
      <c r="AJ856" s="33"/>
      <c r="AK856" s="34"/>
      <c r="AL856" s="35"/>
      <c r="AM856" s="28"/>
      <c r="AN856" s="28"/>
      <c r="AO856" s="28"/>
    </row>
    <row r="857" spans="5:41" x14ac:dyDescent="0.25">
      <c r="E857" s="11">
        <f>route!A856</f>
        <v>0</v>
      </c>
      <c r="F857" s="11">
        <f>route!B856</f>
        <v>0</v>
      </c>
      <c r="G857" s="12">
        <f t="shared" si="324"/>
        <v>0</v>
      </c>
      <c r="H857" s="12">
        <f t="shared" si="325"/>
        <v>0</v>
      </c>
      <c r="I857" s="12">
        <f t="shared" si="326"/>
        <v>31</v>
      </c>
      <c r="J857" s="12">
        <f t="shared" si="327"/>
        <v>3</v>
      </c>
      <c r="K857" s="12">
        <f t="shared" si="328"/>
        <v>-5.2359877559829883E-2</v>
      </c>
      <c r="L857" s="12">
        <f t="shared" si="329"/>
        <v>-5.2335956242943828E-2</v>
      </c>
      <c r="M857" s="12">
        <f t="shared" si="330"/>
        <v>-5.2383818566763218E-2</v>
      </c>
      <c r="N857" s="12">
        <f t="shared" si="331"/>
        <v>0</v>
      </c>
      <c r="O857" s="12">
        <f t="shared" si="332"/>
        <v>6375585.7452000007</v>
      </c>
      <c r="P857" s="12">
        <f t="shared" si="333"/>
        <v>9.2468067027179749E-6</v>
      </c>
      <c r="Q857" s="12">
        <f t="shared" si="334"/>
        <v>0</v>
      </c>
      <c r="R857" s="12">
        <f t="shared" si="335"/>
        <v>0</v>
      </c>
      <c r="S857" s="12">
        <f t="shared" si="336"/>
        <v>0</v>
      </c>
      <c r="T857" s="12">
        <f t="shared" si="337"/>
        <v>0</v>
      </c>
      <c r="U857" s="12">
        <f t="shared" si="338"/>
        <v>0</v>
      </c>
      <c r="V857" s="12">
        <f t="shared" si="347"/>
        <v>5.0546225567071803E-3</v>
      </c>
      <c r="W857" s="12">
        <f t="shared" si="339"/>
        <v>4.2582015317955055E-5</v>
      </c>
      <c r="X857" s="12">
        <f t="shared" si="340"/>
        <v>1.6740578955036711E-7</v>
      </c>
      <c r="Y857" s="12">
        <f t="shared" si="341"/>
        <v>0</v>
      </c>
      <c r="Z857" s="13" t="str">
        <f t="shared" si="342"/>
        <v>N</v>
      </c>
      <c r="AA857" s="13" t="str">
        <f t="shared" si="343"/>
        <v>N</v>
      </c>
      <c r="AB857" s="13" t="str">
        <f t="shared" si="344"/>
        <v>U</v>
      </c>
      <c r="AC857" s="14">
        <f t="shared" si="345"/>
        <v>166021.44365805644</v>
      </c>
      <c r="AD857" s="14">
        <f t="shared" si="346"/>
        <v>0</v>
      </c>
      <c r="AE857" s="27"/>
      <c r="AF857" s="27"/>
      <c r="AG857" s="33"/>
      <c r="AH857" s="34"/>
      <c r="AI857" s="35"/>
      <c r="AJ857" s="33"/>
      <c r="AK857" s="34"/>
      <c r="AL857" s="35"/>
      <c r="AM857" s="28"/>
      <c r="AN857" s="28"/>
      <c r="AO857" s="28"/>
    </row>
    <row r="858" spans="5:41" x14ac:dyDescent="0.25">
      <c r="E858" s="11">
        <f>route!A857</f>
        <v>0</v>
      </c>
      <c r="F858" s="11">
        <f>route!B857</f>
        <v>0</v>
      </c>
      <c r="G858" s="12">
        <f t="shared" si="324"/>
        <v>0</v>
      </c>
      <c r="H858" s="12">
        <f t="shared" si="325"/>
        <v>0</v>
      </c>
      <c r="I858" s="12">
        <f t="shared" si="326"/>
        <v>31</v>
      </c>
      <c r="J858" s="12">
        <f t="shared" si="327"/>
        <v>3</v>
      </c>
      <c r="K858" s="12">
        <f t="shared" si="328"/>
        <v>-5.2359877559829883E-2</v>
      </c>
      <c r="L858" s="12">
        <f t="shared" si="329"/>
        <v>-5.2335956242943828E-2</v>
      </c>
      <c r="M858" s="12">
        <f t="shared" si="330"/>
        <v>-5.2383818566763218E-2</v>
      </c>
      <c r="N858" s="12">
        <f t="shared" si="331"/>
        <v>0</v>
      </c>
      <c r="O858" s="12">
        <f t="shared" si="332"/>
        <v>6375585.7452000007</v>
      </c>
      <c r="P858" s="12">
        <f t="shared" si="333"/>
        <v>9.2468067027179749E-6</v>
      </c>
      <c r="Q858" s="12">
        <f t="shared" si="334"/>
        <v>0</v>
      </c>
      <c r="R858" s="12">
        <f t="shared" si="335"/>
        <v>0</v>
      </c>
      <c r="S858" s="12">
        <f t="shared" si="336"/>
        <v>0</v>
      </c>
      <c r="T858" s="12">
        <f t="shared" si="337"/>
        <v>0</v>
      </c>
      <c r="U858" s="12">
        <f t="shared" si="338"/>
        <v>0</v>
      </c>
      <c r="V858" s="12">
        <f t="shared" si="347"/>
        <v>5.0546225567071803E-3</v>
      </c>
      <c r="W858" s="12">
        <f t="shared" si="339"/>
        <v>4.2582015317955055E-5</v>
      </c>
      <c r="X858" s="12">
        <f t="shared" si="340"/>
        <v>1.6740578955036711E-7</v>
      </c>
      <c r="Y858" s="12">
        <f t="shared" si="341"/>
        <v>0</v>
      </c>
      <c r="Z858" s="13" t="str">
        <f t="shared" si="342"/>
        <v>N</v>
      </c>
      <c r="AA858" s="13" t="str">
        <f t="shared" si="343"/>
        <v>N</v>
      </c>
      <c r="AB858" s="13" t="str">
        <f t="shared" si="344"/>
        <v>U</v>
      </c>
      <c r="AC858" s="14">
        <f t="shared" si="345"/>
        <v>166021.44365805644</v>
      </c>
      <c r="AD858" s="14">
        <f t="shared" si="346"/>
        <v>0</v>
      </c>
      <c r="AE858" s="27"/>
      <c r="AF858" s="27"/>
      <c r="AG858" s="33"/>
      <c r="AH858" s="34"/>
      <c r="AI858" s="35"/>
      <c r="AJ858" s="33"/>
      <c r="AK858" s="34"/>
      <c r="AL858" s="35"/>
      <c r="AM858" s="28"/>
      <c r="AN858" s="28"/>
      <c r="AO858" s="28"/>
    </row>
    <row r="859" spans="5:41" x14ac:dyDescent="0.25">
      <c r="E859" s="11">
        <f>route!A858</f>
        <v>0</v>
      </c>
      <c r="F859" s="11">
        <f>route!B858</f>
        <v>0</v>
      </c>
      <c r="G859" s="12">
        <f t="shared" si="324"/>
        <v>0</v>
      </c>
      <c r="H859" s="12">
        <f t="shared" si="325"/>
        <v>0</v>
      </c>
      <c r="I859" s="12">
        <f t="shared" si="326"/>
        <v>31</v>
      </c>
      <c r="J859" s="12">
        <f t="shared" si="327"/>
        <v>3</v>
      </c>
      <c r="K859" s="12">
        <f t="shared" si="328"/>
        <v>-5.2359877559829883E-2</v>
      </c>
      <c r="L859" s="12">
        <f t="shared" si="329"/>
        <v>-5.2335956242943828E-2</v>
      </c>
      <c r="M859" s="12">
        <f t="shared" si="330"/>
        <v>-5.2383818566763218E-2</v>
      </c>
      <c r="N859" s="12">
        <f t="shared" si="331"/>
        <v>0</v>
      </c>
      <c r="O859" s="12">
        <f t="shared" si="332"/>
        <v>6375585.7452000007</v>
      </c>
      <c r="P859" s="12">
        <f t="shared" si="333"/>
        <v>9.2468067027179749E-6</v>
      </c>
      <c r="Q859" s="12">
        <f t="shared" si="334"/>
        <v>0</v>
      </c>
      <c r="R859" s="12">
        <f t="shared" si="335"/>
        <v>0</v>
      </c>
      <c r="S859" s="12">
        <f t="shared" si="336"/>
        <v>0</v>
      </c>
      <c r="T859" s="12">
        <f t="shared" si="337"/>
        <v>0</v>
      </c>
      <c r="U859" s="12">
        <f t="shared" si="338"/>
        <v>0</v>
      </c>
      <c r="V859" s="12">
        <f t="shared" si="347"/>
        <v>5.0546225567071803E-3</v>
      </c>
      <c r="W859" s="12">
        <f t="shared" si="339"/>
        <v>4.2582015317955055E-5</v>
      </c>
      <c r="X859" s="12">
        <f t="shared" si="340"/>
        <v>1.6740578955036711E-7</v>
      </c>
      <c r="Y859" s="12">
        <f t="shared" si="341"/>
        <v>0</v>
      </c>
      <c r="Z859" s="13" t="str">
        <f t="shared" si="342"/>
        <v>N</v>
      </c>
      <c r="AA859" s="13" t="str">
        <f t="shared" si="343"/>
        <v>N</v>
      </c>
      <c r="AB859" s="13" t="str">
        <f t="shared" si="344"/>
        <v>U</v>
      </c>
      <c r="AC859" s="14">
        <f t="shared" si="345"/>
        <v>166021.44365805644</v>
      </c>
      <c r="AD859" s="14">
        <f t="shared" si="346"/>
        <v>0</v>
      </c>
      <c r="AE859" s="27"/>
      <c r="AF859" s="27"/>
      <c r="AG859" s="33"/>
      <c r="AH859" s="34"/>
      <c r="AI859" s="35"/>
      <c r="AJ859" s="33"/>
      <c r="AK859" s="34"/>
      <c r="AL859" s="35"/>
      <c r="AM859" s="28"/>
      <c r="AN859" s="28"/>
      <c r="AO859" s="28"/>
    </row>
    <row r="860" spans="5:41" x14ac:dyDescent="0.25">
      <c r="E860" s="11">
        <f>route!A859</f>
        <v>0</v>
      </c>
      <c r="F860" s="11">
        <f>route!B859</f>
        <v>0</v>
      </c>
      <c r="G860" s="12">
        <f t="shared" si="324"/>
        <v>0</v>
      </c>
      <c r="H860" s="12">
        <f t="shared" si="325"/>
        <v>0</v>
      </c>
      <c r="I860" s="12">
        <f t="shared" si="326"/>
        <v>31</v>
      </c>
      <c r="J860" s="12">
        <f t="shared" si="327"/>
        <v>3</v>
      </c>
      <c r="K860" s="12">
        <f t="shared" si="328"/>
        <v>-5.2359877559829883E-2</v>
      </c>
      <c r="L860" s="12">
        <f t="shared" si="329"/>
        <v>-5.2335956242943828E-2</v>
      </c>
      <c r="M860" s="12">
        <f t="shared" si="330"/>
        <v>-5.2383818566763218E-2</v>
      </c>
      <c r="N860" s="12">
        <f t="shared" si="331"/>
        <v>0</v>
      </c>
      <c r="O860" s="12">
        <f t="shared" si="332"/>
        <v>6375585.7452000007</v>
      </c>
      <c r="P860" s="12">
        <f t="shared" si="333"/>
        <v>9.2468067027179749E-6</v>
      </c>
      <c r="Q860" s="12">
        <f t="shared" si="334"/>
        <v>0</v>
      </c>
      <c r="R860" s="12">
        <f t="shared" si="335"/>
        <v>0</v>
      </c>
      <c r="S860" s="12">
        <f t="shared" si="336"/>
        <v>0</v>
      </c>
      <c r="T860" s="12">
        <f t="shared" si="337"/>
        <v>0</v>
      </c>
      <c r="U860" s="12">
        <f t="shared" si="338"/>
        <v>0</v>
      </c>
      <c r="V860" s="12">
        <f t="shared" si="347"/>
        <v>5.0546225567071803E-3</v>
      </c>
      <c r="W860" s="12">
        <f t="shared" si="339"/>
        <v>4.2582015317955055E-5</v>
      </c>
      <c r="X860" s="12">
        <f t="shared" si="340"/>
        <v>1.6740578955036711E-7</v>
      </c>
      <c r="Y860" s="12">
        <f t="shared" si="341"/>
        <v>0</v>
      </c>
      <c r="Z860" s="13" t="str">
        <f t="shared" si="342"/>
        <v>N</v>
      </c>
      <c r="AA860" s="13" t="str">
        <f t="shared" si="343"/>
        <v>N</v>
      </c>
      <c r="AB860" s="13" t="str">
        <f t="shared" si="344"/>
        <v>U</v>
      </c>
      <c r="AC860" s="14">
        <f t="shared" si="345"/>
        <v>166021.44365805644</v>
      </c>
      <c r="AD860" s="14">
        <f t="shared" si="346"/>
        <v>0</v>
      </c>
      <c r="AE860" s="27"/>
      <c r="AF860" s="27"/>
      <c r="AG860" s="33"/>
      <c r="AH860" s="34"/>
      <c r="AI860" s="35"/>
      <c r="AJ860" s="33"/>
      <c r="AK860" s="34"/>
      <c r="AL860" s="35"/>
      <c r="AM860" s="28"/>
      <c r="AN860" s="28"/>
      <c r="AO860" s="28"/>
    </row>
    <row r="861" spans="5:41" x14ac:dyDescent="0.25">
      <c r="E861" s="11">
        <f>route!A860</f>
        <v>0</v>
      </c>
      <c r="F861" s="11">
        <f>route!B860</f>
        <v>0</v>
      </c>
      <c r="G861" s="12">
        <f t="shared" si="324"/>
        <v>0</v>
      </c>
      <c r="H861" s="12">
        <f t="shared" si="325"/>
        <v>0</v>
      </c>
      <c r="I861" s="12">
        <f t="shared" si="326"/>
        <v>31</v>
      </c>
      <c r="J861" s="12">
        <f t="shared" si="327"/>
        <v>3</v>
      </c>
      <c r="K861" s="12">
        <f t="shared" si="328"/>
        <v>-5.2359877559829883E-2</v>
      </c>
      <c r="L861" s="12">
        <f t="shared" si="329"/>
        <v>-5.2335956242943828E-2</v>
      </c>
      <c r="M861" s="12">
        <f t="shared" si="330"/>
        <v>-5.2383818566763218E-2</v>
      </c>
      <c r="N861" s="12">
        <f t="shared" si="331"/>
        <v>0</v>
      </c>
      <c r="O861" s="12">
        <f t="shared" si="332"/>
        <v>6375585.7452000007</v>
      </c>
      <c r="P861" s="12">
        <f t="shared" si="333"/>
        <v>9.2468067027179749E-6</v>
      </c>
      <c r="Q861" s="12">
        <f t="shared" si="334"/>
        <v>0</v>
      </c>
      <c r="R861" s="12">
        <f t="shared" si="335"/>
        <v>0</v>
      </c>
      <c r="S861" s="12">
        <f t="shared" si="336"/>
        <v>0</v>
      </c>
      <c r="T861" s="12">
        <f t="shared" si="337"/>
        <v>0</v>
      </c>
      <c r="U861" s="12">
        <f t="shared" si="338"/>
        <v>0</v>
      </c>
      <c r="V861" s="12">
        <f t="shared" si="347"/>
        <v>5.0546225567071803E-3</v>
      </c>
      <c r="W861" s="12">
        <f t="shared" si="339"/>
        <v>4.2582015317955055E-5</v>
      </c>
      <c r="X861" s="12">
        <f t="shared" si="340"/>
        <v>1.6740578955036711E-7</v>
      </c>
      <c r="Y861" s="12">
        <f t="shared" si="341"/>
        <v>0</v>
      </c>
      <c r="Z861" s="13" t="str">
        <f t="shared" si="342"/>
        <v>N</v>
      </c>
      <c r="AA861" s="13" t="str">
        <f t="shared" si="343"/>
        <v>N</v>
      </c>
      <c r="AB861" s="13" t="str">
        <f t="shared" si="344"/>
        <v>U</v>
      </c>
      <c r="AC861" s="14">
        <f t="shared" si="345"/>
        <v>166021.44365805644</v>
      </c>
      <c r="AD861" s="14">
        <f t="shared" si="346"/>
        <v>0</v>
      </c>
      <c r="AE861" s="27"/>
      <c r="AF861" s="27"/>
      <c r="AG861" s="33"/>
      <c r="AH861" s="34"/>
      <c r="AI861" s="35"/>
      <c r="AJ861" s="33"/>
      <c r="AK861" s="34"/>
      <c r="AL861" s="35"/>
      <c r="AM861" s="28"/>
      <c r="AN861" s="28"/>
      <c r="AO861" s="28"/>
    </row>
    <row r="862" spans="5:41" x14ac:dyDescent="0.25">
      <c r="E862" s="11">
        <f>route!A861</f>
        <v>0</v>
      </c>
      <c r="F862" s="11">
        <f>route!B861</f>
        <v>0</v>
      </c>
      <c r="G862" s="12">
        <f t="shared" si="324"/>
        <v>0</v>
      </c>
      <c r="H862" s="12">
        <f t="shared" si="325"/>
        <v>0</v>
      </c>
      <c r="I862" s="12">
        <f t="shared" si="326"/>
        <v>31</v>
      </c>
      <c r="J862" s="12">
        <f t="shared" si="327"/>
        <v>3</v>
      </c>
      <c r="K862" s="12">
        <f t="shared" si="328"/>
        <v>-5.2359877559829883E-2</v>
      </c>
      <c r="L862" s="12">
        <f t="shared" si="329"/>
        <v>-5.2335956242943828E-2</v>
      </c>
      <c r="M862" s="12">
        <f t="shared" si="330"/>
        <v>-5.2383818566763218E-2</v>
      </c>
      <c r="N862" s="12">
        <f t="shared" si="331"/>
        <v>0</v>
      </c>
      <c r="O862" s="12">
        <f t="shared" si="332"/>
        <v>6375585.7452000007</v>
      </c>
      <c r="P862" s="12">
        <f t="shared" si="333"/>
        <v>9.2468067027179749E-6</v>
      </c>
      <c r="Q862" s="12">
        <f t="shared" si="334"/>
        <v>0</v>
      </c>
      <c r="R862" s="12">
        <f t="shared" si="335"/>
        <v>0</v>
      </c>
      <c r="S862" s="12">
        <f t="shared" si="336"/>
        <v>0</v>
      </c>
      <c r="T862" s="12">
        <f t="shared" si="337"/>
        <v>0</v>
      </c>
      <c r="U862" s="12">
        <f t="shared" si="338"/>
        <v>0</v>
      </c>
      <c r="V862" s="12">
        <f t="shared" si="347"/>
        <v>5.0546225567071803E-3</v>
      </c>
      <c r="W862" s="12">
        <f t="shared" si="339"/>
        <v>4.2582015317955055E-5</v>
      </c>
      <c r="X862" s="12">
        <f t="shared" si="340"/>
        <v>1.6740578955036711E-7</v>
      </c>
      <c r="Y862" s="12">
        <f t="shared" si="341"/>
        <v>0</v>
      </c>
      <c r="Z862" s="13" t="str">
        <f t="shared" si="342"/>
        <v>N</v>
      </c>
      <c r="AA862" s="13" t="str">
        <f t="shared" si="343"/>
        <v>N</v>
      </c>
      <c r="AB862" s="13" t="str">
        <f t="shared" si="344"/>
        <v>U</v>
      </c>
      <c r="AC862" s="14">
        <f t="shared" si="345"/>
        <v>166021.44365805644</v>
      </c>
      <c r="AD862" s="14">
        <f t="shared" si="346"/>
        <v>0</v>
      </c>
      <c r="AE862" s="27"/>
      <c r="AF862" s="27"/>
      <c r="AG862" s="33"/>
      <c r="AH862" s="34"/>
      <c r="AI862" s="35"/>
      <c r="AJ862" s="33"/>
      <c r="AK862" s="34"/>
      <c r="AL862" s="35"/>
      <c r="AM862" s="28"/>
      <c r="AN862" s="28"/>
      <c r="AO862" s="28"/>
    </row>
    <row r="863" spans="5:41" x14ac:dyDescent="0.25">
      <c r="E863" s="11">
        <f>route!A862</f>
        <v>0</v>
      </c>
      <c r="F863" s="11">
        <f>route!B862</f>
        <v>0</v>
      </c>
      <c r="G863" s="12">
        <f t="shared" si="324"/>
        <v>0</v>
      </c>
      <c r="H863" s="12">
        <f t="shared" si="325"/>
        <v>0</v>
      </c>
      <c r="I863" s="12">
        <f t="shared" si="326"/>
        <v>31</v>
      </c>
      <c r="J863" s="12">
        <f t="shared" si="327"/>
        <v>3</v>
      </c>
      <c r="K863" s="12">
        <f t="shared" si="328"/>
        <v>-5.2359877559829883E-2</v>
      </c>
      <c r="L863" s="12">
        <f t="shared" si="329"/>
        <v>-5.2335956242943828E-2</v>
      </c>
      <c r="M863" s="12">
        <f t="shared" si="330"/>
        <v>-5.2383818566763218E-2</v>
      </c>
      <c r="N863" s="12">
        <f t="shared" si="331"/>
        <v>0</v>
      </c>
      <c r="O863" s="12">
        <f t="shared" si="332"/>
        <v>6375585.7452000007</v>
      </c>
      <c r="P863" s="12">
        <f t="shared" si="333"/>
        <v>9.2468067027179749E-6</v>
      </c>
      <c r="Q863" s="12">
        <f t="shared" si="334"/>
        <v>0</v>
      </c>
      <c r="R863" s="12">
        <f t="shared" si="335"/>
        <v>0</v>
      </c>
      <c r="S863" s="12">
        <f t="shared" si="336"/>
        <v>0</v>
      </c>
      <c r="T863" s="12">
        <f t="shared" si="337"/>
        <v>0</v>
      </c>
      <c r="U863" s="12">
        <f t="shared" si="338"/>
        <v>0</v>
      </c>
      <c r="V863" s="12">
        <f t="shared" si="347"/>
        <v>5.0546225567071803E-3</v>
      </c>
      <c r="W863" s="12">
        <f t="shared" si="339"/>
        <v>4.2582015317955055E-5</v>
      </c>
      <c r="X863" s="12">
        <f t="shared" si="340"/>
        <v>1.6740578955036711E-7</v>
      </c>
      <c r="Y863" s="12">
        <f t="shared" si="341"/>
        <v>0</v>
      </c>
      <c r="Z863" s="13" t="str">
        <f t="shared" si="342"/>
        <v>N</v>
      </c>
      <c r="AA863" s="13" t="str">
        <f t="shared" si="343"/>
        <v>N</v>
      </c>
      <c r="AB863" s="13" t="str">
        <f t="shared" si="344"/>
        <v>U</v>
      </c>
      <c r="AC863" s="14">
        <f t="shared" si="345"/>
        <v>166021.44365805644</v>
      </c>
      <c r="AD863" s="14">
        <f t="shared" si="346"/>
        <v>0</v>
      </c>
      <c r="AE863" s="27"/>
      <c r="AF863" s="27"/>
      <c r="AG863" s="33"/>
      <c r="AH863" s="34"/>
      <c r="AI863" s="35"/>
      <c r="AJ863" s="33"/>
      <c r="AK863" s="34"/>
      <c r="AL863" s="35"/>
      <c r="AM863" s="28"/>
      <c r="AN863" s="28"/>
      <c r="AO863" s="28"/>
    </row>
    <row r="864" spans="5:41" x14ac:dyDescent="0.25">
      <c r="E864" s="11">
        <f>route!A863</f>
        <v>0</v>
      </c>
      <c r="F864" s="11">
        <f>route!B863</f>
        <v>0</v>
      </c>
      <c r="G864" s="12">
        <f t="shared" si="324"/>
        <v>0</v>
      </c>
      <c r="H864" s="12">
        <f t="shared" si="325"/>
        <v>0</v>
      </c>
      <c r="I864" s="12">
        <f t="shared" si="326"/>
        <v>31</v>
      </c>
      <c r="J864" s="12">
        <f t="shared" si="327"/>
        <v>3</v>
      </c>
      <c r="K864" s="12">
        <f t="shared" si="328"/>
        <v>-5.2359877559829883E-2</v>
      </c>
      <c r="L864" s="12">
        <f t="shared" si="329"/>
        <v>-5.2335956242943828E-2</v>
      </c>
      <c r="M864" s="12">
        <f t="shared" si="330"/>
        <v>-5.2383818566763218E-2</v>
      </c>
      <c r="N864" s="12">
        <f t="shared" si="331"/>
        <v>0</v>
      </c>
      <c r="O864" s="12">
        <f t="shared" si="332"/>
        <v>6375585.7452000007</v>
      </c>
      <c r="P864" s="12">
        <f t="shared" si="333"/>
        <v>9.2468067027179749E-6</v>
      </c>
      <c r="Q864" s="12">
        <f t="shared" si="334"/>
        <v>0</v>
      </c>
      <c r="R864" s="12">
        <f t="shared" si="335"/>
        <v>0</v>
      </c>
      <c r="S864" s="12">
        <f t="shared" si="336"/>
        <v>0</v>
      </c>
      <c r="T864" s="12">
        <f t="shared" si="337"/>
        <v>0</v>
      </c>
      <c r="U864" s="12">
        <f t="shared" si="338"/>
        <v>0</v>
      </c>
      <c r="V864" s="12">
        <f t="shared" si="347"/>
        <v>5.0546225567071803E-3</v>
      </c>
      <c r="W864" s="12">
        <f t="shared" si="339"/>
        <v>4.2582015317955055E-5</v>
      </c>
      <c r="X864" s="12">
        <f t="shared" si="340"/>
        <v>1.6740578955036711E-7</v>
      </c>
      <c r="Y864" s="12">
        <f t="shared" si="341"/>
        <v>0</v>
      </c>
      <c r="Z864" s="13" t="str">
        <f t="shared" si="342"/>
        <v>N</v>
      </c>
      <c r="AA864" s="13" t="str">
        <f t="shared" si="343"/>
        <v>N</v>
      </c>
      <c r="AB864" s="13" t="str">
        <f t="shared" si="344"/>
        <v>U</v>
      </c>
      <c r="AC864" s="14">
        <f t="shared" si="345"/>
        <v>166021.44365805644</v>
      </c>
      <c r="AD864" s="14">
        <f t="shared" si="346"/>
        <v>0</v>
      </c>
      <c r="AE864" s="27"/>
      <c r="AF864" s="27"/>
      <c r="AG864" s="33"/>
      <c r="AH864" s="34"/>
      <c r="AI864" s="35"/>
      <c r="AJ864" s="33"/>
      <c r="AK864" s="34"/>
      <c r="AL864" s="35"/>
      <c r="AM864" s="28"/>
      <c r="AN864" s="28"/>
      <c r="AO864" s="28"/>
    </row>
    <row r="865" spans="5:41" x14ac:dyDescent="0.25">
      <c r="E865" s="11">
        <f>route!A864</f>
        <v>0</v>
      </c>
      <c r="F865" s="11">
        <f>route!B864</f>
        <v>0</v>
      </c>
      <c r="G865" s="12">
        <f t="shared" si="324"/>
        <v>0</v>
      </c>
      <c r="H865" s="12">
        <f t="shared" si="325"/>
        <v>0</v>
      </c>
      <c r="I865" s="12">
        <f t="shared" si="326"/>
        <v>31</v>
      </c>
      <c r="J865" s="12">
        <f t="shared" si="327"/>
        <v>3</v>
      </c>
      <c r="K865" s="12">
        <f t="shared" si="328"/>
        <v>-5.2359877559829883E-2</v>
      </c>
      <c r="L865" s="12">
        <f t="shared" si="329"/>
        <v>-5.2335956242943828E-2</v>
      </c>
      <c r="M865" s="12">
        <f t="shared" si="330"/>
        <v>-5.2383818566763218E-2</v>
      </c>
      <c r="N865" s="12">
        <f t="shared" si="331"/>
        <v>0</v>
      </c>
      <c r="O865" s="12">
        <f t="shared" si="332"/>
        <v>6375585.7452000007</v>
      </c>
      <c r="P865" s="12">
        <f t="shared" si="333"/>
        <v>9.2468067027179749E-6</v>
      </c>
      <c r="Q865" s="12">
        <f t="shared" si="334"/>
        <v>0</v>
      </c>
      <c r="R865" s="12">
        <f t="shared" si="335"/>
        <v>0</v>
      </c>
      <c r="S865" s="12">
        <f t="shared" si="336"/>
        <v>0</v>
      </c>
      <c r="T865" s="12">
        <f t="shared" si="337"/>
        <v>0</v>
      </c>
      <c r="U865" s="12">
        <f t="shared" si="338"/>
        <v>0</v>
      </c>
      <c r="V865" s="12">
        <f t="shared" si="347"/>
        <v>5.0546225567071803E-3</v>
      </c>
      <c r="W865" s="12">
        <f t="shared" si="339"/>
        <v>4.2582015317955055E-5</v>
      </c>
      <c r="X865" s="12">
        <f t="shared" si="340"/>
        <v>1.6740578955036711E-7</v>
      </c>
      <c r="Y865" s="12">
        <f t="shared" si="341"/>
        <v>0</v>
      </c>
      <c r="Z865" s="13" t="str">
        <f t="shared" si="342"/>
        <v>N</v>
      </c>
      <c r="AA865" s="13" t="str">
        <f t="shared" si="343"/>
        <v>N</v>
      </c>
      <c r="AB865" s="13" t="str">
        <f t="shared" si="344"/>
        <v>U</v>
      </c>
      <c r="AC865" s="14">
        <f t="shared" si="345"/>
        <v>166021.44365805644</v>
      </c>
      <c r="AD865" s="14">
        <f t="shared" si="346"/>
        <v>0</v>
      </c>
      <c r="AE865" s="27"/>
      <c r="AF865" s="27"/>
      <c r="AG865" s="33"/>
      <c r="AH865" s="34"/>
      <c r="AI865" s="35"/>
      <c r="AJ865" s="33"/>
      <c r="AK865" s="34"/>
      <c r="AL865" s="35"/>
      <c r="AM865" s="28"/>
      <c r="AN865" s="28"/>
      <c r="AO865" s="28"/>
    </row>
    <row r="866" spans="5:41" x14ac:dyDescent="0.25">
      <c r="E866" s="11">
        <f>route!A865</f>
        <v>0</v>
      </c>
      <c r="F866" s="11">
        <f>route!B865</f>
        <v>0</v>
      </c>
      <c r="G866" s="12">
        <f t="shared" si="324"/>
        <v>0</v>
      </c>
      <c r="H866" s="12">
        <f t="shared" si="325"/>
        <v>0</v>
      </c>
      <c r="I866" s="12">
        <f t="shared" si="326"/>
        <v>31</v>
      </c>
      <c r="J866" s="12">
        <f t="shared" si="327"/>
        <v>3</v>
      </c>
      <c r="K866" s="12">
        <f t="shared" si="328"/>
        <v>-5.2359877559829883E-2</v>
      </c>
      <c r="L866" s="12">
        <f t="shared" si="329"/>
        <v>-5.2335956242943828E-2</v>
      </c>
      <c r="M866" s="12">
        <f t="shared" si="330"/>
        <v>-5.2383818566763218E-2</v>
      </c>
      <c r="N866" s="12">
        <f t="shared" si="331"/>
        <v>0</v>
      </c>
      <c r="O866" s="12">
        <f t="shared" si="332"/>
        <v>6375585.7452000007</v>
      </c>
      <c r="P866" s="12">
        <f t="shared" si="333"/>
        <v>9.2468067027179749E-6</v>
      </c>
      <c r="Q866" s="12">
        <f t="shared" si="334"/>
        <v>0</v>
      </c>
      <c r="R866" s="12">
        <f t="shared" si="335"/>
        <v>0</v>
      </c>
      <c r="S866" s="12">
        <f t="shared" si="336"/>
        <v>0</v>
      </c>
      <c r="T866" s="12">
        <f t="shared" si="337"/>
        <v>0</v>
      </c>
      <c r="U866" s="12">
        <f t="shared" si="338"/>
        <v>0</v>
      </c>
      <c r="V866" s="12">
        <f t="shared" si="347"/>
        <v>5.0546225567071803E-3</v>
      </c>
      <c r="W866" s="12">
        <f t="shared" si="339"/>
        <v>4.2582015317955055E-5</v>
      </c>
      <c r="X866" s="12">
        <f t="shared" si="340"/>
        <v>1.6740578955036711E-7</v>
      </c>
      <c r="Y866" s="12">
        <f t="shared" si="341"/>
        <v>0</v>
      </c>
      <c r="Z866" s="13" t="str">
        <f t="shared" si="342"/>
        <v>N</v>
      </c>
      <c r="AA866" s="13" t="str">
        <f t="shared" si="343"/>
        <v>N</v>
      </c>
      <c r="AB866" s="13" t="str">
        <f t="shared" si="344"/>
        <v>U</v>
      </c>
      <c r="AC866" s="14">
        <f t="shared" si="345"/>
        <v>166021.44365805644</v>
      </c>
      <c r="AD866" s="14">
        <f t="shared" si="346"/>
        <v>0</v>
      </c>
      <c r="AE866" s="27"/>
      <c r="AF866" s="27"/>
      <c r="AG866" s="33"/>
      <c r="AH866" s="34"/>
      <c r="AI866" s="35"/>
      <c r="AJ866" s="33"/>
      <c r="AK866" s="34"/>
      <c r="AL866" s="35"/>
      <c r="AM866" s="28"/>
      <c r="AN866" s="28"/>
      <c r="AO866" s="28"/>
    </row>
    <row r="867" spans="5:41" x14ac:dyDescent="0.25">
      <c r="E867" s="11">
        <f>route!A866</f>
        <v>0</v>
      </c>
      <c r="F867" s="11">
        <f>route!B866</f>
        <v>0</v>
      </c>
      <c r="G867" s="12">
        <f t="shared" si="324"/>
        <v>0</v>
      </c>
      <c r="H867" s="12">
        <f t="shared" si="325"/>
        <v>0</v>
      </c>
      <c r="I867" s="12">
        <f t="shared" si="326"/>
        <v>31</v>
      </c>
      <c r="J867" s="12">
        <f t="shared" si="327"/>
        <v>3</v>
      </c>
      <c r="K867" s="12">
        <f t="shared" si="328"/>
        <v>-5.2359877559829883E-2</v>
      </c>
      <c r="L867" s="12">
        <f t="shared" si="329"/>
        <v>-5.2335956242943828E-2</v>
      </c>
      <c r="M867" s="12">
        <f t="shared" si="330"/>
        <v>-5.2383818566763218E-2</v>
      </c>
      <c r="N867" s="12">
        <f t="shared" si="331"/>
        <v>0</v>
      </c>
      <c r="O867" s="12">
        <f t="shared" si="332"/>
        <v>6375585.7452000007</v>
      </c>
      <c r="P867" s="12">
        <f t="shared" si="333"/>
        <v>9.2468067027179749E-6</v>
      </c>
      <c r="Q867" s="12">
        <f t="shared" si="334"/>
        <v>0</v>
      </c>
      <c r="R867" s="12">
        <f t="shared" si="335"/>
        <v>0</v>
      </c>
      <c r="S867" s="12">
        <f t="shared" si="336"/>
        <v>0</v>
      </c>
      <c r="T867" s="12">
        <f t="shared" si="337"/>
        <v>0</v>
      </c>
      <c r="U867" s="12">
        <f t="shared" si="338"/>
        <v>0</v>
      </c>
      <c r="V867" s="12">
        <f t="shared" si="347"/>
        <v>5.0546225567071803E-3</v>
      </c>
      <c r="W867" s="12">
        <f t="shared" si="339"/>
        <v>4.2582015317955055E-5</v>
      </c>
      <c r="X867" s="12">
        <f t="shared" si="340"/>
        <v>1.6740578955036711E-7</v>
      </c>
      <c r="Y867" s="12">
        <f t="shared" si="341"/>
        <v>0</v>
      </c>
      <c r="Z867" s="13" t="str">
        <f t="shared" si="342"/>
        <v>N</v>
      </c>
      <c r="AA867" s="13" t="str">
        <f t="shared" si="343"/>
        <v>N</v>
      </c>
      <c r="AB867" s="13" t="str">
        <f t="shared" si="344"/>
        <v>U</v>
      </c>
      <c r="AC867" s="14">
        <f t="shared" si="345"/>
        <v>166021.44365805644</v>
      </c>
      <c r="AD867" s="14">
        <f t="shared" si="346"/>
        <v>0</v>
      </c>
      <c r="AE867" s="27"/>
      <c r="AF867" s="27"/>
      <c r="AG867" s="33"/>
      <c r="AH867" s="34"/>
      <c r="AI867" s="35"/>
      <c r="AJ867" s="33"/>
      <c r="AK867" s="34"/>
      <c r="AL867" s="35"/>
      <c r="AM867" s="28"/>
      <c r="AN867" s="28"/>
      <c r="AO867" s="28"/>
    </row>
    <row r="868" spans="5:41" x14ac:dyDescent="0.25">
      <c r="E868" s="11">
        <f>route!A867</f>
        <v>0</v>
      </c>
      <c r="F868" s="11">
        <f>route!B867</f>
        <v>0</v>
      </c>
      <c r="G868" s="12">
        <f t="shared" ref="G868:G931" si="348">F868*PI()/180</f>
        <v>0</v>
      </c>
      <c r="H868" s="12">
        <f t="shared" ref="H868:H931" si="349">E868*PI()/180</f>
        <v>0</v>
      </c>
      <c r="I868" s="12">
        <f t="shared" ref="I868:I931" si="350">TRUNC((F868/6)+31)</f>
        <v>31</v>
      </c>
      <c r="J868" s="12">
        <f t="shared" ref="J868:J931" si="351">6*I868-183</f>
        <v>3</v>
      </c>
      <c r="K868" s="12">
        <f t="shared" ref="K868:K931" si="352">+G868-((J868*PI())/180)</f>
        <v>-5.2359877559829883E-2</v>
      </c>
      <c r="L868" s="12">
        <f t="shared" ref="L868:L931" si="353">COS(H868)*SIN(K868)</f>
        <v>-5.2335956242943828E-2</v>
      </c>
      <c r="M868" s="12">
        <f t="shared" ref="M868:M931" si="354">(1/2)*LN((1+L868)/(1-L868))</f>
        <v>-5.2383818566763218E-2</v>
      </c>
      <c r="N868" s="12">
        <f t="shared" ref="N868:N931" si="355">ATAN((TAN(H868))/COS(K868))-H868</f>
        <v>0</v>
      </c>
      <c r="O868" s="12">
        <f t="shared" ref="O868:O931" si="356">($C$18/(1+$C$17*(COS(H868))^2)^(1/2))*0.9996</f>
        <v>6375585.7452000007</v>
      </c>
      <c r="P868" s="12">
        <f t="shared" ref="P868:P931" si="357">($C$17/2)*M868^2*(COS(H868))^2</f>
        <v>9.2468067027179749E-6</v>
      </c>
      <c r="Q868" s="12">
        <f t="shared" ref="Q868:Q931" si="358">SIN(2*H868)</f>
        <v>0</v>
      </c>
      <c r="R868" s="12">
        <f t="shared" ref="R868:R931" si="359">+Q868*(COS(H868))^2</f>
        <v>0</v>
      </c>
      <c r="S868" s="12">
        <f t="shared" ref="S868:S931" si="360">H868+(Q868/2)</f>
        <v>0</v>
      </c>
      <c r="T868" s="12">
        <f t="shared" ref="T868:T931" si="361">((3*S868)+R868)/4</f>
        <v>0</v>
      </c>
      <c r="U868" s="12">
        <f t="shared" ref="U868:U931" si="362">(5*T868+R868*(COS(H868))^2)/3</f>
        <v>0</v>
      </c>
      <c r="V868" s="12">
        <f t="shared" si="347"/>
        <v>5.0546225567071803E-3</v>
      </c>
      <c r="W868" s="12">
        <f t="shared" ref="W868:W931" si="363">(5/3)*V868^2</f>
        <v>4.2582015317955055E-5</v>
      </c>
      <c r="X868" s="12">
        <f t="shared" ref="X868:X931" si="364">(35/27)*V868^3</f>
        <v>1.6740578955036711E-7</v>
      </c>
      <c r="Y868" s="12">
        <f t="shared" ref="Y868:Y931" si="365">0.9996*$C$18*(H868-(V868*S868)+(W868*T868)-(X868*U868))</f>
        <v>0</v>
      </c>
      <c r="Z868" s="13" t="str">
        <f t="shared" ref="Z868:Z931" si="366">IF(E868&lt;-72,"C",IF(E868&lt;-64,"D",IF(E868&lt;-56,"E",IF(E868&lt;-48,"F",IF(E868&lt;-40,"G",IF(E868&lt;-32,"H",IF(E868&lt;-24,"J",IF(E868&lt;-16,"K",AA868))))))))</f>
        <v>N</v>
      </c>
      <c r="AA868" s="13" t="str">
        <f t="shared" ref="AA868:AA931" si="367">IF(E868&lt;-8,"L",IF(E868&lt;0,"M",IF(E868&lt;8,"N",IF(E868&lt;16,"P",IF(E868&lt;24,"Q",IF(E868&lt;32,"R",IF(E868&lt;40,"S",IF(E868&lt;48,"T","no"))))))))</f>
        <v>N</v>
      </c>
      <c r="AB868" s="13" t="str">
        <f t="shared" ref="AB868:AB931" si="368">IF(E868&lt;56,"U",IF(E868&lt;64,"V",IF(E868&lt;72,"W",IF(E868&lt;84,"X","no"))))</f>
        <v>U</v>
      </c>
      <c r="AC868" s="14">
        <f t="shared" ref="AC868:AC931" si="369">M868*O868*(1+P868/3)+500000</f>
        <v>166021.44365805644</v>
      </c>
      <c r="AD868" s="14">
        <f t="shared" ref="AD868:AD931" si="370">IF($C$21="S",N868*O868*(1+P868)+Y868+10000000,N868*O868*(1+P868)+Y868)</f>
        <v>0</v>
      </c>
      <c r="AE868" s="27"/>
      <c r="AF868" s="27"/>
      <c r="AG868" s="33"/>
      <c r="AH868" s="34"/>
      <c r="AI868" s="35"/>
      <c r="AJ868" s="33"/>
      <c r="AK868" s="34"/>
      <c r="AL868" s="35"/>
      <c r="AM868" s="28"/>
      <c r="AN868" s="28"/>
      <c r="AO868" s="28"/>
    </row>
    <row r="869" spans="5:41" x14ac:dyDescent="0.25">
      <c r="E869" s="11">
        <f>route!A868</f>
        <v>0</v>
      </c>
      <c r="F869" s="11">
        <f>route!B868</f>
        <v>0</v>
      </c>
      <c r="G869" s="12">
        <f t="shared" si="348"/>
        <v>0</v>
      </c>
      <c r="H869" s="12">
        <f t="shared" si="349"/>
        <v>0</v>
      </c>
      <c r="I869" s="12">
        <f t="shared" si="350"/>
        <v>31</v>
      </c>
      <c r="J869" s="12">
        <f t="shared" si="351"/>
        <v>3</v>
      </c>
      <c r="K869" s="12">
        <f t="shared" si="352"/>
        <v>-5.2359877559829883E-2</v>
      </c>
      <c r="L869" s="12">
        <f t="shared" si="353"/>
        <v>-5.2335956242943828E-2</v>
      </c>
      <c r="M869" s="12">
        <f t="shared" si="354"/>
        <v>-5.2383818566763218E-2</v>
      </c>
      <c r="N869" s="12">
        <f t="shared" si="355"/>
        <v>0</v>
      </c>
      <c r="O869" s="12">
        <f t="shared" si="356"/>
        <v>6375585.7452000007</v>
      </c>
      <c r="P869" s="12">
        <f t="shared" si="357"/>
        <v>9.2468067027179749E-6</v>
      </c>
      <c r="Q869" s="12">
        <f t="shared" si="358"/>
        <v>0</v>
      </c>
      <c r="R869" s="12">
        <f t="shared" si="359"/>
        <v>0</v>
      </c>
      <c r="S869" s="12">
        <f t="shared" si="360"/>
        <v>0</v>
      </c>
      <c r="T869" s="12">
        <f t="shared" si="361"/>
        <v>0</v>
      </c>
      <c r="U869" s="12">
        <f t="shared" si="362"/>
        <v>0</v>
      </c>
      <c r="V869" s="12">
        <f t="shared" si="347"/>
        <v>5.0546225567071803E-3</v>
      </c>
      <c r="W869" s="12">
        <f t="shared" si="363"/>
        <v>4.2582015317955055E-5</v>
      </c>
      <c r="X869" s="12">
        <f t="shared" si="364"/>
        <v>1.6740578955036711E-7</v>
      </c>
      <c r="Y869" s="12">
        <f t="shared" si="365"/>
        <v>0</v>
      </c>
      <c r="Z869" s="13" t="str">
        <f t="shared" si="366"/>
        <v>N</v>
      </c>
      <c r="AA869" s="13" t="str">
        <f t="shared" si="367"/>
        <v>N</v>
      </c>
      <c r="AB869" s="13" t="str">
        <f t="shared" si="368"/>
        <v>U</v>
      </c>
      <c r="AC869" s="14">
        <f t="shared" si="369"/>
        <v>166021.44365805644</v>
      </c>
      <c r="AD869" s="14">
        <f t="shared" si="370"/>
        <v>0</v>
      </c>
      <c r="AE869" s="27"/>
      <c r="AF869" s="27"/>
      <c r="AG869" s="33"/>
      <c r="AH869" s="34"/>
      <c r="AI869" s="35"/>
      <c r="AJ869" s="33"/>
      <c r="AK869" s="34"/>
      <c r="AL869" s="35"/>
      <c r="AM869" s="28"/>
      <c r="AN869" s="28"/>
      <c r="AO869" s="28"/>
    </row>
    <row r="870" spans="5:41" x14ac:dyDescent="0.25">
      <c r="E870" s="11">
        <f>route!A869</f>
        <v>0</v>
      </c>
      <c r="F870" s="11">
        <f>route!B869</f>
        <v>0</v>
      </c>
      <c r="G870" s="12">
        <f t="shared" si="348"/>
        <v>0</v>
      </c>
      <c r="H870" s="12">
        <f t="shared" si="349"/>
        <v>0</v>
      </c>
      <c r="I870" s="12">
        <f t="shared" si="350"/>
        <v>31</v>
      </c>
      <c r="J870" s="12">
        <f t="shared" si="351"/>
        <v>3</v>
      </c>
      <c r="K870" s="12">
        <f t="shared" si="352"/>
        <v>-5.2359877559829883E-2</v>
      </c>
      <c r="L870" s="12">
        <f t="shared" si="353"/>
        <v>-5.2335956242943828E-2</v>
      </c>
      <c r="M870" s="12">
        <f t="shared" si="354"/>
        <v>-5.2383818566763218E-2</v>
      </c>
      <c r="N870" s="12">
        <f t="shared" si="355"/>
        <v>0</v>
      </c>
      <c r="O870" s="12">
        <f t="shared" si="356"/>
        <v>6375585.7452000007</v>
      </c>
      <c r="P870" s="12">
        <f t="shared" si="357"/>
        <v>9.2468067027179749E-6</v>
      </c>
      <c r="Q870" s="12">
        <f t="shared" si="358"/>
        <v>0</v>
      </c>
      <c r="R870" s="12">
        <f t="shared" si="359"/>
        <v>0</v>
      </c>
      <c r="S870" s="12">
        <f t="shared" si="360"/>
        <v>0</v>
      </c>
      <c r="T870" s="12">
        <f t="shared" si="361"/>
        <v>0</v>
      </c>
      <c r="U870" s="12">
        <f t="shared" si="362"/>
        <v>0</v>
      </c>
      <c r="V870" s="12">
        <f t="shared" si="347"/>
        <v>5.0546225567071803E-3</v>
      </c>
      <c r="W870" s="12">
        <f t="shared" si="363"/>
        <v>4.2582015317955055E-5</v>
      </c>
      <c r="X870" s="12">
        <f t="shared" si="364"/>
        <v>1.6740578955036711E-7</v>
      </c>
      <c r="Y870" s="12">
        <f t="shared" si="365"/>
        <v>0</v>
      </c>
      <c r="Z870" s="13" t="str">
        <f t="shared" si="366"/>
        <v>N</v>
      </c>
      <c r="AA870" s="13" t="str">
        <f t="shared" si="367"/>
        <v>N</v>
      </c>
      <c r="AB870" s="13" t="str">
        <f t="shared" si="368"/>
        <v>U</v>
      </c>
      <c r="AC870" s="14">
        <f t="shared" si="369"/>
        <v>166021.44365805644</v>
      </c>
      <c r="AD870" s="14">
        <f t="shared" si="370"/>
        <v>0</v>
      </c>
      <c r="AE870" s="27"/>
      <c r="AF870" s="27"/>
      <c r="AG870" s="33"/>
      <c r="AH870" s="34"/>
      <c r="AI870" s="35"/>
      <c r="AJ870" s="33"/>
      <c r="AK870" s="34"/>
      <c r="AL870" s="35"/>
      <c r="AM870" s="28"/>
      <c r="AN870" s="28"/>
      <c r="AO870" s="28"/>
    </row>
    <row r="871" spans="5:41" x14ac:dyDescent="0.25">
      <c r="E871" s="11">
        <f>route!A870</f>
        <v>0</v>
      </c>
      <c r="F871" s="11">
        <f>route!B870</f>
        <v>0</v>
      </c>
      <c r="G871" s="12">
        <f t="shared" si="348"/>
        <v>0</v>
      </c>
      <c r="H871" s="12">
        <f t="shared" si="349"/>
        <v>0</v>
      </c>
      <c r="I871" s="12">
        <f t="shared" si="350"/>
        <v>31</v>
      </c>
      <c r="J871" s="12">
        <f t="shared" si="351"/>
        <v>3</v>
      </c>
      <c r="K871" s="12">
        <f t="shared" si="352"/>
        <v>-5.2359877559829883E-2</v>
      </c>
      <c r="L871" s="12">
        <f t="shared" si="353"/>
        <v>-5.2335956242943828E-2</v>
      </c>
      <c r="M871" s="12">
        <f t="shared" si="354"/>
        <v>-5.2383818566763218E-2</v>
      </c>
      <c r="N871" s="12">
        <f t="shared" si="355"/>
        <v>0</v>
      </c>
      <c r="O871" s="12">
        <f t="shared" si="356"/>
        <v>6375585.7452000007</v>
      </c>
      <c r="P871" s="12">
        <f t="shared" si="357"/>
        <v>9.2468067027179749E-6</v>
      </c>
      <c r="Q871" s="12">
        <f t="shared" si="358"/>
        <v>0</v>
      </c>
      <c r="R871" s="12">
        <f t="shared" si="359"/>
        <v>0</v>
      </c>
      <c r="S871" s="12">
        <f t="shared" si="360"/>
        <v>0</v>
      </c>
      <c r="T871" s="12">
        <f t="shared" si="361"/>
        <v>0</v>
      </c>
      <c r="U871" s="12">
        <f t="shared" si="362"/>
        <v>0</v>
      </c>
      <c r="V871" s="12">
        <f t="shared" si="347"/>
        <v>5.0546225567071803E-3</v>
      </c>
      <c r="W871" s="12">
        <f t="shared" si="363"/>
        <v>4.2582015317955055E-5</v>
      </c>
      <c r="X871" s="12">
        <f t="shared" si="364"/>
        <v>1.6740578955036711E-7</v>
      </c>
      <c r="Y871" s="12">
        <f t="shared" si="365"/>
        <v>0</v>
      </c>
      <c r="Z871" s="13" t="str">
        <f t="shared" si="366"/>
        <v>N</v>
      </c>
      <c r="AA871" s="13" t="str">
        <f t="shared" si="367"/>
        <v>N</v>
      </c>
      <c r="AB871" s="13" t="str">
        <f t="shared" si="368"/>
        <v>U</v>
      </c>
      <c r="AC871" s="14">
        <f t="shared" si="369"/>
        <v>166021.44365805644</v>
      </c>
      <c r="AD871" s="14">
        <f t="shared" si="370"/>
        <v>0</v>
      </c>
      <c r="AE871" s="27"/>
      <c r="AF871" s="27"/>
      <c r="AG871" s="33"/>
      <c r="AH871" s="34"/>
      <c r="AI871" s="35"/>
      <c r="AJ871" s="33"/>
      <c r="AK871" s="34"/>
      <c r="AL871" s="35"/>
      <c r="AM871" s="28"/>
      <c r="AN871" s="28"/>
      <c r="AO871" s="28"/>
    </row>
    <row r="872" spans="5:41" x14ac:dyDescent="0.25">
      <c r="E872" s="11">
        <f>route!A871</f>
        <v>0</v>
      </c>
      <c r="F872" s="11">
        <f>route!B871</f>
        <v>0</v>
      </c>
      <c r="G872" s="12">
        <f t="shared" si="348"/>
        <v>0</v>
      </c>
      <c r="H872" s="12">
        <f t="shared" si="349"/>
        <v>0</v>
      </c>
      <c r="I872" s="12">
        <f t="shared" si="350"/>
        <v>31</v>
      </c>
      <c r="J872" s="12">
        <f t="shared" si="351"/>
        <v>3</v>
      </c>
      <c r="K872" s="12">
        <f t="shared" si="352"/>
        <v>-5.2359877559829883E-2</v>
      </c>
      <c r="L872" s="12">
        <f t="shared" si="353"/>
        <v>-5.2335956242943828E-2</v>
      </c>
      <c r="M872" s="12">
        <f t="shared" si="354"/>
        <v>-5.2383818566763218E-2</v>
      </c>
      <c r="N872" s="12">
        <f t="shared" si="355"/>
        <v>0</v>
      </c>
      <c r="O872" s="12">
        <f t="shared" si="356"/>
        <v>6375585.7452000007</v>
      </c>
      <c r="P872" s="12">
        <f t="shared" si="357"/>
        <v>9.2468067027179749E-6</v>
      </c>
      <c r="Q872" s="12">
        <f t="shared" si="358"/>
        <v>0</v>
      </c>
      <c r="R872" s="12">
        <f t="shared" si="359"/>
        <v>0</v>
      </c>
      <c r="S872" s="12">
        <f t="shared" si="360"/>
        <v>0</v>
      </c>
      <c r="T872" s="12">
        <f t="shared" si="361"/>
        <v>0</v>
      </c>
      <c r="U872" s="12">
        <f t="shared" si="362"/>
        <v>0</v>
      </c>
      <c r="V872" s="12">
        <f t="shared" si="347"/>
        <v>5.0546225567071803E-3</v>
      </c>
      <c r="W872" s="12">
        <f t="shared" si="363"/>
        <v>4.2582015317955055E-5</v>
      </c>
      <c r="X872" s="12">
        <f t="shared" si="364"/>
        <v>1.6740578955036711E-7</v>
      </c>
      <c r="Y872" s="12">
        <f t="shared" si="365"/>
        <v>0</v>
      </c>
      <c r="Z872" s="13" t="str">
        <f t="shared" si="366"/>
        <v>N</v>
      </c>
      <c r="AA872" s="13" t="str">
        <f t="shared" si="367"/>
        <v>N</v>
      </c>
      <c r="AB872" s="13" t="str">
        <f t="shared" si="368"/>
        <v>U</v>
      </c>
      <c r="AC872" s="14">
        <f t="shared" si="369"/>
        <v>166021.44365805644</v>
      </c>
      <c r="AD872" s="14">
        <f t="shared" si="370"/>
        <v>0</v>
      </c>
      <c r="AE872" s="27"/>
      <c r="AF872" s="27"/>
      <c r="AG872" s="33"/>
      <c r="AH872" s="34"/>
      <c r="AI872" s="35"/>
      <c r="AJ872" s="33"/>
      <c r="AK872" s="34"/>
      <c r="AL872" s="35"/>
      <c r="AM872" s="28"/>
      <c r="AN872" s="28"/>
      <c r="AO872" s="28"/>
    </row>
    <row r="873" spans="5:41" x14ac:dyDescent="0.25">
      <c r="E873" s="11">
        <f>route!A872</f>
        <v>0</v>
      </c>
      <c r="F873" s="11">
        <f>route!B872</f>
        <v>0</v>
      </c>
      <c r="G873" s="12">
        <f t="shared" si="348"/>
        <v>0</v>
      </c>
      <c r="H873" s="12">
        <f t="shared" si="349"/>
        <v>0</v>
      </c>
      <c r="I873" s="12">
        <f t="shared" si="350"/>
        <v>31</v>
      </c>
      <c r="J873" s="12">
        <f t="shared" si="351"/>
        <v>3</v>
      </c>
      <c r="K873" s="12">
        <f t="shared" si="352"/>
        <v>-5.2359877559829883E-2</v>
      </c>
      <c r="L873" s="12">
        <f t="shared" si="353"/>
        <v>-5.2335956242943828E-2</v>
      </c>
      <c r="M873" s="12">
        <f t="shared" si="354"/>
        <v>-5.2383818566763218E-2</v>
      </c>
      <c r="N873" s="12">
        <f t="shared" si="355"/>
        <v>0</v>
      </c>
      <c r="O873" s="12">
        <f t="shared" si="356"/>
        <v>6375585.7452000007</v>
      </c>
      <c r="P873" s="12">
        <f t="shared" si="357"/>
        <v>9.2468067027179749E-6</v>
      </c>
      <c r="Q873" s="12">
        <f t="shared" si="358"/>
        <v>0</v>
      </c>
      <c r="R873" s="12">
        <f t="shared" si="359"/>
        <v>0</v>
      </c>
      <c r="S873" s="12">
        <f t="shared" si="360"/>
        <v>0</v>
      </c>
      <c r="T873" s="12">
        <f t="shared" si="361"/>
        <v>0</v>
      </c>
      <c r="U873" s="12">
        <f t="shared" si="362"/>
        <v>0</v>
      </c>
      <c r="V873" s="12">
        <f t="shared" si="347"/>
        <v>5.0546225567071803E-3</v>
      </c>
      <c r="W873" s="12">
        <f t="shared" si="363"/>
        <v>4.2582015317955055E-5</v>
      </c>
      <c r="X873" s="12">
        <f t="shared" si="364"/>
        <v>1.6740578955036711E-7</v>
      </c>
      <c r="Y873" s="12">
        <f t="shared" si="365"/>
        <v>0</v>
      </c>
      <c r="Z873" s="13" t="str">
        <f t="shared" si="366"/>
        <v>N</v>
      </c>
      <c r="AA873" s="13" t="str">
        <f t="shared" si="367"/>
        <v>N</v>
      </c>
      <c r="AB873" s="13" t="str">
        <f t="shared" si="368"/>
        <v>U</v>
      </c>
      <c r="AC873" s="14">
        <f t="shared" si="369"/>
        <v>166021.44365805644</v>
      </c>
      <c r="AD873" s="14">
        <f t="shared" si="370"/>
        <v>0</v>
      </c>
      <c r="AE873" s="27"/>
      <c r="AF873" s="27"/>
      <c r="AG873" s="33"/>
      <c r="AH873" s="34"/>
      <c r="AI873" s="35"/>
      <c r="AJ873" s="33"/>
      <c r="AK873" s="34"/>
      <c r="AL873" s="35"/>
      <c r="AM873" s="28"/>
      <c r="AN873" s="28"/>
      <c r="AO873" s="28"/>
    </row>
    <row r="874" spans="5:41" x14ac:dyDescent="0.25">
      <c r="E874" s="11">
        <f>route!A873</f>
        <v>0</v>
      </c>
      <c r="F874" s="11">
        <f>route!B873</f>
        <v>0</v>
      </c>
      <c r="G874" s="12">
        <f t="shared" si="348"/>
        <v>0</v>
      </c>
      <c r="H874" s="12">
        <f t="shared" si="349"/>
        <v>0</v>
      </c>
      <c r="I874" s="12">
        <f t="shared" si="350"/>
        <v>31</v>
      </c>
      <c r="J874" s="12">
        <f t="shared" si="351"/>
        <v>3</v>
      </c>
      <c r="K874" s="12">
        <f t="shared" si="352"/>
        <v>-5.2359877559829883E-2</v>
      </c>
      <c r="L874" s="12">
        <f t="shared" si="353"/>
        <v>-5.2335956242943828E-2</v>
      </c>
      <c r="M874" s="12">
        <f t="shared" si="354"/>
        <v>-5.2383818566763218E-2</v>
      </c>
      <c r="N874" s="12">
        <f t="shared" si="355"/>
        <v>0</v>
      </c>
      <c r="O874" s="12">
        <f t="shared" si="356"/>
        <v>6375585.7452000007</v>
      </c>
      <c r="P874" s="12">
        <f t="shared" si="357"/>
        <v>9.2468067027179749E-6</v>
      </c>
      <c r="Q874" s="12">
        <f t="shared" si="358"/>
        <v>0</v>
      </c>
      <c r="R874" s="12">
        <f t="shared" si="359"/>
        <v>0</v>
      </c>
      <c r="S874" s="12">
        <f t="shared" si="360"/>
        <v>0</v>
      </c>
      <c r="T874" s="12">
        <f t="shared" si="361"/>
        <v>0</v>
      </c>
      <c r="U874" s="12">
        <f t="shared" si="362"/>
        <v>0</v>
      </c>
      <c r="V874" s="12">
        <f t="shared" si="347"/>
        <v>5.0546225567071803E-3</v>
      </c>
      <c r="W874" s="12">
        <f t="shared" si="363"/>
        <v>4.2582015317955055E-5</v>
      </c>
      <c r="X874" s="12">
        <f t="shared" si="364"/>
        <v>1.6740578955036711E-7</v>
      </c>
      <c r="Y874" s="12">
        <f t="shared" si="365"/>
        <v>0</v>
      </c>
      <c r="Z874" s="13" t="str">
        <f t="shared" si="366"/>
        <v>N</v>
      </c>
      <c r="AA874" s="13" t="str">
        <f t="shared" si="367"/>
        <v>N</v>
      </c>
      <c r="AB874" s="13" t="str">
        <f t="shared" si="368"/>
        <v>U</v>
      </c>
      <c r="AC874" s="14">
        <f t="shared" si="369"/>
        <v>166021.44365805644</v>
      </c>
      <c r="AD874" s="14">
        <f t="shared" si="370"/>
        <v>0</v>
      </c>
      <c r="AE874" s="27"/>
      <c r="AF874" s="27"/>
      <c r="AG874" s="33"/>
      <c r="AH874" s="34"/>
      <c r="AI874" s="35"/>
      <c r="AJ874" s="33"/>
      <c r="AK874" s="34"/>
      <c r="AL874" s="35"/>
      <c r="AM874" s="28"/>
      <c r="AN874" s="28"/>
      <c r="AO874" s="28"/>
    </row>
    <row r="875" spans="5:41" x14ac:dyDescent="0.25">
      <c r="E875" s="11">
        <f>route!A874</f>
        <v>0</v>
      </c>
      <c r="F875" s="11">
        <f>route!B874</f>
        <v>0</v>
      </c>
      <c r="G875" s="12">
        <f t="shared" si="348"/>
        <v>0</v>
      </c>
      <c r="H875" s="12">
        <f t="shared" si="349"/>
        <v>0</v>
      </c>
      <c r="I875" s="12">
        <f t="shared" si="350"/>
        <v>31</v>
      </c>
      <c r="J875" s="12">
        <f t="shared" si="351"/>
        <v>3</v>
      </c>
      <c r="K875" s="12">
        <f t="shared" si="352"/>
        <v>-5.2359877559829883E-2</v>
      </c>
      <c r="L875" s="12">
        <f t="shared" si="353"/>
        <v>-5.2335956242943828E-2</v>
      </c>
      <c r="M875" s="12">
        <f t="shared" si="354"/>
        <v>-5.2383818566763218E-2</v>
      </c>
      <c r="N875" s="12">
        <f t="shared" si="355"/>
        <v>0</v>
      </c>
      <c r="O875" s="12">
        <f t="shared" si="356"/>
        <v>6375585.7452000007</v>
      </c>
      <c r="P875" s="12">
        <f t="shared" si="357"/>
        <v>9.2468067027179749E-6</v>
      </c>
      <c r="Q875" s="12">
        <f t="shared" si="358"/>
        <v>0</v>
      </c>
      <c r="R875" s="12">
        <f t="shared" si="359"/>
        <v>0</v>
      </c>
      <c r="S875" s="12">
        <f t="shared" si="360"/>
        <v>0</v>
      </c>
      <c r="T875" s="12">
        <f t="shared" si="361"/>
        <v>0</v>
      </c>
      <c r="U875" s="12">
        <f t="shared" si="362"/>
        <v>0</v>
      </c>
      <c r="V875" s="12">
        <f t="shared" si="347"/>
        <v>5.0546225567071803E-3</v>
      </c>
      <c r="W875" s="12">
        <f t="shared" si="363"/>
        <v>4.2582015317955055E-5</v>
      </c>
      <c r="X875" s="12">
        <f t="shared" si="364"/>
        <v>1.6740578955036711E-7</v>
      </c>
      <c r="Y875" s="12">
        <f t="shared" si="365"/>
        <v>0</v>
      </c>
      <c r="Z875" s="13" t="str">
        <f t="shared" si="366"/>
        <v>N</v>
      </c>
      <c r="AA875" s="13" t="str">
        <f t="shared" si="367"/>
        <v>N</v>
      </c>
      <c r="AB875" s="13" t="str">
        <f t="shared" si="368"/>
        <v>U</v>
      </c>
      <c r="AC875" s="14">
        <f t="shared" si="369"/>
        <v>166021.44365805644</v>
      </c>
      <c r="AD875" s="14">
        <f t="shared" si="370"/>
        <v>0</v>
      </c>
      <c r="AE875" s="27"/>
      <c r="AF875" s="27"/>
      <c r="AG875" s="33"/>
      <c r="AH875" s="34"/>
      <c r="AI875" s="35"/>
      <c r="AJ875" s="33"/>
      <c r="AK875" s="34"/>
      <c r="AL875" s="35"/>
      <c r="AM875" s="28"/>
      <c r="AN875" s="28"/>
      <c r="AO875" s="28"/>
    </row>
    <row r="876" spans="5:41" x14ac:dyDescent="0.25">
      <c r="E876" s="11">
        <f>route!A875</f>
        <v>0</v>
      </c>
      <c r="F876" s="11">
        <f>route!B875</f>
        <v>0</v>
      </c>
      <c r="G876" s="12">
        <f t="shared" si="348"/>
        <v>0</v>
      </c>
      <c r="H876" s="12">
        <f t="shared" si="349"/>
        <v>0</v>
      </c>
      <c r="I876" s="12">
        <f t="shared" si="350"/>
        <v>31</v>
      </c>
      <c r="J876" s="12">
        <f t="shared" si="351"/>
        <v>3</v>
      </c>
      <c r="K876" s="12">
        <f t="shared" si="352"/>
        <v>-5.2359877559829883E-2</v>
      </c>
      <c r="L876" s="12">
        <f t="shared" si="353"/>
        <v>-5.2335956242943828E-2</v>
      </c>
      <c r="M876" s="12">
        <f t="shared" si="354"/>
        <v>-5.2383818566763218E-2</v>
      </c>
      <c r="N876" s="12">
        <f t="shared" si="355"/>
        <v>0</v>
      </c>
      <c r="O876" s="12">
        <f t="shared" si="356"/>
        <v>6375585.7452000007</v>
      </c>
      <c r="P876" s="12">
        <f t="shared" si="357"/>
        <v>9.2468067027179749E-6</v>
      </c>
      <c r="Q876" s="12">
        <f t="shared" si="358"/>
        <v>0</v>
      </c>
      <c r="R876" s="12">
        <f t="shared" si="359"/>
        <v>0</v>
      </c>
      <c r="S876" s="12">
        <f t="shared" si="360"/>
        <v>0</v>
      </c>
      <c r="T876" s="12">
        <f t="shared" si="361"/>
        <v>0</v>
      </c>
      <c r="U876" s="12">
        <f t="shared" si="362"/>
        <v>0</v>
      </c>
      <c r="V876" s="12">
        <f t="shared" si="347"/>
        <v>5.0546225567071803E-3</v>
      </c>
      <c r="W876" s="12">
        <f t="shared" si="363"/>
        <v>4.2582015317955055E-5</v>
      </c>
      <c r="X876" s="12">
        <f t="shared" si="364"/>
        <v>1.6740578955036711E-7</v>
      </c>
      <c r="Y876" s="12">
        <f t="shared" si="365"/>
        <v>0</v>
      </c>
      <c r="Z876" s="13" t="str">
        <f t="shared" si="366"/>
        <v>N</v>
      </c>
      <c r="AA876" s="13" t="str">
        <f t="shared" si="367"/>
        <v>N</v>
      </c>
      <c r="AB876" s="13" t="str">
        <f t="shared" si="368"/>
        <v>U</v>
      </c>
      <c r="AC876" s="14">
        <f t="shared" si="369"/>
        <v>166021.44365805644</v>
      </c>
      <c r="AD876" s="14">
        <f t="shared" si="370"/>
        <v>0</v>
      </c>
      <c r="AE876" s="27"/>
      <c r="AF876" s="27"/>
      <c r="AG876" s="33"/>
      <c r="AH876" s="34"/>
      <c r="AI876" s="35"/>
      <c r="AJ876" s="33"/>
      <c r="AK876" s="34"/>
      <c r="AL876" s="35"/>
      <c r="AM876" s="28"/>
      <c r="AN876" s="28"/>
      <c r="AO876" s="28"/>
    </row>
    <row r="877" spans="5:41" x14ac:dyDescent="0.25">
      <c r="E877" s="11">
        <f>route!A876</f>
        <v>0</v>
      </c>
      <c r="F877" s="11">
        <f>route!B876</f>
        <v>0</v>
      </c>
      <c r="G877" s="12">
        <f t="shared" si="348"/>
        <v>0</v>
      </c>
      <c r="H877" s="12">
        <f t="shared" si="349"/>
        <v>0</v>
      </c>
      <c r="I877" s="12">
        <f t="shared" si="350"/>
        <v>31</v>
      </c>
      <c r="J877" s="12">
        <f t="shared" si="351"/>
        <v>3</v>
      </c>
      <c r="K877" s="12">
        <f t="shared" si="352"/>
        <v>-5.2359877559829883E-2</v>
      </c>
      <c r="L877" s="12">
        <f t="shared" si="353"/>
        <v>-5.2335956242943828E-2</v>
      </c>
      <c r="M877" s="12">
        <f t="shared" si="354"/>
        <v>-5.2383818566763218E-2</v>
      </c>
      <c r="N877" s="12">
        <f t="shared" si="355"/>
        <v>0</v>
      </c>
      <c r="O877" s="12">
        <f t="shared" si="356"/>
        <v>6375585.7452000007</v>
      </c>
      <c r="P877" s="12">
        <f t="shared" si="357"/>
        <v>9.2468067027179749E-6</v>
      </c>
      <c r="Q877" s="12">
        <f t="shared" si="358"/>
        <v>0</v>
      </c>
      <c r="R877" s="12">
        <f t="shared" si="359"/>
        <v>0</v>
      </c>
      <c r="S877" s="12">
        <f t="shared" si="360"/>
        <v>0</v>
      </c>
      <c r="T877" s="12">
        <f t="shared" si="361"/>
        <v>0</v>
      </c>
      <c r="U877" s="12">
        <f t="shared" si="362"/>
        <v>0</v>
      </c>
      <c r="V877" s="12">
        <f t="shared" si="347"/>
        <v>5.0546225567071803E-3</v>
      </c>
      <c r="W877" s="12">
        <f t="shared" si="363"/>
        <v>4.2582015317955055E-5</v>
      </c>
      <c r="X877" s="12">
        <f t="shared" si="364"/>
        <v>1.6740578955036711E-7</v>
      </c>
      <c r="Y877" s="12">
        <f t="shared" si="365"/>
        <v>0</v>
      </c>
      <c r="Z877" s="13" t="str">
        <f t="shared" si="366"/>
        <v>N</v>
      </c>
      <c r="AA877" s="13" t="str">
        <f t="shared" si="367"/>
        <v>N</v>
      </c>
      <c r="AB877" s="13" t="str">
        <f t="shared" si="368"/>
        <v>U</v>
      </c>
      <c r="AC877" s="14">
        <f t="shared" si="369"/>
        <v>166021.44365805644</v>
      </c>
      <c r="AD877" s="14">
        <f t="shared" si="370"/>
        <v>0</v>
      </c>
      <c r="AE877" s="27"/>
      <c r="AF877" s="27"/>
      <c r="AG877" s="33"/>
      <c r="AH877" s="34"/>
      <c r="AI877" s="35"/>
      <c r="AJ877" s="33"/>
      <c r="AK877" s="34"/>
      <c r="AL877" s="35"/>
      <c r="AM877" s="28"/>
      <c r="AN877" s="28"/>
      <c r="AO877" s="28"/>
    </row>
    <row r="878" spans="5:41" x14ac:dyDescent="0.25">
      <c r="E878" s="11">
        <f>route!A877</f>
        <v>0</v>
      </c>
      <c r="F878" s="11">
        <f>route!B877</f>
        <v>0</v>
      </c>
      <c r="G878" s="12">
        <f t="shared" si="348"/>
        <v>0</v>
      </c>
      <c r="H878" s="12">
        <f t="shared" si="349"/>
        <v>0</v>
      </c>
      <c r="I878" s="12">
        <f t="shared" si="350"/>
        <v>31</v>
      </c>
      <c r="J878" s="12">
        <f t="shared" si="351"/>
        <v>3</v>
      </c>
      <c r="K878" s="12">
        <f t="shared" si="352"/>
        <v>-5.2359877559829883E-2</v>
      </c>
      <c r="L878" s="12">
        <f t="shared" si="353"/>
        <v>-5.2335956242943828E-2</v>
      </c>
      <c r="M878" s="12">
        <f t="shared" si="354"/>
        <v>-5.2383818566763218E-2</v>
      </c>
      <c r="N878" s="12">
        <f t="shared" si="355"/>
        <v>0</v>
      </c>
      <c r="O878" s="12">
        <f t="shared" si="356"/>
        <v>6375585.7452000007</v>
      </c>
      <c r="P878" s="12">
        <f t="shared" si="357"/>
        <v>9.2468067027179749E-6</v>
      </c>
      <c r="Q878" s="12">
        <f t="shared" si="358"/>
        <v>0</v>
      </c>
      <c r="R878" s="12">
        <f t="shared" si="359"/>
        <v>0</v>
      </c>
      <c r="S878" s="12">
        <f t="shared" si="360"/>
        <v>0</v>
      </c>
      <c r="T878" s="12">
        <f t="shared" si="361"/>
        <v>0</v>
      </c>
      <c r="U878" s="12">
        <f t="shared" si="362"/>
        <v>0</v>
      </c>
      <c r="V878" s="12">
        <f t="shared" si="347"/>
        <v>5.0546225567071803E-3</v>
      </c>
      <c r="W878" s="12">
        <f t="shared" si="363"/>
        <v>4.2582015317955055E-5</v>
      </c>
      <c r="X878" s="12">
        <f t="shared" si="364"/>
        <v>1.6740578955036711E-7</v>
      </c>
      <c r="Y878" s="12">
        <f t="shared" si="365"/>
        <v>0</v>
      </c>
      <c r="Z878" s="13" t="str">
        <f t="shared" si="366"/>
        <v>N</v>
      </c>
      <c r="AA878" s="13" t="str">
        <f t="shared" si="367"/>
        <v>N</v>
      </c>
      <c r="AB878" s="13" t="str">
        <f t="shared" si="368"/>
        <v>U</v>
      </c>
      <c r="AC878" s="14">
        <f t="shared" si="369"/>
        <v>166021.44365805644</v>
      </c>
      <c r="AD878" s="14">
        <f t="shared" si="370"/>
        <v>0</v>
      </c>
      <c r="AE878" s="27"/>
      <c r="AF878" s="27"/>
      <c r="AG878" s="33"/>
      <c r="AH878" s="34"/>
      <c r="AI878" s="35"/>
      <c r="AJ878" s="33"/>
      <c r="AK878" s="34"/>
      <c r="AL878" s="35"/>
      <c r="AM878" s="28"/>
      <c r="AN878" s="28"/>
      <c r="AO878" s="28"/>
    </row>
    <row r="879" spans="5:41" x14ac:dyDescent="0.25">
      <c r="E879" s="11">
        <f>route!A878</f>
        <v>0</v>
      </c>
      <c r="F879" s="11">
        <f>route!B878</f>
        <v>0</v>
      </c>
      <c r="G879" s="12">
        <f t="shared" si="348"/>
        <v>0</v>
      </c>
      <c r="H879" s="12">
        <f t="shared" si="349"/>
        <v>0</v>
      </c>
      <c r="I879" s="12">
        <f t="shared" si="350"/>
        <v>31</v>
      </c>
      <c r="J879" s="12">
        <f t="shared" si="351"/>
        <v>3</v>
      </c>
      <c r="K879" s="12">
        <f t="shared" si="352"/>
        <v>-5.2359877559829883E-2</v>
      </c>
      <c r="L879" s="12">
        <f t="shared" si="353"/>
        <v>-5.2335956242943828E-2</v>
      </c>
      <c r="M879" s="12">
        <f t="shared" si="354"/>
        <v>-5.2383818566763218E-2</v>
      </c>
      <c r="N879" s="12">
        <f t="shared" si="355"/>
        <v>0</v>
      </c>
      <c r="O879" s="12">
        <f t="shared" si="356"/>
        <v>6375585.7452000007</v>
      </c>
      <c r="P879" s="12">
        <f t="shared" si="357"/>
        <v>9.2468067027179749E-6</v>
      </c>
      <c r="Q879" s="12">
        <f t="shared" si="358"/>
        <v>0</v>
      </c>
      <c r="R879" s="12">
        <f t="shared" si="359"/>
        <v>0</v>
      </c>
      <c r="S879" s="12">
        <f t="shared" si="360"/>
        <v>0</v>
      </c>
      <c r="T879" s="12">
        <f t="shared" si="361"/>
        <v>0</v>
      </c>
      <c r="U879" s="12">
        <f t="shared" si="362"/>
        <v>0</v>
      </c>
      <c r="V879" s="12">
        <f t="shared" si="347"/>
        <v>5.0546225567071803E-3</v>
      </c>
      <c r="W879" s="12">
        <f t="shared" si="363"/>
        <v>4.2582015317955055E-5</v>
      </c>
      <c r="X879" s="12">
        <f t="shared" si="364"/>
        <v>1.6740578955036711E-7</v>
      </c>
      <c r="Y879" s="12">
        <f t="shared" si="365"/>
        <v>0</v>
      </c>
      <c r="Z879" s="13" t="str">
        <f t="shared" si="366"/>
        <v>N</v>
      </c>
      <c r="AA879" s="13" t="str">
        <f t="shared" si="367"/>
        <v>N</v>
      </c>
      <c r="AB879" s="13" t="str">
        <f t="shared" si="368"/>
        <v>U</v>
      </c>
      <c r="AC879" s="14">
        <f t="shared" si="369"/>
        <v>166021.44365805644</v>
      </c>
      <c r="AD879" s="14">
        <f t="shared" si="370"/>
        <v>0</v>
      </c>
      <c r="AE879" s="27"/>
      <c r="AF879" s="27"/>
      <c r="AG879" s="33"/>
      <c r="AH879" s="34"/>
      <c r="AI879" s="35"/>
      <c r="AJ879" s="33"/>
      <c r="AK879" s="34"/>
      <c r="AL879" s="35"/>
      <c r="AM879" s="28"/>
      <c r="AN879" s="28"/>
      <c r="AO879" s="28"/>
    </row>
    <row r="880" spans="5:41" x14ac:dyDescent="0.25">
      <c r="E880" s="11">
        <f>route!A879</f>
        <v>0</v>
      </c>
      <c r="F880" s="11">
        <f>route!B879</f>
        <v>0</v>
      </c>
      <c r="G880" s="12">
        <f t="shared" si="348"/>
        <v>0</v>
      </c>
      <c r="H880" s="12">
        <f t="shared" si="349"/>
        <v>0</v>
      </c>
      <c r="I880" s="12">
        <f t="shared" si="350"/>
        <v>31</v>
      </c>
      <c r="J880" s="12">
        <f t="shared" si="351"/>
        <v>3</v>
      </c>
      <c r="K880" s="12">
        <f t="shared" si="352"/>
        <v>-5.2359877559829883E-2</v>
      </c>
      <c r="L880" s="12">
        <f t="shared" si="353"/>
        <v>-5.2335956242943828E-2</v>
      </c>
      <c r="M880" s="12">
        <f t="shared" si="354"/>
        <v>-5.2383818566763218E-2</v>
      </c>
      <c r="N880" s="12">
        <f t="shared" si="355"/>
        <v>0</v>
      </c>
      <c r="O880" s="12">
        <f t="shared" si="356"/>
        <v>6375585.7452000007</v>
      </c>
      <c r="P880" s="12">
        <f t="shared" si="357"/>
        <v>9.2468067027179749E-6</v>
      </c>
      <c r="Q880" s="12">
        <f t="shared" si="358"/>
        <v>0</v>
      </c>
      <c r="R880" s="12">
        <f t="shared" si="359"/>
        <v>0</v>
      </c>
      <c r="S880" s="12">
        <f t="shared" si="360"/>
        <v>0</v>
      </c>
      <c r="T880" s="12">
        <f t="shared" si="361"/>
        <v>0</v>
      </c>
      <c r="U880" s="12">
        <f t="shared" si="362"/>
        <v>0</v>
      </c>
      <c r="V880" s="12">
        <f t="shared" si="347"/>
        <v>5.0546225567071803E-3</v>
      </c>
      <c r="W880" s="12">
        <f t="shared" si="363"/>
        <v>4.2582015317955055E-5</v>
      </c>
      <c r="X880" s="12">
        <f t="shared" si="364"/>
        <v>1.6740578955036711E-7</v>
      </c>
      <c r="Y880" s="12">
        <f t="shared" si="365"/>
        <v>0</v>
      </c>
      <c r="Z880" s="13" t="str">
        <f t="shared" si="366"/>
        <v>N</v>
      </c>
      <c r="AA880" s="13" t="str">
        <f t="shared" si="367"/>
        <v>N</v>
      </c>
      <c r="AB880" s="13" t="str">
        <f t="shared" si="368"/>
        <v>U</v>
      </c>
      <c r="AC880" s="14">
        <f t="shared" si="369"/>
        <v>166021.44365805644</v>
      </c>
      <c r="AD880" s="14">
        <f t="shared" si="370"/>
        <v>0</v>
      </c>
      <c r="AE880" s="27"/>
      <c r="AF880" s="27"/>
      <c r="AG880" s="33"/>
      <c r="AH880" s="34"/>
      <c r="AI880" s="35"/>
      <c r="AJ880" s="33"/>
      <c r="AK880" s="34"/>
      <c r="AL880" s="35"/>
      <c r="AM880" s="28"/>
      <c r="AN880" s="28"/>
      <c r="AO880" s="28"/>
    </row>
    <row r="881" spans="5:41" x14ac:dyDescent="0.25">
      <c r="E881" s="11">
        <f>route!A880</f>
        <v>0</v>
      </c>
      <c r="F881" s="11">
        <f>route!B880</f>
        <v>0</v>
      </c>
      <c r="G881" s="12">
        <f t="shared" si="348"/>
        <v>0</v>
      </c>
      <c r="H881" s="12">
        <f t="shared" si="349"/>
        <v>0</v>
      </c>
      <c r="I881" s="12">
        <f t="shared" si="350"/>
        <v>31</v>
      </c>
      <c r="J881" s="12">
        <f t="shared" si="351"/>
        <v>3</v>
      </c>
      <c r="K881" s="12">
        <f t="shared" si="352"/>
        <v>-5.2359877559829883E-2</v>
      </c>
      <c r="L881" s="12">
        <f t="shared" si="353"/>
        <v>-5.2335956242943828E-2</v>
      </c>
      <c r="M881" s="12">
        <f t="shared" si="354"/>
        <v>-5.2383818566763218E-2</v>
      </c>
      <c r="N881" s="12">
        <f t="shared" si="355"/>
        <v>0</v>
      </c>
      <c r="O881" s="12">
        <f t="shared" si="356"/>
        <v>6375585.7452000007</v>
      </c>
      <c r="P881" s="12">
        <f t="shared" si="357"/>
        <v>9.2468067027179749E-6</v>
      </c>
      <c r="Q881" s="12">
        <f t="shared" si="358"/>
        <v>0</v>
      </c>
      <c r="R881" s="12">
        <f t="shared" si="359"/>
        <v>0</v>
      </c>
      <c r="S881" s="12">
        <f t="shared" si="360"/>
        <v>0</v>
      </c>
      <c r="T881" s="12">
        <f t="shared" si="361"/>
        <v>0</v>
      </c>
      <c r="U881" s="12">
        <f t="shared" si="362"/>
        <v>0</v>
      </c>
      <c r="V881" s="12">
        <f t="shared" si="347"/>
        <v>5.0546225567071803E-3</v>
      </c>
      <c r="W881" s="12">
        <f t="shared" si="363"/>
        <v>4.2582015317955055E-5</v>
      </c>
      <c r="X881" s="12">
        <f t="shared" si="364"/>
        <v>1.6740578955036711E-7</v>
      </c>
      <c r="Y881" s="12">
        <f t="shared" si="365"/>
        <v>0</v>
      </c>
      <c r="Z881" s="13" t="str">
        <f t="shared" si="366"/>
        <v>N</v>
      </c>
      <c r="AA881" s="13" t="str">
        <f t="shared" si="367"/>
        <v>N</v>
      </c>
      <c r="AB881" s="13" t="str">
        <f t="shared" si="368"/>
        <v>U</v>
      </c>
      <c r="AC881" s="14">
        <f t="shared" si="369"/>
        <v>166021.44365805644</v>
      </c>
      <c r="AD881" s="14">
        <f t="shared" si="370"/>
        <v>0</v>
      </c>
      <c r="AE881" s="27"/>
      <c r="AF881" s="27"/>
      <c r="AG881" s="33"/>
      <c r="AH881" s="34"/>
      <c r="AI881" s="35"/>
      <c r="AJ881" s="33"/>
      <c r="AK881" s="34"/>
      <c r="AL881" s="35"/>
      <c r="AM881" s="28"/>
      <c r="AN881" s="28"/>
      <c r="AO881" s="28"/>
    </row>
    <row r="882" spans="5:41" x14ac:dyDescent="0.25">
      <c r="E882" s="11">
        <f>route!A881</f>
        <v>0</v>
      </c>
      <c r="F882" s="11">
        <f>route!B881</f>
        <v>0</v>
      </c>
      <c r="G882" s="12">
        <f t="shared" si="348"/>
        <v>0</v>
      </c>
      <c r="H882" s="12">
        <f t="shared" si="349"/>
        <v>0</v>
      </c>
      <c r="I882" s="12">
        <f t="shared" si="350"/>
        <v>31</v>
      </c>
      <c r="J882" s="12">
        <f t="shared" si="351"/>
        <v>3</v>
      </c>
      <c r="K882" s="12">
        <f t="shared" si="352"/>
        <v>-5.2359877559829883E-2</v>
      </c>
      <c r="L882" s="12">
        <f t="shared" si="353"/>
        <v>-5.2335956242943828E-2</v>
      </c>
      <c r="M882" s="12">
        <f t="shared" si="354"/>
        <v>-5.2383818566763218E-2</v>
      </c>
      <c r="N882" s="12">
        <f t="shared" si="355"/>
        <v>0</v>
      </c>
      <c r="O882" s="12">
        <f t="shared" si="356"/>
        <v>6375585.7452000007</v>
      </c>
      <c r="P882" s="12">
        <f t="shared" si="357"/>
        <v>9.2468067027179749E-6</v>
      </c>
      <c r="Q882" s="12">
        <f t="shared" si="358"/>
        <v>0</v>
      </c>
      <c r="R882" s="12">
        <f t="shared" si="359"/>
        <v>0</v>
      </c>
      <c r="S882" s="12">
        <f t="shared" si="360"/>
        <v>0</v>
      </c>
      <c r="T882" s="12">
        <f t="shared" si="361"/>
        <v>0</v>
      </c>
      <c r="U882" s="12">
        <f t="shared" si="362"/>
        <v>0</v>
      </c>
      <c r="V882" s="12">
        <f t="shared" si="347"/>
        <v>5.0546225567071803E-3</v>
      </c>
      <c r="W882" s="12">
        <f t="shared" si="363"/>
        <v>4.2582015317955055E-5</v>
      </c>
      <c r="X882" s="12">
        <f t="shared" si="364"/>
        <v>1.6740578955036711E-7</v>
      </c>
      <c r="Y882" s="12">
        <f t="shared" si="365"/>
        <v>0</v>
      </c>
      <c r="Z882" s="13" t="str">
        <f t="shared" si="366"/>
        <v>N</v>
      </c>
      <c r="AA882" s="13" t="str">
        <f t="shared" si="367"/>
        <v>N</v>
      </c>
      <c r="AB882" s="13" t="str">
        <f t="shared" si="368"/>
        <v>U</v>
      </c>
      <c r="AC882" s="14">
        <f t="shared" si="369"/>
        <v>166021.44365805644</v>
      </c>
      <c r="AD882" s="14">
        <f t="shared" si="370"/>
        <v>0</v>
      </c>
      <c r="AE882" s="27"/>
      <c r="AF882" s="27"/>
      <c r="AG882" s="33"/>
      <c r="AH882" s="34"/>
      <c r="AI882" s="35"/>
      <c r="AJ882" s="33"/>
      <c r="AK882" s="34"/>
      <c r="AL882" s="35"/>
      <c r="AM882" s="28"/>
      <c r="AN882" s="28"/>
      <c r="AO882" s="28"/>
    </row>
    <row r="883" spans="5:41" x14ac:dyDescent="0.25">
      <c r="E883" s="11">
        <f>route!A882</f>
        <v>0</v>
      </c>
      <c r="F883" s="11">
        <f>route!B882</f>
        <v>0</v>
      </c>
      <c r="G883" s="12">
        <f t="shared" si="348"/>
        <v>0</v>
      </c>
      <c r="H883" s="12">
        <f t="shared" si="349"/>
        <v>0</v>
      </c>
      <c r="I883" s="12">
        <f t="shared" si="350"/>
        <v>31</v>
      </c>
      <c r="J883" s="12">
        <f t="shared" si="351"/>
        <v>3</v>
      </c>
      <c r="K883" s="12">
        <f t="shared" si="352"/>
        <v>-5.2359877559829883E-2</v>
      </c>
      <c r="L883" s="12">
        <f t="shared" si="353"/>
        <v>-5.2335956242943828E-2</v>
      </c>
      <c r="M883" s="12">
        <f t="shared" si="354"/>
        <v>-5.2383818566763218E-2</v>
      </c>
      <c r="N883" s="12">
        <f t="shared" si="355"/>
        <v>0</v>
      </c>
      <c r="O883" s="12">
        <f t="shared" si="356"/>
        <v>6375585.7452000007</v>
      </c>
      <c r="P883" s="12">
        <f t="shared" si="357"/>
        <v>9.2468067027179749E-6</v>
      </c>
      <c r="Q883" s="12">
        <f t="shared" si="358"/>
        <v>0</v>
      </c>
      <c r="R883" s="12">
        <f t="shared" si="359"/>
        <v>0</v>
      </c>
      <c r="S883" s="12">
        <f t="shared" si="360"/>
        <v>0</v>
      </c>
      <c r="T883" s="12">
        <f t="shared" si="361"/>
        <v>0</v>
      </c>
      <c r="U883" s="12">
        <f t="shared" si="362"/>
        <v>0</v>
      </c>
      <c r="V883" s="12">
        <f t="shared" si="347"/>
        <v>5.0546225567071803E-3</v>
      </c>
      <c r="W883" s="12">
        <f t="shared" si="363"/>
        <v>4.2582015317955055E-5</v>
      </c>
      <c r="X883" s="12">
        <f t="shared" si="364"/>
        <v>1.6740578955036711E-7</v>
      </c>
      <c r="Y883" s="12">
        <f t="shared" si="365"/>
        <v>0</v>
      </c>
      <c r="Z883" s="13" t="str">
        <f t="shared" si="366"/>
        <v>N</v>
      </c>
      <c r="AA883" s="13" t="str">
        <f t="shared" si="367"/>
        <v>N</v>
      </c>
      <c r="AB883" s="13" t="str">
        <f t="shared" si="368"/>
        <v>U</v>
      </c>
      <c r="AC883" s="14">
        <f t="shared" si="369"/>
        <v>166021.44365805644</v>
      </c>
      <c r="AD883" s="14">
        <f t="shared" si="370"/>
        <v>0</v>
      </c>
      <c r="AE883" s="27"/>
      <c r="AF883" s="27"/>
      <c r="AG883" s="33"/>
      <c r="AH883" s="34"/>
      <c r="AI883" s="35"/>
      <c r="AJ883" s="33"/>
      <c r="AK883" s="34"/>
      <c r="AL883" s="35"/>
      <c r="AM883" s="28"/>
      <c r="AN883" s="28"/>
      <c r="AO883" s="28"/>
    </row>
    <row r="884" spans="5:41" x14ac:dyDescent="0.25">
      <c r="E884" s="11">
        <f>route!A883</f>
        <v>0</v>
      </c>
      <c r="F884" s="11">
        <f>route!B883</f>
        <v>0</v>
      </c>
      <c r="G884" s="12">
        <f t="shared" si="348"/>
        <v>0</v>
      </c>
      <c r="H884" s="12">
        <f t="shared" si="349"/>
        <v>0</v>
      </c>
      <c r="I884" s="12">
        <f t="shared" si="350"/>
        <v>31</v>
      </c>
      <c r="J884" s="12">
        <f t="shared" si="351"/>
        <v>3</v>
      </c>
      <c r="K884" s="12">
        <f t="shared" si="352"/>
        <v>-5.2359877559829883E-2</v>
      </c>
      <c r="L884" s="12">
        <f t="shared" si="353"/>
        <v>-5.2335956242943828E-2</v>
      </c>
      <c r="M884" s="12">
        <f t="shared" si="354"/>
        <v>-5.2383818566763218E-2</v>
      </c>
      <c r="N884" s="12">
        <f t="shared" si="355"/>
        <v>0</v>
      </c>
      <c r="O884" s="12">
        <f t="shared" si="356"/>
        <v>6375585.7452000007</v>
      </c>
      <c r="P884" s="12">
        <f t="shared" si="357"/>
        <v>9.2468067027179749E-6</v>
      </c>
      <c r="Q884" s="12">
        <f t="shared" si="358"/>
        <v>0</v>
      </c>
      <c r="R884" s="12">
        <f t="shared" si="359"/>
        <v>0</v>
      </c>
      <c r="S884" s="12">
        <f t="shared" si="360"/>
        <v>0</v>
      </c>
      <c r="T884" s="12">
        <f t="shared" si="361"/>
        <v>0</v>
      </c>
      <c r="U884" s="12">
        <f t="shared" si="362"/>
        <v>0</v>
      </c>
      <c r="V884" s="12">
        <f t="shared" si="347"/>
        <v>5.0546225567071803E-3</v>
      </c>
      <c r="W884" s="12">
        <f t="shared" si="363"/>
        <v>4.2582015317955055E-5</v>
      </c>
      <c r="X884" s="12">
        <f t="shared" si="364"/>
        <v>1.6740578955036711E-7</v>
      </c>
      <c r="Y884" s="12">
        <f t="shared" si="365"/>
        <v>0</v>
      </c>
      <c r="Z884" s="13" t="str">
        <f t="shared" si="366"/>
        <v>N</v>
      </c>
      <c r="AA884" s="13" t="str">
        <f t="shared" si="367"/>
        <v>N</v>
      </c>
      <c r="AB884" s="13" t="str">
        <f t="shared" si="368"/>
        <v>U</v>
      </c>
      <c r="AC884" s="14">
        <f t="shared" si="369"/>
        <v>166021.44365805644</v>
      </c>
      <c r="AD884" s="14">
        <f t="shared" si="370"/>
        <v>0</v>
      </c>
      <c r="AE884" s="27"/>
      <c r="AF884" s="27"/>
      <c r="AG884" s="33"/>
      <c r="AH884" s="34"/>
      <c r="AI884" s="35"/>
      <c r="AJ884" s="33"/>
      <c r="AK884" s="34"/>
      <c r="AL884" s="35"/>
      <c r="AM884" s="28"/>
      <c r="AN884" s="28"/>
      <c r="AO884" s="28"/>
    </row>
    <row r="885" spans="5:41" x14ac:dyDescent="0.25">
      <c r="E885" s="11">
        <f>route!A884</f>
        <v>0</v>
      </c>
      <c r="F885" s="11">
        <f>route!B884</f>
        <v>0</v>
      </c>
      <c r="G885" s="12">
        <f t="shared" si="348"/>
        <v>0</v>
      </c>
      <c r="H885" s="12">
        <f t="shared" si="349"/>
        <v>0</v>
      </c>
      <c r="I885" s="12">
        <f t="shared" si="350"/>
        <v>31</v>
      </c>
      <c r="J885" s="12">
        <f t="shared" si="351"/>
        <v>3</v>
      </c>
      <c r="K885" s="12">
        <f t="shared" si="352"/>
        <v>-5.2359877559829883E-2</v>
      </c>
      <c r="L885" s="12">
        <f t="shared" si="353"/>
        <v>-5.2335956242943828E-2</v>
      </c>
      <c r="M885" s="12">
        <f t="shared" si="354"/>
        <v>-5.2383818566763218E-2</v>
      </c>
      <c r="N885" s="12">
        <f t="shared" si="355"/>
        <v>0</v>
      </c>
      <c r="O885" s="12">
        <f t="shared" si="356"/>
        <v>6375585.7452000007</v>
      </c>
      <c r="P885" s="12">
        <f t="shared" si="357"/>
        <v>9.2468067027179749E-6</v>
      </c>
      <c r="Q885" s="12">
        <f t="shared" si="358"/>
        <v>0</v>
      </c>
      <c r="R885" s="12">
        <f t="shared" si="359"/>
        <v>0</v>
      </c>
      <c r="S885" s="12">
        <f t="shared" si="360"/>
        <v>0</v>
      </c>
      <c r="T885" s="12">
        <f t="shared" si="361"/>
        <v>0</v>
      </c>
      <c r="U885" s="12">
        <f t="shared" si="362"/>
        <v>0</v>
      </c>
      <c r="V885" s="12">
        <f t="shared" si="347"/>
        <v>5.0546225567071803E-3</v>
      </c>
      <c r="W885" s="12">
        <f t="shared" si="363"/>
        <v>4.2582015317955055E-5</v>
      </c>
      <c r="X885" s="12">
        <f t="shared" si="364"/>
        <v>1.6740578955036711E-7</v>
      </c>
      <c r="Y885" s="12">
        <f t="shared" si="365"/>
        <v>0</v>
      </c>
      <c r="Z885" s="13" t="str">
        <f t="shared" si="366"/>
        <v>N</v>
      </c>
      <c r="AA885" s="13" t="str">
        <f t="shared" si="367"/>
        <v>N</v>
      </c>
      <c r="AB885" s="13" t="str">
        <f t="shared" si="368"/>
        <v>U</v>
      </c>
      <c r="AC885" s="14">
        <f t="shared" si="369"/>
        <v>166021.44365805644</v>
      </c>
      <c r="AD885" s="14">
        <f t="shared" si="370"/>
        <v>0</v>
      </c>
      <c r="AE885" s="27"/>
      <c r="AF885" s="27"/>
      <c r="AG885" s="33"/>
      <c r="AH885" s="34"/>
      <c r="AI885" s="35"/>
      <c r="AJ885" s="33"/>
      <c r="AK885" s="34"/>
      <c r="AL885" s="35"/>
      <c r="AM885" s="28"/>
      <c r="AN885" s="28"/>
      <c r="AO885" s="28"/>
    </row>
    <row r="886" spans="5:41" x14ac:dyDescent="0.25">
      <c r="E886" s="11">
        <f>route!A885</f>
        <v>0</v>
      </c>
      <c r="F886" s="11">
        <f>route!B885</f>
        <v>0</v>
      </c>
      <c r="G886" s="12">
        <f t="shared" si="348"/>
        <v>0</v>
      </c>
      <c r="H886" s="12">
        <f t="shared" si="349"/>
        <v>0</v>
      </c>
      <c r="I886" s="12">
        <f t="shared" si="350"/>
        <v>31</v>
      </c>
      <c r="J886" s="12">
        <f t="shared" si="351"/>
        <v>3</v>
      </c>
      <c r="K886" s="12">
        <f t="shared" si="352"/>
        <v>-5.2359877559829883E-2</v>
      </c>
      <c r="L886" s="12">
        <f t="shared" si="353"/>
        <v>-5.2335956242943828E-2</v>
      </c>
      <c r="M886" s="12">
        <f t="shared" si="354"/>
        <v>-5.2383818566763218E-2</v>
      </c>
      <c r="N886" s="12">
        <f t="shared" si="355"/>
        <v>0</v>
      </c>
      <c r="O886" s="12">
        <f t="shared" si="356"/>
        <v>6375585.7452000007</v>
      </c>
      <c r="P886" s="12">
        <f t="shared" si="357"/>
        <v>9.2468067027179749E-6</v>
      </c>
      <c r="Q886" s="12">
        <f t="shared" si="358"/>
        <v>0</v>
      </c>
      <c r="R886" s="12">
        <f t="shared" si="359"/>
        <v>0</v>
      </c>
      <c r="S886" s="12">
        <f t="shared" si="360"/>
        <v>0</v>
      </c>
      <c r="T886" s="12">
        <f t="shared" si="361"/>
        <v>0</v>
      </c>
      <c r="U886" s="12">
        <f t="shared" si="362"/>
        <v>0</v>
      </c>
      <c r="V886" s="12">
        <f t="shared" si="347"/>
        <v>5.0546225567071803E-3</v>
      </c>
      <c r="W886" s="12">
        <f t="shared" si="363"/>
        <v>4.2582015317955055E-5</v>
      </c>
      <c r="X886" s="12">
        <f t="shared" si="364"/>
        <v>1.6740578955036711E-7</v>
      </c>
      <c r="Y886" s="12">
        <f t="shared" si="365"/>
        <v>0</v>
      </c>
      <c r="Z886" s="13" t="str">
        <f t="shared" si="366"/>
        <v>N</v>
      </c>
      <c r="AA886" s="13" t="str">
        <f t="shared" si="367"/>
        <v>N</v>
      </c>
      <c r="AB886" s="13" t="str">
        <f t="shared" si="368"/>
        <v>U</v>
      </c>
      <c r="AC886" s="14">
        <f t="shared" si="369"/>
        <v>166021.44365805644</v>
      </c>
      <c r="AD886" s="14">
        <f t="shared" si="370"/>
        <v>0</v>
      </c>
      <c r="AE886" s="27"/>
      <c r="AF886" s="27"/>
      <c r="AG886" s="33"/>
      <c r="AH886" s="34"/>
      <c r="AI886" s="35"/>
      <c r="AJ886" s="33"/>
      <c r="AK886" s="34"/>
      <c r="AL886" s="35"/>
      <c r="AM886" s="28"/>
      <c r="AN886" s="28"/>
      <c r="AO886" s="28"/>
    </row>
    <row r="887" spans="5:41" x14ac:dyDescent="0.25">
      <c r="E887" s="11">
        <f>route!A886</f>
        <v>0</v>
      </c>
      <c r="F887" s="11">
        <f>route!B886</f>
        <v>0</v>
      </c>
      <c r="G887" s="12">
        <f t="shared" si="348"/>
        <v>0</v>
      </c>
      <c r="H887" s="12">
        <f t="shared" si="349"/>
        <v>0</v>
      </c>
      <c r="I887" s="12">
        <f t="shared" si="350"/>
        <v>31</v>
      </c>
      <c r="J887" s="12">
        <f t="shared" si="351"/>
        <v>3</v>
      </c>
      <c r="K887" s="12">
        <f t="shared" si="352"/>
        <v>-5.2359877559829883E-2</v>
      </c>
      <c r="L887" s="12">
        <f t="shared" si="353"/>
        <v>-5.2335956242943828E-2</v>
      </c>
      <c r="M887" s="12">
        <f t="shared" si="354"/>
        <v>-5.2383818566763218E-2</v>
      </c>
      <c r="N887" s="12">
        <f t="shared" si="355"/>
        <v>0</v>
      </c>
      <c r="O887" s="12">
        <f t="shared" si="356"/>
        <v>6375585.7452000007</v>
      </c>
      <c r="P887" s="12">
        <f t="shared" si="357"/>
        <v>9.2468067027179749E-6</v>
      </c>
      <c r="Q887" s="12">
        <f t="shared" si="358"/>
        <v>0</v>
      </c>
      <c r="R887" s="12">
        <f t="shared" si="359"/>
        <v>0</v>
      </c>
      <c r="S887" s="12">
        <f t="shared" si="360"/>
        <v>0</v>
      </c>
      <c r="T887" s="12">
        <f t="shared" si="361"/>
        <v>0</v>
      </c>
      <c r="U887" s="12">
        <f t="shared" si="362"/>
        <v>0</v>
      </c>
      <c r="V887" s="12">
        <f t="shared" si="347"/>
        <v>5.0546225567071803E-3</v>
      </c>
      <c r="W887" s="12">
        <f t="shared" si="363"/>
        <v>4.2582015317955055E-5</v>
      </c>
      <c r="X887" s="12">
        <f t="shared" si="364"/>
        <v>1.6740578955036711E-7</v>
      </c>
      <c r="Y887" s="12">
        <f t="shared" si="365"/>
        <v>0</v>
      </c>
      <c r="Z887" s="13" t="str">
        <f t="shared" si="366"/>
        <v>N</v>
      </c>
      <c r="AA887" s="13" t="str">
        <f t="shared" si="367"/>
        <v>N</v>
      </c>
      <c r="AB887" s="13" t="str">
        <f t="shared" si="368"/>
        <v>U</v>
      </c>
      <c r="AC887" s="14">
        <f t="shared" si="369"/>
        <v>166021.44365805644</v>
      </c>
      <c r="AD887" s="14">
        <f t="shared" si="370"/>
        <v>0</v>
      </c>
      <c r="AE887" s="27"/>
      <c r="AF887" s="27"/>
      <c r="AG887" s="33"/>
      <c r="AH887" s="34"/>
      <c r="AI887" s="35"/>
      <c r="AJ887" s="33"/>
      <c r="AK887" s="34"/>
      <c r="AL887" s="35"/>
      <c r="AM887" s="28"/>
      <c r="AN887" s="28"/>
      <c r="AO887" s="28"/>
    </row>
    <row r="888" spans="5:41" x14ac:dyDescent="0.25">
      <c r="E888" s="11">
        <f>route!A887</f>
        <v>0</v>
      </c>
      <c r="F888" s="11">
        <f>route!B887</f>
        <v>0</v>
      </c>
      <c r="G888" s="12">
        <f t="shared" si="348"/>
        <v>0</v>
      </c>
      <c r="H888" s="12">
        <f t="shared" si="349"/>
        <v>0</v>
      </c>
      <c r="I888" s="12">
        <f t="shared" si="350"/>
        <v>31</v>
      </c>
      <c r="J888" s="12">
        <f t="shared" si="351"/>
        <v>3</v>
      </c>
      <c r="K888" s="12">
        <f t="shared" si="352"/>
        <v>-5.2359877559829883E-2</v>
      </c>
      <c r="L888" s="12">
        <f t="shared" si="353"/>
        <v>-5.2335956242943828E-2</v>
      </c>
      <c r="M888" s="12">
        <f t="shared" si="354"/>
        <v>-5.2383818566763218E-2</v>
      </c>
      <c r="N888" s="12">
        <f t="shared" si="355"/>
        <v>0</v>
      </c>
      <c r="O888" s="12">
        <f t="shared" si="356"/>
        <v>6375585.7452000007</v>
      </c>
      <c r="P888" s="12">
        <f t="shared" si="357"/>
        <v>9.2468067027179749E-6</v>
      </c>
      <c r="Q888" s="12">
        <f t="shared" si="358"/>
        <v>0</v>
      </c>
      <c r="R888" s="12">
        <f t="shared" si="359"/>
        <v>0</v>
      </c>
      <c r="S888" s="12">
        <f t="shared" si="360"/>
        <v>0</v>
      </c>
      <c r="T888" s="12">
        <f t="shared" si="361"/>
        <v>0</v>
      </c>
      <c r="U888" s="12">
        <f t="shared" si="362"/>
        <v>0</v>
      </c>
      <c r="V888" s="12">
        <f t="shared" si="347"/>
        <v>5.0546225567071803E-3</v>
      </c>
      <c r="W888" s="12">
        <f t="shared" si="363"/>
        <v>4.2582015317955055E-5</v>
      </c>
      <c r="X888" s="12">
        <f t="shared" si="364"/>
        <v>1.6740578955036711E-7</v>
      </c>
      <c r="Y888" s="12">
        <f t="shared" si="365"/>
        <v>0</v>
      </c>
      <c r="Z888" s="13" t="str">
        <f t="shared" si="366"/>
        <v>N</v>
      </c>
      <c r="AA888" s="13" t="str">
        <f t="shared" si="367"/>
        <v>N</v>
      </c>
      <c r="AB888" s="13" t="str">
        <f t="shared" si="368"/>
        <v>U</v>
      </c>
      <c r="AC888" s="14">
        <f t="shared" si="369"/>
        <v>166021.44365805644</v>
      </c>
      <c r="AD888" s="14">
        <f t="shared" si="370"/>
        <v>0</v>
      </c>
      <c r="AE888" s="27"/>
      <c r="AF888" s="27"/>
      <c r="AG888" s="33"/>
      <c r="AH888" s="34"/>
      <c r="AI888" s="35"/>
      <c r="AJ888" s="33"/>
      <c r="AK888" s="34"/>
      <c r="AL888" s="35"/>
      <c r="AM888" s="28"/>
      <c r="AN888" s="28"/>
      <c r="AO888" s="28"/>
    </row>
    <row r="889" spans="5:41" x14ac:dyDescent="0.25">
      <c r="E889" s="11">
        <f>route!A888</f>
        <v>0</v>
      </c>
      <c r="F889" s="11">
        <f>route!B888</f>
        <v>0</v>
      </c>
      <c r="G889" s="12">
        <f t="shared" si="348"/>
        <v>0</v>
      </c>
      <c r="H889" s="12">
        <f t="shared" si="349"/>
        <v>0</v>
      </c>
      <c r="I889" s="12">
        <f t="shared" si="350"/>
        <v>31</v>
      </c>
      <c r="J889" s="12">
        <f t="shared" si="351"/>
        <v>3</v>
      </c>
      <c r="K889" s="12">
        <f t="shared" si="352"/>
        <v>-5.2359877559829883E-2</v>
      </c>
      <c r="L889" s="12">
        <f t="shared" si="353"/>
        <v>-5.2335956242943828E-2</v>
      </c>
      <c r="M889" s="12">
        <f t="shared" si="354"/>
        <v>-5.2383818566763218E-2</v>
      </c>
      <c r="N889" s="12">
        <f t="shared" si="355"/>
        <v>0</v>
      </c>
      <c r="O889" s="12">
        <f t="shared" si="356"/>
        <v>6375585.7452000007</v>
      </c>
      <c r="P889" s="12">
        <f t="shared" si="357"/>
        <v>9.2468067027179749E-6</v>
      </c>
      <c r="Q889" s="12">
        <f t="shared" si="358"/>
        <v>0</v>
      </c>
      <c r="R889" s="12">
        <f t="shared" si="359"/>
        <v>0</v>
      </c>
      <c r="S889" s="12">
        <f t="shared" si="360"/>
        <v>0</v>
      </c>
      <c r="T889" s="12">
        <f t="shared" si="361"/>
        <v>0</v>
      </c>
      <c r="U889" s="12">
        <f t="shared" si="362"/>
        <v>0</v>
      </c>
      <c r="V889" s="12">
        <f t="shared" si="347"/>
        <v>5.0546225567071803E-3</v>
      </c>
      <c r="W889" s="12">
        <f t="shared" si="363"/>
        <v>4.2582015317955055E-5</v>
      </c>
      <c r="X889" s="12">
        <f t="shared" si="364"/>
        <v>1.6740578955036711E-7</v>
      </c>
      <c r="Y889" s="12">
        <f t="shared" si="365"/>
        <v>0</v>
      </c>
      <c r="Z889" s="13" t="str">
        <f t="shared" si="366"/>
        <v>N</v>
      </c>
      <c r="AA889" s="13" t="str">
        <f t="shared" si="367"/>
        <v>N</v>
      </c>
      <c r="AB889" s="13" t="str">
        <f t="shared" si="368"/>
        <v>U</v>
      </c>
      <c r="AC889" s="14">
        <f t="shared" si="369"/>
        <v>166021.44365805644</v>
      </c>
      <c r="AD889" s="14">
        <f t="shared" si="370"/>
        <v>0</v>
      </c>
      <c r="AE889" s="27"/>
      <c r="AF889" s="27"/>
      <c r="AG889" s="33"/>
      <c r="AH889" s="34"/>
      <c r="AI889" s="35"/>
      <c r="AJ889" s="33"/>
      <c r="AK889" s="34"/>
      <c r="AL889" s="35"/>
      <c r="AM889" s="28"/>
      <c r="AN889" s="28"/>
      <c r="AO889" s="28"/>
    </row>
    <row r="890" spans="5:41" x14ac:dyDescent="0.25">
      <c r="E890" s="11">
        <f>route!A889</f>
        <v>0</v>
      </c>
      <c r="F890" s="11">
        <f>route!B889</f>
        <v>0</v>
      </c>
      <c r="G890" s="12">
        <f t="shared" si="348"/>
        <v>0</v>
      </c>
      <c r="H890" s="12">
        <f t="shared" si="349"/>
        <v>0</v>
      </c>
      <c r="I890" s="12">
        <f t="shared" si="350"/>
        <v>31</v>
      </c>
      <c r="J890" s="12">
        <f t="shared" si="351"/>
        <v>3</v>
      </c>
      <c r="K890" s="12">
        <f t="shared" si="352"/>
        <v>-5.2359877559829883E-2</v>
      </c>
      <c r="L890" s="12">
        <f t="shared" si="353"/>
        <v>-5.2335956242943828E-2</v>
      </c>
      <c r="M890" s="12">
        <f t="shared" si="354"/>
        <v>-5.2383818566763218E-2</v>
      </c>
      <c r="N890" s="12">
        <f t="shared" si="355"/>
        <v>0</v>
      </c>
      <c r="O890" s="12">
        <f t="shared" si="356"/>
        <v>6375585.7452000007</v>
      </c>
      <c r="P890" s="12">
        <f t="shared" si="357"/>
        <v>9.2468067027179749E-6</v>
      </c>
      <c r="Q890" s="12">
        <f t="shared" si="358"/>
        <v>0</v>
      </c>
      <c r="R890" s="12">
        <f t="shared" si="359"/>
        <v>0</v>
      </c>
      <c r="S890" s="12">
        <f t="shared" si="360"/>
        <v>0</v>
      </c>
      <c r="T890" s="12">
        <f t="shared" si="361"/>
        <v>0</v>
      </c>
      <c r="U890" s="12">
        <f t="shared" si="362"/>
        <v>0</v>
      </c>
      <c r="V890" s="12">
        <f t="shared" si="347"/>
        <v>5.0546225567071803E-3</v>
      </c>
      <c r="W890" s="12">
        <f t="shared" si="363"/>
        <v>4.2582015317955055E-5</v>
      </c>
      <c r="X890" s="12">
        <f t="shared" si="364"/>
        <v>1.6740578955036711E-7</v>
      </c>
      <c r="Y890" s="12">
        <f t="shared" si="365"/>
        <v>0</v>
      </c>
      <c r="Z890" s="13" t="str">
        <f t="shared" si="366"/>
        <v>N</v>
      </c>
      <c r="AA890" s="13" t="str">
        <f t="shared" si="367"/>
        <v>N</v>
      </c>
      <c r="AB890" s="13" t="str">
        <f t="shared" si="368"/>
        <v>U</v>
      </c>
      <c r="AC890" s="14">
        <f t="shared" si="369"/>
        <v>166021.44365805644</v>
      </c>
      <c r="AD890" s="14">
        <f t="shared" si="370"/>
        <v>0</v>
      </c>
      <c r="AE890" s="27"/>
      <c r="AF890" s="27"/>
      <c r="AG890" s="33"/>
      <c r="AH890" s="34"/>
      <c r="AI890" s="35"/>
      <c r="AJ890" s="33"/>
      <c r="AK890" s="34"/>
      <c r="AL890" s="35"/>
      <c r="AM890" s="28"/>
      <c r="AN890" s="28"/>
      <c r="AO890" s="28"/>
    </row>
    <row r="891" spans="5:41" x14ac:dyDescent="0.25">
      <c r="E891" s="11">
        <f>route!A890</f>
        <v>0</v>
      </c>
      <c r="F891" s="11">
        <f>route!B890</f>
        <v>0</v>
      </c>
      <c r="G891" s="12">
        <f t="shared" si="348"/>
        <v>0</v>
      </c>
      <c r="H891" s="12">
        <f t="shared" si="349"/>
        <v>0</v>
      </c>
      <c r="I891" s="12">
        <f t="shared" si="350"/>
        <v>31</v>
      </c>
      <c r="J891" s="12">
        <f t="shared" si="351"/>
        <v>3</v>
      </c>
      <c r="K891" s="12">
        <f t="shared" si="352"/>
        <v>-5.2359877559829883E-2</v>
      </c>
      <c r="L891" s="12">
        <f t="shared" si="353"/>
        <v>-5.2335956242943828E-2</v>
      </c>
      <c r="M891" s="12">
        <f t="shared" si="354"/>
        <v>-5.2383818566763218E-2</v>
      </c>
      <c r="N891" s="12">
        <f t="shared" si="355"/>
        <v>0</v>
      </c>
      <c r="O891" s="12">
        <f t="shared" si="356"/>
        <v>6375585.7452000007</v>
      </c>
      <c r="P891" s="12">
        <f t="shared" si="357"/>
        <v>9.2468067027179749E-6</v>
      </c>
      <c r="Q891" s="12">
        <f t="shared" si="358"/>
        <v>0</v>
      </c>
      <c r="R891" s="12">
        <f t="shared" si="359"/>
        <v>0</v>
      </c>
      <c r="S891" s="12">
        <f t="shared" si="360"/>
        <v>0</v>
      </c>
      <c r="T891" s="12">
        <f t="shared" si="361"/>
        <v>0</v>
      </c>
      <c r="U891" s="12">
        <f t="shared" si="362"/>
        <v>0</v>
      </c>
      <c r="V891" s="12">
        <f t="shared" si="347"/>
        <v>5.0546225567071803E-3</v>
      </c>
      <c r="W891" s="12">
        <f t="shared" si="363"/>
        <v>4.2582015317955055E-5</v>
      </c>
      <c r="X891" s="12">
        <f t="shared" si="364"/>
        <v>1.6740578955036711E-7</v>
      </c>
      <c r="Y891" s="12">
        <f t="shared" si="365"/>
        <v>0</v>
      </c>
      <c r="Z891" s="13" t="str">
        <f t="shared" si="366"/>
        <v>N</v>
      </c>
      <c r="AA891" s="13" t="str">
        <f t="shared" si="367"/>
        <v>N</v>
      </c>
      <c r="AB891" s="13" t="str">
        <f t="shared" si="368"/>
        <v>U</v>
      </c>
      <c r="AC891" s="14">
        <f t="shared" si="369"/>
        <v>166021.44365805644</v>
      </c>
      <c r="AD891" s="14">
        <f t="shared" si="370"/>
        <v>0</v>
      </c>
      <c r="AE891" s="27"/>
      <c r="AF891" s="27"/>
      <c r="AG891" s="33"/>
      <c r="AH891" s="34"/>
      <c r="AI891" s="35"/>
      <c r="AJ891" s="33"/>
      <c r="AK891" s="34"/>
      <c r="AL891" s="35"/>
      <c r="AM891" s="28"/>
      <c r="AN891" s="28"/>
      <c r="AO891" s="28"/>
    </row>
    <row r="892" spans="5:41" x14ac:dyDescent="0.25">
      <c r="E892" s="11">
        <f>route!A891</f>
        <v>0</v>
      </c>
      <c r="F892" s="11">
        <f>route!B891</f>
        <v>0</v>
      </c>
      <c r="G892" s="12">
        <f t="shared" si="348"/>
        <v>0</v>
      </c>
      <c r="H892" s="12">
        <f t="shared" si="349"/>
        <v>0</v>
      </c>
      <c r="I892" s="12">
        <f t="shared" si="350"/>
        <v>31</v>
      </c>
      <c r="J892" s="12">
        <f t="shared" si="351"/>
        <v>3</v>
      </c>
      <c r="K892" s="12">
        <f t="shared" si="352"/>
        <v>-5.2359877559829883E-2</v>
      </c>
      <c r="L892" s="12">
        <f t="shared" si="353"/>
        <v>-5.2335956242943828E-2</v>
      </c>
      <c r="M892" s="12">
        <f t="shared" si="354"/>
        <v>-5.2383818566763218E-2</v>
      </c>
      <c r="N892" s="12">
        <f t="shared" si="355"/>
        <v>0</v>
      </c>
      <c r="O892" s="12">
        <f t="shared" si="356"/>
        <v>6375585.7452000007</v>
      </c>
      <c r="P892" s="12">
        <f t="shared" si="357"/>
        <v>9.2468067027179749E-6</v>
      </c>
      <c r="Q892" s="12">
        <f t="shared" si="358"/>
        <v>0</v>
      </c>
      <c r="R892" s="12">
        <f t="shared" si="359"/>
        <v>0</v>
      </c>
      <c r="S892" s="12">
        <f t="shared" si="360"/>
        <v>0</v>
      </c>
      <c r="T892" s="12">
        <f t="shared" si="361"/>
        <v>0</v>
      </c>
      <c r="U892" s="12">
        <f t="shared" si="362"/>
        <v>0</v>
      </c>
      <c r="V892" s="12">
        <f t="shared" si="347"/>
        <v>5.0546225567071803E-3</v>
      </c>
      <c r="W892" s="12">
        <f t="shared" si="363"/>
        <v>4.2582015317955055E-5</v>
      </c>
      <c r="X892" s="12">
        <f t="shared" si="364"/>
        <v>1.6740578955036711E-7</v>
      </c>
      <c r="Y892" s="12">
        <f t="shared" si="365"/>
        <v>0</v>
      </c>
      <c r="Z892" s="13" t="str">
        <f t="shared" si="366"/>
        <v>N</v>
      </c>
      <c r="AA892" s="13" t="str">
        <f t="shared" si="367"/>
        <v>N</v>
      </c>
      <c r="AB892" s="13" t="str">
        <f t="shared" si="368"/>
        <v>U</v>
      </c>
      <c r="AC892" s="14">
        <f t="shared" si="369"/>
        <v>166021.44365805644</v>
      </c>
      <c r="AD892" s="14">
        <f t="shared" si="370"/>
        <v>0</v>
      </c>
      <c r="AE892" s="27"/>
      <c r="AF892" s="27"/>
      <c r="AG892" s="33"/>
      <c r="AH892" s="34"/>
      <c r="AI892" s="35"/>
      <c r="AJ892" s="33"/>
      <c r="AK892" s="34"/>
      <c r="AL892" s="35"/>
      <c r="AM892" s="28"/>
      <c r="AN892" s="28"/>
      <c r="AO892" s="28"/>
    </row>
    <row r="893" spans="5:41" x14ac:dyDescent="0.25">
      <c r="E893" s="11">
        <f>route!A892</f>
        <v>0</v>
      </c>
      <c r="F893" s="11">
        <f>route!B892</f>
        <v>0</v>
      </c>
      <c r="G893" s="12">
        <f t="shared" si="348"/>
        <v>0</v>
      </c>
      <c r="H893" s="12">
        <f t="shared" si="349"/>
        <v>0</v>
      </c>
      <c r="I893" s="12">
        <f t="shared" si="350"/>
        <v>31</v>
      </c>
      <c r="J893" s="12">
        <f t="shared" si="351"/>
        <v>3</v>
      </c>
      <c r="K893" s="12">
        <f t="shared" si="352"/>
        <v>-5.2359877559829883E-2</v>
      </c>
      <c r="L893" s="12">
        <f t="shared" si="353"/>
        <v>-5.2335956242943828E-2</v>
      </c>
      <c r="M893" s="12">
        <f t="shared" si="354"/>
        <v>-5.2383818566763218E-2</v>
      </c>
      <c r="N893" s="12">
        <f t="shared" si="355"/>
        <v>0</v>
      </c>
      <c r="O893" s="12">
        <f t="shared" si="356"/>
        <v>6375585.7452000007</v>
      </c>
      <c r="P893" s="12">
        <f t="shared" si="357"/>
        <v>9.2468067027179749E-6</v>
      </c>
      <c r="Q893" s="12">
        <f t="shared" si="358"/>
        <v>0</v>
      </c>
      <c r="R893" s="12">
        <f t="shared" si="359"/>
        <v>0</v>
      </c>
      <c r="S893" s="12">
        <f t="shared" si="360"/>
        <v>0</v>
      </c>
      <c r="T893" s="12">
        <f t="shared" si="361"/>
        <v>0</v>
      </c>
      <c r="U893" s="12">
        <f t="shared" si="362"/>
        <v>0</v>
      </c>
      <c r="V893" s="12">
        <f t="shared" si="347"/>
        <v>5.0546225567071803E-3</v>
      </c>
      <c r="W893" s="12">
        <f t="shared" si="363"/>
        <v>4.2582015317955055E-5</v>
      </c>
      <c r="X893" s="12">
        <f t="shared" si="364"/>
        <v>1.6740578955036711E-7</v>
      </c>
      <c r="Y893" s="12">
        <f t="shared" si="365"/>
        <v>0</v>
      </c>
      <c r="Z893" s="13" t="str">
        <f t="shared" si="366"/>
        <v>N</v>
      </c>
      <c r="AA893" s="13" t="str">
        <f t="shared" si="367"/>
        <v>N</v>
      </c>
      <c r="AB893" s="13" t="str">
        <f t="shared" si="368"/>
        <v>U</v>
      </c>
      <c r="AC893" s="14">
        <f t="shared" si="369"/>
        <v>166021.44365805644</v>
      </c>
      <c r="AD893" s="14">
        <f t="shared" si="370"/>
        <v>0</v>
      </c>
      <c r="AE893" s="27"/>
      <c r="AF893" s="27"/>
      <c r="AG893" s="33"/>
      <c r="AH893" s="34"/>
      <c r="AI893" s="35"/>
      <c r="AJ893" s="33"/>
      <c r="AK893" s="34"/>
      <c r="AL893" s="35"/>
      <c r="AM893" s="28"/>
      <c r="AN893" s="28"/>
      <c r="AO893" s="28"/>
    </row>
    <row r="894" spans="5:41" x14ac:dyDescent="0.25">
      <c r="E894" s="11">
        <f>route!A893</f>
        <v>0</v>
      </c>
      <c r="F894" s="11">
        <f>route!B893</f>
        <v>0</v>
      </c>
      <c r="G894" s="12">
        <f t="shared" si="348"/>
        <v>0</v>
      </c>
      <c r="H894" s="12">
        <f t="shared" si="349"/>
        <v>0</v>
      </c>
      <c r="I894" s="12">
        <f t="shared" si="350"/>
        <v>31</v>
      </c>
      <c r="J894" s="12">
        <f t="shared" si="351"/>
        <v>3</v>
      </c>
      <c r="K894" s="12">
        <f t="shared" si="352"/>
        <v>-5.2359877559829883E-2</v>
      </c>
      <c r="L894" s="12">
        <f t="shared" si="353"/>
        <v>-5.2335956242943828E-2</v>
      </c>
      <c r="M894" s="12">
        <f t="shared" si="354"/>
        <v>-5.2383818566763218E-2</v>
      </c>
      <c r="N894" s="12">
        <f t="shared" si="355"/>
        <v>0</v>
      </c>
      <c r="O894" s="12">
        <f t="shared" si="356"/>
        <v>6375585.7452000007</v>
      </c>
      <c r="P894" s="12">
        <f t="shared" si="357"/>
        <v>9.2468067027179749E-6</v>
      </c>
      <c r="Q894" s="12">
        <f t="shared" si="358"/>
        <v>0</v>
      </c>
      <c r="R894" s="12">
        <f t="shared" si="359"/>
        <v>0</v>
      </c>
      <c r="S894" s="12">
        <f t="shared" si="360"/>
        <v>0</v>
      </c>
      <c r="T894" s="12">
        <f t="shared" si="361"/>
        <v>0</v>
      </c>
      <c r="U894" s="12">
        <f t="shared" si="362"/>
        <v>0</v>
      </c>
      <c r="V894" s="12">
        <f t="shared" si="347"/>
        <v>5.0546225567071803E-3</v>
      </c>
      <c r="W894" s="12">
        <f t="shared" si="363"/>
        <v>4.2582015317955055E-5</v>
      </c>
      <c r="X894" s="12">
        <f t="shared" si="364"/>
        <v>1.6740578955036711E-7</v>
      </c>
      <c r="Y894" s="12">
        <f t="shared" si="365"/>
        <v>0</v>
      </c>
      <c r="Z894" s="13" t="str">
        <f t="shared" si="366"/>
        <v>N</v>
      </c>
      <c r="AA894" s="13" t="str">
        <f t="shared" si="367"/>
        <v>N</v>
      </c>
      <c r="AB894" s="13" t="str">
        <f t="shared" si="368"/>
        <v>U</v>
      </c>
      <c r="AC894" s="14">
        <f t="shared" si="369"/>
        <v>166021.44365805644</v>
      </c>
      <c r="AD894" s="14">
        <f t="shared" si="370"/>
        <v>0</v>
      </c>
      <c r="AE894" s="27"/>
      <c r="AF894" s="27"/>
      <c r="AG894" s="33"/>
      <c r="AH894" s="34"/>
      <c r="AI894" s="35"/>
      <c r="AJ894" s="33"/>
      <c r="AK894" s="34"/>
      <c r="AL894" s="35"/>
      <c r="AM894" s="28"/>
      <c r="AN894" s="28"/>
      <c r="AO894" s="28"/>
    </row>
    <row r="895" spans="5:41" x14ac:dyDescent="0.25">
      <c r="E895" s="11">
        <f>route!A894</f>
        <v>0</v>
      </c>
      <c r="F895" s="11">
        <f>route!B894</f>
        <v>0</v>
      </c>
      <c r="G895" s="12">
        <f t="shared" si="348"/>
        <v>0</v>
      </c>
      <c r="H895" s="12">
        <f t="shared" si="349"/>
        <v>0</v>
      </c>
      <c r="I895" s="12">
        <f t="shared" si="350"/>
        <v>31</v>
      </c>
      <c r="J895" s="12">
        <f t="shared" si="351"/>
        <v>3</v>
      </c>
      <c r="K895" s="12">
        <f t="shared" si="352"/>
        <v>-5.2359877559829883E-2</v>
      </c>
      <c r="L895" s="12">
        <f t="shared" si="353"/>
        <v>-5.2335956242943828E-2</v>
      </c>
      <c r="M895" s="12">
        <f t="shared" si="354"/>
        <v>-5.2383818566763218E-2</v>
      </c>
      <c r="N895" s="12">
        <f t="shared" si="355"/>
        <v>0</v>
      </c>
      <c r="O895" s="12">
        <f t="shared" si="356"/>
        <v>6375585.7452000007</v>
      </c>
      <c r="P895" s="12">
        <f t="shared" si="357"/>
        <v>9.2468067027179749E-6</v>
      </c>
      <c r="Q895" s="12">
        <f t="shared" si="358"/>
        <v>0</v>
      </c>
      <c r="R895" s="12">
        <f t="shared" si="359"/>
        <v>0</v>
      </c>
      <c r="S895" s="12">
        <f t="shared" si="360"/>
        <v>0</v>
      </c>
      <c r="T895" s="12">
        <f t="shared" si="361"/>
        <v>0</v>
      </c>
      <c r="U895" s="12">
        <f t="shared" si="362"/>
        <v>0</v>
      </c>
      <c r="V895" s="12">
        <f t="shared" si="347"/>
        <v>5.0546225567071803E-3</v>
      </c>
      <c r="W895" s="12">
        <f t="shared" si="363"/>
        <v>4.2582015317955055E-5</v>
      </c>
      <c r="X895" s="12">
        <f t="shared" si="364"/>
        <v>1.6740578955036711E-7</v>
      </c>
      <c r="Y895" s="12">
        <f t="shared" si="365"/>
        <v>0</v>
      </c>
      <c r="Z895" s="13" t="str">
        <f t="shared" si="366"/>
        <v>N</v>
      </c>
      <c r="AA895" s="13" t="str">
        <f t="shared" si="367"/>
        <v>N</v>
      </c>
      <c r="AB895" s="13" t="str">
        <f t="shared" si="368"/>
        <v>U</v>
      </c>
      <c r="AC895" s="14">
        <f t="shared" si="369"/>
        <v>166021.44365805644</v>
      </c>
      <c r="AD895" s="14">
        <f t="shared" si="370"/>
        <v>0</v>
      </c>
      <c r="AE895" s="27"/>
      <c r="AF895" s="27"/>
      <c r="AG895" s="33"/>
      <c r="AH895" s="34"/>
      <c r="AI895" s="35"/>
      <c r="AJ895" s="33"/>
      <c r="AK895" s="34"/>
      <c r="AL895" s="35"/>
      <c r="AM895" s="28"/>
      <c r="AN895" s="28"/>
      <c r="AO895" s="28"/>
    </row>
    <row r="896" spans="5:41" x14ac:dyDescent="0.25">
      <c r="E896" s="11">
        <f>route!A895</f>
        <v>0</v>
      </c>
      <c r="F896" s="11">
        <f>route!B895</f>
        <v>0</v>
      </c>
      <c r="G896" s="12">
        <f t="shared" si="348"/>
        <v>0</v>
      </c>
      <c r="H896" s="12">
        <f t="shared" si="349"/>
        <v>0</v>
      </c>
      <c r="I896" s="12">
        <f t="shared" si="350"/>
        <v>31</v>
      </c>
      <c r="J896" s="12">
        <f t="shared" si="351"/>
        <v>3</v>
      </c>
      <c r="K896" s="12">
        <f t="shared" si="352"/>
        <v>-5.2359877559829883E-2</v>
      </c>
      <c r="L896" s="12">
        <f t="shared" si="353"/>
        <v>-5.2335956242943828E-2</v>
      </c>
      <c r="M896" s="12">
        <f t="shared" si="354"/>
        <v>-5.2383818566763218E-2</v>
      </c>
      <c r="N896" s="12">
        <f t="shared" si="355"/>
        <v>0</v>
      </c>
      <c r="O896" s="12">
        <f t="shared" si="356"/>
        <v>6375585.7452000007</v>
      </c>
      <c r="P896" s="12">
        <f t="shared" si="357"/>
        <v>9.2468067027179749E-6</v>
      </c>
      <c r="Q896" s="12">
        <f t="shared" si="358"/>
        <v>0</v>
      </c>
      <c r="R896" s="12">
        <f t="shared" si="359"/>
        <v>0</v>
      </c>
      <c r="S896" s="12">
        <f t="shared" si="360"/>
        <v>0</v>
      </c>
      <c r="T896" s="12">
        <f t="shared" si="361"/>
        <v>0</v>
      </c>
      <c r="U896" s="12">
        <f t="shared" si="362"/>
        <v>0</v>
      </c>
      <c r="V896" s="12">
        <f t="shared" si="347"/>
        <v>5.0546225567071803E-3</v>
      </c>
      <c r="W896" s="12">
        <f t="shared" si="363"/>
        <v>4.2582015317955055E-5</v>
      </c>
      <c r="X896" s="12">
        <f t="shared" si="364"/>
        <v>1.6740578955036711E-7</v>
      </c>
      <c r="Y896" s="12">
        <f t="shared" si="365"/>
        <v>0</v>
      </c>
      <c r="Z896" s="13" t="str">
        <f t="shared" si="366"/>
        <v>N</v>
      </c>
      <c r="AA896" s="13" t="str">
        <f t="shared" si="367"/>
        <v>N</v>
      </c>
      <c r="AB896" s="13" t="str">
        <f t="shared" si="368"/>
        <v>U</v>
      </c>
      <c r="AC896" s="14">
        <f t="shared" si="369"/>
        <v>166021.44365805644</v>
      </c>
      <c r="AD896" s="14">
        <f t="shared" si="370"/>
        <v>0</v>
      </c>
      <c r="AE896" s="27"/>
      <c r="AF896" s="27"/>
      <c r="AG896" s="33"/>
      <c r="AH896" s="34"/>
      <c r="AI896" s="35"/>
      <c r="AJ896" s="33"/>
      <c r="AK896" s="34"/>
      <c r="AL896" s="35"/>
      <c r="AM896" s="28"/>
      <c r="AN896" s="28"/>
      <c r="AO896" s="28"/>
    </row>
    <row r="897" spans="5:41" x14ac:dyDescent="0.25">
      <c r="E897" s="11">
        <f>route!A896</f>
        <v>0</v>
      </c>
      <c r="F897" s="11">
        <f>route!B896</f>
        <v>0</v>
      </c>
      <c r="G897" s="12">
        <f t="shared" si="348"/>
        <v>0</v>
      </c>
      <c r="H897" s="12">
        <f t="shared" si="349"/>
        <v>0</v>
      </c>
      <c r="I897" s="12">
        <f t="shared" si="350"/>
        <v>31</v>
      </c>
      <c r="J897" s="12">
        <f t="shared" si="351"/>
        <v>3</v>
      </c>
      <c r="K897" s="12">
        <f t="shared" si="352"/>
        <v>-5.2359877559829883E-2</v>
      </c>
      <c r="L897" s="12">
        <f t="shared" si="353"/>
        <v>-5.2335956242943828E-2</v>
      </c>
      <c r="M897" s="12">
        <f t="shared" si="354"/>
        <v>-5.2383818566763218E-2</v>
      </c>
      <c r="N897" s="12">
        <f t="shared" si="355"/>
        <v>0</v>
      </c>
      <c r="O897" s="12">
        <f t="shared" si="356"/>
        <v>6375585.7452000007</v>
      </c>
      <c r="P897" s="12">
        <f t="shared" si="357"/>
        <v>9.2468067027179749E-6</v>
      </c>
      <c r="Q897" s="12">
        <f t="shared" si="358"/>
        <v>0</v>
      </c>
      <c r="R897" s="12">
        <f t="shared" si="359"/>
        <v>0</v>
      </c>
      <c r="S897" s="12">
        <f t="shared" si="360"/>
        <v>0</v>
      </c>
      <c r="T897" s="12">
        <f t="shared" si="361"/>
        <v>0</v>
      </c>
      <c r="U897" s="12">
        <f t="shared" si="362"/>
        <v>0</v>
      </c>
      <c r="V897" s="12">
        <f t="shared" si="347"/>
        <v>5.0546225567071803E-3</v>
      </c>
      <c r="W897" s="12">
        <f t="shared" si="363"/>
        <v>4.2582015317955055E-5</v>
      </c>
      <c r="X897" s="12">
        <f t="shared" si="364"/>
        <v>1.6740578955036711E-7</v>
      </c>
      <c r="Y897" s="12">
        <f t="shared" si="365"/>
        <v>0</v>
      </c>
      <c r="Z897" s="13" t="str">
        <f t="shared" si="366"/>
        <v>N</v>
      </c>
      <c r="AA897" s="13" t="str">
        <f t="shared" si="367"/>
        <v>N</v>
      </c>
      <c r="AB897" s="13" t="str">
        <f t="shared" si="368"/>
        <v>U</v>
      </c>
      <c r="AC897" s="14">
        <f t="shared" si="369"/>
        <v>166021.44365805644</v>
      </c>
      <c r="AD897" s="14">
        <f t="shared" si="370"/>
        <v>0</v>
      </c>
      <c r="AE897" s="27"/>
      <c r="AF897" s="27"/>
      <c r="AG897" s="33"/>
      <c r="AH897" s="34"/>
      <c r="AI897" s="35"/>
      <c r="AJ897" s="33"/>
      <c r="AK897" s="34"/>
      <c r="AL897" s="35"/>
      <c r="AM897" s="28"/>
      <c r="AN897" s="28"/>
      <c r="AO897" s="28"/>
    </row>
    <row r="898" spans="5:41" x14ac:dyDescent="0.25">
      <c r="E898" s="11">
        <f>route!A897</f>
        <v>0</v>
      </c>
      <c r="F898" s="11">
        <f>route!B897</f>
        <v>0</v>
      </c>
      <c r="G898" s="12">
        <f t="shared" si="348"/>
        <v>0</v>
      </c>
      <c r="H898" s="12">
        <f t="shared" si="349"/>
        <v>0</v>
      </c>
      <c r="I898" s="12">
        <f t="shared" si="350"/>
        <v>31</v>
      </c>
      <c r="J898" s="12">
        <f t="shared" si="351"/>
        <v>3</v>
      </c>
      <c r="K898" s="12">
        <f t="shared" si="352"/>
        <v>-5.2359877559829883E-2</v>
      </c>
      <c r="L898" s="12">
        <f t="shared" si="353"/>
        <v>-5.2335956242943828E-2</v>
      </c>
      <c r="M898" s="12">
        <f t="shared" si="354"/>
        <v>-5.2383818566763218E-2</v>
      </c>
      <c r="N898" s="12">
        <f t="shared" si="355"/>
        <v>0</v>
      </c>
      <c r="O898" s="12">
        <f t="shared" si="356"/>
        <v>6375585.7452000007</v>
      </c>
      <c r="P898" s="12">
        <f t="shared" si="357"/>
        <v>9.2468067027179749E-6</v>
      </c>
      <c r="Q898" s="12">
        <f t="shared" si="358"/>
        <v>0</v>
      </c>
      <c r="R898" s="12">
        <f t="shared" si="359"/>
        <v>0</v>
      </c>
      <c r="S898" s="12">
        <f t="shared" si="360"/>
        <v>0</v>
      </c>
      <c r="T898" s="12">
        <f t="shared" si="361"/>
        <v>0</v>
      </c>
      <c r="U898" s="12">
        <f t="shared" si="362"/>
        <v>0</v>
      </c>
      <c r="V898" s="12">
        <f t="shared" si="347"/>
        <v>5.0546225567071803E-3</v>
      </c>
      <c r="W898" s="12">
        <f t="shared" si="363"/>
        <v>4.2582015317955055E-5</v>
      </c>
      <c r="X898" s="12">
        <f t="shared" si="364"/>
        <v>1.6740578955036711E-7</v>
      </c>
      <c r="Y898" s="12">
        <f t="shared" si="365"/>
        <v>0</v>
      </c>
      <c r="Z898" s="13" t="str">
        <f t="shared" si="366"/>
        <v>N</v>
      </c>
      <c r="AA898" s="13" t="str">
        <f t="shared" si="367"/>
        <v>N</v>
      </c>
      <c r="AB898" s="13" t="str">
        <f t="shared" si="368"/>
        <v>U</v>
      </c>
      <c r="AC898" s="14">
        <f t="shared" si="369"/>
        <v>166021.44365805644</v>
      </c>
      <c r="AD898" s="14">
        <f t="shared" si="370"/>
        <v>0</v>
      </c>
      <c r="AE898" s="27"/>
      <c r="AF898" s="27"/>
      <c r="AG898" s="33"/>
      <c r="AH898" s="34"/>
      <c r="AI898" s="35"/>
      <c r="AJ898" s="33"/>
      <c r="AK898" s="34"/>
      <c r="AL898" s="35"/>
      <c r="AM898" s="28"/>
      <c r="AN898" s="28"/>
      <c r="AO898" s="28"/>
    </row>
    <row r="899" spans="5:41" x14ac:dyDescent="0.25">
      <c r="E899" s="11">
        <f>route!A898</f>
        <v>0</v>
      </c>
      <c r="F899" s="11">
        <f>route!B898</f>
        <v>0</v>
      </c>
      <c r="G899" s="12">
        <f t="shared" si="348"/>
        <v>0</v>
      </c>
      <c r="H899" s="12">
        <f t="shared" si="349"/>
        <v>0</v>
      </c>
      <c r="I899" s="12">
        <f t="shared" si="350"/>
        <v>31</v>
      </c>
      <c r="J899" s="12">
        <f t="shared" si="351"/>
        <v>3</v>
      </c>
      <c r="K899" s="12">
        <f t="shared" si="352"/>
        <v>-5.2359877559829883E-2</v>
      </c>
      <c r="L899" s="12">
        <f t="shared" si="353"/>
        <v>-5.2335956242943828E-2</v>
      </c>
      <c r="M899" s="12">
        <f t="shared" si="354"/>
        <v>-5.2383818566763218E-2</v>
      </c>
      <c r="N899" s="12">
        <f t="shared" si="355"/>
        <v>0</v>
      </c>
      <c r="O899" s="12">
        <f t="shared" si="356"/>
        <v>6375585.7452000007</v>
      </c>
      <c r="P899" s="12">
        <f t="shared" si="357"/>
        <v>9.2468067027179749E-6</v>
      </c>
      <c r="Q899" s="12">
        <f t="shared" si="358"/>
        <v>0</v>
      </c>
      <c r="R899" s="12">
        <f t="shared" si="359"/>
        <v>0</v>
      </c>
      <c r="S899" s="12">
        <f t="shared" si="360"/>
        <v>0</v>
      </c>
      <c r="T899" s="12">
        <f t="shared" si="361"/>
        <v>0</v>
      </c>
      <c r="U899" s="12">
        <f t="shared" si="362"/>
        <v>0</v>
      </c>
      <c r="V899" s="12">
        <f t="shared" si="347"/>
        <v>5.0546225567071803E-3</v>
      </c>
      <c r="W899" s="12">
        <f t="shared" si="363"/>
        <v>4.2582015317955055E-5</v>
      </c>
      <c r="X899" s="12">
        <f t="shared" si="364"/>
        <v>1.6740578955036711E-7</v>
      </c>
      <c r="Y899" s="12">
        <f t="shared" si="365"/>
        <v>0</v>
      </c>
      <c r="Z899" s="13" t="str">
        <f t="shared" si="366"/>
        <v>N</v>
      </c>
      <c r="AA899" s="13" t="str">
        <f t="shared" si="367"/>
        <v>N</v>
      </c>
      <c r="AB899" s="13" t="str">
        <f t="shared" si="368"/>
        <v>U</v>
      </c>
      <c r="AC899" s="14">
        <f t="shared" si="369"/>
        <v>166021.44365805644</v>
      </c>
      <c r="AD899" s="14">
        <f t="shared" si="370"/>
        <v>0</v>
      </c>
      <c r="AE899" s="27"/>
      <c r="AF899" s="27"/>
      <c r="AG899" s="33"/>
      <c r="AH899" s="34"/>
      <c r="AI899" s="35"/>
      <c r="AJ899" s="33"/>
      <c r="AK899" s="34"/>
      <c r="AL899" s="35"/>
      <c r="AM899" s="28"/>
      <c r="AN899" s="28"/>
      <c r="AO899" s="28"/>
    </row>
    <row r="900" spans="5:41" x14ac:dyDescent="0.25">
      <c r="E900" s="11">
        <f>route!A899</f>
        <v>0</v>
      </c>
      <c r="F900" s="11">
        <f>route!B899</f>
        <v>0</v>
      </c>
      <c r="G900" s="12">
        <f t="shared" si="348"/>
        <v>0</v>
      </c>
      <c r="H900" s="12">
        <f t="shared" si="349"/>
        <v>0</v>
      </c>
      <c r="I900" s="12">
        <f t="shared" si="350"/>
        <v>31</v>
      </c>
      <c r="J900" s="12">
        <f t="shared" si="351"/>
        <v>3</v>
      </c>
      <c r="K900" s="12">
        <f t="shared" si="352"/>
        <v>-5.2359877559829883E-2</v>
      </c>
      <c r="L900" s="12">
        <f t="shared" si="353"/>
        <v>-5.2335956242943828E-2</v>
      </c>
      <c r="M900" s="12">
        <f t="shared" si="354"/>
        <v>-5.2383818566763218E-2</v>
      </c>
      <c r="N900" s="12">
        <f t="shared" si="355"/>
        <v>0</v>
      </c>
      <c r="O900" s="12">
        <f t="shared" si="356"/>
        <v>6375585.7452000007</v>
      </c>
      <c r="P900" s="12">
        <f t="shared" si="357"/>
        <v>9.2468067027179749E-6</v>
      </c>
      <c r="Q900" s="12">
        <f t="shared" si="358"/>
        <v>0</v>
      </c>
      <c r="R900" s="12">
        <f t="shared" si="359"/>
        <v>0</v>
      </c>
      <c r="S900" s="12">
        <f t="shared" si="360"/>
        <v>0</v>
      </c>
      <c r="T900" s="12">
        <f t="shared" si="361"/>
        <v>0</v>
      </c>
      <c r="U900" s="12">
        <f t="shared" si="362"/>
        <v>0</v>
      </c>
      <c r="V900" s="12">
        <f t="shared" si="347"/>
        <v>5.0546225567071803E-3</v>
      </c>
      <c r="W900" s="12">
        <f t="shared" si="363"/>
        <v>4.2582015317955055E-5</v>
      </c>
      <c r="X900" s="12">
        <f t="shared" si="364"/>
        <v>1.6740578955036711E-7</v>
      </c>
      <c r="Y900" s="12">
        <f t="shared" si="365"/>
        <v>0</v>
      </c>
      <c r="Z900" s="13" t="str">
        <f t="shared" si="366"/>
        <v>N</v>
      </c>
      <c r="AA900" s="13" t="str">
        <f t="shared" si="367"/>
        <v>N</v>
      </c>
      <c r="AB900" s="13" t="str">
        <f t="shared" si="368"/>
        <v>U</v>
      </c>
      <c r="AC900" s="14">
        <f t="shared" si="369"/>
        <v>166021.44365805644</v>
      </c>
      <c r="AD900" s="14">
        <f t="shared" si="370"/>
        <v>0</v>
      </c>
      <c r="AE900" s="27"/>
      <c r="AF900" s="27"/>
      <c r="AG900" s="33"/>
      <c r="AH900" s="34"/>
      <c r="AI900" s="35"/>
      <c r="AJ900" s="33"/>
      <c r="AK900" s="34"/>
      <c r="AL900" s="35"/>
      <c r="AM900" s="28"/>
      <c r="AN900" s="28"/>
      <c r="AO900" s="28"/>
    </row>
    <row r="901" spans="5:41" x14ac:dyDescent="0.25">
      <c r="E901" s="11">
        <f>route!A900</f>
        <v>0</v>
      </c>
      <c r="F901" s="11">
        <f>route!B900</f>
        <v>0</v>
      </c>
      <c r="G901" s="12">
        <f t="shared" si="348"/>
        <v>0</v>
      </c>
      <c r="H901" s="12">
        <f t="shared" si="349"/>
        <v>0</v>
      </c>
      <c r="I901" s="12">
        <f t="shared" si="350"/>
        <v>31</v>
      </c>
      <c r="J901" s="12">
        <f t="shared" si="351"/>
        <v>3</v>
      </c>
      <c r="K901" s="12">
        <f t="shared" si="352"/>
        <v>-5.2359877559829883E-2</v>
      </c>
      <c r="L901" s="12">
        <f t="shared" si="353"/>
        <v>-5.2335956242943828E-2</v>
      </c>
      <c r="M901" s="12">
        <f t="shared" si="354"/>
        <v>-5.2383818566763218E-2</v>
      </c>
      <c r="N901" s="12">
        <f t="shared" si="355"/>
        <v>0</v>
      </c>
      <c r="O901" s="12">
        <f t="shared" si="356"/>
        <v>6375585.7452000007</v>
      </c>
      <c r="P901" s="12">
        <f t="shared" si="357"/>
        <v>9.2468067027179749E-6</v>
      </c>
      <c r="Q901" s="12">
        <f t="shared" si="358"/>
        <v>0</v>
      </c>
      <c r="R901" s="12">
        <f t="shared" si="359"/>
        <v>0</v>
      </c>
      <c r="S901" s="12">
        <f t="shared" si="360"/>
        <v>0</v>
      </c>
      <c r="T901" s="12">
        <f t="shared" si="361"/>
        <v>0</v>
      </c>
      <c r="U901" s="12">
        <f t="shared" si="362"/>
        <v>0</v>
      </c>
      <c r="V901" s="12">
        <f t="shared" ref="V901:V964" si="371">(3/4)*$C$17</f>
        <v>5.0546225567071803E-3</v>
      </c>
      <c r="W901" s="12">
        <f t="shared" si="363"/>
        <v>4.2582015317955055E-5</v>
      </c>
      <c r="X901" s="12">
        <f t="shared" si="364"/>
        <v>1.6740578955036711E-7</v>
      </c>
      <c r="Y901" s="12">
        <f t="shared" si="365"/>
        <v>0</v>
      </c>
      <c r="Z901" s="13" t="str">
        <f t="shared" si="366"/>
        <v>N</v>
      </c>
      <c r="AA901" s="13" t="str">
        <f t="shared" si="367"/>
        <v>N</v>
      </c>
      <c r="AB901" s="13" t="str">
        <f t="shared" si="368"/>
        <v>U</v>
      </c>
      <c r="AC901" s="14">
        <f t="shared" si="369"/>
        <v>166021.44365805644</v>
      </c>
      <c r="AD901" s="14">
        <f t="shared" si="370"/>
        <v>0</v>
      </c>
      <c r="AE901" s="27"/>
      <c r="AF901" s="27"/>
      <c r="AG901" s="33"/>
      <c r="AH901" s="34"/>
      <c r="AI901" s="35"/>
      <c r="AJ901" s="33"/>
      <c r="AK901" s="34"/>
      <c r="AL901" s="35"/>
      <c r="AM901" s="28"/>
      <c r="AN901" s="28"/>
      <c r="AO901" s="28"/>
    </row>
    <row r="902" spans="5:41" x14ac:dyDescent="0.25">
      <c r="E902" s="11">
        <f>route!A901</f>
        <v>0</v>
      </c>
      <c r="F902" s="11">
        <f>route!B901</f>
        <v>0</v>
      </c>
      <c r="G902" s="12">
        <f t="shared" si="348"/>
        <v>0</v>
      </c>
      <c r="H902" s="12">
        <f t="shared" si="349"/>
        <v>0</v>
      </c>
      <c r="I902" s="12">
        <f t="shared" si="350"/>
        <v>31</v>
      </c>
      <c r="J902" s="12">
        <f t="shared" si="351"/>
        <v>3</v>
      </c>
      <c r="K902" s="12">
        <f t="shared" si="352"/>
        <v>-5.2359877559829883E-2</v>
      </c>
      <c r="L902" s="12">
        <f t="shared" si="353"/>
        <v>-5.2335956242943828E-2</v>
      </c>
      <c r="M902" s="12">
        <f t="shared" si="354"/>
        <v>-5.2383818566763218E-2</v>
      </c>
      <c r="N902" s="12">
        <f t="shared" si="355"/>
        <v>0</v>
      </c>
      <c r="O902" s="12">
        <f t="shared" si="356"/>
        <v>6375585.7452000007</v>
      </c>
      <c r="P902" s="12">
        <f t="shared" si="357"/>
        <v>9.2468067027179749E-6</v>
      </c>
      <c r="Q902" s="12">
        <f t="shared" si="358"/>
        <v>0</v>
      </c>
      <c r="R902" s="12">
        <f t="shared" si="359"/>
        <v>0</v>
      </c>
      <c r="S902" s="12">
        <f t="shared" si="360"/>
        <v>0</v>
      </c>
      <c r="T902" s="12">
        <f t="shared" si="361"/>
        <v>0</v>
      </c>
      <c r="U902" s="12">
        <f t="shared" si="362"/>
        <v>0</v>
      </c>
      <c r="V902" s="12">
        <f t="shared" si="371"/>
        <v>5.0546225567071803E-3</v>
      </c>
      <c r="W902" s="12">
        <f t="shared" si="363"/>
        <v>4.2582015317955055E-5</v>
      </c>
      <c r="X902" s="12">
        <f t="shared" si="364"/>
        <v>1.6740578955036711E-7</v>
      </c>
      <c r="Y902" s="12">
        <f t="shared" si="365"/>
        <v>0</v>
      </c>
      <c r="Z902" s="13" t="str">
        <f t="shared" si="366"/>
        <v>N</v>
      </c>
      <c r="AA902" s="13" t="str">
        <f t="shared" si="367"/>
        <v>N</v>
      </c>
      <c r="AB902" s="13" t="str">
        <f t="shared" si="368"/>
        <v>U</v>
      </c>
      <c r="AC902" s="14">
        <f t="shared" si="369"/>
        <v>166021.44365805644</v>
      </c>
      <c r="AD902" s="14">
        <f t="shared" si="370"/>
        <v>0</v>
      </c>
      <c r="AE902" s="27"/>
      <c r="AF902" s="27"/>
      <c r="AG902" s="33"/>
      <c r="AH902" s="34"/>
      <c r="AI902" s="35"/>
      <c r="AJ902" s="33"/>
      <c r="AK902" s="34"/>
      <c r="AL902" s="35"/>
      <c r="AM902" s="28"/>
      <c r="AN902" s="28"/>
      <c r="AO902" s="28"/>
    </row>
    <row r="903" spans="5:41" x14ac:dyDescent="0.25">
      <c r="E903" s="11">
        <f>route!A902</f>
        <v>0</v>
      </c>
      <c r="F903" s="11">
        <f>route!B902</f>
        <v>0</v>
      </c>
      <c r="G903" s="12">
        <f t="shared" si="348"/>
        <v>0</v>
      </c>
      <c r="H903" s="12">
        <f t="shared" si="349"/>
        <v>0</v>
      </c>
      <c r="I903" s="12">
        <f t="shared" si="350"/>
        <v>31</v>
      </c>
      <c r="J903" s="12">
        <f t="shared" si="351"/>
        <v>3</v>
      </c>
      <c r="K903" s="12">
        <f t="shared" si="352"/>
        <v>-5.2359877559829883E-2</v>
      </c>
      <c r="L903" s="12">
        <f t="shared" si="353"/>
        <v>-5.2335956242943828E-2</v>
      </c>
      <c r="M903" s="12">
        <f t="shared" si="354"/>
        <v>-5.2383818566763218E-2</v>
      </c>
      <c r="N903" s="12">
        <f t="shared" si="355"/>
        <v>0</v>
      </c>
      <c r="O903" s="12">
        <f t="shared" si="356"/>
        <v>6375585.7452000007</v>
      </c>
      <c r="P903" s="12">
        <f t="shared" si="357"/>
        <v>9.2468067027179749E-6</v>
      </c>
      <c r="Q903" s="12">
        <f t="shared" si="358"/>
        <v>0</v>
      </c>
      <c r="R903" s="12">
        <f t="shared" si="359"/>
        <v>0</v>
      </c>
      <c r="S903" s="12">
        <f t="shared" si="360"/>
        <v>0</v>
      </c>
      <c r="T903" s="12">
        <f t="shared" si="361"/>
        <v>0</v>
      </c>
      <c r="U903" s="12">
        <f t="shared" si="362"/>
        <v>0</v>
      </c>
      <c r="V903" s="12">
        <f t="shared" si="371"/>
        <v>5.0546225567071803E-3</v>
      </c>
      <c r="W903" s="12">
        <f t="shared" si="363"/>
        <v>4.2582015317955055E-5</v>
      </c>
      <c r="X903" s="12">
        <f t="shared" si="364"/>
        <v>1.6740578955036711E-7</v>
      </c>
      <c r="Y903" s="12">
        <f t="shared" si="365"/>
        <v>0</v>
      </c>
      <c r="Z903" s="13" t="str">
        <f t="shared" si="366"/>
        <v>N</v>
      </c>
      <c r="AA903" s="13" t="str">
        <f t="shared" si="367"/>
        <v>N</v>
      </c>
      <c r="AB903" s="13" t="str">
        <f t="shared" si="368"/>
        <v>U</v>
      </c>
      <c r="AC903" s="14">
        <f t="shared" si="369"/>
        <v>166021.44365805644</v>
      </c>
      <c r="AD903" s="14">
        <f t="shared" si="370"/>
        <v>0</v>
      </c>
      <c r="AE903" s="27"/>
      <c r="AF903" s="27"/>
      <c r="AG903" s="33"/>
      <c r="AH903" s="34"/>
      <c r="AI903" s="35"/>
      <c r="AJ903" s="33"/>
      <c r="AK903" s="34"/>
      <c r="AL903" s="35"/>
      <c r="AM903" s="28"/>
      <c r="AN903" s="28"/>
      <c r="AO903" s="28"/>
    </row>
    <row r="904" spans="5:41" x14ac:dyDescent="0.25">
      <c r="E904" s="11">
        <f>route!A903</f>
        <v>0</v>
      </c>
      <c r="F904" s="11">
        <f>route!B903</f>
        <v>0</v>
      </c>
      <c r="G904" s="12">
        <f t="shared" si="348"/>
        <v>0</v>
      </c>
      <c r="H904" s="12">
        <f t="shared" si="349"/>
        <v>0</v>
      </c>
      <c r="I904" s="12">
        <f t="shared" si="350"/>
        <v>31</v>
      </c>
      <c r="J904" s="12">
        <f t="shared" si="351"/>
        <v>3</v>
      </c>
      <c r="K904" s="12">
        <f t="shared" si="352"/>
        <v>-5.2359877559829883E-2</v>
      </c>
      <c r="L904" s="12">
        <f t="shared" si="353"/>
        <v>-5.2335956242943828E-2</v>
      </c>
      <c r="M904" s="12">
        <f t="shared" si="354"/>
        <v>-5.2383818566763218E-2</v>
      </c>
      <c r="N904" s="12">
        <f t="shared" si="355"/>
        <v>0</v>
      </c>
      <c r="O904" s="12">
        <f t="shared" si="356"/>
        <v>6375585.7452000007</v>
      </c>
      <c r="P904" s="12">
        <f t="shared" si="357"/>
        <v>9.2468067027179749E-6</v>
      </c>
      <c r="Q904" s="12">
        <f t="shared" si="358"/>
        <v>0</v>
      </c>
      <c r="R904" s="12">
        <f t="shared" si="359"/>
        <v>0</v>
      </c>
      <c r="S904" s="12">
        <f t="shared" si="360"/>
        <v>0</v>
      </c>
      <c r="T904" s="12">
        <f t="shared" si="361"/>
        <v>0</v>
      </c>
      <c r="U904" s="12">
        <f t="shared" si="362"/>
        <v>0</v>
      </c>
      <c r="V904" s="12">
        <f t="shared" si="371"/>
        <v>5.0546225567071803E-3</v>
      </c>
      <c r="W904" s="12">
        <f t="shared" si="363"/>
        <v>4.2582015317955055E-5</v>
      </c>
      <c r="X904" s="12">
        <f t="shared" si="364"/>
        <v>1.6740578955036711E-7</v>
      </c>
      <c r="Y904" s="12">
        <f t="shared" si="365"/>
        <v>0</v>
      </c>
      <c r="Z904" s="13" t="str">
        <f t="shared" si="366"/>
        <v>N</v>
      </c>
      <c r="AA904" s="13" t="str">
        <f t="shared" si="367"/>
        <v>N</v>
      </c>
      <c r="AB904" s="13" t="str">
        <f t="shared" si="368"/>
        <v>U</v>
      </c>
      <c r="AC904" s="14">
        <f t="shared" si="369"/>
        <v>166021.44365805644</v>
      </c>
      <c r="AD904" s="14">
        <f t="shared" si="370"/>
        <v>0</v>
      </c>
      <c r="AE904" s="27"/>
      <c r="AF904" s="27"/>
      <c r="AG904" s="33"/>
      <c r="AH904" s="34"/>
      <c r="AI904" s="35"/>
      <c r="AJ904" s="33"/>
      <c r="AK904" s="34"/>
      <c r="AL904" s="35"/>
      <c r="AM904" s="28"/>
      <c r="AN904" s="28"/>
      <c r="AO904" s="28"/>
    </row>
    <row r="905" spans="5:41" x14ac:dyDescent="0.25">
      <c r="E905" s="11">
        <f>route!A904</f>
        <v>0</v>
      </c>
      <c r="F905" s="11">
        <f>route!B904</f>
        <v>0</v>
      </c>
      <c r="G905" s="12">
        <f t="shared" si="348"/>
        <v>0</v>
      </c>
      <c r="H905" s="12">
        <f t="shared" si="349"/>
        <v>0</v>
      </c>
      <c r="I905" s="12">
        <f t="shared" si="350"/>
        <v>31</v>
      </c>
      <c r="J905" s="12">
        <f t="shared" si="351"/>
        <v>3</v>
      </c>
      <c r="K905" s="12">
        <f t="shared" si="352"/>
        <v>-5.2359877559829883E-2</v>
      </c>
      <c r="L905" s="12">
        <f t="shared" si="353"/>
        <v>-5.2335956242943828E-2</v>
      </c>
      <c r="M905" s="12">
        <f t="shared" si="354"/>
        <v>-5.2383818566763218E-2</v>
      </c>
      <c r="N905" s="12">
        <f t="shared" si="355"/>
        <v>0</v>
      </c>
      <c r="O905" s="12">
        <f t="shared" si="356"/>
        <v>6375585.7452000007</v>
      </c>
      <c r="P905" s="12">
        <f t="shared" si="357"/>
        <v>9.2468067027179749E-6</v>
      </c>
      <c r="Q905" s="12">
        <f t="shared" si="358"/>
        <v>0</v>
      </c>
      <c r="R905" s="12">
        <f t="shared" si="359"/>
        <v>0</v>
      </c>
      <c r="S905" s="12">
        <f t="shared" si="360"/>
        <v>0</v>
      </c>
      <c r="T905" s="12">
        <f t="shared" si="361"/>
        <v>0</v>
      </c>
      <c r="U905" s="12">
        <f t="shared" si="362"/>
        <v>0</v>
      </c>
      <c r="V905" s="12">
        <f t="shared" si="371"/>
        <v>5.0546225567071803E-3</v>
      </c>
      <c r="W905" s="12">
        <f t="shared" si="363"/>
        <v>4.2582015317955055E-5</v>
      </c>
      <c r="X905" s="12">
        <f t="shared" si="364"/>
        <v>1.6740578955036711E-7</v>
      </c>
      <c r="Y905" s="12">
        <f t="shared" si="365"/>
        <v>0</v>
      </c>
      <c r="Z905" s="13" t="str">
        <f t="shared" si="366"/>
        <v>N</v>
      </c>
      <c r="AA905" s="13" t="str">
        <f t="shared" si="367"/>
        <v>N</v>
      </c>
      <c r="AB905" s="13" t="str">
        <f t="shared" si="368"/>
        <v>U</v>
      </c>
      <c r="AC905" s="14">
        <f t="shared" si="369"/>
        <v>166021.44365805644</v>
      </c>
      <c r="AD905" s="14">
        <f t="shared" si="370"/>
        <v>0</v>
      </c>
      <c r="AE905" s="27"/>
      <c r="AF905" s="27"/>
      <c r="AG905" s="33"/>
      <c r="AH905" s="34"/>
      <c r="AI905" s="35"/>
      <c r="AJ905" s="33"/>
      <c r="AK905" s="34"/>
      <c r="AL905" s="35"/>
      <c r="AM905" s="28"/>
      <c r="AN905" s="28"/>
      <c r="AO905" s="28"/>
    </row>
    <row r="906" spans="5:41" x14ac:dyDescent="0.25">
      <c r="E906" s="11">
        <f>route!A905</f>
        <v>0</v>
      </c>
      <c r="F906" s="11">
        <f>route!B905</f>
        <v>0</v>
      </c>
      <c r="G906" s="12">
        <f t="shared" si="348"/>
        <v>0</v>
      </c>
      <c r="H906" s="12">
        <f t="shared" si="349"/>
        <v>0</v>
      </c>
      <c r="I906" s="12">
        <f t="shared" si="350"/>
        <v>31</v>
      </c>
      <c r="J906" s="12">
        <f t="shared" si="351"/>
        <v>3</v>
      </c>
      <c r="K906" s="12">
        <f t="shared" si="352"/>
        <v>-5.2359877559829883E-2</v>
      </c>
      <c r="L906" s="12">
        <f t="shared" si="353"/>
        <v>-5.2335956242943828E-2</v>
      </c>
      <c r="M906" s="12">
        <f t="shared" si="354"/>
        <v>-5.2383818566763218E-2</v>
      </c>
      <c r="N906" s="12">
        <f t="shared" si="355"/>
        <v>0</v>
      </c>
      <c r="O906" s="12">
        <f t="shared" si="356"/>
        <v>6375585.7452000007</v>
      </c>
      <c r="P906" s="12">
        <f t="shared" si="357"/>
        <v>9.2468067027179749E-6</v>
      </c>
      <c r="Q906" s="12">
        <f t="shared" si="358"/>
        <v>0</v>
      </c>
      <c r="R906" s="12">
        <f t="shared" si="359"/>
        <v>0</v>
      </c>
      <c r="S906" s="12">
        <f t="shared" si="360"/>
        <v>0</v>
      </c>
      <c r="T906" s="12">
        <f t="shared" si="361"/>
        <v>0</v>
      </c>
      <c r="U906" s="12">
        <f t="shared" si="362"/>
        <v>0</v>
      </c>
      <c r="V906" s="12">
        <f t="shared" si="371"/>
        <v>5.0546225567071803E-3</v>
      </c>
      <c r="W906" s="12">
        <f t="shared" si="363"/>
        <v>4.2582015317955055E-5</v>
      </c>
      <c r="X906" s="12">
        <f t="shared" si="364"/>
        <v>1.6740578955036711E-7</v>
      </c>
      <c r="Y906" s="12">
        <f t="shared" si="365"/>
        <v>0</v>
      </c>
      <c r="Z906" s="13" t="str">
        <f t="shared" si="366"/>
        <v>N</v>
      </c>
      <c r="AA906" s="13" t="str">
        <f t="shared" si="367"/>
        <v>N</v>
      </c>
      <c r="AB906" s="13" t="str">
        <f t="shared" si="368"/>
        <v>U</v>
      </c>
      <c r="AC906" s="14">
        <f t="shared" si="369"/>
        <v>166021.44365805644</v>
      </c>
      <c r="AD906" s="14">
        <f t="shared" si="370"/>
        <v>0</v>
      </c>
      <c r="AE906" s="27"/>
      <c r="AF906" s="27"/>
      <c r="AG906" s="33"/>
      <c r="AH906" s="34"/>
      <c r="AI906" s="35"/>
      <c r="AJ906" s="33"/>
      <c r="AK906" s="34"/>
      <c r="AL906" s="35"/>
      <c r="AM906" s="28"/>
      <c r="AN906" s="28"/>
      <c r="AO906" s="28"/>
    </row>
    <row r="907" spans="5:41" x14ac:dyDescent="0.25">
      <c r="E907" s="11">
        <f>route!A906</f>
        <v>0</v>
      </c>
      <c r="F907" s="11">
        <f>route!B906</f>
        <v>0</v>
      </c>
      <c r="G907" s="12">
        <f t="shared" si="348"/>
        <v>0</v>
      </c>
      <c r="H907" s="12">
        <f t="shared" si="349"/>
        <v>0</v>
      </c>
      <c r="I907" s="12">
        <f t="shared" si="350"/>
        <v>31</v>
      </c>
      <c r="J907" s="12">
        <f t="shared" si="351"/>
        <v>3</v>
      </c>
      <c r="K907" s="12">
        <f t="shared" si="352"/>
        <v>-5.2359877559829883E-2</v>
      </c>
      <c r="L907" s="12">
        <f t="shared" si="353"/>
        <v>-5.2335956242943828E-2</v>
      </c>
      <c r="M907" s="12">
        <f t="shared" si="354"/>
        <v>-5.2383818566763218E-2</v>
      </c>
      <c r="N907" s="12">
        <f t="shared" si="355"/>
        <v>0</v>
      </c>
      <c r="O907" s="12">
        <f t="shared" si="356"/>
        <v>6375585.7452000007</v>
      </c>
      <c r="P907" s="12">
        <f t="shared" si="357"/>
        <v>9.2468067027179749E-6</v>
      </c>
      <c r="Q907" s="12">
        <f t="shared" si="358"/>
        <v>0</v>
      </c>
      <c r="R907" s="12">
        <f t="shared" si="359"/>
        <v>0</v>
      </c>
      <c r="S907" s="12">
        <f t="shared" si="360"/>
        <v>0</v>
      </c>
      <c r="T907" s="12">
        <f t="shared" si="361"/>
        <v>0</v>
      </c>
      <c r="U907" s="12">
        <f t="shared" si="362"/>
        <v>0</v>
      </c>
      <c r="V907" s="12">
        <f t="shared" si="371"/>
        <v>5.0546225567071803E-3</v>
      </c>
      <c r="W907" s="12">
        <f t="shared" si="363"/>
        <v>4.2582015317955055E-5</v>
      </c>
      <c r="X907" s="12">
        <f t="shared" si="364"/>
        <v>1.6740578955036711E-7</v>
      </c>
      <c r="Y907" s="12">
        <f t="shared" si="365"/>
        <v>0</v>
      </c>
      <c r="Z907" s="13" t="str">
        <f t="shared" si="366"/>
        <v>N</v>
      </c>
      <c r="AA907" s="13" t="str">
        <f t="shared" si="367"/>
        <v>N</v>
      </c>
      <c r="AB907" s="13" t="str">
        <f t="shared" si="368"/>
        <v>U</v>
      </c>
      <c r="AC907" s="14">
        <f t="shared" si="369"/>
        <v>166021.44365805644</v>
      </c>
      <c r="AD907" s="14">
        <f t="shared" si="370"/>
        <v>0</v>
      </c>
      <c r="AE907" s="27"/>
      <c r="AF907" s="27"/>
      <c r="AG907" s="33"/>
      <c r="AH907" s="34"/>
      <c r="AI907" s="35"/>
      <c r="AJ907" s="33"/>
      <c r="AK907" s="34"/>
      <c r="AL907" s="35"/>
      <c r="AM907" s="28"/>
      <c r="AN907" s="28"/>
      <c r="AO907" s="28"/>
    </row>
    <row r="908" spans="5:41" x14ac:dyDescent="0.25">
      <c r="E908" s="11">
        <f>route!A907</f>
        <v>0</v>
      </c>
      <c r="F908" s="11">
        <f>route!B907</f>
        <v>0</v>
      </c>
      <c r="G908" s="12">
        <f t="shared" si="348"/>
        <v>0</v>
      </c>
      <c r="H908" s="12">
        <f t="shared" si="349"/>
        <v>0</v>
      </c>
      <c r="I908" s="12">
        <f t="shared" si="350"/>
        <v>31</v>
      </c>
      <c r="J908" s="12">
        <f t="shared" si="351"/>
        <v>3</v>
      </c>
      <c r="K908" s="12">
        <f t="shared" si="352"/>
        <v>-5.2359877559829883E-2</v>
      </c>
      <c r="L908" s="12">
        <f t="shared" si="353"/>
        <v>-5.2335956242943828E-2</v>
      </c>
      <c r="M908" s="12">
        <f t="shared" si="354"/>
        <v>-5.2383818566763218E-2</v>
      </c>
      <c r="N908" s="12">
        <f t="shared" si="355"/>
        <v>0</v>
      </c>
      <c r="O908" s="12">
        <f t="shared" si="356"/>
        <v>6375585.7452000007</v>
      </c>
      <c r="P908" s="12">
        <f t="shared" si="357"/>
        <v>9.2468067027179749E-6</v>
      </c>
      <c r="Q908" s="12">
        <f t="shared" si="358"/>
        <v>0</v>
      </c>
      <c r="R908" s="12">
        <f t="shared" si="359"/>
        <v>0</v>
      </c>
      <c r="S908" s="12">
        <f t="shared" si="360"/>
        <v>0</v>
      </c>
      <c r="T908" s="12">
        <f t="shared" si="361"/>
        <v>0</v>
      </c>
      <c r="U908" s="12">
        <f t="shared" si="362"/>
        <v>0</v>
      </c>
      <c r="V908" s="12">
        <f t="shared" si="371"/>
        <v>5.0546225567071803E-3</v>
      </c>
      <c r="W908" s="12">
        <f t="shared" si="363"/>
        <v>4.2582015317955055E-5</v>
      </c>
      <c r="X908" s="12">
        <f t="shared" si="364"/>
        <v>1.6740578955036711E-7</v>
      </c>
      <c r="Y908" s="12">
        <f t="shared" si="365"/>
        <v>0</v>
      </c>
      <c r="Z908" s="13" t="str">
        <f t="shared" si="366"/>
        <v>N</v>
      </c>
      <c r="AA908" s="13" t="str">
        <f t="shared" si="367"/>
        <v>N</v>
      </c>
      <c r="AB908" s="13" t="str">
        <f t="shared" si="368"/>
        <v>U</v>
      </c>
      <c r="AC908" s="14">
        <f t="shared" si="369"/>
        <v>166021.44365805644</v>
      </c>
      <c r="AD908" s="14">
        <f t="shared" si="370"/>
        <v>0</v>
      </c>
      <c r="AE908" s="27"/>
      <c r="AF908" s="27"/>
      <c r="AG908" s="33"/>
      <c r="AH908" s="34"/>
      <c r="AI908" s="35"/>
      <c r="AJ908" s="33"/>
      <c r="AK908" s="34"/>
      <c r="AL908" s="35"/>
      <c r="AM908" s="28"/>
      <c r="AN908" s="28"/>
      <c r="AO908" s="28"/>
    </row>
    <row r="909" spans="5:41" x14ac:dyDescent="0.25">
      <c r="E909" s="11">
        <f>route!A908</f>
        <v>0</v>
      </c>
      <c r="F909" s="11">
        <f>route!B908</f>
        <v>0</v>
      </c>
      <c r="G909" s="12">
        <f t="shared" si="348"/>
        <v>0</v>
      </c>
      <c r="H909" s="12">
        <f t="shared" si="349"/>
        <v>0</v>
      </c>
      <c r="I909" s="12">
        <f t="shared" si="350"/>
        <v>31</v>
      </c>
      <c r="J909" s="12">
        <f t="shared" si="351"/>
        <v>3</v>
      </c>
      <c r="K909" s="12">
        <f t="shared" si="352"/>
        <v>-5.2359877559829883E-2</v>
      </c>
      <c r="L909" s="12">
        <f t="shared" si="353"/>
        <v>-5.2335956242943828E-2</v>
      </c>
      <c r="M909" s="12">
        <f t="shared" si="354"/>
        <v>-5.2383818566763218E-2</v>
      </c>
      <c r="N909" s="12">
        <f t="shared" si="355"/>
        <v>0</v>
      </c>
      <c r="O909" s="12">
        <f t="shared" si="356"/>
        <v>6375585.7452000007</v>
      </c>
      <c r="P909" s="12">
        <f t="shared" si="357"/>
        <v>9.2468067027179749E-6</v>
      </c>
      <c r="Q909" s="12">
        <f t="shared" si="358"/>
        <v>0</v>
      </c>
      <c r="R909" s="12">
        <f t="shared" si="359"/>
        <v>0</v>
      </c>
      <c r="S909" s="12">
        <f t="shared" si="360"/>
        <v>0</v>
      </c>
      <c r="T909" s="12">
        <f t="shared" si="361"/>
        <v>0</v>
      </c>
      <c r="U909" s="12">
        <f t="shared" si="362"/>
        <v>0</v>
      </c>
      <c r="V909" s="12">
        <f t="shared" si="371"/>
        <v>5.0546225567071803E-3</v>
      </c>
      <c r="W909" s="12">
        <f t="shared" si="363"/>
        <v>4.2582015317955055E-5</v>
      </c>
      <c r="X909" s="12">
        <f t="shared" si="364"/>
        <v>1.6740578955036711E-7</v>
      </c>
      <c r="Y909" s="12">
        <f t="shared" si="365"/>
        <v>0</v>
      </c>
      <c r="Z909" s="13" t="str">
        <f t="shared" si="366"/>
        <v>N</v>
      </c>
      <c r="AA909" s="13" t="str">
        <f t="shared" si="367"/>
        <v>N</v>
      </c>
      <c r="AB909" s="13" t="str">
        <f t="shared" si="368"/>
        <v>U</v>
      </c>
      <c r="AC909" s="14">
        <f t="shared" si="369"/>
        <v>166021.44365805644</v>
      </c>
      <c r="AD909" s="14">
        <f t="shared" si="370"/>
        <v>0</v>
      </c>
      <c r="AE909" s="27"/>
      <c r="AF909" s="27"/>
      <c r="AG909" s="33"/>
      <c r="AH909" s="34"/>
      <c r="AI909" s="35"/>
      <c r="AJ909" s="33"/>
      <c r="AK909" s="34"/>
      <c r="AL909" s="35"/>
      <c r="AM909" s="28"/>
      <c r="AN909" s="28"/>
      <c r="AO909" s="28"/>
    </row>
    <row r="910" spans="5:41" x14ac:dyDescent="0.25">
      <c r="E910" s="11">
        <f>route!A909</f>
        <v>0</v>
      </c>
      <c r="F910" s="11">
        <f>route!B909</f>
        <v>0</v>
      </c>
      <c r="G910" s="12">
        <f t="shared" si="348"/>
        <v>0</v>
      </c>
      <c r="H910" s="12">
        <f t="shared" si="349"/>
        <v>0</v>
      </c>
      <c r="I910" s="12">
        <f t="shared" si="350"/>
        <v>31</v>
      </c>
      <c r="J910" s="12">
        <f t="shared" si="351"/>
        <v>3</v>
      </c>
      <c r="K910" s="12">
        <f t="shared" si="352"/>
        <v>-5.2359877559829883E-2</v>
      </c>
      <c r="L910" s="12">
        <f t="shared" si="353"/>
        <v>-5.2335956242943828E-2</v>
      </c>
      <c r="M910" s="12">
        <f t="shared" si="354"/>
        <v>-5.2383818566763218E-2</v>
      </c>
      <c r="N910" s="12">
        <f t="shared" si="355"/>
        <v>0</v>
      </c>
      <c r="O910" s="12">
        <f t="shared" si="356"/>
        <v>6375585.7452000007</v>
      </c>
      <c r="P910" s="12">
        <f t="shared" si="357"/>
        <v>9.2468067027179749E-6</v>
      </c>
      <c r="Q910" s="12">
        <f t="shared" si="358"/>
        <v>0</v>
      </c>
      <c r="R910" s="12">
        <f t="shared" si="359"/>
        <v>0</v>
      </c>
      <c r="S910" s="12">
        <f t="shared" si="360"/>
        <v>0</v>
      </c>
      <c r="T910" s="12">
        <f t="shared" si="361"/>
        <v>0</v>
      </c>
      <c r="U910" s="12">
        <f t="shared" si="362"/>
        <v>0</v>
      </c>
      <c r="V910" s="12">
        <f t="shared" si="371"/>
        <v>5.0546225567071803E-3</v>
      </c>
      <c r="W910" s="12">
        <f t="shared" si="363"/>
        <v>4.2582015317955055E-5</v>
      </c>
      <c r="X910" s="12">
        <f t="shared" si="364"/>
        <v>1.6740578955036711E-7</v>
      </c>
      <c r="Y910" s="12">
        <f t="shared" si="365"/>
        <v>0</v>
      </c>
      <c r="Z910" s="13" t="str">
        <f t="shared" si="366"/>
        <v>N</v>
      </c>
      <c r="AA910" s="13" t="str">
        <f t="shared" si="367"/>
        <v>N</v>
      </c>
      <c r="AB910" s="13" t="str">
        <f t="shared" si="368"/>
        <v>U</v>
      </c>
      <c r="AC910" s="14">
        <f t="shared" si="369"/>
        <v>166021.44365805644</v>
      </c>
      <c r="AD910" s="14">
        <f t="shared" si="370"/>
        <v>0</v>
      </c>
      <c r="AE910" s="27"/>
      <c r="AF910" s="27"/>
      <c r="AG910" s="33"/>
      <c r="AH910" s="34"/>
      <c r="AI910" s="35"/>
      <c r="AJ910" s="33"/>
      <c r="AK910" s="34"/>
      <c r="AL910" s="35"/>
      <c r="AM910" s="28"/>
      <c r="AN910" s="28"/>
      <c r="AO910" s="28"/>
    </row>
    <row r="911" spans="5:41" x14ac:dyDescent="0.25">
      <c r="E911" s="11">
        <f>route!A910</f>
        <v>0</v>
      </c>
      <c r="F911" s="11">
        <f>route!B910</f>
        <v>0</v>
      </c>
      <c r="G911" s="12">
        <f t="shared" si="348"/>
        <v>0</v>
      </c>
      <c r="H911" s="12">
        <f t="shared" si="349"/>
        <v>0</v>
      </c>
      <c r="I911" s="12">
        <f t="shared" si="350"/>
        <v>31</v>
      </c>
      <c r="J911" s="12">
        <f t="shared" si="351"/>
        <v>3</v>
      </c>
      <c r="K911" s="12">
        <f t="shared" si="352"/>
        <v>-5.2359877559829883E-2</v>
      </c>
      <c r="L911" s="12">
        <f t="shared" si="353"/>
        <v>-5.2335956242943828E-2</v>
      </c>
      <c r="M911" s="12">
        <f t="shared" si="354"/>
        <v>-5.2383818566763218E-2</v>
      </c>
      <c r="N911" s="12">
        <f t="shared" si="355"/>
        <v>0</v>
      </c>
      <c r="O911" s="12">
        <f t="shared" si="356"/>
        <v>6375585.7452000007</v>
      </c>
      <c r="P911" s="12">
        <f t="shared" si="357"/>
        <v>9.2468067027179749E-6</v>
      </c>
      <c r="Q911" s="12">
        <f t="shared" si="358"/>
        <v>0</v>
      </c>
      <c r="R911" s="12">
        <f t="shared" si="359"/>
        <v>0</v>
      </c>
      <c r="S911" s="12">
        <f t="shared" si="360"/>
        <v>0</v>
      </c>
      <c r="T911" s="12">
        <f t="shared" si="361"/>
        <v>0</v>
      </c>
      <c r="U911" s="12">
        <f t="shared" si="362"/>
        <v>0</v>
      </c>
      <c r="V911" s="12">
        <f t="shared" si="371"/>
        <v>5.0546225567071803E-3</v>
      </c>
      <c r="W911" s="12">
        <f t="shared" si="363"/>
        <v>4.2582015317955055E-5</v>
      </c>
      <c r="X911" s="12">
        <f t="shared" si="364"/>
        <v>1.6740578955036711E-7</v>
      </c>
      <c r="Y911" s="12">
        <f t="shared" si="365"/>
        <v>0</v>
      </c>
      <c r="Z911" s="13" t="str">
        <f t="shared" si="366"/>
        <v>N</v>
      </c>
      <c r="AA911" s="13" t="str">
        <f t="shared" si="367"/>
        <v>N</v>
      </c>
      <c r="AB911" s="13" t="str">
        <f t="shared" si="368"/>
        <v>U</v>
      </c>
      <c r="AC911" s="14">
        <f t="shared" si="369"/>
        <v>166021.44365805644</v>
      </c>
      <c r="AD911" s="14">
        <f t="shared" si="370"/>
        <v>0</v>
      </c>
      <c r="AE911" s="27"/>
      <c r="AF911" s="27"/>
      <c r="AG911" s="33"/>
      <c r="AH911" s="34"/>
      <c r="AI911" s="35"/>
      <c r="AJ911" s="33"/>
      <c r="AK911" s="34"/>
      <c r="AL911" s="35"/>
      <c r="AM911" s="28"/>
      <c r="AN911" s="28"/>
      <c r="AO911" s="28"/>
    </row>
    <row r="912" spans="5:41" x14ac:dyDescent="0.25">
      <c r="E912" s="11">
        <f>route!A911</f>
        <v>0</v>
      </c>
      <c r="F912" s="11">
        <f>route!B911</f>
        <v>0</v>
      </c>
      <c r="G912" s="12">
        <f t="shared" si="348"/>
        <v>0</v>
      </c>
      <c r="H912" s="12">
        <f t="shared" si="349"/>
        <v>0</v>
      </c>
      <c r="I912" s="12">
        <f t="shared" si="350"/>
        <v>31</v>
      </c>
      <c r="J912" s="12">
        <f t="shared" si="351"/>
        <v>3</v>
      </c>
      <c r="K912" s="12">
        <f t="shared" si="352"/>
        <v>-5.2359877559829883E-2</v>
      </c>
      <c r="L912" s="12">
        <f t="shared" si="353"/>
        <v>-5.2335956242943828E-2</v>
      </c>
      <c r="M912" s="12">
        <f t="shared" si="354"/>
        <v>-5.2383818566763218E-2</v>
      </c>
      <c r="N912" s="12">
        <f t="shared" si="355"/>
        <v>0</v>
      </c>
      <c r="O912" s="12">
        <f t="shared" si="356"/>
        <v>6375585.7452000007</v>
      </c>
      <c r="P912" s="12">
        <f t="shared" si="357"/>
        <v>9.2468067027179749E-6</v>
      </c>
      <c r="Q912" s="12">
        <f t="shared" si="358"/>
        <v>0</v>
      </c>
      <c r="R912" s="12">
        <f t="shared" si="359"/>
        <v>0</v>
      </c>
      <c r="S912" s="12">
        <f t="shared" si="360"/>
        <v>0</v>
      </c>
      <c r="T912" s="12">
        <f t="shared" si="361"/>
        <v>0</v>
      </c>
      <c r="U912" s="12">
        <f t="shared" si="362"/>
        <v>0</v>
      </c>
      <c r="V912" s="12">
        <f t="shared" si="371"/>
        <v>5.0546225567071803E-3</v>
      </c>
      <c r="W912" s="12">
        <f t="shared" si="363"/>
        <v>4.2582015317955055E-5</v>
      </c>
      <c r="X912" s="12">
        <f t="shared" si="364"/>
        <v>1.6740578955036711E-7</v>
      </c>
      <c r="Y912" s="12">
        <f t="shared" si="365"/>
        <v>0</v>
      </c>
      <c r="Z912" s="13" t="str">
        <f t="shared" si="366"/>
        <v>N</v>
      </c>
      <c r="AA912" s="13" t="str">
        <f t="shared" si="367"/>
        <v>N</v>
      </c>
      <c r="AB912" s="13" t="str">
        <f t="shared" si="368"/>
        <v>U</v>
      </c>
      <c r="AC912" s="14">
        <f t="shared" si="369"/>
        <v>166021.44365805644</v>
      </c>
      <c r="AD912" s="14">
        <f t="shared" si="370"/>
        <v>0</v>
      </c>
      <c r="AE912" s="27"/>
      <c r="AF912" s="27"/>
      <c r="AG912" s="33"/>
      <c r="AH912" s="34"/>
      <c r="AI912" s="35"/>
      <c r="AJ912" s="33"/>
      <c r="AK912" s="34"/>
      <c r="AL912" s="35"/>
      <c r="AM912" s="28"/>
      <c r="AN912" s="28"/>
      <c r="AO912" s="28"/>
    </row>
    <row r="913" spans="5:41" x14ac:dyDescent="0.25">
      <c r="E913" s="11">
        <f>route!A912</f>
        <v>0</v>
      </c>
      <c r="F913" s="11">
        <f>route!B912</f>
        <v>0</v>
      </c>
      <c r="G913" s="12">
        <f t="shared" si="348"/>
        <v>0</v>
      </c>
      <c r="H913" s="12">
        <f t="shared" si="349"/>
        <v>0</v>
      </c>
      <c r="I913" s="12">
        <f t="shared" si="350"/>
        <v>31</v>
      </c>
      <c r="J913" s="12">
        <f t="shared" si="351"/>
        <v>3</v>
      </c>
      <c r="K913" s="12">
        <f t="shared" si="352"/>
        <v>-5.2359877559829883E-2</v>
      </c>
      <c r="L913" s="12">
        <f t="shared" si="353"/>
        <v>-5.2335956242943828E-2</v>
      </c>
      <c r="M913" s="12">
        <f t="shared" si="354"/>
        <v>-5.2383818566763218E-2</v>
      </c>
      <c r="N913" s="12">
        <f t="shared" si="355"/>
        <v>0</v>
      </c>
      <c r="O913" s="12">
        <f t="shared" si="356"/>
        <v>6375585.7452000007</v>
      </c>
      <c r="P913" s="12">
        <f t="shared" si="357"/>
        <v>9.2468067027179749E-6</v>
      </c>
      <c r="Q913" s="12">
        <f t="shared" si="358"/>
        <v>0</v>
      </c>
      <c r="R913" s="12">
        <f t="shared" si="359"/>
        <v>0</v>
      </c>
      <c r="S913" s="12">
        <f t="shared" si="360"/>
        <v>0</v>
      </c>
      <c r="T913" s="12">
        <f t="shared" si="361"/>
        <v>0</v>
      </c>
      <c r="U913" s="12">
        <f t="shared" si="362"/>
        <v>0</v>
      </c>
      <c r="V913" s="12">
        <f t="shared" si="371"/>
        <v>5.0546225567071803E-3</v>
      </c>
      <c r="W913" s="12">
        <f t="shared" si="363"/>
        <v>4.2582015317955055E-5</v>
      </c>
      <c r="X913" s="12">
        <f t="shared" si="364"/>
        <v>1.6740578955036711E-7</v>
      </c>
      <c r="Y913" s="12">
        <f t="shared" si="365"/>
        <v>0</v>
      </c>
      <c r="Z913" s="13" t="str">
        <f t="shared" si="366"/>
        <v>N</v>
      </c>
      <c r="AA913" s="13" t="str">
        <f t="shared" si="367"/>
        <v>N</v>
      </c>
      <c r="AB913" s="13" t="str">
        <f t="shared" si="368"/>
        <v>U</v>
      </c>
      <c r="AC913" s="14">
        <f t="shared" si="369"/>
        <v>166021.44365805644</v>
      </c>
      <c r="AD913" s="14">
        <f t="shared" si="370"/>
        <v>0</v>
      </c>
      <c r="AE913" s="27"/>
      <c r="AF913" s="27"/>
      <c r="AG913" s="33"/>
      <c r="AH913" s="34"/>
      <c r="AI913" s="35"/>
      <c r="AJ913" s="33"/>
      <c r="AK913" s="34"/>
      <c r="AL913" s="35"/>
      <c r="AM913" s="28"/>
      <c r="AN913" s="28"/>
      <c r="AO913" s="28"/>
    </row>
    <row r="914" spans="5:41" x14ac:dyDescent="0.25">
      <c r="E914" s="11">
        <f>route!A913</f>
        <v>0</v>
      </c>
      <c r="F914" s="11">
        <f>route!B913</f>
        <v>0</v>
      </c>
      <c r="G914" s="12">
        <f t="shared" si="348"/>
        <v>0</v>
      </c>
      <c r="H914" s="12">
        <f t="shared" si="349"/>
        <v>0</v>
      </c>
      <c r="I914" s="12">
        <f t="shared" si="350"/>
        <v>31</v>
      </c>
      <c r="J914" s="12">
        <f t="shared" si="351"/>
        <v>3</v>
      </c>
      <c r="K914" s="12">
        <f t="shared" si="352"/>
        <v>-5.2359877559829883E-2</v>
      </c>
      <c r="L914" s="12">
        <f t="shared" si="353"/>
        <v>-5.2335956242943828E-2</v>
      </c>
      <c r="M914" s="12">
        <f t="shared" si="354"/>
        <v>-5.2383818566763218E-2</v>
      </c>
      <c r="N914" s="12">
        <f t="shared" si="355"/>
        <v>0</v>
      </c>
      <c r="O914" s="12">
        <f t="shared" si="356"/>
        <v>6375585.7452000007</v>
      </c>
      <c r="P914" s="12">
        <f t="shared" si="357"/>
        <v>9.2468067027179749E-6</v>
      </c>
      <c r="Q914" s="12">
        <f t="shared" si="358"/>
        <v>0</v>
      </c>
      <c r="R914" s="12">
        <f t="shared" si="359"/>
        <v>0</v>
      </c>
      <c r="S914" s="12">
        <f t="shared" si="360"/>
        <v>0</v>
      </c>
      <c r="T914" s="12">
        <f t="shared" si="361"/>
        <v>0</v>
      </c>
      <c r="U914" s="12">
        <f t="shared" si="362"/>
        <v>0</v>
      </c>
      <c r="V914" s="12">
        <f t="shared" si="371"/>
        <v>5.0546225567071803E-3</v>
      </c>
      <c r="W914" s="12">
        <f t="shared" si="363"/>
        <v>4.2582015317955055E-5</v>
      </c>
      <c r="X914" s="12">
        <f t="shared" si="364"/>
        <v>1.6740578955036711E-7</v>
      </c>
      <c r="Y914" s="12">
        <f t="shared" si="365"/>
        <v>0</v>
      </c>
      <c r="Z914" s="13" t="str">
        <f t="shared" si="366"/>
        <v>N</v>
      </c>
      <c r="AA914" s="13" t="str">
        <f t="shared" si="367"/>
        <v>N</v>
      </c>
      <c r="AB914" s="13" t="str">
        <f t="shared" si="368"/>
        <v>U</v>
      </c>
      <c r="AC914" s="14">
        <f t="shared" si="369"/>
        <v>166021.44365805644</v>
      </c>
      <c r="AD914" s="14">
        <f t="shared" si="370"/>
        <v>0</v>
      </c>
      <c r="AE914" s="27"/>
      <c r="AF914" s="27"/>
      <c r="AG914" s="33"/>
      <c r="AH914" s="34"/>
      <c r="AI914" s="35"/>
      <c r="AJ914" s="33"/>
      <c r="AK914" s="34"/>
      <c r="AL914" s="35"/>
      <c r="AM914" s="28"/>
      <c r="AN914" s="28"/>
      <c r="AO914" s="28"/>
    </row>
    <row r="915" spans="5:41" x14ac:dyDescent="0.25">
      <c r="E915" s="11">
        <f>route!A914</f>
        <v>0</v>
      </c>
      <c r="F915" s="11">
        <f>route!B914</f>
        <v>0</v>
      </c>
      <c r="G915" s="12">
        <f t="shared" si="348"/>
        <v>0</v>
      </c>
      <c r="H915" s="12">
        <f t="shared" si="349"/>
        <v>0</v>
      </c>
      <c r="I915" s="12">
        <f t="shared" si="350"/>
        <v>31</v>
      </c>
      <c r="J915" s="12">
        <f t="shared" si="351"/>
        <v>3</v>
      </c>
      <c r="K915" s="12">
        <f t="shared" si="352"/>
        <v>-5.2359877559829883E-2</v>
      </c>
      <c r="L915" s="12">
        <f t="shared" si="353"/>
        <v>-5.2335956242943828E-2</v>
      </c>
      <c r="M915" s="12">
        <f t="shared" si="354"/>
        <v>-5.2383818566763218E-2</v>
      </c>
      <c r="N915" s="12">
        <f t="shared" si="355"/>
        <v>0</v>
      </c>
      <c r="O915" s="12">
        <f t="shared" si="356"/>
        <v>6375585.7452000007</v>
      </c>
      <c r="P915" s="12">
        <f t="shared" si="357"/>
        <v>9.2468067027179749E-6</v>
      </c>
      <c r="Q915" s="12">
        <f t="shared" si="358"/>
        <v>0</v>
      </c>
      <c r="R915" s="12">
        <f t="shared" si="359"/>
        <v>0</v>
      </c>
      <c r="S915" s="12">
        <f t="shared" si="360"/>
        <v>0</v>
      </c>
      <c r="T915" s="12">
        <f t="shared" si="361"/>
        <v>0</v>
      </c>
      <c r="U915" s="12">
        <f t="shared" si="362"/>
        <v>0</v>
      </c>
      <c r="V915" s="12">
        <f t="shared" si="371"/>
        <v>5.0546225567071803E-3</v>
      </c>
      <c r="W915" s="12">
        <f t="shared" si="363"/>
        <v>4.2582015317955055E-5</v>
      </c>
      <c r="X915" s="12">
        <f t="shared" si="364"/>
        <v>1.6740578955036711E-7</v>
      </c>
      <c r="Y915" s="12">
        <f t="shared" si="365"/>
        <v>0</v>
      </c>
      <c r="Z915" s="13" t="str">
        <f t="shared" si="366"/>
        <v>N</v>
      </c>
      <c r="AA915" s="13" t="str">
        <f t="shared" si="367"/>
        <v>N</v>
      </c>
      <c r="AB915" s="13" t="str">
        <f t="shared" si="368"/>
        <v>U</v>
      </c>
      <c r="AC915" s="14">
        <f t="shared" si="369"/>
        <v>166021.44365805644</v>
      </c>
      <c r="AD915" s="14">
        <f t="shared" si="370"/>
        <v>0</v>
      </c>
      <c r="AE915" s="27"/>
      <c r="AF915" s="27"/>
      <c r="AG915" s="33"/>
      <c r="AH915" s="34"/>
      <c r="AI915" s="35"/>
      <c r="AJ915" s="33"/>
      <c r="AK915" s="34"/>
      <c r="AL915" s="35"/>
      <c r="AM915" s="28"/>
      <c r="AN915" s="28"/>
      <c r="AO915" s="28"/>
    </row>
    <row r="916" spans="5:41" x14ac:dyDescent="0.25">
      <c r="E916" s="11">
        <f>route!A915</f>
        <v>0</v>
      </c>
      <c r="F916" s="11">
        <f>route!B915</f>
        <v>0</v>
      </c>
      <c r="G916" s="12">
        <f t="shared" si="348"/>
        <v>0</v>
      </c>
      <c r="H916" s="12">
        <f t="shared" si="349"/>
        <v>0</v>
      </c>
      <c r="I916" s="12">
        <f t="shared" si="350"/>
        <v>31</v>
      </c>
      <c r="J916" s="12">
        <f t="shared" si="351"/>
        <v>3</v>
      </c>
      <c r="K916" s="12">
        <f t="shared" si="352"/>
        <v>-5.2359877559829883E-2</v>
      </c>
      <c r="L916" s="12">
        <f t="shared" si="353"/>
        <v>-5.2335956242943828E-2</v>
      </c>
      <c r="M916" s="12">
        <f t="shared" si="354"/>
        <v>-5.2383818566763218E-2</v>
      </c>
      <c r="N916" s="12">
        <f t="shared" si="355"/>
        <v>0</v>
      </c>
      <c r="O916" s="12">
        <f t="shared" si="356"/>
        <v>6375585.7452000007</v>
      </c>
      <c r="P916" s="12">
        <f t="shared" si="357"/>
        <v>9.2468067027179749E-6</v>
      </c>
      <c r="Q916" s="12">
        <f t="shared" si="358"/>
        <v>0</v>
      </c>
      <c r="R916" s="12">
        <f t="shared" si="359"/>
        <v>0</v>
      </c>
      <c r="S916" s="12">
        <f t="shared" si="360"/>
        <v>0</v>
      </c>
      <c r="T916" s="12">
        <f t="shared" si="361"/>
        <v>0</v>
      </c>
      <c r="U916" s="12">
        <f t="shared" si="362"/>
        <v>0</v>
      </c>
      <c r="V916" s="12">
        <f t="shared" si="371"/>
        <v>5.0546225567071803E-3</v>
      </c>
      <c r="W916" s="12">
        <f t="shared" si="363"/>
        <v>4.2582015317955055E-5</v>
      </c>
      <c r="X916" s="12">
        <f t="shared" si="364"/>
        <v>1.6740578955036711E-7</v>
      </c>
      <c r="Y916" s="12">
        <f t="shared" si="365"/>
        <v>0</v>
      </c>
      <c r="Z916" s="13" t="str">
        <f t="shared" si="366"/>
        <v>N</v>
      </c>
      <c r="AA916" s="13" t="str">
        <f t="shared" si="367"/>
        <v>N</v>
      </c>
      <c r="AB916" s="13" t="str">
        <f t="shared" si="368"/>
        <v>U</v>
      </c>
      <c r="AC916" s="14">
        <f t="shared" si="369"/>
        <v>166021.44365805644</v>
      </c>
      <c r="AD916" s="14">
        <f t="shared" si="370"/>
        <v>0</v>
      </c>
      <c r="AE916" s="27"/>
      <c r="AF916" s="27"/>
      <c r="AG916" s="33"/>
      <c r="AH916" s="34"/>
      <c r="AI916" s="35"/>
      <c r="AJ916" s="33"/>
      <c r="AK916" s="34"/>
      <c r="AL916" s="35"/>
      <c r="AM916" s="28"/>
      <c r="AN916" s="28"/>
      <c r="AO916" s="28"/>
    </row>
    <row r="917" spans="5:41" x14ac:dyDescent="0.25">
      <c r="E917" s="11">
        <f>route!A916</f>
        <v>0</v>
      </c>
      <c r="F917" s="11">
        <f>route!B916</f>
        <v>0</v>
      </c>
      <c r="G917" s="12">
        <f t="shared" si="348"/>
        <v>0</v>
      </c>
      <c r="H917" s="12">
        <f t="shared" si="349"/>
        <v>0</v>
      </c>
      <c r="I917" s="12">
        <f t="shared" si="350"/>
        <v>31</v>
      </c>
      <c r="J917" s="12">
        <f t="shared" si="351"/>
        <v>3</v>
      </c>
      <c r="K917" s="12">
        <f t="shared" si="352"/>
        <v>-5.2359877559829883E-2</v>
      </c>
      <c r="L917" s="12">
        <f t="shared" si="353"/>
        <v>-5.2335956242943828E-2</v>
      </c>
      <c r="M917" s="12">
        <f t="shared" si="354"/>
        <v>-5.2383818566763218E-2</v>
      </c>
      <c r="N917" s="12">
        <f t="shared" si="355"/>
        <v>0</v>
      </c>
      <c r="O917" s="12">
        <f t="shared" si="356"/>
        <v>6375585.7452000007</v>
      </c>
      <c r="P917" s="12">
        <f t="shared" si="357"/>
        <v>9.2468067027179749E-6</v>
      </c>
      <c r="Q917" s="12">
        <f t="shared" si="358"/>
        <v>0</v>
      </c>
      <c r="R917" s="12">
        <f t="shared" si="359"/>
        <v>0</v>
      </c>
      <c r="S917" s="12">
        <f t="shared" si="360"/>
        <v>0</v>
      </c>
      <c r="T917" s="12">
        <f t="shared" si="361"/>
        <v>0</v>
      </c>
      <c r="U917" s="12">
        <f t="shared" si="362"/>
        <v>0</v>
      </c>
      <c r="V917" s="12">
        <f t="shared" si="371"/>
        <v>5.0546225567071803E-3</v>
      </c>
      <c r="W917" s="12">
        <f t="shared" si="363"/>
        <v>4.2582015317955055E-5</v>
      </c>
      <c r="X917" s="12">
        <f t="shared" si="364"/>
        <v>1.6740578955036711E-7</v>
      </c>
      <c r="Y917" s="12">
        <f t="shared" si="365"/>
        <v>0</v>
      </c>
      <c r="Z917" s="13" t="str">
        <f t="shared" si="366"/>
        <v>N</v>
      </c>
      <c r="AA917" s="13" t="str">
        <f t="shared" si="367"/>
        <v>N</v>
      </c>
      <c r="AB917" s="13" t="str">
        <f t="shared" si="368"/>
        <v>U</v>
      </c>
      <c r="AC917" s="14">
        <f t="shared" si="369"/>
        <v>166021.44365805644</v>
      </c>
      <c r="AD917" s="14">
        <f t="shared" si="370"/>
        <v>0</v>
      </c>
      <c r="AE917" s="27"/>
      <c r="AF917" s="27"/>
      <c r="AG917" s="33"/>
      <c r="AH917" s="34"/>
      <c r="AI917" s="35"/>
      <c r="AJ917" s="33"/>
      <c r="AK917" s="34"/>
      <c r="AL917" s="35"/>
      <c r="AM917" s="28"/>
      <c r="AN917" s="28"/>
      <c r="AO917" s="28"/>
    </row>
    <row r="918" spans="5:41" x14ac:dyDescent="0.25">
      <c r="E918" s="11">
        <f>route!A917</f>
        <v>0</v>
      </c>
      <c r="F918" s="11">
        <f>route!B917</f>
        <v>0</v>
      </c>
      <c r="G918" s="12">
        <f t="shared" si="348"/>
        <v>0</v>
      </c>
      <c r="H918" s="12">
        <f t="shared" si="349"/>
        <v>0</v>
      </c>
      <c r="I918" s="12">
        <f t="shared" si="350"/>
        <v>31</v>
      </c>
      <c r="J918" s="12">
        <f t="shared" si="351"/>
        <v>3</v>
      </c>
      <c r="K918" s="12">
        <f t="shared" si="352"/>
        <v>-5.2359877559829883E-2</v>
      </c>
      <c r="L918" s="12">
        <f t="shared" si="353"/>
        <v>-5.2335956242943828E-2</v>
      </c>
      <c r="M918" s="12">
        <f t="shared" si="354"/>
        <v>-5.2383818566763218E-2</v>
      </c>
      <c r="N918" s="12">
        <f t="shared" si="355"/>
        <v>0</v>
      </c>
      <c r="O918" s="12">
        <f t="shared" si="356"/>
        <v>6375585.7452000007</v>
      </c>
      <c r="P918" s="12">
        <f t="shared" si="357"/>
        <v>9.2468067027179749E-6</v>
      </c>
      <c r="Q918" s="12">
        <f t="shared" si="358"/>
        <v>0</v>
      </c>
      <c r="R918" s="12">
        <f t="shared" si="359"/>
        <v>0</v>
      </c>
      <c r="S918" s="12">
        <f t="shared" si="360"/>
        <v>0</v>
      </c>
      <c r="T918" s="12">
        <f t="shared" si="361"/>
        <v>0</v>
      </c>
      <c r="U918" s="12">
        <f t="shared" si="362"/>
        <v>0</v>
      </c>
      <c r="V918" s="12">
        <f t="shared" si="371"/>
        <v>5.0546225567071803E-3</v>
      </c>
      <c r="W918" s="12">
        <f t="shared" si="363"/>
        <v>4.2582015317955055E-5</v>
      </c>
      <c r="X918" s="12">
        <f t="shared" si="364"/>
        <v>1.6740578955036711E-7</v>
      </c>
      <c r="Y918" s="12">
        <f t="shared" si="365"/>
        <v>0</v>
      </c>
      <c r="Z918" s="13" t="str">
        <f t="shared" si="366"/>
        <v>N</v>
      </c>
      <c r="AA918" s="13" t="str">
        <f t="shared" si="367"/>
        <v>N</v>
      </c>
      <c r="AB918" s="13" t="str">
        <f t="shared" si="368"/>
        <v>U</v>
      </c>
      <c r="AC918" s="14">
        <f t="shared" si="369"/>
        <v>166021.44365805644</v>
      </c>
      <c r="AD918" s="14">
        <f t="shared" si="370"/>
        <v>0</v>
      </c>
      <c r="AE918" s="27"/>
      <c r="AF918" s="27"/>
      <c r="AG918" s="33"/>
      <c r="AH918" s="34"/>
      <c r="AI918" s="35"/>
      <c r="AJ918" s="33"/>
      <c r="AK918" s="34"/>
      <c r="AL918" s="35"/>
      <c r="AM918" s="28"/>
      <c r="AN918" s="28"/>
      <c r="AO918" s="28"/>
    </row>
    <row r="919" spans="5:41" x14ac:dyDescent="0.25">
      <c r="E919" s="11">
        <f>route!A918</f>
        <v>0</v>
      </c>
      <c r="F919" s="11">
        <f>route!B918</f>
        <v>0</v>
      </c>
      <c r="G919" s="12">
        <f t="shared" si="348"/>
        <v>0</v>
      </c>
      <c r="H919" s="12">
        <f t="shared" si="349"/>
        <v>0</v>
      </c>
      <c r="I919" s="12">
        <f t="shared" si="350"/>
        <v>31</v>
      </c>
      <c r="J919" s="12">
        <f t="shared" si="351"/>
        <v>3</v>
      </c>
      <c r="K919" s="12">
        <f t="shared" si="352"/>
        <v>-5.2359877559829883E-2</v>
      </c>
      <c r="L919" s="12">
        <f t="shared" si="353"/>
        <v>-5.2335956242943828E-2</v>
      </c>
      <c r="M919" s="12">
        <f t="shared" si="354"/>
        <v>-5.2383818566763218E-2</v>
      </c>
      <c r="N919" s="12">
        <f t="shared" si="355"/>
        <v>0</v>
      </c>
      <c r="O919" s="12">
        <f t="shared" si="356"/>
        <v>6375585.7452000007</v>
      </c>
      <c r="P919" s="12">
        <f t="shared" si="357"/>
        <v>9.2468067027179749E-6</v>
      </c>
      <c r="Q919" s="12">
        <f t="shared" si="358"/>
        <v>0</v>
      </c>
      <c r="R919" s="12">
        <f t="shared" si="359"/>
        <v>0</v>
      </c>
      <c r="S919" s="12">
        <f t="shared" si="360"/>
        <v>0</v>
      </c>
      <c r="T919" s="12">
        <f t="shared" si="361"/>
        <v>0</v>
      </c>
      <c r="U919" s="12">
        <f t="shared" si="362"/>
        <v>0</v>
      </c>
      <c r="V919" s="12">
        <f t="shared" si="371"/>
        <v>5.0546225567071803E-3</v>
      </c>
      <c r="W919" s="12">
        <f t="shared" si="363"/>
        <v>4.2582015317955055E-5</v>
      </c>
      <c r="X919" s="12">
        <f t="shared" si="364"/>
        <v>1.6740578955036711E-7</v>
      </c>
      <c r="Y919" s="12">
        <f t="shared" si="365"/>
        <v>0</v>
      </c>
      <c r="Z919" s="13" t="str">
        <f t="shared" si="366"/>
        <v>N</v>
      </c>
      <c r="AA919" s="13" t="str">
        <f t="shared" si="367"/>
        <v>N</v>
      </c>
      <c r="AB919" s="13" t="str">
        <f t="shared" si="368"/>
        <v>U</v>
      </c>
      <c r="AC919" s="14">
        <f t="shared" si="369"/>
        <v>166021.44365805644</v>
      </c>
      <c r="AD919" s="14">
        <f t="shared" si="370"/>
        <v>0</v>
      </c>
      <c r="AE919" s="27"/>
      <c r="AF919" s="27"/>
      <c r="AG919" s="33"/>
      <c r="AH919" s="34"/>
      <c r="AI919" s="35"/>
      <c r="AJ919" s="33"/>
      <c r="AK919" s="34"/>
      <c r="AL919" s="35"/>
      <c r="AM919" s="28"/>
      <c r="AN919" s="28"/>
      <c r="AO919" s="28"/>
    </row>
    <row r="920" spans="5:41" x14ac:dyDescent="0.25">
      <c r="E920" s="11">
        <f>route!A919</f>
        <v>0</v>
      </c>
      <c r="F920" s="11">
        <f>route!B919</f>
        <v>0</v>
      </c>
      <c r="G920" s="12">
        <f t="shared" si="348"/>
        <v>0</v>
      </c>
      <c r="H920" s="12">
        <f t="shared" si="349"/>
        <v>0</v>
      </c>
      <c r="I920" s="12">
        <f t="shared" si="350"/>
        <v>31</v>
      </c>
      <c r="J920" s="12">
        <f t="shared" si="351"/>
        <v>3</v>
      </c>
      <c r="K920" s="12">
        <f t="shared" si="352"/>
        <v>-5.2359877559829883E-2</v>
      </c>
      <c r="L920" s="12">
        <f t="shared" si="353"/>
        <v>-5.2335956242943828E-2</v>
      </c>
      <c r="M920" s="12">
        <f t="shared" si="354"/>
        <v>-5.2383818566763218E-2</v>
      </c>
      <c r="N920" s="12">
        <f t="shared" si="355"/>
        <v>0</v>
      </c>
      <c r="O920" s="12">
        <f t="shared" si="356"/>
        <v>6375585.7452000007</v>
      </c>
      <c r="P920" s="12">
        <f t="shared" si="357"/>
        <v>9.2468067027179749E-6</v>
      </c>
      <c r="Q920" s="12">
        <f t="shared" si="358"/>
        <v>0</v>
      </c>
      <c r="R920" s="12">
        <f t="shared" si="359"/>
        <v>0</v>
      </c>
      <c r="S920" s="12">
        <f t="shared" si="360"/>
        <v>0</v>
      </c>
      <c r="T920" s="12">
        <f t="shared" si="361"/>
        <v>0</v>
      </c>
      <c r="U920" s="12">
        <f t="shared" si="362"/>
        <v>0</v>
      </c>
      <c r="V920" s="12">
        <f t="shared" si="371"/>
        <v>5.0546225567071803E-3</v>
      </c>
      <c r="W920" s="12">
        <f t="shared" si="363"/>
        <v>4.2582015317955055E-5</v>
      </c>
      <c r="X920" s="12">
        <f t="shared" si="364"/>
        <v>1.6740578955036711E-7</v>
      </c>
      <c r="Y920" s="12">
        <f t="shared" si="365"/>
        <v>0</v>
      </c>
      <c r="Z920" s="13" t="str">
        <f t="shared" si="366"/>
        <v>N</v>
      </c>
      <c r="AA920" s="13" t="str">
        <f t="shared" si="367"/>
        <v>N</v>
      </c>
      <c r="AB920" s="13" t="str">
        <f t="shared" si="368"/>
        <v>U</v>
      </c>
      <c r="AC920" s="14">
        <f t="shared" si="369"/>
        <v>166021.44365805644</v>
      </c>
      <c r="AD920" s="14">
        <f t="shared" si="370"/>
        <v>0</v>
      </c>
      <c r="AE920" s="27"/>
      <c r="AF920" s="27"/>
      <c r="AG920" s="33"/>
      <c r="AH920" s="34"/>
      <c r="AI920" s="35"/>
      <c r="AJ920" s="33"/>
      <c r="AK920" s="34"/>
      <c r="AL920" s="35"/>
      <c r="AM920" s="28"/>
      <c r="AN920" s="28"/>
      <c r="AO920" s="28"/>
    </row>
    <row r="921" spans="5:41" x14ac:dyDescent="0.25">
      <c r="E921" s="11">
        <f>route!A920</f>
        <v>0</v>
      </c>
      <c r="F921" s="11">
        <f>route!B920</f>
        <v>0</v>
      </c>
      <c r="G921" s="12">
        <f t="shared" si="348"/>
        <v>0</v>
      </c>
      <c r="H921" s="12">
        <f t="shared" si="349"/>
        <v>0</v>
      </c>
      <c r="I921" s="12">
        <f t="shared" si="350"/>
        <v>31</v>
      </c>
      <c r="J921" s="12">
        <f t="shared" si="351"/>
        <v>3</v>
      </c>
      <c r="K921" s="12">
        <f t="shared" si="352"/>
        <v>-5.2359877559829883E-2</v>
      </c>
      <c r="L921" s="12">
        <f t="shared" si="353"/>
        <v>-5.2335956242943828E-2</v>
      </c>
      <c r="M921" s="12">
        <f t="shared" si="354"/>
        <v>-5.2383818566763218E-2</v>
      </c>
      <c r="N921" s="12">
        <f t="shared" si="355"/>
        <v>0</v>
      </c>
      <c r="O921" s="12">
        <f t="shared" si="356"/>
        <v>6375585.7452000007</v>
      </c>
      <c r="P921" s="12">
        <f t="shared" si="357"/>
        <v>9.2468067027179749E-6</v>
      </c>
      <c r="Q921" s="12">
        <f t="shared" si="358"/>
        <v>0</v>
      </c>
      <c r="R921" s="12">
        <f t="shared" si="359"/>
        <v>0</v>
      </c>
      <c r="S921" s="12">
        <f t="shared" si="360"/>
        <v>0</v>
      </c>
      <c r="T921" s="12">
        <f t="shared" si="361"/>
        <v>0</v>
      </c>
      <c r="U921" s="12">
        <f t="shared" si="362"/>
        <v>0</v>
      </c>
      <c r="V921" s="12">
        <f t="shared" si="371"/>
        <v>5.0546225567071803E-3</v>
      </c>
      <c r="W921" s="12">
        <f t="shared" si="363"/>
        <v>4.2582015317955055E-5</v>
      </c>
      <c r="X921" s="12">
        <f t="shared" si="364"/>
        <v>1.6740578955036711E-7</v>
      </c>
      <c r="Y921" s="12">
        <f t="shared" si="365"/>
        <v>0</v>
      </c>
      <c r="Z921" s="13" t="str">
        <f t="shared" si="366"/>
        <v>N</v>
      </c>
      <c r="AA921" s="13" t="str">
        <f t="shared" si="367"/>
        <v>N</v>
      </c>
      <c r="AB921" s="13" t="str">
        <f t="shared" si="368"/>
        <v>U</v>
      </c>
      <c r="AC921" s="14">
        <f t="shared" si="369"/>
        <v>166021.44365805644</v>
      </c>
      <c r="AD921" s="14">
        <f t="shared" si="370"/>
        <v>0</v>
      </c>
      <c r="AE921" s="27"/>
      <c r="AF921" s="27"/>
      <c r="AG921" s="33"/>
      <c r="AH921" s="34"/>
      <c r="AI921" s="35"/>
      <c r="AJ921" s="33"/>
      <c r="AK921" s="34"/>
      <c r="AL921" s="35"/>
      <c r="AM921" s="28"/>
      <c r="AN921" s="28"/>
      <c r="AO921" s="28"/>
    </row>
    <row r="922" spans="5:41" x14ac:dyDescent="0.25">
      <c r="E922" s="11">
        <f>route!A921</f>
        <v>0</v>
      </c>
      <c r="F922" s="11">
        <f>route!B921</f>
        <v>0</v>
      </c>
      <c r="G922" s="12">
        <f t="shared" si="348"/>
        <v>0</v>
      </c>
      <c r="H922" s="12">
        <f t="shared" si="349"/>
        <v>0</v>
      </c>
      <c r="I922" s="12">
        <f t="shared" si="350"/>
        <v>31</v>
      </c>
      <c r="J922" s="12">
        <f t="shared" si="351"/>
        <v>3</v>
      </c>
      <c r="K922" s="12">
        <f t="shared" si="352"/>
        <v>-5.2359877559829883E-2</v>
      </c>
      <c r="L922" s="12">
        <f t="shared" si="353"/>
        <v>-5.2335956242943828E-2</v>
      </c>
      <c r="M922" s="12">
        <f t="shared" si="354"/>
        <v>-5.2383818566763218E-2</v>
      </c>
      <c r="N922" s="12">
        <f t="shared" si="355"/>
        <v>0</v>
      </c>
      <c r="O922" s="12">
        <f t="shared" si="356"/>
        <v>6375585.7452000007</v>
      </c>
      <c r="P922" s="12">
        <f t="shared" si="357"/>
        <v>9.2468067027179749E-6</v>
      </c>
      <c r="Q922" s="12">
        <f t="shared" si="358"/>
        <v>0</v>
      </c>
      <c r="R922" s="12">
        <f t="shared" si="359"/>
        <v>0</v>
      </c>
      <c r="S922" s="12">
        <f t="shared" si="360"/>
        <v>0</v>
      </c>
      <c r="T922" s="12">
        <f t="shared" si="361"/>
        <v>0</v>
      </c>
      <c r="U922" s="12">
        <f t="shared" si="362"/>
        <v>0</v>
      </c>
      <c r="V922" s="12">
        <f t="shared" si="371"/>
        <v>5.0546225567071803E-3</v>
      </c>
      <c r="W922" s="12">
        <f t="shared" si="363"/>
        <v>4.2582015317955055E-5</v>
      </c>
      <c r="X922" s="12">
        <f t="shared" si="364"/>
        <v>1.6740578955036711E-7</v>
      </c>
      <c r="Y922" s="12">
        <f t="shared" si="365"/>
        <v>0</v>
      </c>
      <c r="Z922" s="13" t="str">
        <f t="shared" si="366"/>
        <v>N</v>
      </c>
      <c r="AA922" s="13" t="str">
        <f t="shared" si="367"/>
        <v>N</v>
      </c>
      <c r="AB922" s="13" t="str">
        <f t="shared" si="368"/>
        <v>U</v>
      </c>
      <c r="AC922" s="14">
        <f t="shared" si="369"/>
        <v>166021.44365805644</v>
      </c>
      <c r="AD922" s="14">
        <f t="shared" si="370"/>
        <v>0</v>
      </c>
      <c r="AE922" s="27"/>
      <c r="AF922" s="27"/>
      <c r="AG922" s="33"/>
      <c r="AH922" s="34"/>
      <c r="AI922" s="35"/>
      <c r="AJ922" s="33"/>
      <c r="AK922" s="34"/>
      <c r="AL922" s="35"/>
      <c r="AM922" s="28"/>
      <c r="AN922" s="28"/>
      <c r="AO922" s="28"/>
    </row>
    <row r="923" spans="5:41" x14ac:dyDescent="0.25">
      <c r="E923" s="11">
        <f>route!A922</f>
        <v>0</v>
      </c>
      <c r="F923" s="11">
        <f>route!B922</f>
        <v>0</v>
      </c>
      <c r="G923" s="12">
        <f t="shared" si="348"/>
        <v>0</v>
      </c>
      <c r="H923" s="12">
        <f t="shared" si="349"/>
        <v>0</v>
      </c>
      <c r="I923" s="12">
        <f t="shared" si="350"/>
        <v>31</v>
      </c>
      <c r="J923" s="12">
        <f t="shared" si="351"/>
        <v>3</v>
      </c>
      <c r="K923" s="12">
        <f t="shared" si="352"/>
        <v>-5.2359877559829883E-2</v>
      </c>
      <c r="L923" s="12">
        <f t="shared" si="353"/>
        <v>-5.2335956242943828E-2</v>
      </c>
      <c r="M923" s="12">
        <f t="shared" si="354"/>
        <v>-5.2383818566763218E-2</v>
      </c>
      <c r="N923" s="12">
        <f t="shared" si="355"/>
        <v>0</v>
      </c>
      <c r="O923" s="12">
        <f t="shared" si="356"/>
        <v>6375585.7452000007</v>
      </c>
      <c r="P923" s="12">
        <f t="shared" si="357"/>
        <v>9.2468067027179749E-6</v>
      </c>
      <c r="Q923" s="12">
        <f t="shared" si="358"/>
        <v>0</v>
      </c>
      <c r="R923" s="12">
        <f t="shared" si="359"/>
        <v>0</v>
      </c>
      <c r="S923" s="12">
        <f t="shared" si="360"/>
        <v>0</v>
      </c>
      <c r="T923" s="12">
        <f t="shared" si="361"/>
        <v>0</v>
      </c>
      <c r="U923" s="12">
        <f t="shared" si="362"/>
        <v>0</v>
      </c>
      <c r="V923" s="12">
        <f t="shared" si="371"/>
        <v>5.0546225567071803E-3</v>
      </c>
      <c r="W923" s="12">
        <f t="shared" si="363"/>
        <v>4.2582015317955055E-5</v>
      </c>
      <c r="X923" s="12">
        <f t="shared" si="364"/>
        <v>1.6740578955036711E-7</v>
      </c>
      <c r="Y923" s="12">
        <f t="shared" si="365"/>
        <v>0</v>
      </c>
      <c r="Z923" s="13" t="str">
        <f t="shared" si="366"/>
        <v>N</v>
      </c>
      <c r="AA923" s="13" t="str">
        <f t="shared" si="367"/>
        <v>N</v>
      </c>
      <c r="AB923" s="13" t="str">
        <f t="shared" si="368"/>
        <v>U</v>
      </c>
      <c r="AC923" s="14">
        <f t="shared" si="369"/>
        <v>166021.44365805644</v>
      </c>
      <c r="AD923" s="14">
        <f t="shared" si="370"/>
        <v>0</v>
      </c>
      <c r="AE923" s="27"/>
      <c r="AF923" s="27"/>
      <c r="AG923" s="33"/>
      <c r="AH923" s="34"/>
      <c r="AI923" s="35"/>
      <c r="AJ923" s="33"/>
      <c r="AK923" s="34"/>
      <c r="AL923" s="35"/>
      <c r="AM923" s="28"/>
      <c r="AN923" s="28"/>
      <c r="AO923" s="28"/>
    </row>
    <row r="924" spans="5:41" x14ac:dyDescent="0.25">
      <c r="E924" s="11">
        <f>route!A923</f>
        <v>0</v>
      </c>
      <c r="F924" s="11">
        <f>route!B923</f>
        <v>0</v>
      </c>
      <c r="G924" s="12">
        <f t="shared" si="348"/>
        <v>0</v>
      </c>
      <c r="H924" s="12">
        <f t="shared" si="349"/>
        <v>0</v>
      </c>
      <c r="I924" s="12">
        <f t="shared" si="350"/>
        <v>31</v>
      </c>
      <c r="J924" s="12">
        <f t="shared" si="351"/>
        <v>3</v>
      </c>
      <c r="K924" s="12">
        <f t="shared" si="352"/>
        <v>-5.2359877559829883E-2</v>
      </c>
      <c r="L924" s="12">
        <f t="shared" si="353"/>
        <v>-5.2335956242943828E-2</v>
      </c>
      <c r="M924" s="12">
        <f t="shared" si="354"/>
        <v>-5.2383818566763218E-2</v>
      </c>
      <c r="N924" s="12">
        <f t="shared" si="355"/>
        <v>0</v>
      </c>
      <c r="O924" s="12">
        <f t="shared" si="356"/>
        <v>6375585.7452000007</v>
      </c>
      <c r="P924" s="12">
        <f t="shared" si="357"/>
        <v>9.2468067027179749E-6</v>
      </c>
      <c r="Q924" s="12">
        <f t="shared" si="358"/>
        <v>0</v>
      </c>
      <c r="R924" s="12">
        <f t="shared" si="359"/>
        <v>0</v>
      </c>
      <c r="S924" s="12">
        <f t="shared" si="360"/>
        <v>0</v>
      </c>
      <c r="T924" s="12">
        <f t="shared" si="361"/>
        <v>0</v>
      </c>
      <c r="U924" s="12">
        <f t="shared" si="362"/>
        <v>0</v>
      </c>
      <c r="V924" s="12">
        <f t="shared" si="371"/>
        <v>5.0546225567071803E-3</v>
      </c>
      <c r="W924" s="12">
        <f t="shared" si="363"/>
        <v>4.2582015317955055E-5</v>
      </c>
      <c r="X924" s="12">
        <f t="shared" si="364"/>
        <v>1.6740578955036711E-7</v>
      </c>
      <c r="Y924" s="12">
        <f t="shared" si="365"/>
        <v>0</v>
      </c>
      <c r="Z924" s="13" t="str">
        <f t="shared" si="366"/>
        <v>N</v>
      </c>
      <c r="AA924" s="13" t="str">
        <f t="shared" si="367"/>
        <v>N</v>
      </c>
      <c r="AB924" s="13" t="str">
        <f t="shared" si="368"/>
        <v>U</v>
      </c>
      <c r="AC924" s="14">
        <f t="shared" si="369"/>
        <v>166021.44365805644</v>
      </c>
      <c r="AD924" s="14">
        <f t="shared" si="370"/>
        <v>0</v>
      </c>
      <c r="AE924" s="27"/>
      <c r="AF924" s="27"/>
      <c r="AG924" s="33"/>
      <c r="AH924" s="34"/>
      <c r="AI924" s="35"/>
      <c r="AJ924" s="33"/>
      <c r="AK924" s="34"/>
      <c r="AL924" s="35"/>
      <c r="AM924" s="28"/>
      <c r="AN924" s="28"/>
      <c r="AO924" s="28"/>
    </row>
    <row r="925" spans="5:41" x14ac:dyDescent="0.25">
      <c r="E925" s="11">
        <f>route!A924</f>
        <v>0</v>
      </c>
      <c r="F925" s="11">
        <f>route!B924</f>
        <v>0</v>
      </c>
      <c r="G925" s="12">
        <f t="shared" si="348"/>
        <v>0</v>
      </c>
      <c r="H925" s="12">
        <f t="shared" si="349"/>
        <v>0</v>
      </c>
      <c r="I925" s="12">
        <f t="shared" si="350"/>
        <v>31</v>
      </c>
      <c r="J925" s="12">
        <f t="shared" si="351"/>
        <v>3</v>
      </c>
      <c r="K925" s="12">
        <f t="shared" si="352"/>
        <v>-5.2359877559829883E-2</v>
      </c>
      <c r="L925" s="12">
        <f t="shared" si="353"/>
        <v>-5.2335956242943828E-2</v>
      </c>
      <c r="M925" s="12">
        <f t="shared" si="354"/>
        <v>-5.2383818566763218E-2</v>
      </c>
      <c r="N925" s="12">
        <f t="shared" si="355"/>
        <v>0</v>
      </c>
      <c r="O925" s="12">
        <f t="shared" si="356"/>
        <v>6375585.7452000007</v>
      </c>
      <c r="P925" s="12">
        <f t="shared" si="357"/>
        <v>9.2468067027179749E-6</v>
      </c>
      <c r="Q925" s="12">
        <f t="shared" si="358"/>
        <v>0</v>
      </c>
      <c r="R925" s="12">
        <f t="shared" si="359"/>
        <v>0</v>
      </c>
      <c r="S925" s="12">
        <f t="shared" si="360"/>
        <v>0</v>
      </c>
      <c r="T925" s="12">
        <f t="shared" si="361"/>
        <v>0</v>
      </c>
      <c r="U925" s="12">
        <f t="shared" si="362"/>
        <v>0</v>
      </c>
      <c r="V925" s="12">
        <f t="shared" si="371"/>
        <v>5.0546225567071803E-3</v>
      </c>
      <c r="W925" s="12">
        <f t="shared" si="363"/>
        <v>4.2582015317955055E-5</v>
      </c>
      <c r="X925" s="12">
        <f t="shared" si="364"/>
        <v>1.6740578955036711E-7</v>
      </c>
      <c r="Y925" s="12">
        <f t="shared" si="365"/>
        <v>0</v>
      </c>
      <c r="Z925" s="13" t="str">
        <f t="shared" si="366"/>
        <v>N</v>
      </c>
      <c r="AA925" s="13" t="str">
        <f t="shared" si="367"/>
        <v>N</v>
      </c>
      <c r="AB925" s="13" t="str">
        <f t="shared" si="368"/>
        <v>U</v>
      </c>
      <c r="AC925" s="14">
        <f t="shared" si="369"/>
        <v>166021.44365805644</v>
      </c>
      <c r="AD925" s="14">
        <f t="shared" si="370"/>
        <v>0</v>
      </c>
      <c r="AE925" s="27"/>
      <c r="AF925" s="27"/>
      <c r="AG925" s="33"/>
      <c r="AH925" s="34"/>
      <c r="AI925" s="35"/>
      <c r="AJ925" s="33"/>
      <c r="AK925" s="34"/>
      <c r="AL925" s="35"/>
      <c r="AM925" s="28"/>
      <c r="AN925" s="28"/>
      <c r="AO925" s="28"/>
    </row>
    <row r="926" spans="5:41" x14ac:dyDescent="0.25">
      <c r="E926" s="11">
        <f>route!A925</f>
        <v>0</v>
      </c>
      <c r="F926" s="11">
        <f>route!B925</f>
        <v>0</v>
      </c>
      <c r="G926" s="12">
        <f t="shared" si="348"/>
        <v>0</v>
      </c>
      <c r="H926" s="12">
        <f t="shared" si="349"/>
        <v>0</v>
      </c>
      <c r="I926" s="12">
        <f t="shared" si="350"/>
        <v>31</v>
      </c>
      <c r="J926" s="12">
        <f t="shared" si="351"/>
        <v>3</v>
      </c>
      <c r="K926" s="12">
        <f t="shared" si="352"/>
        <v>-5.2359877559829883E-2</v>
      </c>
      <c r="L926" s="12">
        <f t="shared" si="353"/>
        <v>-5.2335956242943828E-2</v>
      </c>
      <c r="M926" s="12">
        <f t="shared" si="354"/>
        <v>-5.2383818566763218E-2</v>
      </c>
      <c r="N926" s="12">
        <f t="shared" si="355"/>
        <v>0</v>
      </c>
      <c r="O926" s="12">
        <f t="shared" si="356"/>
        <v>6375585.7452000007</v>
      </c>
      <c r="P926" s="12">
        <f t="shared" si="357"/>
        <v>9.2468067027179749E-6</v>
      </c>
      <c r="Q926" s="12">
        <f t="shared" si="358"/>
        <v>0</v>
      </c>
      <c r="R926" s="12">
        <f t="shared" si="359"/>
        <v>0</v>
      </c>
      <c r="S926" s="12">
        <f t="shared" si="360"/>
        <v>0</v>
      </c>
      <c r="T926" s="12">
        <f t="shared" si="361"/>
        <v>0</v>
      </c>
      <c r="U926" s="12">
        <f t="shared" si="362"/>
        <v>0</v>
      </c>
      <c r="V926" s="12">
        <f t="shared" si="371"/>
        <v>5.0546225567071803E-3</v>
      </c>
      <c r="W926" s="12">
        <f t="shared" si="363"/>
        <v>4.2582015317955055E-5</v>
      </c>
      <c r="X926" s="12">
        <f t="shared" si="364"/>
        <v>1.6740578955036711E-7</v>
      </c>
      <c r="Y926" s="12">
        <f t="shared" si="365"/>
        <v>0</v>
      </c>
      <c r="Z926" s="13" t="str">
        <f t="shared" si="366"/>
        <v>N</v>
      </c>
      <c r="AA926" s="13" t="str">
        <f t="shared" si="367"/>
        <v>N</v>
      </c>
      <c r="AB926" s="13" t="str">
        <f t="shared" si="368"/>
        <v>U</v>
      </c>
      <c r="AC926" s="14">
        <f t="shared" si="369"/>
        <v>166021.44365805644</v>
      </c>
      <c r="AD926" s="14">
        <f t="shared" si="370"/>
        <v>0</v>
      </c>
      <c r="AE926" s="27"/>
      <c r="AF926" s="27"/>
      <c r="AG926" s="33"/>
      <c r="AH926" s="34"/>
      <c r="AI926" s="35"/>
      <c r="AJ926" s="33"/>
      <c r="AK926" s="34"/>
      <c r="AL926" s="35"/>
      <c r="AM926" s="28"/>
      <c r="AN926" s="28"/>
      <c r="AO926" s="28"/>
    </row>
    <row r="927" spans="5:41" x14ac:dyDescent="0.25">
      <c r="E927" s="11">
        <f>route!A926</f>
        <v>0</v>
      </c>
      <c r="F927" s="11">
        <f>route!B926</f>
        <v>0</v>
      </c>
      <c r="G927" s="12">
        <f t="shared" si="348"/>
        <v>0</v>
      </c>
      <c r="H927" s="12">
        <f t="shared" si="349"/>
        <v>0</v>
      </c>
      <c r="I927" s="12">
        <f t="shared" si="350"/>
        <v>31</v>
      </c>
      <c r="J927" s="12">
        <f t="shared" si="351"/>
        <v>3</v>
      </c>
      <c r="K927" s="12">
        <f t="shared" si="352"/>
        <v>-5.2359877559829883E-2</v>
      </c>
      <c r="L927" s="12">
        <f t="shared" si="353"/>
        <v>-5.2335956242943828E-2</v>
      </c>
      <c r="M927" s="12">
        <f t="shared" si="354"/>
        <v>-5.2383818566763218E-2</v>
      </c>
      <c r="N927" s="12">
        <f t="shared" si="355"/>
        <v>0</v>
      </c>
      <c r="O927" s="12">
        <f t="shared" si="356"/>
        <v>6375585.7452000007</v>
      </c>
      <c r="P927" s="12">
        <f t="shared" si="357"/>
        <v>9.2468067027179749E-6</v>
      </c>
      <c r="Q927" s="12">
        <f t="shared" si="358"/>
        <v>0</v>
      </c>
      <c r="R927" s="12">
        <f t="shared" si="359"/>
        <v>0</v>
      </c>
      <c r="S927" s="12">
        <f t="shared" si="360"/>
        <v>0</v>
      </c>
      <c r="T927" s="12">
        <f t="shared" si="361"/>
        <v>0</v>
      </c>
      <c r="U927" s="12">
        <f t="shared" si="362"/>
        <v>0</v>
      </c>
      <c r="V927" s="12">
        <f t="shared" si="371"/>
        <v>5.0546225567071803E-3</v>
      </c>
      <c r="W927" s="12">
        <f t="shared" si="363"/>
        <v>4.2582015317955055E-5</v>
      </c>
      <c r="X927" s="12">
        <f t="shared" si="364"/>
        <v>1.6740578955036711E-7</v>
      </c>
      <c r="Y927" s="12">
        <f t="shared" si="365"/>
        <v>0</v>
      </c>
      <c r="Z927" s="13" t="str">
        <f t="shared" si="366"/>
        <v>N</v>
      </c>
      <c r="AA927" s="13" t="str">
        <f t="shared" si="367"/>
        <v>N</v>
      </c>
      <c r="AB927" s="13" t="str">
        <f t="shared" si="368"/>
        <v>U</v>
      </c>
      <c r="AC927" s="14">
        <f t="shared" si="369"/>
        <v>166021.44365805644</v>
      </c>
      <c r="AD927" s="14">
        <f t="shared" si="370"/>
        <v>0</v>
      </c>
      <c r="AE927" s="27"/>
      <c r="AF927" s="27"/>
      <c r="AG927" s="33"/>
      <c r="AH927" s="34"/>
      <c r="AI927" s="35"/>
      <c r="AJ927" s="33"/>
      <c r="AK927" s="34"/>
      <c r="AL927" s="35"/>
      <c r="AM927" s="28"/>
      <c r="AN927" s="28"/>
      <c r="AO927" s="28"/>
    </row>
    <row r="928" spans="5:41" x14ac:dyDescent="0.25">
      <c r="E928" s="11">
        <f>route!A927</f>
        <v>0</v>
      </c>
      <c r="F928" s="11">
        <f>route!B927</f>
        <v>0</v>
      </c>
      <c r="G928" s="12">
        <f t="shared" si="348"/>
        <v>0</v>
      </c>
      <c r="H928" s="12">
        <f t="shared" si="349"/>
        <v>0</v>
      </c>
      <c r="I928" s="12">
        <f t="shared" si="350"/>
        <v>31</v>
      </c>
      <c r="J928" s="12">
        <f t="shared" si="351"/>
        <v>3</v>
      </c>
      <c r="K928" s="12">
        <f t="shared" si="352"/>
        <v>-5.2359877559829883E-2</v>
      </c>
      <c r="L928" s="12">
        <f t="shared" si="353"/>
        <v>-5.2335956242943828E-2</v>
      </c>
      <c r="M928" s="12">
        <f t="shared" si="354"/>
        <v>-5.2383818566763218E-2</v>
      </c>
      <c r="N928" s="12">
        <f t="shared" si="355"/>
        <v>0</v>
      </c>
      <c r="O928" s="12">
        <f t="shared" si="356"/>
        <v>6375585.7452000007</v>
      </c>
      <c r="P928" s="12">
        <f t="shared" si="357"/>
        <v>9.2468067027179749E-6</v>
      </c>
      <c r="Q928" s="12">
        <f t="shared" si="358"/>
        <v>0</v>
      </c>
      <c r="R928" s="12">
        <f t="shared" si="359"/>
        <v>0</v>
      </c>
      <c r="S928" s="12">
        <f t="shared" si="360"/>
        <v>0</v>
      </c>
      <c r="T928" s="12">
        <f t="shared" si="361"/>
        <v>0</v>
      </c>
      <c r="U928" s="12">
        <f t="shared" si="362"/>
        <v>0</v>
      </c>
      <c r="V928" s="12">
        <f t="shared" si="371"/>
        <v>5.0546225567071803E-3</v>
      </c>
      <c r="W928" s="12">
        <f t="shared" si="363"/>
        <v>4.2582015317955055E-5</v>
      </c>
      <c r="X928" s="12">
        <f t="shared" si="364"/>
        <v>1.6740578955036711E-7</v>
      </c>
      <c r="Y928" s="12">
        <f t="shared" si="365"/>
        <v>0</v>
      </c>
      <c r="Z928" s="13" t="str">
        <f t="shared" si="366"/>
        <v>N</v>
      </c>
      <c r="AA928" s="13" t="str">
        <f t="shared" si="367"/>
        <v>N</v>
      </c>
      <c r="AB928" s="13" t="str">
        <f t="shared" si="368"/>
        <v>U</v>
      </c>
      <c r="AC928" s="14">
        <f t="shared" si="369"/>
        <v>166021.44365805644</v>
      </c>
      <c r="AD928" s="14">
        <f t="shared" si="370"/>
        <v>0</v>
      </c>
      <c r="AE928" s="27"/>
      <c r="AF928" s="27"/>
      <c r="AG928" s="33"/>
      <c r="AH928" s="34"/>
      <c r="AI928" s="35"/>
      <c r="AJ928" s="33"/>
      <c r="AK928" s="34"/>
      <c r="AL928" s="35"/>
      <c r="AM928" s="28"/>
      <c r="AN928" s="28"/>
      <c r="AO928" s="28"/>
    </row>
    <row r="929" spans="5:41" x14ac:dyDescent="0.25">
      <c r="E929" s="11">
        <f>route!A928</f>
        <v>0</v>
      </c>
      <c r="F929" s="11">
        <f>route!B928</f>
        <v>0</v>
      </c>
      <c r="G929" s="12">
        <f t="shared" si="348"/>
        <v>0</v>
      </c>
      <c r="H929" s="12">
        <f t="shared" si="349"/>
        <v>0</v>
      </c>
      <c r="I929" s="12">
        <f t="shared" si="350"/>
        <v>31</v>
      </c>
      <c r="J929" s="12">
        <f t="shared" si="351"/>
        <v>3</v>
      </c>
      <c r="K929" s="12">
        <f t="shared" si="352"/>
        <v>-5.2359877559829883E-2</v>
      </c>
      <c r="L929" s="12">
        <f t="shared" si="353"/>
        <v>-5.2335956242943828E-2</v>
      </c>
      <c r="M929" s="12">
        <f t="shared" si="354"/>
        <v>-5.2383818566763218E-2</v>
      </c>
      <c r="N929" s="12">
        <f t="shared" si="355"/>
        <v>0</v>
      </c>
      <c r="O929" s="12">
        <f t="shared" si="356"/>
        <v>6375585.7452000007</v>
      </c>
      <c r="P929" s="12">
        <f t="shared" si="357"/>
        <v>9.2468067027179749E-6</v>
      </c>
      <c r="Q929" s="12">
        <f t="shared" si="358"/>
        <v>0</v>
      </c>
      <c r="R929" s="12">
        <f t="shared" si="359"/>
        <v>0</v>
      </c>
      <c r="S929" s="12">
        <f t="shared" si="360"/>
        <v>0</v>
      </c>
      <c r="T929" s="12">
        <f t="shared" si="361"/>
        <v>0</v>
      </c>
      <c r="U929" s="12">
        <f t="shared" si="362"/>
        <v>0</v>
      </c>
      <c r="V929" s="12">
        <f t="shared" si="371"/>
        <v>5.0546225567071803E-3</v>
      </c>
      <c r="W929" s="12">
        <f t="shared" si="363"/>
        <v>4.2582015317955055E-5</v>
      </c>
      <c r="X929" s="12">
        <f t="shared" si="364"/>
        <v>1.6740578955036711E-7</v>
      </c>
      <c r="Y929" s="12">
        <f t="shared" si="365"/>
        <v>0</v>
      </c>
      <c r="Z929" s="13" t="str">
        <f t="shared" si="366"/>
        <v>N</v>
      </c>
      <c r="AA929" s="13" t="str">
        <f t="shared" si="367"/>
        <v>N</v>
      </c>
      <c r="AB929" s="13" t="str">
        <f t="shared" si="368"/>
        <v>U</v>
      </c>
      <c r="AC929" s="14">
        <f t="shared" si="369"/>
        <v>166021.44365805644</v>
      </c>
      <c r="AD929" s="14">
        <f t="shared" si="370"/>
        <v>0</v>
      </c>
      <c r="AE929" s="27"/>
      <c r="AF929" s="27"/>
      <c r="AG929" s="33"/>
      <c r="AH929" s="34"/>
      <c r="AI929" s="35"/>
      <c r="AJ929" s="33"/>
      <c r="AK929" s="34"/>
      <c r="AL929" s="35"/>
      <c r="AM929" s="28"/>
      <c r="AN929" s="28"/>
      <c r="AO929" s="28"/>
    </row>
    <row r="930" spans="5:41" x14ac:dyDescent="0.25">
      <c r="E930" s="11">
        <f>route!A929</f>
        <v>0</v>
      </c>
      <c r="F930" s="11">
        <f>route!B929</f>
        <v>0</v>
      </c>
      <c r="G930" s="12">
        <f t="shared" si="348"/>
        <v>0</v>
      </c>
      <c r="H930" s="12">
        <f t="shared" si="349"/>
        <v>0</v>
      </c>
      <c r="I930" s="12">
        <f t="shared" si="350"/>
        <v>31</v>
      </c>
      <c r="J930" s="12">
        <f t="shared" si="351"/>
        <v>3</v>
      </c>
      <c r="K930" s="12">
        <f t="shared" si="352"/>
        <v>-5.2359877559829883E-2</v>
      </c>
      <c r="L930" s="12">
        <f t="shared" si="353"/>
        <v>-5.2335956242943828E-2</v>
      </c>
      <c r="M930" s="12">
        <f t="shared" si="354"/>
        <v>-5.2383818566763218E-2</v>
      </c>
      <c r="N930" s="12">
        <f t="shared" si="355"/>
        <v>0</v>
      </c>
      <c r="O930" s="12">
        <f t="shared" si="356"/>
        <v>6375585.7452000007</v>
      </c>
      <c r="P930" s="12">
        <f t="shared" si="357"/>
        <v>9.2468067027179749E-6</v>
      </c>
      <c r="Q930" s="12">
        <f t="shared" si="358"/>
        <v>0</v>
      </c>
      <c r="R930" s="12">
        <f t="shared" si="359"/>
        <v>0</v>
      </c>
      <c r="S930" s="12">
        <f t="shared" si="360"/>
        <v>0</v>
      </c>
      <c r="T930" s="12">
        <f t="shared" si="361"/>
        <v>0</v>
      </c>
      <c r="U930" s="12">
        <f t="shared" si="362"/>
        <v>0</v>
      </c>
      <c r="V930" s="12">
        <f t="shared" si="371"/>
        <v>5.0546225567071803E-3</v>
      </c>
      <c r="W930" s="12">
        <f t="shared" si="363"/>
        <v>4.2582015317955055E-5</v>
      </c>
      <c r="X930" s="12">
        <f t="shared" si="364"/>
        <v>1.6740578955036711E-7</v>
      </c>
      <c r="Y930" s="12">
        <f t="shared" si="365"/>
        <v>0</v>
      </c>
      <c r="Z930" s="13" t="str">
        <f t="shared" si="366"/>
        <v>N</v>
      </c>
      <c r="AA930" s="13" t="str">
        <f t="shared" si="367"/>
        <v>N</v>
      </c>
      <c r="AB930" s="13" t="str">
        <f t="shared" si="368"/>
        <v>U</v>
      </c>
      <c r="AC930" s="14">
        <f t="shared" si="369"/>
        <v>166021.44365805644</v>
      </c>
      <c r="AD930" s="14">
        <f t="shared" si="370"/>
        <v>0</v>
      </c>
      <c r="AE930" s="27"/>
      <c r="AF930" s="27"/>
      <c r="AG930" s="33"/>
      <c r="AH930" s="34"/>
      <c r="AI930" s="35"/>
      <c r="AJ930" s="33"/>
      <c r="AK930" s="34"/>
      <c r="AL930" s="35"/>
      <c r="AM930" s="28"/>
      <c r="AN930" s="28"/>
      <c r="AO930" s="28"/>
    </row>
    <row r="931" spans="5:41" x14ac:dyDescent="0.25">
      <c r="E931" s="11">
        <f>route!A930</f>
        <v>0</v>
      </c>
      <c r="F931" s="11">
        <f>route!B930</f>
        <v>0</v>
      </c>
      <c r="G931" s="12">
        <f t="shared" si="348"/>
        <v>0</v>
      </c>
      <c r="H931" s="12">
        <f t="shared" si="349"/>
        <v>0</v>
      </c>
      <c r="I931" s="12">
        <f t="shared" si="350"/>
        <v>31</v>
      </c>
      <c r="J931" s="12">
        <f t="shared" si="351"/>
        <v>3</v>
      </c>
      <c r="K931" s="12">
        <f t="shared" si="352"/>
        <v>-5.2359877559829883E-2</v>
      </c>
      <c r="L931" s="12">
        <f t="shared" si="353"/>
        <v>-5.2335956242943828E-2</v>
      </c>
      <c r="M931" s="12">
        <f t="shared" si="354"/>
        <v>-5.2383818566763218E-2</v>
      </c>
      <c r="N931" s="12">
        <f t="shared" si="355"/>
        <v>0</v>
      </c>
      <c r="O931" s="12">
        <f t="shared" si="356"/>
        <v>6375585.7452000007</v>
      </c>
      <c r="P931" s="12">
        <f t="shared" si="357"/>
        <v>9.2468067027179749E-6</v>
      </c>
      <c r="Q931" s="12">
        <f t="shared" si="358"/>
        <v>0</v>
      </c>
      <c r="R931" s="12">
        <f t="shared" si="359"/>
        <v>0</v>
      </c>
      <c r="S931" s="12">
        <f t="shared" si="360"/>
        <v>0</v>
      </c>
      <c r="T931" s="12">
        <f t="shared" si="361"/>
        <v>0</v>
      </c>
      <c r="U931" s="12">
        <f t="shared" si="362"/>
        <v>0</v>
      </c>
      <c r="V931" s="12">
        <f t="shared" si="371"/>
        <v>5.0546225567071803E-3</v>
      </c>
      <c r="W931" s="12">
        <f t="shared" si="363"/>
        <v>4.2582015317955055E-5</v>
      </c>
      <c r="X931" s="12">
        <f t="shared" si="364"/>
        <v>1.6740578955036711E-7</v>
      </c>
      <c r="Y931" s="12">
        <f t="shared" si="365"/>
        <v>0</v>
      </c>
      <c r="Z931" s="13" t="str">
        <f t="shared" si="366"/>
        <v>N</v>
      </c>
      <c r="AA931" s="13" t="str">
        <f t="shared" si="367"/>
        <v>N</v>
      </c>
      <c r="AB931" s="13" t="str">
        <f t="shared" si="368"/>
        <v>U</v>
      </c>
      <c r="AC931" s="14">
        <f t="shared" si="369"/>
        <v>166021.44365805644</v>
      </c>
      <c r="AD931" s="14">
        <f t="shared" si="370"/>
        <v>0</v>
      </c>
      <c r="AE931" s="27"/>
      <c r="AF931" s="27"/>
      <c r="AG931" s="33"/>
      <c r="AH931" s="34"/>
      <c r="AI931" s="35"/>
      <c r="AJ931" s="33"/>
      <c r="AK931" s="34"/>
      <c r="AL931" s="35"/>
      <c r="AM931" s="28"/>
      <c r="AN931" s="28"/>
      <c r="AO931" s="28"/>
    </row>
    <row r="932" spans="5:41" x14ac:dyDescent="0.25">
      <c r="E932" s="11">
        <f>route!A931</f>
        <v>0</v>
      </c>
      <c r="F932" s="11">
        <f>route!B931</f>
        <v>0</v>
      </c>
      <c r="G932" s="12">
        <f t="shared" ref="G932:G995" si="372">F932*PI()/180</f>
        <v>0</v>
      </c>
      <c r="H932" s="12">
        <f t="shared" ref="H932:H995" si="373">E932*PI()/180</f>
        <v>0</v>
      </c>
      <c r="I932" s="12">
        <f t="shared" ref="I932:I995" si="374">TRUNC((F932/6)+31)</f>
        <v>31</v>
      </c>
      <c r="J932" s="12">
        <f t="shared" ref="J932:J995" si="375">6*I932-183</f>
        <v>3</v>
      </c>
      <c r="K932" s="12">
        <f t="shared" ref="K932:K995" si="376">+G932-((J932*PI())/180)</f>
        <v>-5.2359877559829883E-2</v>
      </c>
      <c r="L932" s="12">
        <f t="shared" ref="L932:L995" si="377">COS(H932)*SIN(K932)</f>
        <v>-5.2335956242943828E-2</v>
      </c>
      <c r="M932" s="12">
        <f t="shared" ref="M932:M995" si="378">(1/2)*LN((1+L932)/(1-L932))</f>
        <v>-5.2383818566763218E-2</v>
      </c>
      <c r="N932" s="12">
        <f t="shared" ref="N932:N995" si="379">ATAN((TAN(H932))/COS(K932))-H932</f>
        <v>0</v>
      </c>
      <c r="O932" s="12">
        <f t="shared" ref="O932:O995" si="380">($C$18/(1+$C$17*(COS(H932))^2)^(1/2))*0.9996</f>
        <v>6375585.7452000007</v>
      </c>
      <c r="P932" s="12">
        <f t="shared" ref="P932:P995" si="381">($C$17/2)*M932^2*(COS(H932))^2</f>
        <v>9.2468067027179749E-6</v>
      </c>
      <c r="Q932" s="12">
        <f t="shared" ref="Q932:Q995" si="382">SIN(2*H932)</f>
        <v>0</v>
      </c>
      <c r="R932" s="12">
        <f t="shared" ref="R932:R995" si="383">+Q932*(COS(H932))^2</f>
        <v>0</v>
      </c>
      <c r="S932" s="12">
        <f t="shared" ref="S932:S995" si="384">H932+(Q932/2)</f>
        <v>0</v>
      </c>
      <c r="T932" s="12">
        <f t="shared" ref="T932:T995" si="385">((3*S932)+R932)/4</f>
        <v>0</v>
      </c>
      <c r="U932" s="12">
        <f t="shared" ref="U932:U995" si="386">(5*T932+R932*(COS(H932))^2)/3</f>
        <v>0</v>
      </c>
      <c r="V932" s="12">
        <f t="shared" si="371"/>
        <v>5.0546225567071803E-3</v>
      </c>
      <c r="W932" s="12">
        <f t="shared" ref="W932:W995" si="387">(5/3)*V932^2</f>
        <v>4.2582015317955055E-5</v>
      </c>
      <c r="X932" s="12">
        <f t="shared" ref="X932:X995" si="388">(35/27)*V932^3</f>
        <v>1.6740578955036711E-7</v>
      </c>
      <c r="Y932" s="12">
        <f t="shared" ref="Y932:Y995" si="389">0.9996*$C$18*(H932-(V932*S932)+(W932*T932)-(X932*U932))</f>
        <v>0</v>
      </c>
      <c r="Z932" s="13" t="str">
        <f t="shared" ref="Z932:Z995" si="390">IF(E932&lt;-72,"C",IF(E932&lt;-64,"D",IF(E932&lt;-56,"E",IF(E932&lt;-48,"F",IF(E932&lt;-40,"G",IF(E932&lt;-32,"H",IF(E932&lt;-24,"J",IF(E932&lt;-16,"K",AA932))))))))</f>
        <v>N</v>
      </c>
      <c r="AA932" s="13" t="str">
        <f t="shared" ref="AA932:AA995" si="391">IF(E932&lt;-8,"L",IF(E932&lt;0,"M",IF(E932&lt;8,"N",IF(E932&lt;16,"P",IF(E932&lt;24,"Q",IF(E932&lt;32,"R",IF(E932&lt;40,"S",IF(E932&lt;48,"T","no"))))))))</f>
        <v>N</v>
      </c>
      <c r="AB932" s="13" t="str">
        <f t="shared" ref="AB932:AB995" si="392">IF(E932&lt;56,"U",IF(E932&lt;64,"V",IF(E932&lt;72,"W",IF(E932&lt;84,"X","no"))))</f>
        <v>U</v>
      </c>
      <c r="AC932" s="14">
        <f t="shared" ref="AC932:AC995" si="393">M932*O932*(1+P932/3)+500000</f>
        <v>166021.44365805644</v>
      </c>
      <c r="AD932" s="14">
        <f t="shared" ref="AD932:AD995" si="394">IF($C$21="S",N932*O932*(1+P932)+Y932+10000000,N932*O932*(1+P932)+Y932)</f>
        <v>0</v>
      </c>
      <c r="AE932" s="27"/>
      <c r="AF932" s="27"/>
      <c r="AG932" s="33"/>
      <c r="AH932" s="34"/>
      <c r="AI932" s="35"/>
      <c r="AJ932" s="33"/>
      <c r="AK932" s="34"/>
      <c r="AL932" s="35"/>
      <c r="AM932" s="28"/>
      <c r="AN932" s="28"/>
      <c r="AO932" s="28"/>
    </row>
    <row r="933" spans="5:41" x14ac:dyDescent="0.25">
      <c r="E933" s="11">
        <f>route!A932</f>
        <v>0</v>
      </c>
      <c r="F933" s="11">
        <f>route!B932</f>
        <v>0</v>
      </c>
      <c r="G933" s="12">
        <f t="shared" si="372"/>
        <v>0</v>
      </c>
      <c r="H933" s="12">
        <f t="shared" si="373"/>
        <v>0</v>
      </c>
      <c r="I933" s="12">
        <f t="shared" si="374"/>
        <v>31</v>
      </c>
      <c r="J933" s="12">
        <f t="shared" si="375"/>
        <v>3</v>
      </c>
      <c r="K933" s="12">
        <f t="shared" si="376"/>
        <v>-5.2359877559829883E-2</v>
      </c>
      <c r="L933" s="12">
        <f t="shared" si="377"/>
        <v>-5.2335956242943828E-2</v>
      </c>
      <c r="M933" s="12">
        <f t="shared" si="378"/>
        <v>-5.2383818566763218E-2</v>
      </c>
      <c r="N933" s="12">
        <f t="shared" si="379"/>
        <v>0</v>
      </c>
      <c r="O933" s="12">
        <f t="shared" si="380"/>
        <v>6375585.7452000007</v>
      </c>
      <c r="P933" s="12">
        <f t="shared" si="381"/>
        <v>9.2468067027179749E-6</v>
      </c>
      <c r="Q933" s="12">
        <f t="shared" si="382"/>
        <v>0</v>
      </c>
      <c r="R933" s="12">
        <f t="shared" si="383"/>
        <v>0</v>
      </c>
      <c r="S933" s="12">
        <f t="shared" si="384"/>
        <v>0</v>
      </c>
      <c r="T933" s="12">
        <f t="shared" si="385"/>
        <v>0</v>
      </c>
      <c r="U933" s="12">
        <f t="shared" si="386"/>
        <v>0</v>
      </c>
      <c r="V933" s="12">
        <f t="shared" si="371"/>
        <v>5.0546225567071803E-3</v>
      </c>
      <c r="W933" s="12">
        <f t="shared" si="387"/>
        <v>4.2582015317955055E-5</v>
      </c>
      <c r="X933" s="12">
        <f t="shared" si="388"/>
        <v>1.6740578955036711E-7</v>
      </c>
      <c r="Y933" s="12">
        <f t="shared" si="389"/>
        <v>0</v>
      </c>
      <c r="Z933" s="13" t="str">
        <f t="shared" si="390"/>
        <v>N</v>
      </c>
      <c r="AA933" s="13" t="str">
        <f t="shared" si="391"/>
        <v>N</v>
      </c>
      <c r="AB933" s="13" t="str">
        <f t="shared" si="392"/>
        <v>U</v>
      </c>
      <c r="AC933" s="14">
        <f t="shared" si="393"/>
        <v>166021.44365805644</v>
      </c>
      <c r="AD933" s="14">
        <f t="shared" si="394"/>
        <v>0</v>
      </c>
      <c r="AE933" s="27"/>
      <c r="AF933" s="27"/>
      <c r="AG933" s="33"/>
      <c r="AH933" s="34"/>
      <c r="AI933" s="35"/>
      <c r="AJ933" s="33"/>
      <c r="AK933" s="34"/>
      <c r="AL933" s="35"/>
      <c r="AM933" s="28"/>
      <c r="AN933" s="28"/>
      <c r="AO933" s="28"/>
    </row>
    <row r="934" spans="5:41" x14ac:dyDescent="0.25">
      <c r="E934" s="11">
        <f>route!A933</f>
        <v>0</v>
      </c>
      <c r="F934" s="11">
        <f>route!B933</f>
        <v>0</v>
      </c>
      <c r="G934" s="12">
        <f t="shared" si="372"/>
        <v>0</v>
      </c>
      <c r="H934" s="12">
        <f t="shared" si="373"/>
        <v>0</v>
      </c>
      <c r="I934" s="12">
        <f t="shared" si="374"/>
        <v>31</v>
      </c>
      <c r="J934" s="12">
        <f t="shared" si="375"/>
        <v>3</v>
      </c>
      <c r="K934" s="12">
        <f t="shared" si="376"/>
        <v>-5.2359877559829883E-2</v>
      </c>
      <c r="L934" s="12">
        <f t="shared" si="377"/>
        <v>-5.2335956242943828E-2</v>
      </c>
      <c r="M934" s="12">
        <f t="shared" si="378"/>
        <v>-5.2383818566763218E-2</v>
      </c>
      <c r="N934" s="12">
        <f t="shared" si="379"/>
        <v>0</v>
      </c>
      <c r="O934" s="12">
        <f t="shared" si="380"/>
        <v>6375585.7452000007</v>
      </c>
      <c r="P934" s="12">
        <f t="shared" si="381"/>
        <v>9.2468067027179749E-6</v>
      </c>
      <c r="Q934" s="12">
        <f t="shared" si="382"/>
        <v>0</v>
      </c>
      <c r="R934" s="12">
        <f t="shared" si="383"/>
        <v>0</v>
      </c>
      <c r="S934" s="12">
        <f t="shared" si="384"/>
        <v>0</v>
      </c>
      <c r="T934" s="12">
        <f t="shared" si="385"/>
        <v>0</v>
      </c>
      <c r="U934" s="12">
        <f t="shared" si="386"/>
        <v>0</v>
      </c>
      <c r="V934" s="12">
        <f t="shared" si="371"/>
        <v>5.0546225567071803E-3</v>
      </c>
      <c r="W934" s="12">
        <f t="shared" si="387"/>
        <v>4.2582015317955055E-5</v>
      </c>
      <c r="X934" s="12">
        <f t="shared" si="388"/>
        <v>1.6740578955036711E-7</v>
      </c>
      <c r="Y934" s="12">
        <f t="shared" si="389"/>
        <v>0</v>
      </c>
      <c r="Z934" s="13" t="str">
        <f t="shared" si="390"/>
        <v>N</v>
      </c>
      <c r="AA934" s="13" t="str">
        <f t="shared" si="391"/>
        <v>N</v>
      </c>
      <c r="AB934" s="13" t="str">
        <f t="shared" si="392"/>
        <v>U</v>
      </c>
      <c r="AC934" s="14">
        <f t="shared" si="393"/>
        <v>166021.44365805644</v>
      </c>
      <c r="AD934" s="14">
        <f t="shared" si="394"/>
        <v>0</v>
      </c>
      <c r="AE934" s="27"/>
      <c r="AF934" s="27"/>
      <c r="AG934" s="33"/>
      <c r="AH934" s="34"/>
      <c r="AI934" s="35"/>
      <c r="AJ934" s="33"/>
      <c r="AK934" s="34"/>
      <c r="AL934" s="35"/>
      <c r="AM934" s="28"/>
      <c r="AN934" s="28"/>
      <c r="AO934" s="28"/>
    </row>
    <row r="935" spans="5:41" x14ac:dyDescent="0.25">
      <c r="E935" s="11">
        <f>route!A934</f>
        <v>0</v>
      </c>
      <c r="F935" s="11">
        <f>route!B934</f>
        <v>0</v>
      </c>
      <c r="G935" s="12">
        <f t="shared" si="372"/>
        <v>0</v>
      </c>
      <c r="H935" s="12">
        <f t="shared" si="373"/>
        <v>0</v>
      </c>
      <c r="I935" s="12">
        <f t="shared" si="374"/>
        <v>31</v>
      </c>
      <c r="J935" s="12">
        <f t="shared" si="375"/>
        <v>3</v>
      </c>
      <c r="K935" s="12">
        <f t="shared" si="376"/>
        <v>-5.2359877559829883E-2</v>
      </c>
      <c r="L935" s="12">
        <f t="shared" si="377"/>
        <v>-5.2335956242943828E-2</v>
      </c>
      <c r="M935" s="12">
        <f t="shared" si="378"/>
        <v>-5.2383818566763218E-2</v>
      </c>
      <c r="N935" s="12">
        <f t="shared" si="379"/>
        <v>0</v>
      </c>
      <c r="O935" s="12">
        <f t="shared" si="380"/>
        <v>6375585.7452000007</v>
      </c>
      <c r="P935" s="12">
        <f t="shared" si="381"/>
        <v>9.2468067027179749E-6</v>
      </c>
      <c r="Q935" s="12">
        <f t="shared" si="382"/>
        <v>0</v>
      </c>
      <c r="R935" s="12">
        <f t="shared" si="383"/>
        <v>0</v>
      </c>
      <c r="S935" s="12">
        <f t="shared" si="384"/>
        <v>0</v>
      </c>
      <c r="T935" s="12">
        <f t="shared" si="385"/>
        <v>0</v>
      </c>
      <c r="U935" s="12">
        <f t="shared" si="386"/>
        <v>0</v>
      </c>
      <c r="V935" s="12">
        <f t="shared" si="371"/>
        <v>5.0546225567071803E-3</v>
      </c>
      <c r="W935" s="12">
        <f t="shared" si="387"/>
        <v>4.2582015317955055E-5</v>
      </c>
      <c r="X935" s="12">
        <f t="shared" si="388"/>
        <v>1.6740578955036711E-7</v>
      </c>
      <c r="Y935" s="12">
        <f t="shared" si="389"/>
        <v>0</v>
      </c>
      <c r="Z935" s="13" t="str">
        <f t="shared" si="390"/>
        <v>N</v>
      </c>
      <c r="AA935" s="13" t="str">
        <f t="shared" si="391"/>
        <v>N</v>
      </c>
      <c r="AB935" s="13" t="str">
        <f t="shared" si="392"/>
        <v>U</v>
      </c>
      <c r="AC935" s="14">
        <f t="shared" si="393"/>
        <v>166021.44365805644</v>
      </c>
      <c r="AD935" s="14">
        <f t="shared" si="394"/>
        <v>0</v>
      </c>
      <c r="AE935" s="27"/>
      <c r="AF935" s="27"/>
      <c r="AG935" s="33"/>
      <c r="AH935" s="34"/>
      <c r="AI935" s="35"/>
      <c r="AJ935" s="33"/>
      <c r="AK935" s="34"/>
      <c r="AL935" s="35"/>
      <c r="AM935" s="28"/>
      <c r="AN935" s="28"/>
      <c r="AO935" s="28"/>
    </row>
    <row r="936" spans="5:41" x14ac:dyDescent="0.25">
      <c r="E936" s="11">
        <f>route!A935</f>
        <v>0</v>
      </c>
      <c r="F936" s="11">
        <f>route!B935</f>
        <v>0</v>
      </c>
      <c r="G936" s="12">
        <f t="shared" si="372"/>
        <v>0</v>
      </c>
      <c r="H936" s="12">
        <f t="shared" si="373"/>
        <v>0</v>
      </c>
      <c r="I936" s="12">
        <f t="shared" si="374"/>
        <v>31</v>
      </c>
      <c r="J936" s="12">
        <f t="shared" si="375"/>
        <v>3</v>
      </c>
      <c r="K936" s="12">
        <f t="shared" si="376"/>
        <v>-5.2359877559829883E-2</v>
      </c>
      <c r="L936" s="12">
        <f t="shared" si="377"/>
        <v>-5.2335956242943828E-2</v>
      </c>
      <c r="M936" s="12">
        <f t="shared" si="378"/>
        <v>-5.2383818566763218E-2</v>
      </c>
      <c r="N936" s="12">
        <f t="shared" si="379"/>
        <v>0</v>
      </c>
      <c r="O936" s="12">
        <f t="shared" si="380"/>
        <v>6375585.7452000007</v>
      </c>
      <c r="P936" s="12">
        <f t="shared" si="381"/>
        <v>9.2468067027179749E-6</v>
      </c>
      <c r="Q936" s="12">
        <f t="shared" si="382"/>
        <v>0</v>
      </c>
      <c r="R936" s="12">
        <f t="shared" si="383"/>
        <v>0</v>
      </c>
      <c r="S936" s="12">
        <f t="shared" si="384"/>
        <v>0</v>
      </c>
      <c r="T936" s="12">
        <f t="shared" si="385"/>
        <v>0</v>
      </c>
      <c r="U936" s="12">
        <f t="shared" si="386"/>
        <v>0</v>
      </c>
      <c r="V936" s="12">
        <f t="shared" si="371"/>
        <v>5.0546225567071803E-3</v>
      </c>
      <c r="W936" s="12">
        <f t="shared" si="387"/>
        <v>4.2582015317955055E-5</v>
      </c>
      <c r="X936" s="12">
        <f t="shared" si="388"/>
        <v>1.6740578955036711E-7</v>
      </c>
      <c r="Y936" s="12">
        <f t="shared" si="389"/>
        <v>0</v>
      </c>
      <c r="Z936" s="13" t="str">
        <f t="shared" si="390"/>
        <v>N</v>
      </c>
      <c r="AA936" s="13" t="str">
        <f t="shared" si="391"/>
        <v>N</v>
      </c>
      <c r="AB936" s="13" t="str">
        <f t="shared" si="392"/>
        <v>U</v>
      </c>
      <c r="AC936" s="14">
        <f t="shared" si="393"/>
        <v>166021.44365805644</v>
      </c>
      <c r="AD936" s="14">
        <f t="shared" si="394"/>
        <v>0</v>
      </c>
      <c r="AE936" s="27"/>
      <c r="AF936" s="27"/>
      <c r="AG936" s="33"/>
      <c r="AH936" s="34"/>
      <c r="AI936" s="35"/>
      <c r="AJ936" s="33"/>
      <c r="AK936" s="34"/>
      <c r="AL936" s="35"/>
      <c r="AM936" s="28"/>
      <c r="AN936" s="28"/>
      <c r="AO936" s="28"/>
    </row>
    <row r="937" spans="5:41" x14ac:dyDescent="0.25">
      <c r="E937" s="11">
        <f>route!A936</f>
        <v>0</v>
      </c>
      <c r="F937" s="11">
        <f>route!B936</f>
        <v>0</v>
      </c>
      <c r="G937" s="12">
        <f t="shared" si="372"/>
        <v>0</v>
      </c>
      <c r="H937" s="12">
        <f t="shared" si="373"/>
        <v>0</v>
      </c>
      <c r="I937" s="12">
        <f t="shared" si="374"/>
        <v>31</v>
      </c>
      <c r="J937" s="12">
        <f t="shared" si="375"/>
        <v>3</v>
      </c>
      <c r="K937" s="12">
        <f t="shared" si="376"/>
        <v>-5.2359877559829883E-2</v>
      </c>
      <c r="L937" s="12">
        <f t="shared" si="377"/>
        <v>-5.2335956242943828E-2</v>
      </c>
      <c r="M937" s="12">
        <f t="shared" si="378"/>
        <v>-5.2383818566763218E-2</v>
      </c>
      <c r="N937" s="12">
        <f t="shared" si="379"/>
        <v>0</v>
      </c>
      <c r="O937" s="12">
        <f t="shared" si="380"/>
        <v>6375585.7452000007</v>
      </c>
      <c r="P937" s="12">
        <f t="shared" si="381"/>
        <v>9.2468067027179749E-6</v>
      </c>
      <c r="Q937" s="12">
        <f t="shared" si="382"/>
        <v>0</v>
      </c>
      <c r="R937" s="12">
        <f t="shared" si="383"/>
        <v>0</v>
      </c>
      <c r="S937" s="12">
        <f t="shared" si="384"/>
        <v>0</v>
      </c>
      <c r="T937" s="12">
        <f t="shared" si="385"/>
        <v>0</v>
      </c>
      <c r="U937" s="12">
        <f t="shared" si="386"/>
        <v>0</v>
      </c>
      <c r="V937" s="12">
        <f t="shared" si="371"/>
        <v>5.0546225567071803E-3</v>
      </c>
      <c r="W937" s="12">
        <f t="shared" si="387"/>
        <v>4.2582015317955055E-5</v>
      </c>
      <c r="X937" s="12">
        <f t="shared" si="388"/>
        <v>1.6740578955036711E-7</v>
      </c>
      <c r="Y937" s="12">
        <f t="shared" si="389"/>
        <v>0</v>
      </c>
      <c r="Z937" s="13" t="str">
        <f t="shared" si="390"/>
        <v>N</v>
      </c>
      <c r="AA937" s="13" t="str">
        <f t="shared" si="391"/>
        <v>N</v>
      </c>
      <c r="AB937" s="13" t="str">
        <f t="shared" si="392"/>
        <v>U</v>
      </c>
      <c r="AC937" s="14">
        <f t="shared" si="393"/>
        <v>166021.44365805644</v>
      </c>
      <c r="AD937" s="14">
        <f t="shared" si="394"/>
        <v>0</v>
      </c>
      <c r="AE937" s="27"/>
      <c r="AF937" s="27"/>
      <c r="AG937" s="33"/>
      <c r="AH937" s="34"/>
      <c r="AI937" s="35"/>
      <c r="AJ937" s="33"/>
      <c r="AK937" s="34"/>
      <c r="AL937" s="35"/>
      <c r="AM937" s="28"/>
      <c r="AN937" s="28"/>
      <c r="AO937" s="28"/>
    </row>
    <row r="938" spans="5:41" x14ac:dyDescent="0.25">
      <c r="E938" s="11">
        <f>route!A937</f>
        <v>0</v>
      </c>
      <c r="F938" s="11">
        <f>route!B937</f>
        <v>0</v>
      </c>
      <c r="G938" s="12">
        <f t="shared" si="372"/>
        <v>0</v>
      </c>
      <c r="H938" s="12">
        <f t="shared" si="373"/>
        <v>0</v>
      </c>
      <c r="I938" s="12">
        <f t="shared" si="374"/>
        <v>31</v>
      </c>
      <c r="J938" s="12">
        <f t="shared" si="375"/>
        <v>3</v>
      </c>
      <c r="K938" s="12">
        <f t="shared" si="376"/>
        <v>-5.2359877559829883E-2</v>
      </c>
      <c r="L938" s="12">
        <f t="shared" si="377"/>
        <v>-5.2335956242943828E-2</v>
      </c>
      <c r="M938" s="12">
        <f t="shared" si="378"/>
        <v>-5.2383818566763218E-2</v>
      </c>
      <c r="N938" s="12">
        <f t="shared" si="379"/>
        <v>0</v>
      </c>
      <c r="O938" s="12">
        <f t="shared" si="380"/>
        <v>6375585.7452000007</v>
      </c>
      <c r="P938" s="12">
        <f t="shared" si="381"/>
        <v>9.2468067027179749E-6</v>
      </c>
      <c r="Q938" s="12">
        <f t="shared" si="382"/>
        <v>0</v>
      </c>
      <c r="R938" s="12">
        <f t="shared" si="383"/>
        <v>0</v>
      </c>
      <c r="S938" s="12">
        <f t="shared" si="384"/>
        <v>0</v>
      </c>
      <c r="T938" s="12">
        <f t="shared" si="385"/>
        <v>0</v>
      </c>
      <c r="U938" s="12">
        <f t="shared" si="386"/>
        <v>0</v>
      </c>
      <c r="V938" s="12">
        <f t="shared" si="371"/>
        <v>5.0546225567071803E-3</v>
      </c>
      <c r="W938" s="12">
        <f t="shared" si="387"/>
        <v>4.2582015317955055E-5</v>
      </c>
      <c r="X938" s="12">
        <f t="shared" si="388"/>
        <v>1.6740578955036711E-7</v>
      </c>
      <c r="Y938" s="12">
        <f t="shared" si="389"/>
        <v>0</v>
      </c>
      <c r="Z938" s="13" t="str">
        <f t="shared" si="390"/>
        <v>N</v>
      </c>
      <c r="AA938" s="13" t="str">
        <f t="shared" si="391"/>
        <v>N</v>
      </c>
      <c r="AB938" s="13" t="str">
        <f t="shared" si="392"/>
        <v>U</v>
      </c>
      <c r="AC938" s="14">
        <f t="shared" si="393"/>
        <v>166021.44365805644</v>
      </c>
      <c r="AD938" s="14">
        <f t="shared" si="394"/>
        <v>0</v>
      </c>
      <c r="AE938" s="27"/>
      <c r="AF938" s="27"/>
      <c r="AG938" s="33"/>
      <c r="AH938" s="34"/>
      <c r="AI938" s="35"/>
      <c r="AJ938" s="33"/>
      <c r="AK938" s="34"/>
      <c r="AL938" s="35"/>
      <c r="AM938" s="28"/>
      <c r="AN938" s="28"/>
      <c r="AO938" s="28"/>
    </row>
    <row r="939" spans="5:41" x14ac:dyDescent="0.25">
      <c r="E939" s="11">
        <f>route!A938</f>
        <v>0</v>
      </c>
      <c r="F939" s="11">
        <f>route!B938</f>
        <v>0</v>
      </c>
      <c r="G939" s="12">
        <f t="shared" si="372"/>
        <v>0</v>
      </c>
      <c r="H939" s="12">
        <f t="shared" si="373"/>
        <v>0</v>
      </c>
      <c r="I939" s="12">
        <f t="shared" si="374"/>
        <v>31</v>
      </c>
      <c r="J939" s="12">
        <f t="shared" si="375"/>
        <v>3</v>
      </c>
      <c r="K939" s="12">
        <f t="shared" si="376"/>
        <v>-5.2359877559829883E-2</v>
      </c>
      <c r="L939" s="12">
        <f t="shared" si="377"/>
        <v>-5.2335956242943828E-2</v>
      </c>
      <c r="M939" s="12">
        <f t="shared" si="378"/>
        <v>-5.2383818566763218E-2</v>
      </c>
      <c r="N939" s="12">
        <f t="shared" si="379"/>
        <v>0</v>
      </c>
      <c r="O939" s="12">
        <f t="shared" si="380"/>
        <v>6375585.7452000007</v>
      </c>
      <c r="P939" s="12">
        <f t="shared" si="381"/>
        <v>9.2468067027179749E-6</v>
      </c>
      <c r="Q939" s="12">
        <f t="shared" si="382"/>
        <v>0</v>
      </c>
      <c r="R939" s="12">
        <f t="shared" si="383"/>
        <v>0</v>
      </c>
      <c r="S939" s="12">
        <f t="shared" si="384"/>
        <v>0</v>
      </c>
      <c r="T939" s="12">
        <f t="shared" si="385"/>
        <v>0</v>
      </c>
      <c r="U939" s="12">
        <f t="shared" si="386"/>
        <v>0</v>
      </c>
      <c r="V939" s="12">
        <f t="shared" si="371"/>
        <v>5.0546225567071803E-3</v>
      </c>
      <c r="W939" s="12">
        <f t="shared" si="387"/>
        <v>4.2582015317955055E-5</v>
      </c>
      <c r="X939" s="12">
        <f t="shared" si="388"/>
        <v>1.6740578955036711E-7</v>
      </c>
      <c r="Y939" s="12">
        <f t="shared" si="389"/>
        <v>0</v>
      </c>
      <c r="Z939" s="13" t="str">
        <f t="shared" si="390"/>
        <v>N</v>
      </c>
      <c r="AA939" s="13" t="str">
        <f t="shared" si="391"/>
        <v>N</v>
      </c>
      <c r="AB939" s="13" t="str">
        <f t="shared" si="392"/>
        <v>U</v>
      </c>
      <c r="AC939" s="14">
        <f t="shared" si="393"/>
        <v>166021.44365805644</v>
      </c>
      <c r="AD939" s="14">
        <f t="shared" si="394"/>
        <v>0</v>
      </c>
      <c r="AE939" s="27"/>
      <c r="AF939" s="27"/>
      <c r="AG939" s="33"/>
      <c r="AH939" s="34"/>
      <c r="AI939" s="35"/>
      <c r="AJ939" s="33"/>
      <c r="AK939" s="34"/>
      <c r="AL939" s="35"/>
      <c r="AM939" s="28"/>
      <c r="AN939" s="28"/>
      <c r="AO939" s="28"/>
    </row>
    <row r="940" spans="5:41" x14ac:dyDescent="0.25">
      <c r="E940" s="11">
        <f>route!A939</f>
        <v>0</v>
      </c>
      <c r="F940" s="11">
        <f>route!B939</f>
        <v>0</v>
      </c>
      <c r="G940" s="12">
        <f t="shared" si="372"/>
        <v>0</v>
      </c>
      <c r="H940" s="12">
        <f t="shared" si="373"/>
        <v>0</v>
      </c>
      <c r="I940" s="12">
        <f t="shared" si="374"/>
        <v>31</v>
      </c>
      <c r="J940" s="12">
        <f t="shared" si="375"/>
        <v>3</v>
      </c>
      <c r="K940" s="12">
        <f t="shared" si="376"/>
        <v>-5.2359877559829883E-2</v>
      </c>
      <c r="L940" s="12">
        <f t="shared" si="377"/>
        <v>-5.2335956242943828E-2</v>
      </c>
      <c r="M940" s="12">
        <f t="shared" si="378"/>
        <v>-5.2383818566763218E-2</v>
      </c>
      <c r="N940" s="12">
        <f t="shared" si="379"/>
        <v>0</v>
      </c>
      <c r="O940" s="12">
        <f t="shared" si="380"/>
        <v>6375585.7452000007</v>
      </c>
      <c r="P940" s="12">
        <f t="shared" si="381"/>
        <v>9.2468067027179749E-6</v>
      </c>
      <c r="Q940" s="12">
        <f t="shared" si="382"/>
        <v>0</v>
      </c>
      <c r="R940" s="12">
        <f t="shared" si="383"/>
        <v>0</v>
      </c>
      <c r="S940" s="12">
        <f t="shared" si="384"/>
        <v>0</v>
      </c>
      <c r="T940" s="12">
        <f t="shared" si="385"/>
        <v>0</v>
      </c>
      <c r="U940" s="12">
        <f t="shared" si="386"/>
        <v>0</v>
      </c>
      <c r="V940" s="12">
        <f t="shared" si="371"/>
        <v>5.0546225567071803E-3</v>
      </c>
      <c r="W940" s="12">
        <f t="shared" si="387"/>
        <v>4.2582015317955055E-5</v>
      </c>
      <c r="X940" s="12">
        <f t="shared" si="388"/>
        <v>1.6740578955036711E-7</v>
      </c>
      <c r="Y940" s="12">
        <f t="shared" si="389"/>
        <v>0</v>
      </c>
      <c r="Z940" s="13" t="str">
        <f t="shared" si="390"/>
        <v>N</v>
      </c>
      <c r="AA940" s="13" t="str">
        <f t="shared" si="391"/>
        <v>N</v>
      </c>
      <c r="AB940" s="13" t="str">
        <f t="shared" si="392"/>
        <v>U</v>
      </c>
      <c r="AC940" s="14">
        <f t="shared" si="393"/>
        <v>166021.44365805644</v>
      </c>
      <c r="AD940" s="14">
        <f t="shared" si="394"/>
        <v>0</v>
      </c>
      <c r="AE940" s="27"/>
      <c r="AF940" s="27"/>
      <c r="AG940" s="33"/>
      <c r="AH940" s="34"/>
      <c r="AI940" s="35"/>
      <c r="AJ940" s="33"/>
      <c r="AK940" s="34"/>
      <c r="AL940" s="35"/>
      <c r="AM940" s="28"/>
      <c r="AN940" s="28"/>
      <c r="AO940" s="28"/>
    </row>
    <row r="941" spans="5:41" x14ac:dyDescent="0.25">
      <c r="E941" s="11">
        <f>route!A940</f>
        <v>0</v>
      </c>
      <c r="F941" s="11">
        <f>route!B940</f>
        <v>0</v>
      </c>
      <c r="G941" s="12">
        <f t="shared" si="372"/>
        <v>0</v>
      </c>
      <c r="H941" s="12">
        <f t="shared" si="373"/>
        <v>0</v>
      </c>
      <c r="I941" s="12">
        <f t="shared" si="374"/>
        <v>31</v>
      </c>
      <c r="J941" s="12">
        <f t="shared" si="375"/>
        <v>3</v>
      </c>
      <c r="K941" s="12">
        <f t="shared" si="376"/>
        <v>-5.2359877559829883E-2</v>
      </c>
      <c r="L941" s="12">
        <f t="shared" si="377"/>
        <v>-5.2335956242943828E-2</v>
      </c>
      <c r="M941" s="12">
        <f t="shared" si="378"/>
        <v>-5.2383818566763218E-2</v>
      </c>
      <c r="N941" s="12">
        <f t="shared" si="379"/>
        <v>0</v>
      </c>
      <c r="O941" s="12">
        <f t="shared" si="380"/>
        <v>6375585.7452000007</v>
      </c>
      <c r="P941" s="12">
        <f t="shared" si="381"/>
        <v>9.2468067027179749E-6</v>
      </c>
      <c r="Q941" s="12">
        <f t="shared" si="382"/>
        <v>0</v>
      </c>
      <c r="R941" s="12">
        <f t="shared" si="383"/>
        <v>0</v>
      </c>
      <c r="S941" s="12">
        <f t="shared" si="384"/>
        <v>0</v>
      </c>
      <c r="T941" s="12">
        <f t="shared" si="385"/>
        <v>0</v>
      </c>
      <c r="U941" s="12">
        <f t="shared" si="386"/>
        <v>0</v>
      </c>
      <c r="V941" s="12">
        <f t="shared" si="371"/>
        <v>5.0546225567071803E-3</v>
      </c>
      <c r="W941" s="12">
        <f t="shared" si="387"/>
        <v>4.2582015317955055E-5</v>
      </c>
      <c r="X941" s="12">
        <f t="shared" si="388"/>
        <v>1.6740578955036711E-7</v>
      </c>
      <c r="Y941" s="12">
        <f t="shared" si="389"/>
        <v>0</v>
      </c>
      <c r="Z941" s="13" t="str">
        <f t="shared" si="390"/>
        <v>N</v>
      </c>
      <c r="AA941" s="13" t="str">
        <f t="shared" si="391"/>
        <v>N</v>
      </c>
      <c r="AB941" s="13" t="str">
        <f t="shared" si="392"/>
        <v>U</v>
      </c>
      <c r="AC941" s="14">
        <f t="shared" si="393"/>
        <v>166021.44365805644</v>
      </c>
      <c r="AD941" s="14">
        <f t="shared" si="394"/>
        <v>0</v>
      </c>
      <c r="AE941" s="27"/>
      <c r="AF941" s="27"/>
      <c r="AG941" s="33"/>
      <c r="AH941" s="34"/>
      <c r="AI941" s="35"/>
      <c r="AJ941" s="33"/>
      <c r="AK941" s="34"/>
      <c r="AL941" s="35"/>
      <c r="AM941" s="28"/>
      <c r="AN941" s="28"/>
      <c r="AO941" s="28"/>
    </row>
    <row r="942" spans="5:41" x14ac:dyDescent="0.25">
      <c r="E942" s="11">
        <f>route!A941</f>
        <v>0</v>
      </c>
      <c r="F942" s="11">
        <f>route!B941</f>
        <v>0</v>
      </c>
      <c r="G942" s="12">
        <f t="shared" si="372"/>
        <v>0</v>
      </c>
      <c r="H942" s="12">
        <f t="shared" si="373"/>
        <v>0</v>
      </c>
      <c r="I942" s="12">
        <f t="shared" si="374"/>
        <v>31</v>
      </c>
      <c r="J942" s="12">
        <f t="shared" si="375"/>
        <v>3</v>
      </c>
      <c r="K942" s="12">
        <f t="shared" si="376"/>
        <v>-5.2359877559829883E-2</v>
      </c>
      <c r="L942" s="12">
        <f t="shared" si="377"/>
        <v>-5.2335956242943828E-2</v>
      </c>
      <c r="M942" s="12">
        <f t="shared" si="378"/>
        <v>-5.2383818566763218E-2</v>
      </c>
      <c r="N942" s="12">
        <f t="shared" si="379"/>
        <v>0</v>
      </c>
      <c r="O942" s="12">
        <f t="shared" si="380"/>
        <v>6375585.7452000007</v>
      </c>
      <c r="P942" s="12">
        <f t="shared" si="381"/>
        <v>9.2468067027179749E-6</v>
      </c>
      <c r="Q942" s="12">
        <f t="shared" si="382"/>
        <v>0</v>
      </c>
      <c r="R942" s="12">
        <f t="shared" si="383"/>
        <v>0</v>
      </c>
      <c r="S942" s="12">
        <f t="shared" si="384"/>
        <v>0</v>
      </c>
      <c r="T942" s="12">
        <f t="shared" si="385"/>
        <v>0</v>
      </c>
      <c r="U942" s="12">
        <f t="shared" si="386"/>
        <v>0</v>
      </c>
      <c r="V942" s="12">
        <f t="shared" si="371"/>
        <v>5.0546225567071803E-3</v>
      </c>
      <c r="W942" s="12">
        <f t="shared" si="387"/>
        <v>4.2582015317955055E-5</v>
      </c>
      <c r="X942" s="12">
        <f t="shared" si="388"/>
        <v>1.6740578955036711E-7</v>
      </c>
      <c r="Y942" s="12">
        <f t="shared" si="389"/>
        <v>0</v>
      </c>
      <c r="Z942" s="13" t="str">
        <f t="shared" si="390"/>
        <v>N</v>
      </c>
      <c r="AA942" s="13" t="str">
        <f t="shared" si="391"/>
        <v>N</v>
      </c>
      <c r="AB942" s="13" t="str">
        <f t="shared" si="392"/>
        <v>U</v>
      </c>
      <c r="AC942" s="14">
        <f t="shared" si="393"/>
        <v>166021.44365805644</v>
      </c>
      <c r="AD942" s="14">
        <f t="shared" si="394"/>
        <v>0</v>
      </c>
      <c r="AE942" s="27"/>
      <c r="AF942" s="27"/>
      <c r="AG942" s="33"/>
      <c r="AH942" s="34"/>
      <c r="AI942" s="35"/>
      <c r="AJ942" s="33"/>
      <c r="AK942" s="34"/>
      <c r="AL942" s="35"/>
      <c r="AM942" s="28"/>
      <c r="AN942" s="28"/>
      <c r="AO942" s="28"/>
    </row>
    <row r="943" spans="5:41" x14ac:dyDescent="0.25">
      <c r="E943" s="11">
        <f>route!A942</f>
        <v>0</v>
      </c>
      <c r="F943" s="11">
        <f>route!B942</f>
        <v>0</v>
      </c>
      <c r="G943" s="12">
        <f t="shared" si="372"/>
        <v>0</v>
      </c>
      <c r="H943" s="12">
        <f t="shared" si="373"/>
        <v>0</v>
      </c>
      <c r="I943" s="12">
        <f t="shared" si="374"/>
        <v>31</v>
      </c>
      <c r="J943" s="12">
        <f t="shared" si="375"/>
        <v>3</v>
      </c>
      <c r="K943" s="12">
        <f t="shared" si="376"/>
        <v>-5.2359877559829883E-2</v>
      </c>
      <c r="L943" s="12">
        <f t="shared" si="377"/>
        <v>-5.2335956242943828E-2</v>
      </c>
      <c r="M943" s="12">
        <f t="shared" si="378"/>
        <v>-5.2383818566763218E-2</v>
      </c>
      <c r="N943" s="12">
        <f t="shared" si="379"/>
        <v>0</v>
      </c>
      <c r="O943" s="12">
        <f t="shared" si="380"/>
        <v>6375585.7452000007</v>
      </c>
      <c r="P943" s="12">
        <f t="shared" si="381"/>
        <v>9.2468067027179749E-6</v>
      </c>
      <c r="Q943" s="12">
        <f t="shared" si="382"/>
        <v>0</v>
      </c>
      <c r="R943" s="12">
        <f t="shared" si="383"/>
        <v>0</v>
      </c>
      <c r="S943" s="12">
        <f t="shared" si="384"/>
        <v>0</v>
      </c>
      <c r="T943" s="12">
        <f t="shared" si="385"/>
        <v>0</v>
      </c>
      <c r="U943" s="12">
        <f t="shared" si="386"/>
        <v>0</v>
      </c>
      <c r="V943" s="12">
        <f t="shared" si="371"/>
        <v>5.0546225567071803E-3</v>
      </c>
      <c r="W943" s="12">
        <f t="shared" si="387"/>
        <v>4.2582015317955055E-5</v>
      </c>
      <c r="X943" s="12">
        <f t="shared" si="388"/>
        <v>1.6740578955036711E-7</v>
      </c>
      <c r="Y943" s="12">
        <f t="shared" si="389"/>
        <v>0</v>
      </c>
      <c r="Z943" s="13" t="str">
        <f t="shared" si="390"/>
        <v>N</v>
      </c>
      <c r="AA943" s="13" t="str">
        <f t="shared" si="391"/>
        <v>N</v>
      </c>
      <c r="AB943" s="13" t="str">
        <f t="shared" si="392"/>
        <v>U</v>
      </c>
      <c r="AC943" s="14">
        <f t="shared" si="393"/>
        <v>166021.44365805644</v>
      </c>
      <c r="AD943" s="14">
        <f t="shared" si="394"/>
        <v>0</v>
      </c>
      <c r="AE943" s="27"/>
      <c r="AF943" s="27"/>
      <c r="AG943" s="33"/>
      <c r="AH943" s="34"/>
      <c r="AI943" s="35"/>
      <c r="AJ943" s="33"/>
      <c r="AK943" s="34"/>
      <c r="AL943" s="35"/>
      <c r="AM943" s="28"/>
      <c r="AN943" s="28"/>
      <c r="AO943" s="28"/>
    </row>
    <row r="944" spans="5:41" x14ac:dyDescent="0.25">
      <c r="E944" s="11">
        <f>route!A943</f>
        <v>0</v>
      </c>
      <c r="F944" s="11">
        <f>route!B943</f>
        <v>0</v>
      </c>
      <c r="G944" s="12">
        <f t="shared" si="372"/>
        <v>0</v>
      </c>
      <c r="H944" s="12">
        <f t="shared" si="373"/>
        <v>0</v>
      </c>
      <c r="I944" s="12">
        <f t="shared" si="374"/>
        <v>31</v>
      </c>
      <c r="J944" s="12">
        <f t="shared" si="375"/>
        <v>3</v>
      </c>
      <c r="K944" s="12">
        <f t="shared" si="376"/>
        <v>-5.2359877559829883E-2</v>
      </c>
      <c r="L944" s="12">
        <f t="shared" si="377"/>
        <v>-5.2335956242943828E-2</v>
      </c>
      <c r="M944" s="12">
        <f t="shared" si="378"/>
        <v>-5.2383818566763218E-2</v>
      </c>
      <c r="N944" s="12">
        <f t="shared" si="379"/>
        <v>0</v>
      </c>
      <c r="O944" s="12">
        <f t="shared" si="380"/>
        <v>6375585.7452000007</v>
      </c>
      <c r="P944" s="12">
        <f t="shared" si="381"/>
        <v>9.2468067027179749E-6</v>
      </c>
      <c r="Q944" s="12">
        <f t="shared" si="382"/>
        <v>0</v>
      </c>
      <c r="R944" s="12">
        <f t="shared" si="383"/>
        <v>0</v>
      </c>
      <c r="S944" s="12">
        <f t="shared" si="384"/>
        <v>0</v>
      </c>
      <c r="T944" s="12">
        <f t="shared" si="385"/>
        <v>0</v>
      </c>
      <c r="U944" s="12">
        <f t="shared" si="386"/>
        <v>0</v>
      </c>
      <c r="V944" s="12">
        <f t="shared" si="371"/>
        <v>5.0546225567071803E-3</v>
      </c>
      <c r="W944" s="12">
        <f t="shared" si="387"/>
        <v>4.2582015317955055E-5</v>
      </c>
      <c r="X944" s="12">
        <f t="shared" si="388"/>
        <v>1.6740578955036711E-7</v>
      </c>
      <c r="Y944" s="12">
        <f t="shared" si="389"/>
        <v>0</v>
      </c>
      <c r="Z944" s="13" t="str">
        <f t="shared" si="390"/>
        <v>N</v>
      </c>
      <c r="AA944" s="13" t="str">
        <f t="shared" si="391"/>
        <v>N</v>
      </c>
      <c r="AB944" s="13" t="str">
        <f t="shared" si="392"/>
        <v>U</v>
      </c>
      <c r="AC944" s="14">
        <f t="shared" si="393"/>
        <v>166021.44365805644</v>
      </c>
      <c r="AD944" s="14">
        <f t="shared" si="394"/>
        <v>0</v>
      </c>
      <c r="AE944" s="27"/>
      <c r="AF944" s="27"/>
      <c r="AG944" s="33"/>
      <c r="AH944" s="34"/>
      <c r="AI944" s="35"/>
      <c r="AJ944" s="33"/>
      <c r="AK944" s="34"/>
      <c r="AL944" s="35"/>
      <c r="AM944" s="28"/>
      <c r="AN944" s="28"/>
      <c r="AO944" s="28"/>
    </row>
    <row r="945" spans="5:41" x14ac:dyDescent="0.25">
      <c r="E945" s="11">
        <f>route!A944</f>
        <v>0</v>
      </c>
      <c r="F945" s="11">
        <f>route!B944</f>
        <v>0</v>
      </c>
      <c r="G945" s="12">
        <f t="shared" si="372"/>
        <v>0</v>
      </c>
      <c r="H945" s="12">
        <f t="shared" si="373"/>
        <v>0</v>
      </c>
      <c r="I945" s="12">
        <f t="shared" si="374"/>
        <v>31</v>
      </c>
      <c r="J945" s="12">
        <f t="shared" si="375"/>
        <v>3</v>
      </c>
      <c r="K945" s="12">
        <f t="shared" si="376"/>
        <v>-5.2359877559829883E-2</v>
      </c>
      <c r="L945" s="12">
        <f t="shared" si="377"/>
        <v>-5.2335956242943828E-2</v>
      </c>
      <c r="M945" s="12">
        <f t="shared" si="378"/>
        <v>-5.2383818566763218E-2</v>
      </c>
      <c r="N945" s="12">
        <f t="shared" si="379"/>
        <v>0</v>
      </c>
      <c r="O945" s="12">
        <f t="shared" si="380"/>
        <v>6375585.7452000007</v>
      </c>
      <c r="P945" s="12">
        <f t="shared" si="381"/>
        <v>9.2468067027179749E-6</v>
      </c>
      <c r="Q945" s="12">
        <f t="shared" si="382"/>
        <v>0</v>
      </c>
      <c r="R945" s="12">
        <f t="shared" si="383"/>
        <v>0</v>
      </c>
      <c r="S945" s="12">
        <f t="shared" si="384"/>
        <v>0</v>
      </c>
      <c r="T945" s="12">
        <f t="shared" si="385"/>
        <v>0</v>
      </c>
      <c r="U945" s="12">
        <f t="shared" si="386"/>
        <v>0</v>
      </c>
      <c r="V945" s="12">
        <f t="shared" si="371"/>
        <v>5.0546225567071803E-3</v>
      </c>
      <c r="W945" s="12">
        <f t="shared" si="387"/>
        <v>4.2582015317955055E-5</v>
      </c>
      <c r="X945" s="12">
        <f t="shared" si="388"/>
        <v>1.6740578955036711E-7</v>
      </c>
      <c r="Y945" s="12">
        <f t="shared" si="389"/>
        <v>0</v>
      </c>
      <c r="Z945" s="13" t="str">
        <f t="shared" si="390"/>
        <v>N</v>
      </c>
      <c r="AA945" s="13" t="str">
        <f t="shared" si="391"/>
        <v>N</v>
      </c>
      <c r="AB945" s="13" t="str">
        <f t="shared" si="392"/>
        <v>U</v>
      </c>
      <c r="AC945" s="14">
        <f t="shared" si="393"/>
        <v>166021.44365805644</v>
      </c>
      <c r="AD945" s="14">
        <f t="shared" si="394"/>
        <v>0</v>
      </c>
      <c r="AE945" s="27"/>
      <c r="AF945" s="27"/>
      <c r="AG945" s="33"/>
      <c r="AH945" s="34"/>
      <c r="AI945" s="35"/>
      <c r="AJ945" s="33"/>
      <c r="AK945" s="34"/>
      <c r="AL945" s="35"/>
      <c r="AM945" s="28"/>
      <c r="AN945" s="28"/>
      <c r="AO945" s="28"/>
    </row>
    <row r="946" spans="5:41" x14ac:dyDescent="0.25">
      <c r="E946" s="11">
        <f>route!A945</f>
        <v>0</v>
      </c>
      <c r="F946" s="11">
        <f>route!B945</f>
        <v>0</v>
      </c>
      <c r="G946" s="12">
        <f t="shared" si="372"/>
        <v>0</v>
      </c>
      <c r="H946" s="12">
        <f t="shared" si="373"/>
        <v>0</v>
      </c>
      <c r="I946" s="12">
        <f t="shared" si="374"/>
        <v>31</v>
      </c>
      <c r="J946" s="12">
        <f t="shared" si="375"/>
        <v>3</v>
      </c>
      <c r="K946" s="12">
        <f t="shared" si="376"/>
        <v>-5.2359877559829883E-2</v>
      </c>
      <c r="L946" s="12">
        <f t="shared" si="377"/>
        <v>-5.2335956242943828E-2</v>
      </c>
      <c r="M946" s="12">
        <f t="shared" si="378"/>
        <v>-5.2383818566763218E-2</v>
      </c>
      <c r="N946" s="12">
        <f t="shared" si="379"/>
        <v>0</v>
      </c>
      <c r="O946" s="12">
        <f t="shared" si="380"/>
        <v>6375585.7452000007</v>
      </c>
      <c r="P946" s="12">
        <f t="shared" si="381"/>
        <v>9.2468067027179749E-6</v>
      </c>
      <c r="Q946" s="12">
        <f t="shared" si="382"/>
        <v>0</v>
      </c>
      <c r="R946" s="12">
        <f t="shared" si="383"/>
        <v>0</v>
      </c>
      <c r="S946" s="12">
        <f t="shared" si="384"/>
        <v>0</v>
      </c>
      <c r="T946" s="12">
        <f t="shared" si="385"/>
        <v>0</v>
      </c>
      <c r="U946" s="12">
        <f t="shared" si="386"/>
        <v>0</v>
      </c>
      <c r="V946" s="12">
        <f t="shared" si="371"/>
        <v>5.0546225567071803E-3</v>
      </c>
      <c r="W946" s="12">
        <f t="shared" si="387"/>
        <v>4.2582015317955055E-5</v>
      </c>
      <c r="X946" s="12">
        <f t="shared" si="388"/>
        <v>1.6740578955036711E-7</v>
      </c>
      <c r="Y946" s="12">
        <f t="shared" si="389"/>
        <v>0</v>
      </c>
      <c r="Z946" s="13" t="str">
        <f t="shared" si="390"/>
        <v>N</v>
      </c>
      <c r="AA946" s="13" t="str">
        <f t="shared" si="391"/>
        <v>N</v>
      </c>
      <c r="AB946" s="13" t="str">
        <f t="shared" si="392"/>
        <v>U</v>
      </c>
      <c r="AC946" s="14">
        <f t="shared" si="393"/>
        <v>166021.44365805644</v>
      </c>
      <c r="AD946" s="14">
        <f t="shared" si="394"/>
        <v>0</v>
      </c>
      <c r="AE946" s="27"/>
      <c r="AF946" s="27"/>
      <c r="AG946" s="33"/>
      <c r="AH946" s="34"/>
      <c r="AI946" s="35"/>
      <c r="AJ946" s="33"/>
      <c r="AK946" s="34"/>
      <c r="AL946" s="35"/>
      <c r="AM946" s="28"/>
      <c r="AN946" s="28"/>
      <c r="AO946" s="28"/>
    </row>
    <row r="947" spans="5:41" x14ac:dyDescent="0.25">
      <c r="E947" s="11">
        <f>route!A946</f>
        <v>0</v>
      </c>
      <c r="F947" s="11">
        <f>route!B946</f>
        <v>0</v>
      </c>
      <c r="G947" s="12">
        <f t="shared" si="372"/>
        <v>0</v>
      </c>
      <c r="H947" s="12">
        <f t="shared" si="373"/>
        <v>0</v>
      </c>
      <c r="I947" s="12">
        <f t="shared" si="374"/>
        <v>31</v>
      </c>
      <c r="J947" s="12">
        <f t="shared" si="375"/>
        <v>3</v>
      </c>
      <c r="K947" s="12">
        <f t="shared" si="376"/>
        <v>-5.2359877559829883E-2</v>
      </c>
      <c r="L947" s="12">
        <f t="shared" si="377"/>
        <v>-5.2335956242943828E-2</v>
      </c>
      <c r="M947" s="12">
        <f t="shared" si="378"/>
        <v>-5.2383818566763218E-2</v>
      </c>
      <c r="N947" s="12">
        <f t="shared" si="379"/>
        <v>0</v>
      </c>
      <c r="O947" s="12">
        <f t="shared" si="380"/>
        <v>6375585.7452000007</v>
      </c>
      <c r="P947" s="12">
        <f t="shared" si="381"/>
        <v>9.2468067027179749E-6</v>
      </c>
      <c r="Q947" s="12">
        <f t="shared" si="382"/>
        <v>0</v>
      </c>
      <c r="R947" s="12">
        <f t="shared" si="383"/>
        <v>0</v>
      </c>
      <c r="S947" s="12">
        <f t="shared" si="384"/>
        <v>0</v>
      </c>
      <c r="T947" s="12">
        <f t="shared" si="385"/>
        <v>0</v>
      </c>
      <c r="U947" s="12">
        <f t="shared" si="386"/>
        <v>0</v>
      </c>
      <c r="V947" s="12">
        <f t="shared" si="371"/>
        <v>5.0546225567071803E-3</v>
      </c>
      <c r="W947" s="12">
        <f t="shared" si="387"/>
        <v>4.2582015317955055E-5</v>
      </c>
      <c r="X947" s="12">
        <f t="shared" si="388"/>
        <v>1.6740578955036711E-7</v>
      </c>
      <c r="Y947" s="12">
        <f t="shared" si="389"/>
        <v>0</v>
      </c>
      <c r="Z947" s="13" t="str">
        <f t="shared" si="390"/>
        <v>N</v>
      </c>
      <c r="AA947" s="13" t="str">
        <f t="shared" si="391"/>
        <v>N</v>
      </c>
      <c r="AB947" s="13" t="str">
        <f t="shared" si="392"/>
        <v>U</v>
      </c>
      <c r="AC947" s="14">
        <f t="shared" si="393"/>
        <v>166021.44365805644</v>
      </c>
      <c r="AD947" s="14">
        <f t="shared" si="394"/>
        <v>0</v>
      </c>
      <c r="AE947" s="27"/>
      <c r="AF947" s="27"/>
      <c r="AG947" s="33"/>
      <c r="AH947" s="34"/>
      <c r="AI947" s="35"/>
      <c r="AJ947" s="33"/>
      <c r="AK947" s="34"/>
      <c r="AL947" s="35"/>
      <c r="AM947" s="28"/>
      <c r="AN947" s="28"/>
      <c r="AO947" s="28"/>
    </row>
    <row r="948" spans="5:41" x14ac:dyDescent="0.25">
      <c r="E948" s="11">
        <f>route!A947</f>
        <v>0</v>
      </c>
      <c r="F948" s="11">
        <f>route!B947</f>
        <v>0</v>
      </c>
      <c r="G948" s="12">
        <f t="shared" si="372"/>
        <v>0</v>
      </c>
      <c r="H948" s="12">
        <f t="shared" si="373"/>
        <v>0</v>
      </c>
      <c r="I948" s="12">
        <f t="shared" si="374"/>
        <v>31</v>
      </c>
      <c r="J948" s="12">
        <f t="shared" si="375"/>
        <v>3</v>
      </c>
      <c r="K948" s="12">
        <f t="shared" si="376"/>
        <v>-5.2359877559829883E-2</v>
      </c>
      <c r="L948" s="12">
        <f t="shared" si="377"/>
        <v>-5.2335956242943828E-2</v>
      </c>
      <c r="M948" s="12">
        <f t="shared" si="378"/>
        <v>-5.2383818566763218E-2</v>
      </c>
      <c r="N948" s="12">
        <f t="shared" si="379"/>
        <v>0</v>
      </c>
      <c r="O948" s="12">
        <f t="shared" si="380"/>
        <v>6375585.7452000007</v>
      </c>
      <c r="P948" s="12">
        <f t="shared" si="381"/>
        <v>9.2468067027179749E-6</v>
      </c>
      <c r="Q948" s="12">
        <f t="shared" si="382"/>
        <v>0</v>
      </c>
      <c r="R948" s="12">
        <f t="shared" si="383"/>
        <v>0</v>
      </c>
      <c r="S948" s="12">
        <f t="shared" si="384"/>
        <v>0</v>
      </c>
      <c r="T948" s="12">
        <f t="shared" si="385"/>
        <v>0</v>
      </c>
      <c r="U948" s="12">
        <f t="shared" si="386"/>
        <v>0</v>
      </c>
      <c r="V948" s="12">
        <f t="shared" si="371"/>
        <v>5.0546225567071803E-3</v>
      </c>
      <c r="W948" s="12">
        <f t="shared" si="387"/>
        <v>4.2582015317955055E-5</v>
      </c>
      <c r="X948" s="12">
        <f t="shared" si="388"/>
        <v>1.6740578955036711E-7</v>
      </c>
      <c r="Y948" s="12">
        <f t="shared" si="389"/>
        <v>0</v>
      </c>
      <c r="Z948" s="13" t="str">
        <f t="shared" si="390"/>
        <v>N</v>
      </c>
      <c r="AA948" s="13" t="str">
        <f t="shared" si="391"/>
        <v>N</v>
      </c>
      <c r="AB948" s="13" t="str">
        <f t="shared" si="392"/>
        <v>U</v>
      </c>
      <c r="AC948" s="14">
        <f t="shared" si="393"/>
        <v>166021.44365805644</v>
      </c>
      <c r="AD948" s="14">
        <f t="shared" si="394"/>
        <v>0</v>
      </c>
      <c r="AE948" s="27"/>
      <c r="AF948" s="27"/>
      <c r="AG948" s="33"/>
      <c r="AH948" s="34"/>
      <c r="AI948" s="35"/>
      <c r="AJ948" s="33"/>
      <c r="AK948" s="34"/>
      <c r="AL948" s="35"/>
      <c r="AM948" s="28"/>
      <c r="AN948" s="28"/>
      <c r="AO948" s="28"/>
    </row>
    <row r="949" spans="5:41" x14ac:dyDescent="0.25">
      <c r="E949" s="11">
        <f>route!A948</f>
        <v>0</v>
      </c>
      <c r="F949" s="11">
        <f>route!B948</f>
        <v>0</v>
      </c>
      <c r="G949" s="12">
        <f t="shared" si="372"/>
        <v>0</v>
      </c>
      <c r="H949" s="12">
        <f t="shared" si="373"/>
        <v>0</v>
      </c>
      <c r="I949" s="12">
        <f t="shared" si="374"/>
        <v>31</v>
      </c>
      <c r="J949" s="12">
        <f t="shared" si="375"/>
        <v>3</v>
      </c>
      <c r="K949" s="12">
        <f t="shared" si="376"/>
        <v>-5.2359877559829883E-2</v>
      </c>
      <c r="L949" s="12">
        <f t="shared" si="377"/>
        <v>-5.2335956242943828E-2</v>
      </c>
      <c r="M949" s="12">
        <f t="shared" si="378"/>
        <v>-5.2383818566763218E-2</v>
      </c>
      <c r="N949" s="12">
        <f t="shared" si="379"/>
        <v>0</v>
      </c>
      <c r="O949" s="12">
        <f t="shared" si="380"/>
        <v>6375585.7452000007</v>
      </c>
      <c r="P949" s="12">
        <f t="shared" si="381"/>
        <v>9.2468067027179749E-6</v>
      </c>
      <c r="Q949" s="12">
        <f t="shared" si="382"/>
        <v>0</v>
      </c>
      <c r="R949" s="12">
        <f t="shared" si="383"/>
        <v>0</v>
      </c>
      <c r="S949" s="12">
        <f t="shared" si="384"/>
        <v>0</v>
      </c>
      <c r="T949" s="12">
        <f t="shared" si="385"/>
        <v>0</v>
      </c>
      <c r="U949" s="12">
        <f t="shared" si="386"/>
        <v>0</v>
      </c>
      <c r="V949" s="12">
        <f t="shared" si="371"/>
        <v>5.0546225567071803E-3</v>
      </c>
      <c r="W949" s="12">
        <f t="shared" si="387"/>
        <v>4.2582015317955055E-5</v>
      </c>
      <c r="X949" s="12">
        <f t="shared" si="388"/>
        <v>1.6740578955036711E-7</v>
      </c>
      <c r="Y949" s="12">
        <f t="shared" si="389"/>
        <v>0</v>
      </c>
      <c r="Z949" s="13" t="str">
        <f t="shared" si="390"/>
        <v>N</v>
      </c>
      <c r="AA949" s="13" t="str">
        <f t="shared" si="391"/>
        <v>N</v>
      </c>
      <c r="AB949" s="13" t="str">
        <f t="shared" si="392"/>
        <v>U</v>
      </c>
      <c r="AC949" s="14">
        <f t="shared" si="393"/>
        <v>166021.44365805644</v>
      </c>
      <c r="AD949" s="14">
        <f t="shared" si="394"/>
        <v>0</v>
      </c>
      <c r="AE949" s="27"/>
      <c r="AF949" s="27"/>
      <c r="AG949" s="33"/>
      <c r="AH949" s="34"/>
      <c r="AI949" s="35"/>
      <c r="AJ949" s="33"/>
      <c r="AK949" s="34"/>
      <c r="AL949" s="35"/>
      <c r="AM949" s="28"/>
      <c r="AN949" s="28"/>
      <c r="AO949" s="28"/>
    </row>
    <row r="950" spans="5:41" x14ac:dyDescent="0.25">
      <c r="E950" s="11">
        <f>route!A949</f>
        <v>0</v>
      </c>
      <c r="F950" s="11">
        <f>route!B949</f>
        <v>0</v>
      </c>
      <c r="G950" s="12">
        <f t="shared" si="372"/>
        <v>0</v>
      </c>
      <c r="H950" s="12">
        <f t="shared" si="373"/>
        <v>0</v>
      </c>
      <c r="I950" s="12">
        <f t="shared" si="374"/>
        <v>31</v>
      </c>
      <c r="J950" s="12">
        <f t="shared" si="375"/>
        <v>3</v>
      </c>
      <c r="K950" s="12">
        <f t="shared" si="376"/>
        <v>-5.2359877559829883E-2</v>
      </c>
      <c r="L950" s="12">
        <f t="shared" si="377"/>
        <v>-5.2335956242943828E-2</v>
      </c>
      <c r="M950" s="12">
        <f t="shared" si="378"/>
        <v>-5.2383818566763218E-2</v>
      </c>
      <c r="N950" s="12">
        <f t="shared" si="379"/>
        <v>0</v>
      </c>
      <c r="O950" s="12">
        <f t="shared" si="380"/>
        <v>6375585.7452000007</v>
      </c>
      <c r="P950" s="12">
        <f t="shared" si="381"/>
        <v>9.2468067027179749E-6</v>
      </c>
      <c r="Q950" s="12">
        <f t="shared" si="382"/>
        <v>0</v>
      </c>
      <c r="R950" s="12">
        <f t="shared" si="383"/>
        <v>0</v>
      </c>
      <c r="S950" s="12">
        <f t="shared" si="384"/>
        <v>0</v>
      </c>
      <c r="T950" s="12">
        <f t="shared" si="385"/>
        <v>0</v>
      </c>
      <c r="U950" s="12">
        <f t="shared" si="386"/>
        <v>0</v>
      </c>
      <c r="V950" s="12">
        <f t="shared" si="371"/>
        <v>5.0546225567071803E-3</v>
      </c>
      <c r="W950" s="12">
        <f t="shared" si="387"/>
        <v>4.2582015317955055E-5</v>
      </c>
      <c r="X950" s="12">
        <f t="shared" si="388"/>
        <v>1.6740578955036711E-7</v>
      </c>
      <c r="Y950" s="12">
        <f t="shared" si="389"/>
        <v>0</v>
      </c>
      <c r="Z950" s="13" t="str">
        <f t="shared" si="390"/>
        <v>N</v>
      </c>
      <c r="AA950" s="13" t="str">
        <f t="shared" si="391"/>
        <v>N</v>
      </c>
      <c r="AB950" s="13" t="str">
        <f t="shared" si="392"/>
        <v>U</v>
      </c>
      <c r="AC950" s="14">
        <f t="shared" si="393"/>
        <v>166021.44365805644</v>
      </c>
      <c r="AD950" s="14">
        <f t="shared" si="394"/>
        <v>0</v>
      </c>
      <c r="AE950" s="27"/>
      <c r="AF950" s="27"/>
      <c r="AG950" s="33"/>
      <c r="AH950" s="34"/>
      <c r="AI950" s="35"/>
      <c r="AJ950" s="33"/>
      <c r="AK950" s="34"/>
      <c r="AL950" s="35"/>
      <c r="AM950" s="28"/>
      <c r="AN950" s="28"/>
      <c r="AO950" s="28"/>
    </row>
    <row r="951" spans="5:41" x14ac:dyDescent="0.25">
      <c r="E951" s="11">
        <f>route!A950</f>
        <v>0</v>
      </c>
      <c r="F951" s="11">
        <f>route!B950</f>
        <v>0</v>
      </c>
      <c r="G951" s="12">
        <f t="shared" si="372"/>
        <v>0</v>
      </c>
      <c r="H951" s="12">
        <f t="shared" si="373"/>
        <v>0</v>
      </c>
      <c r="I951" s="12">
        <f t="shared" si="374"/>
        <v>31</v>
      </c>
      <c r="J951" s="12">
        <f t="shared" si="375"/>
        <v>3</v>
      </c>
      <c r="K951" s="12">
        <f t="shared" si="376"/>
        <v>-5.2359877559829883E-2</v>
      </c>
      <c r="L951" s="12">
        <f t="shared" si="377"/>
        <v>-5.2335956242943828E-2</v>
      </c>
      <c r="M951" s="12">
        <f t="shared" si="378"/>
        <v>-5.2383818566763218E-2</v>
      </c>
      <c r="N951" s="12">
        <f t="shared" si="379"/>
        <v>0</v>
      </c>
      <c r="O951" s="12">
        <f t="shared" si="380"/>
        <v>6375585.7452000007</v>
      </c>
      <c r="P951" s="12">
        <f t="shared" si="381"/>
        <v>9.2468067027179749E-6</v>
      </c>
      <c r="Q951" s="12">
        <f t="shared" si="382"/>
        <v>0</v>
      </c>
      <c r="R951" s="12">
        <f t="shared" si="383"/>
        <v>0</v>
      </c>
      <c r="S951" s="12">
        <f t="shared" si="384"/>
        <v>0</v>
      </c>
      <c r="T951" s="12">
        <f t="shared" si="385"/>
        <v>0</v>
      </c>
      <c r="U951" s="12">
        <f t="shared" si="386"/>
        <v>0</v>
      </c>
      <c r="V951" s="12">
        <f t="shared" si="371"/>
        <v>5.0546225567071803E-3</v>
      </c>
      <c r="W951" s="12">
        <f t="shared" si="387"/>
        <v>4.2582015317955055E-5</v>
      </c>
      <c r="X951" s="12">
        <f t="shared" si="388"/>
        <v>1.6740578955036711E-7</v>
      </c>
      <c r="Y951" s="12">
        <f t="shared" si="389"/>
        <v>0</v>
      </c>
      <c r="Z951" s="13" t="str">
        <f t="shared" si="390"/>
        <v>N</v>
      </c>
      <c r="AA951" s="13" t="str">
        <f t="shared" si="391"/>
        <v>N</v>
      </c>
      <c r="AB951" s="13" t="str">
        <f t="shared" si="392"/>
        <v>U</v>
      </c>
      <c r="AC951" s="14">
        <f t="shared" si="393"/>
        <v>166021.44365805644</v>
      </c>
      <c r="AD951" s="14">
        <f t="shared" si="394"/>
        <v>0</v>
      </c>
      <c r="AE951" s="27"/>
      <c r="AF951" s="27"/>
      <c r="AG951" s="33"/>
      <c r="AH951" s="34"/>
      <c r="AI951" s="35"/>
      <c r="AJ951" s="33"/>
      <c r="AK951" s="34"/>
      <c r="AL951" s="35"/>
      <c r="AM951" s="28"/>
      <c r="AN951" s="28"/>
      <c r="AO951" s="28"/>
    </row>
    <row r="952" spans="5:41" x14ac:dyDescent="0.25">
      <c r="E952" s="11">
        <f>route!A951</f>
        <v>0</v>
      </c>
      <c r="F952" s="11">
        <f>route!B951</f>
        <v>0</v>
      </c>
      <c r="G952" s="12">
        <f t="shared" si="372"/>
        <v>0</v>
      </c>
      <c r="H952" s="12">
        <f t="shared" si="373"/>
        <v>0</v>
      </c>
      <c r="I952" s="12">
        <f t="shared" si="374"/>
        <v>31</v>
      </c>
      <c r="J952" s="12">
        <f t="shared" si="375"/>
        <v>3</v>
      </c>
      <c r="K952" s="12">
        <f t="shared" si="376"/>
        <v>-5.2359877559829883E-2</v>
      </c>
      <c r="L952" s="12">
        <f t="shared" si="377"/>
        <v>-5.2335956242943828E-2</v>
      </c>
      <c r="M952" s="12">
        <f t="shared" si="378"/>
        <v>-5.2383818566763218E-2</v>
      </c>
      <c r="N952" s="12">
        <f t="shared" si="379"/>
        <v>0</v>
      </c>
      <c r="O952" s="12">
        <f t="shared" si="380"/>
        <v>6375585.7452000007</v>
      </c>
      <c r="P952" s="12">
        <f t="shared" si="381"/>
        <v>9.2468067027179749E-6</v>
      </c>
      <c r="Q952" s="12">
        <f t="shared" si="382"/>
        <v>0</v>
      </c>
      <c r="R952" s="12">
        <f t="shared" si="383"/>
        <v>0</v>
      </c>
      <c r="S952" s="12">
        <f t="shared" si="384"/>
        <v>0</v>
      </c>
      <c r="T952" s="12">
        <f t="shared" si="385"/>
        <v>0</v>
      </c>
      <c r="U952" s="12">
        <f t="shared" si="386"/>
        <v>0</v>
      </c>
      <c r="V952" s="12">
        <f t="shared" si="371"/>
        <v>5.0546225567071803E-3</v>
      </c>
      <c r="W952" s="12">
        <f t="shared" si="387"/>
        <v>4.2582015317955055E-5</v>
      </c>
      <c r="X952" s="12">
        <f t="shared" si="388"/>
        <v>1.6740578955036711E-7</v>
      </c>
      <c r="Y952" s="12">
        <f t="shared" si="389"/>
        <v>0</v>
      </c>
      <c r="Z952" s="13" t="str">
        <f t="shared" si="390"/>
        <v>N</v>
      </c>
      <c r="AA952" s="13" t="str">
        <f t="shared" si="391"/>
        <v>N</v>
      </c>
      <c r="AB952" s="13" t="str">
        <f t="shared" si="392"/>
        <v>U</v>
      </c>
      <c r="AC952" s="14">
        <f t="shared" si="393"/>
        <v>166021.44365805644</v>
      </c>
      <c r="AD952" s="14">
        <f t="shared" si="394"/>
        <v>0</v>
      </c>
      <c r="AE952" s="27"/>
      <c r="AF952" s="27"/>
      <c r="AG952" s="33"/>
      <c r="AH952" s="34"/>
      <c r="AI952" s="35"/>
      <c r="AJ952" s="33"/>
      <c r="AK952" s="34"/>
      <c r="AL952" s="35"/>
      <c r="AM952" s="28"/>
      <c r="AN952" s="28"/>
      <c r="AO952" s="28"/>
    </row>
    <row r="953" spans="5:41" x14ac:dyDescent="0.25">
      <c r="E953" s="11">
        <f>route!A952</f>
        <v>0</v>
      </c>
      <c r="F953" s="11">
        <f>route!B952</f>
        <v>0</v>
      </c>
      <c r="G953" s="12">
        <f t="shared" si="372"/>
        <v>0</v>
      </c>
      <c r="H953" s="12">
        <f t="shared" si="373"/>
        <v>0</v>
      </c>
      <c r="I953" s="12">
        <f t="shared" si="374"/>
        <v>31</v>
      </c>
      <c r="J953" s="12">
        <f t="shared" si="375"/>
        <v>3</v>
      </c>
      <c r="K953" s="12">
        <f t="shared" si="376"/>
        <v>-5.2359877559829883E-2</v>
      </c>
      <c r="L953" s="12">
        <f t="shared" si="377"/>
        <v>-5.2335956242943828E-2</v>
      </c>
      <c r="M953" s="12">
        <f t="shared" si="378"/>
        <v>-5.2383818566763218E-2</v>
      </c>
      <c r="N953" s="12">
        <f t="shared" si="379"/>
        <v>0</v>
      </c>
      <c r="O953" s="12">
        <f t="shared" si="380"/>
        <v>6375585.7452000007</v>
      </c>
      <c r="P953" s="12">
        <f t="shared" si="381"/>
        <v>9.2468067027179749E-6</v>
      </c>
      <c r="Q953" s="12">
        <f t="shared" si="382"/>
        <v>0</v>
      </c>
      <c r="R953" s="12">
        <f t="shared" si="383"/>
        <v>0</v>
      </c>
      <c r="S953" s="12">
        <f t="shared" si="384"/>
        <v>0</v>
      </c>
      <c r="T953" s="12">
        <f t="shared" si="385"/>
        <v>0</v>
      </c>
      <c r="U953" s="12">
        <f t="shared" si="386"/>
        <v>0</v>
      </c>
      <c r="V953" s="12">
        <f t="shared" si="371"/>
        <v>5.0546225567071803E-3</v>
      </c>
      <c r="W953" s="12">
        <f t="shared" si="387"/>
        <v>4.2582015317955055E-5</v>
      </c>
      <c r="X953" s="12">
        <f t="shared" si="388"/>
        <v>1.6740578955036711E-7</v>
      </c>
      <c r="Y953" s="12">
        <f t="shared" si="389"/>
        <v>0</v>
      </c>
      <c r="Z953" s="13" t="str">
        <f t="shared" si="390"/>
        <v>N</v>
      </c>
      <c r="AA953" s="13" t="str">
        <f t="shared" si="391"/>
        <v>N</v>
      </c>
      <c r="AB953" s="13" t="str">
        <f t="shared" si="392"/>
        <v>U</v>
      </c>
      <c r="AC953" s="14">
        <f t="shared" si="393"/>
        <v>166021.44365805644</v>
      </c>
      <c r="AD953" s="14">
        <f t="shared" si="394"/>
        <v>0</v>
      </c>
      <c r="AE953" s="27"/>
      <c r="AF953" s="27"/>
      <c r="AG953" s="33"/>
      <c r="AH953" s="34"/>
      <c r="AI953" s="35"/>
      <c r="AJ953" s="33"/>
      <c r="AK953" s="34"/>
      <c r="AL953" s="35"/>
      <c r="AM953" s="28"/>
      <c r="AN953" s="28"/>
      <c r="AO953" s="28"/>
    </row>
    <row r="954" spans="5:41" x14ac:dyDescent="0.25">
      <c r="E954" s="11">
        <f>route!A953</f>
        <v>0</v>
      </c>
      <c r="F954" s="11">
        <f>route!B953</f>
        <v>0</v>
      </c>
      <c r="G954" s="12">
        <f t="shared" si="372"/>
        <v>0</v>
      </c>
      <c r="H954" s="12">
        <f t="shared" si="373"/>
        <v>0</v>
      </c>
      <c r="I954" s="12">
        <f t="shared" si="374"/>
        <v>31</v>
      </c>
      <c r="J954" s="12">
        <f t="shared" si="375"/>
        <v>3</v>
      </c>
      <c r="K954" s="12">
        <f t="shared" si="376"/>
        <v>-5.2359877559829883E-2</v>
      </c>
      <c r="L954" s="12">
        <f t="shared" si="377"/>
        <v>-5.2335956242943828E-2</v>
      </c>
      <c r="M954" s="12">
        <f t="shared" si="378"/>
        <v>-5.2383818566763218E-2</v>
      </c>
      <c r="N954" s="12">
        <f t="shared" si="379"/>
        <v>0</v>
      </c>
      <c r="O954" s="12">
        <f t="shared" si="380"/>
        <v>6375585.7452000007</v>
      </c>
      <c r="P954" s="12">
        <f t="shared" si="381"/>
        <v>9.2468067027179749E-6</v>
      </c>
      <c r="Q954" s="12">
        <f t="shared" si="382"/>
        <v>0</v>
      </c>
      <c r="R954" s="12">
        <f t="shared" si="383"/>
        <v>0</v>
      </c>
      <c r="S954" s="12">
        <f t="shared" si="384"/>
        <v>0</v>
      </c>
      <c r="T954" s="12">
        <f t="shared" si="385"/>
        <v>0</v>
      </c>
      <c r="U954" s="12">
        <f t="shared" si="386"/>
        <v>0</v>
      </c>
      <c r="V954" s="12">
        <f t="shared" si="371"/>
        <v>5.0546225567071803E-3</v>
      </c>
      <c r="W954" s="12">
        <f t="shared" si="387"/>
        <v>4.2582015317955055E-5</v>
      </c>
      <c r="X954" s="12">
        <f t="shared" si="388"/>
        <v>1.6740578955036711E-7</v>
      </c>
      <c r="Y954" s="12">
        <f t="shared" si="389"/>
        <v>0</v>
      </c>
      <c r="Z954" s="13" t="str">
        <f t="shared" si="390"/>
        <v>N</v>
      </c>
      <c r="AA954" s="13" t="str">
        <f t="shared" si="391"/>
        <v>N</v>
      </c>
      <c r="AB954" s="13" t="str">
        <f t="shared" si="392"/>
        <v>U</v>
      </c>
      <c r="AC954" s="14">
        <f t="shared" si="393"/>
        <v>166021.44365805644</v>
      </c>
      <c r="AD954" s="14">
        <f t="shared" si="394"/>
        <v>0</v>
      </c>
      <c r="AE954" s="27"/>
      <c r="AF954" s="27"/>
      <c r="AG954" s="33"/>
      <c r="AH954" s="34"/>
      <c r="AI954" s="35"/>
      <c r="AJ954" s="33"/>
      <c r="AK954" s="34"/>
      <c r="AL954" s="35"/>
      <c r="AM954" s="28"/>
      <c r="AN954" s="28"/>
      <c r="AO954" s="28"/>
    </row>
    <row r="955" spans="5:41" x14ac:dyDescent="0.25">
      <c r="E955" s="11">
        <f>route!A954</f>
        <v>0</v>
      </c>
      <c r="F955" s="11">
        <f>route!B954</f>
        <v>0</v>
      </c>
      <c r="G955" s="12">
        <f t="shared" si="372"/>
        <v>0</v>
      </c>
      <c r="H955" s="12">
        <f t="shared" si="373"/>
        <v>0</v>
      </c>
      <c r="I955" s="12">
        <f t="shared" si="374"/>
        <v>31</v>
      </c>
      <c r="J955" s="12">
        <f t="shared" si="375"/>
        <v>3</v>
      </c>
      <c r="K955" s="12">
        <f t="shared" si="376"/>
        <v>-5.2359877559829883E-2</v>
      </c>
      <c r="L955" s="12">
        <f t="shared" si="377"/>
        <v>-5.2335956242943828E-2</v>
      </c>
      <c r="M955" s="12">
        <f t="shared" si="378"/>
        <v>-5.2383818566763218E-2</v>
      </c>
      <c r="N955" s="12">
        <f t="shared" si="379"/>
        <v>0</v>
      </c>
      <c r="O955" s="12">
        <f t="shared" si="380"/>
        <v>6375585.7452000007</v>
      </c>
      <c r="P955" s="12">
        <f t="shared" si="381"/>
        <v>9.2468067027179749E-6</v>
      </c>
      <c r="Q955" s="12">
        <f t="shared" si="382"/>
        <v>0</v>
      </c>
      <c r="R955" s="12">
        <f t="shared" si="383"/>
        <v>0</v>
      </c>
      <c r="S955" s="12">
        <f t="shared" si="384"/>
        <v>0</v>
      </c>
      <c r="T955" s="12">
        <f t="shared" si="385"/>
        <v>0</v>
      </c>
      <c r="U955" s="12">
        <f t="shared" si="386"/>
        <v>0</v>
      </c>
      <c r="V955" s="12">
        <f t="shared" si="371"/>
        <v>5.0546225567071803E-3</v>
      </c>
      <c r="W955" s="12">
        <f t="shared" si="387"/>
        <v>4.2582015317955055E-5</v>
      </c>
      <c r="X955" s="12">
        <f t="shared" si="388"/>
        <v>1.6740578955036711E-7</v>
      </c>
      <c r="Y955" s="12">
        <f t="shared" si="389"/>
        <v>0</v>
      </c>
      <c r="Z955" s="13" t="str">
        <f t="shared" si="390"/>
        <v>N</v>
      </c>
      <c r="AA955" s="13" t="str">
        <f t="shared" si="391"/>
        <v>N</v>
      </c>
      <c r="AB955" s="13" t="str">
        <f t="shared" si="392"/>
        <v>U</v>
      </c>
      <c r="AC955" s="14">
        <f t="shared" si="393"/>
        <v>166021.44365805644</v>
      </c>
      <c r="AD955" s="14">
        <f t="shared" si="394"/>
        <v>0</v>
      </c>
      <c r="AE955" s="27"/>
      <c r="AF955" s="27"/>
      <c r="AG955" s="33"/>
      <c r="AH955" s="34"/>
      <c r="AI955" s="35"/>
      <c r="AJ955" s="33"/>
      <c r="AK955" s="34"/>
      <c r="AL955" s="35"/>
      <c r="AM955" s="28"/>
      <c r="AN955" s="28"/>
      <c r="AO955" s="28"/>
    </row>
    <row r="956" spans="5:41" x14ac:dyDescent="0.25">
      <c r="E956" s="11">
        <f>route!A955</f>
        <v>0</v>
      </c>
      <c r="F956" s="11">
        <f>route!B955</f>
        <v>0</v>
      </c>
      <c r="G956" s="12">
        <f t="shared" si="372"/>
        <v>0</v>
      </c>
      <c r="H956" s="12">
        <f t="shared" si="373"/>
        <v>0</v>
      </c>
      <c r="I956" s="12">
        <f t="shared" si="374"/>
        <v>31</v>
      </c>
      <c r="J956" s="12">
        <f t="shared" si="375"/>
        <v>3</v>
      </c>
      <c r="K956" s="12">
        <f t="shared" si="376"/>
        <v>-5.2359877559829883E-2</v>
      </c>
      <c r="L956" s="12">
        <f t="shared" si="377"/>
        <v>-5.2335956242943828E-2</v>
      </c>
      <c r="M956" s="12">
        <f t="shared" si="378"/>
        <v>-5.2383818566763218E-2</v>
      </c>
      <c r="N956" s="12">
        <f t="shared" si="379"/>
        <v>0</v>
      </c>
      <c r="O956" s="12">
        <f t="shared" si="380"/>
        <v>6375585.7452000007</v>
      </c>
      <c r="P956" s="12">
        <f t="shared" si="381"/>
        <v>9.2468067027179749E-6</v>
      </c>
      <c r="Q956" s="12">
        <f t="shared" si="382"/>
        <v>0</v>
      </c>
      <c r="R956" s="12">
        <f t="shared" si="383"/>
        <v>0</v>
      </c>
      <c r="S956" s="12">
        <f t="shared" si="384"/>
        <v>0</v>
      </c>
      <c r="T956" s="12">
        <f t="shared" si="385"/>
        <v>0</v>
      </c>
      <c r="U956" s="12">
        <f t="shared" si="386"/>
        <v>0</v>
      </c>
      <c r="V956" s="12">
        <f t="shared" si="371"/>
        <v>5.0546225567071803E-3</v>
      </c>
      <c r="W956" s="12">
        <f t="shared" si="387"/>
        <v>4.2582015317955055E-5</v>
      </c>
      <c r="X956" s="12">
        <f t="shared" si="388"/>
        <v>1.6740578955036711E-7</v>
      </c>
      <c r="Y956" s="12">
        <f t="shared" si="389"/>
        <v>0</v>
      </c>
      <c r="Z956" s="13" t="str">
        <f t="shared" si="390"/>
        <v>N</v>
      </c>
      <c r="AA956" s="13" t="str">
        <f t="shared" si="391"/>
        <v>N</v>
      </c>
      <c r="AB956" s="13" t="str">
        <f t="shared" si="392"/>
        <v>U</v>
      </c>
      <c r="AC956" s="14">
        <f t="shared" si="393"/>
        <v>166021.44365805644</v>
      </c>
      <c r="AD956" s="14">
        <f t="shared" si="394"/>
        <v>0</v>
      </c>
      <c r="AE956" s="27"/>
      <c r="AF956" s="27"/>
      <c r="AG956" s="33"/>
      <c r="AH956" s="34"/>
      <c r="AI956" s="35"/>
      <c r="AJ956" s="33"/>
      <c r="AK956" s="34"/>
      <c r="AL956" s="35"/>
      <c r="AM956" s="28"/>
      <c r="AN956" s="28"/>
      <c r="AO956" s="28"/>
    </row>
    <row r="957" spans="5:41" x14ac:dyDescent="0.25">
      <c r="E957" s="11">
        <f>route!A956</f>
        <v>0</v>
      </c>
      <c r="F957" s="11">
        <f>route!B956</f>
        <v>0</v>
      </c>
      <c r="G957" s="12">
        <f t="shared" si="372"/>
        <v>0</v>
      </c>
      <c r="H957" s="12">
        <f t="shared" si="373"/>
        <v>0</v>
      </c>
      <c r="I957" s="12">
        <f t="shared" si="374"/>
        <v>31</v>
      </c>
      <c r="J957" s="12">
        <f t="shared" si="375"/>
        <v>3</v>
      </c>
      <c r="K957" s="12">
        <f t="shared" si="376"/>
        <v>-5.2359877559829883E-2</v>
      </c>
      <c r="L957" s="12">
        <f t="shared" si="377"/>
        <v>-5.2335956242943828E-2</v>
      </c>
      <c r="M957" s="12">
        <f t="shared" si="378"/>
        <v>-5.2383818566763218E-2</v>
      </c>
      <c r="N957" s="12">
        <f t="shared" si="379"/>
        <v>0</v>
      </c>
      <c r="O957" s="12">
        <f t="shared" si="380"/>
        <v>6375585.7452000007</v>
      </c>
      <c r="P957" s="12">
        <f t="shared" si="381"/>
        <v>9.2468067027179749E-6</v>
      </c>
      <c r="Q957" s="12">
        <f t="shared" si="382"/>
        <v>0</v>
      </c>
      <c r="R957" s="12">
        <f t="shared" si="383"/>
        <v>0</v>
      </c>
      <c r="S957" s="12">
        <f t="shared" si="384"/>
        <v>0</v>
      </c>
      <c r="T957" s="12">
        <f t="shared" si="385"/>
        <v>0</v>
      </c>
      <c r="U957" s="12">
        <f t="shared" si="386"/>
        <v>0</v>
      </c>
      <c r="V957" s="12">
        <f t="shared" si="371"/>
        <v>5.0546225567071803E-3</v>
      </c>
      <c r="W957" s="12">
        <f t="shared" si="387"/>
        <v>4.2582015317955055E-5</v>
      </c>
      <c r="X957" s="12">
        <f t="shared" si="388"/>
        <v>1.6740578955036711E-7</v>
      </c>
      <c r="Y957" s="12">
        <f t="shared" si="389"/>
        <v>0</v>
      </c>
      <c r="Z957" s="13" t="str">
        <f t="shared" si="390"/>
        <v>N</v>
      </c>
      <c r="AA957" s="13" t="str">
        <f t="shared" si="391"/>
        <v>N</v>
      </c>
      <c r="AB957" s="13" t="str">
        <f t="shared" si="392"/>
        <v>U</v>
      </c>
      <c r="AC957" s="14">
        <f t="shared" si="393"/>
        <v>166021.44365805644</v>
      </c>
      <c r="AD957" s="14">
        <f t="shared" si="394"/>
        <v>0</v>
      </c>
      <c r="AE957" s="27"/>
      <c r="AF957" s="27"/>
      <c r="AG957" s="33"/>
      <c r="AH957" s="34"/>
      <c r="AI957" s="35"/>
      <c r="AJ957" s="33"/>
      <c r="AK957" s="34"/>
      <c r="AL957" s="35"/>
      <c r="AM957" s="28"/>
      <c r="AN957" s="28"/>
      <c r="AO957" s="28"/>
    </row>
    <row r="958" spans="5:41" x14ac:dyDescent="0.25">
      <c r="E958" s="11">
        <f>route!A957</f>
        <v>0</v>
      </c>
      <c r="F958" s="11">
        <f>route!B957</f>
        <v>0</v>
      </c>
      <c r="G958" s="12">
        <f t="shared" si="372"/>
        <v>0</v>
      </c>
      <c r="H958" s="12">
        <f t="shared" si="373"/>
        <v>0</v>
      </c>
      <c r="I958" s="12">
        <f t="shared" si="374"/>
        <v>31</v>
      </c>
      <c r="J958" s="12">
        <f t="shared" si="375"/>
        <v>3</v>
      </c>
      <c r="K958" s="12">
        <f t="shared" si="376"/>
        <v>-5.2359877559829883E-2</v>
      </c>
      <c r="L958" s="12">
        <f t="shared" si="377"/>
        <v>-5.2335956242943828E-2</v>
      </c>
      <c r="M958" s="12">
        <f t="shared" si="378"/>
        <v>-5.2383818566763218E-2</v>
      </c>
      <c r="N958" s="12">
        <f t="shared" si="379"/>
        <v>0</v>
      </c>
      <c r="O958" s="12">
        <f t="shared" si="380"/>
        <v>6375585.7452000007</v>
      </c>
      <c r="P958" s="12">
        <f t="shared" si="381"/>
        <v>9.2468067027179749E-6</v>
      </c>
      <c r="Q958" s="12">
        <f t="shared" si="382"/>
        <v>0</v>
      </c>
      <c r="R958" s="12">
        <f t="shared" si="383"/>
        <v>0</v>
      </c>
      <c r="S958" s="12">
        <f t="shared" si="384"/>
        <v>0</v>
      </c>
      <c r="T958" s="12">
        <f t="shared" si="385"/>
        <v>0</v>
      </c>
      <c r="U958" s="12">
        <f t="shared" si="386"/>
        <v>0</v>
      </c>
      <c r="V958" s="12">
        <f t="shared" si="371"/>
        <v>5.0546225567071803E-3</v>
      </c>
      <c r="W958" s="12">
        <f t="shared" si="387"/>
        <v>4.2582015317955055E-5</v>
      </c>
      <c r="X958" s="12">
        <f t="shared" si="388"/>
        <v>1.6740578955036711E-7</v>
      </c>
      <c r="Y958" s="12">
        <f t="shared" si="389"/>
        <v>0</v>
      </c>
      <c r="Z958" s="13" t="str">
        <f t="shared" si="390"/>
        <v>N</v>
      </c>
      <c r="AA958" s="13" t="str">
        <f t="shared" si="391"/>
        <v>N</v>
      </c>
      <c r="AB958" s="13" t="str">
        <f t="shared" si="392"/>
        <v>U</v>
      </c>
      <c r="AC958" s="14">
        <f t="shared" si="393"/>
        <v>166021.44365805644</v>
      </c>
      <c r="AD958" s="14">
        <f t="shared" si="394"/>
        <v>0</v>
      </c>
      <c r="AE958" s="27"/>
      <c r="AF958" s="27"/>
      <c r="AG958" s="33"/>
      <c r="AH958" s="34"/>
      <c r="AI958" s="35"/>
      <c r="AJ958" s="33"/>
      <c r="AK958" s="34"/>
      <c r="AL958" s="35"/>
      <c r="AM958" s="28"/>
      <c r="AN958" s="28"/>
      <c r="AO958" s="28"/>
    </row>
    <row r="959" spans="5:41" x14ac:dyDescent="0.25">
      <c r="E959" s="11">
        <f>route!A958</f>
        <v>0</v>
      </c>
      <c r="F959" s="11">
        <f>route!B958</f>
        <v>0</v>
      </c>
      <c r="G959" s="12">
        <f t="shared" si="372"/>
        <v>0</v>
      </c>
      <c r="H959" s="12">
        <f t="shared" si="373"/>
        <v>0</v>
      </c>
      <c r="I959" s="12">
        <f t="shared" si="374"/>
        <v>31</v>
      </c>
      <c r="J959" s="12">
        <f t="shared" si="375"/>
        <v>3</v>
      </c>
      <c r="K959" s="12">
        <f t="shared" si="376"/>
        <v>-5.2359877559829883E-2</v>
      </c>
      <c r="L959" s="12">
        <f t="shared" si="377"/>
        <v>-5.2335956242943828E-2</v>
      </c>
      <c r="M959" s="12">
        <f t="shared" si="378"/>
        <v>-5.2383818566763218E-2</v>
      </c>
      <c r="N959" s="12">
        <f t="shared" si="379"/>
        <v>0</v>
      </c>
      <c r="O959" s="12">
        <f t="shared" si="380"/>
        <v>6375585.7452000007</v>
      </c>
      <c r="P959" s="12">
        <f t="shared" si="381"/>
        <v>9.2468067027179749E-6</v>
      </c>
      <c r="Q959" s="12">
        <f t="shared" si="382"/>
        <v>0</v>
      </c>
      <c r="R959" s="12">
        <f t="shared" si="383"/>
        <v>0</v>
      </c>
      <c r="S959" s="12">
        <f t="shared" si="384"/>
        <v>0</v>
      </c>
      <c r="T959" s="12">
        <f t="shared" si="385"/>
        <v>0</v>
      </c>
      <c r="U959" s="12">
        <f t="shared" si="386"/>
        <v>0</v>
      </c>
      <c r="V959" s="12">
        <f t="shared" si="371"/>
        <v>5.0546225567071803E-3</v>
      </c>
      <c r="W959" s="12">
        <f t="shared" si="387"/>
        <v>4.2582015317955055E-5</v>
      </c>
      <c r="X959" s="12">
        <f t="shared" si="388"/>
        <v>1.6740578955036711E-7</v>
      </c>
      <c r="Y959" s="12">
        <f t="shared" si="389"/>
        <v>0</v>
      </c>
      <c r="Z959" s="13" t="str">
        <f t="shared" si="390"/>
        <v>N</v>
      </c>
      <c r="AA959" s="13" t="str">
        <f t="shared" si="391"/>
        <v>N</v>
      </c>
      <c r="AB959" s="13" t="str">
        <f t="shared" si="392"/>
        <v>U</v>
      </c>
      <c r="AC959" s="14">
        <f t="shared" si="393"/>
        <v>166021.44365805644</v>
      </c>
      <c r="AD959" s="14">
        <f t="shared" si="394"/>
        <v>0</v>
      </c>
      <c r="AE959" s="27"/>
      <c r="AF959" s="27"/>
      <c r="AG959" s="33"/>
      <c r="AH959" s="34"/>
      <c r="AI959" s="35"/>
      <c r="AJ959" s="33"/>
      <c r="AK959" s="34"/>
      <c r="AL959" s="35"/>
      <c r="AM959" s="28"/>
      <c r="AN959" s="28"/>
      <c r="AO959" s="28"/>
    </row>
    <row r="960" spans="5:41" x14ac:dyDescent="0.25">
      <c r="E960" s="11">
        <f>route!A959</f>
        <v>0</v>
      </c>
      <c r="F960" s="11">
        <f>route!B959</f>
        <v>0</v>
      </c>
      <c r="G960" s="12">
        <f t="shared" si="372"/>
        <v>0</v>
      </c>
      <c r="H960" s="12">
        <f t="shared" si="373"/>
        <v>0</v>
      </c>
      <c r="I960" s="12">
        <f t="shared" si="374"/>
        <v>31</v>
      </c>
      <c r="J960" s="12">
        <f t="shared" si="375"/>
        <v>3</v>
      </c>
      <c r="K960" s="12">
        <f t="shared" si="376"/>
        <v>-5.2359877559829883E-2</v>
      </c>
      <c r="L960" s="12">
        <f t="shared" si="377"/>
        <v>-5.2335956242943828E-2</v>
      </c>
      <c r="M960" s="12">
        <f t="shared" si="378"/>
        <v>-5.2383818566763218E-2</v>
      </c>
      <c r="N960" s="12">
        <f t="shared" si="379"/>
        <v>0</v>
      </c>
      <c r="O960" s="12">
        <f t="shared" si="380"/>
        <v>6375585.7452000007</v>
      </c>
      <c r="P960" s="12">
        <f t="shared" si="381"/>
        <v>9.2468067027179749E-6</v>
      </c>
      <c r="Q960" s="12">
        <f t="shared" si="382"/>
        <v>0</v>
      </c>
      <c r="R960" s="12">
        <f t="shared" si="383"/>
        <v>0</v>
      </c>
      <c r="S960" s="12">
        <f t="shared" si="384"/>
        <v>0</v>
      </c>
      <c r="T960" s="12">
        <f t="shared" si="385"/>
        <v>0</v>
      </c>
      <c r="U960" s="12">
        <f t="shared" si="386"/>
        <v>0</v>
      </c>
      <c r="V960" s="12">
        <f t="shared" si="371"/>
        <v>5.0546225567071803E-3</v>
      </c>
      <c r="W960" s="12">
        <f t="shared" si="387"/>
        <v>4.2582015317955055E-5</v>
      </c>
      <c r="X960" s="12">
        <f t="shared" si="388"/>
        <v>1.6740578955036711E-7</v>
      </c>
      <c r="Y960" s="12">
        <f t="shared" si="389"/>
        <v>0</v>
      </c>
      <c r="Z960" s="13" t="str">
        <f t="shared" si="390"/>
        <v>N</v>
      </c>
      <c r="AA960" s="13" t="str">
        <f t="shared" si="391"/>
        <v>N</v>
      </c>
      <c r="AB960" s="13" t="str">
        <f t="shared" si="392"/>
        <v>U</v>
      </c>
      <c r="AC960" s="14">
        <f t="shared" si="393"/>
        <v>166021.44365805644</v>
      </c>
      <c r="AD960" s="14">
        <f t="shared" si="394"/>
        <v>0</v>
      </c>
      <c r="AE960" s="27"/>
      <c r="AF960" s="27"/>
      <c r="AG960" s="33"/>
      <c r="AH960" s="34"/>
      <c r="AI960" s="35"/>
      <c r="AJ960" s="33"/>
      <c r="AK960" s="34"/>
      <c r="AL960" s="35"/>
      <c r="AM960" s="28"/>
      <c r="AN960" s="28"/>
      <c r="AO960" s="28"/>
    </row>
    <row r="961" spans="5:41" x14ac:dyDescent="0.25">
      <c r="E961" s="11">
        <f>route!A960</f>
        <v>0</v>
      </c>
      <c r="F961" s="11">
        <f>route!B960</f>
        <v>0</v>
      </c>
      <c r="G961" s="12">
        <f t="shared" si="372"/>
        <v>0</v>
      </c>
      <c r="H961" s="12">
        <f t="shared" si="373"/>
        <v>0</v>
      </c>
      <c r="I961" s="12">
        <f t="shared" si="374"/>
        <v>31</v>
      </c>
      <c r="J961" s="12">
        <f t="shared" si="375"/>
        <v>3</v>
      </c>
      <c r="K961" s="12">
        <f t="shared" si="376"/>
        <v>-5.2359877559829883E-2</v>
      </c>
      <c r="L961" s="12">
        <f t="shared" si="377"/>
        <v>-5.2335956242943828E-2</v>
      </c>
      <c r="M961" s="12">
        <f t="shared" si="378"/>
        <v>-5.2383818566763218E-2</v>
      </c>
      <c r="N961" s="12">
        <f t="shared" si="379"/>
        <v>0</v>
      </c>
      <c r="O961" s="12">
        <f t="shared" si="380"/>
        <v>6375585.7452000007</v>
      </c>
      <c r="P961" s="12">
        <f t="shared" si="381"/>
        <v>9.2468067027179749E-6</v>
      </c>
      <c r="Q961" s="12">
        <f t="shared" si="382"/>
        <v>0</v>
      </c>
      <c r="R961" s="12">
        <f t="shared" si="383"/>
        <v>0</v>
      </c>
      <c r="S961" s="12">
        <f t="shared" si="384"/>
        <v>0</v>
      </c>
      <c r="T961" s="12">
        <f t="shared" si="385"/>
        <v>0</v>
      </c>
      <c r="U961" s="12">
        <f t="shared" si="386"/>
        <v>0</v>
      </c>
      <c r="V961" s="12">
        <f t="shared" si="371"/>
        <v>5.0546225567071803E-3</v>
      </c>
      <c r="W961" s="12">
        <f t="shared" si="387"/>
        <v>4.2582015317955055E-5</v>
      </c>
      <c r="X961" s="12">
        <f t="shared" si="388"/>
        <v>1.6740578955036711E-7</v>
      </c>
      <c r="Y961" s="12">
        <f t="shared" si="389"/>
        <v>0</v>
      </c>
      <c r="Z961" s="13" t="str">
        <f t="shared" si="390"/>
        <v>N</v>
      </c>
      <c r="AA961" s="13" t="str">
        <f t="shared" si="391"/>
        <v>N</v>
      </c>
      <c r="AB961" s="13" t="str">
        <f t="shared" si="392"/>
        <v>U</v>
      </c>
      <c r="AC961" s="14">
        <f t="shared" si="393"/>
        <v>166021.44365805644</v>
      </c>
      <c r="AD961" s="14">
        <f t="shared" si="394"/>
        <v>0</v>
      </c>
      <c r="AE961" s="27"/>
      <c r="AF961" s="27"/>
      <c r="AG961" s="33"/>
      <c r="AH961" s="34"/>
      <c r="AI961" s="35"/>
      <c r="AJ961" s="33"/>
      <c r="AK961" s="34"/>
      <c r="AL961" s="35"/>
      <c r="AM961" s="28"/>
      <c r="AN961" s="28"/>
      <c r="AO961" s="28"/>
    </row>
    <row r="962" spans="5:41" x14ac:dyDescent="0.25">
      <c r="E962" s="11">
        <f>route!A961</f>
        <v>0</v>
      </c>
      <c r="F962" s="11">
        <f>route!B961</f>
        <v>0</v>
      </c>
      <c r="G962" s="12">
        <f t="shared" si="372"/>
        <v>0</v>
      </c>
      <c r="H962" s="12">
        <f t="shared" si="373"/>
        <v>0</v>
      </c>
      <c r="I962" s="12">
        <f t="shared" si="374"/>
        <v>31</v>
      </c>
      <c r="J962" s="12">
        <f t="shared" si="375"/>
        <v>3</v>
      </c>
      <c r="K962" s="12">
        <f t="shared" si="376"/>
        <v>-5.2359877559829883E-2</v>
      </c>
      <c r="L962" s="12">
        <f t="shared" si="377"/>
        <v>-5.2335956242943828E-2</v>
      </c>
      <c r="M962" s="12">
        <f t="shared" si="378"/>
        <v>-5.2383818566763218E-2</v>
      </c>
      <c r="N962" s="12">
        <f t="shared" si="379"/>
        <v>0</v>
      </c>
      <c r="O962" s="12">
        <f t="shared" si="380"/>
        <v>6375585.7452000007</v>
      </c>
      <c r="P962" s="12">
        <f t="shared" si="381"/>
        <v>9.2468067027179749E-6</v>
      </c>
      <c r="Q962" s="12">
        <f t="shared" si="382"/>
        <v>0</v>
      </c>
      <c r="R962" s="12">
        <f t="shared" si="383"/>
        <v>0</v>
      </c>
      <c r="S962" s="12">
        <f t="shared" si="384"/>
        <v>0</v>
      </c>
      <c r="T962" s="12">
        <f t="shared" si="385"/>
        <v>0</v>
      </c>
      <c r="U962" s="12">
        <f t="shared" si="386"/>
        <v>0</v>
      </c>
      <c r="V962" s="12">
        <f t="shared" si="371"/>
        <v>5.0546225567071803E-3</v>
      </c>
      <c r="W962" s="12">
        <f t="shared" si="387"/>
        <v>4.2582015317955055E-5</v>
      </c>
      <c r="X962" s="12">
        <f t="shared" si="388"/>
        <v>1.6740578955036711E-7</v>
      </c>
      <c r="Y962" s="12">
        <f t="shared" si="389"/>
        <v>0</v>
      </c>
      <c r="Z962" s="13" t="str">
        <f t="shared" si="390"/>
        <v>N</v>
      </c>
      <c r="AA962" s="13" t="str">
        <f t="shared" si="391"/>
        <v>N</v>
      </c>
      <c r="AB962" s="13" t="str">
        <f t="shared" si="392"/>
        <v>U</v>
      </c>
      <c r="AC962" s="14">
        <f t="shared" si="393"/>
        <v>166021.44365805644</v>
      </c>
      <c r="AD962" s="14">
        <f t="shared" si="394"/>
        <v>0</v>
      </c>
      <c r="AE962" s="27"/>
      <c r="AF962" s="27"/>
      <c r="AG962" s="33"/>
      <c r="AH962" s="34"/>
      <c r="AI962" s="35"/>
      <c r="AJ962" s="33"/>
      <c r="AK962" s="34"/>
      <c r="AL962" s="35"/>
      <c r="AM962" s="28"/>
      <c r="AN962" s="28"/>
      <c r="AO962" s="28"/>
    </row>
    <row r="963" spans="5:41" x14ac:dyDescent="0.25">
      <c r="E963" s="11">
        <f>route!A962</f>
        <v>0</v>
      </c>
      <c r="F963" s="11">
        <f>route!B962</f>
        <v>0</v>
      </c>
      <c r="G963" s="12">
        <f t="shared" si="372"/>
        <v>0</v>
      </c>
      <c r="H963" s="12">
        <f t="shared" si="373"/>
        <v>0</v>
      </c>
      <c r="I963" s="12">
        <f t="shared" si="374"/>
        <v>31</v>
      </c>
      <c r="J963" s="12">
        <f t="shared" si="375"/>
        <v>3</v>
      </c>
      <c r="K963" s="12">
        <f t="shared" si="376"/>
        <v>-5.2359877559829883E-2</v>
      </c>
      <c r="L963" s="12">
        <f t="shared" si="377"/>
        <v>-5.2335956242943828E-2</v>
      </c>
      <c r="M963" s="12">
        <f t="shared" si="378"/>
        <v>-5.2383818566763218E-2</v>
      </c>
      <c r="N963" s="12">
        <f t="shared" si="379"/>
        <v>0</v>
      </c>
      <c r="O963" s="12">
        <f t="shared" si="380"/>
        <v>6375585.7452000007</v>
      </c>
      <c r="P963" s="12">
        <f t="shared" si="381"/>
        <v>9.2468067027179749E-6</v>
      </c>
      <c r="Q963" s="12">
        <f t="shared" si="382"/>
        <v>0</v>
      </c>
      <c r="R963" s="12">
        <f t="shared" si="383"/>
        <v>0</v>
      </c>
      <c r="S963" s="12">
        <f t="shared" si="384"/>
        <v>0</v>
      </c>
      <c r="T963" s="12">
        <f t="shared" si="385"/>
        <v>0</v>
      </c>
      <c r="U963" s="12">
        <f t="shared" si="386"/>
        <v>0</v>
      </c>
      <c r="V963" s="12">
        <f t="shared" si="371"/>
        <v>5.0546225567071803E-3</v>
      </c>
      <c r="W963" s="12">
        <f t="shared" si="387"/>
        <v>4.2582015317955055E-5</v>
      </c>
      <c r="X963" s="12">
        <f t="shared" si="388"/>
        <v>1.6740578955036711E-7</v>
      </c>
      <c r="Y963" s="12">
        <f t="shared" si="389"/>
        <v>0</v>
      </c>
      <c r="Z963" s="13" t="str">
        <f t="shared" si="390"/>
        <v>N</v>
      </c>
      <c r="AA963" s="13" t="str">
        <f t="shared" si="391"/>
        <v>N</v>
      </c>
      <c r="AB963" s="13" t="str">
        <f t="shared" si="392"/>
        <v>U</v>
      </c>
      <c r="AC963" s="14">
        <f t="shared" si="393"/>
        <v>166021.44365805644</v>
      </c>
      <c r="AD963" s="14">
        <f t="shared" si="394"/>
        <v>0</v>
      </c>
      <c r="AE963" s="27"/>
      <c r="AF963" s="27"/>
      <c r="AG963" s="33"/>
      <c r="AH963" s="34"/>
      <c r="AI963" s="35"/>
      <c r="AJ963" s="33"/>
      <c r="AK963" s="34"/>
      <c r="AL963" s="35"/>
      <c r="AM963" s="28"/>
      <c r="AN963" s="28"/>
      <c r="AO963" s="28"/>
    </row>
    <row r="964" spans="5:41" x14ac:dyDescent="0.25">
      <c r="E964" s="11">
        <f>route!A963</f>
        <v>0</v>
      </c>
      <c r="F964" s="11">
        <f>route!B963</f>
        <v>0</v>
      </c>
      <c r="G964" s="12">
        <f t="shared" si="372"/>
        <v>0</v>
      </c>
      <c r="H964" s="12">
        <f t="shared" si="373"/>
        <v>0</v>
      </c>
      <c r="I964" s="12">
        <f t="shared" si="374"/>
        <v>31</v>
      </c>
      <c r="J964" s="12">
        <f t="shared" si="375"/>
        <v>3</v>
      </c>
      <c r="K964" s="12">
        <f t="shared" si="376"/>
        <v>-5.2359877559829883E-2</v>
      </c>
      <c r="L964" s="12">
        <f t="shared" si="377"/>
        <v>-5.2335956242943828E-2</v>
      </c>
      <c r="M964" s="12">
        <f t="shared" si="378"/>
        <v>-5.2383818566763218E-2</v>
      </c>
      <c r="N964" s="12">
        <f t="shared" si="379"/>
        <v>0</v>
      </c>
      <c r="O964" s="12">
        <f t="shared" si="380"/>
        <v>6375585.7452000007</v>
      </c>
      <c r="P964" s="12">
        <f t="shared" si="381"/>
        <v>9.2468067027179749E-6</v>
      </c>
      <c r="Q964" s="12">
        <f t="shared" si="382"/>
        <v>0</v>
      </c>
      <c r="R964" s="12">
        <f t="shared" si="383"/>
        <v>0</v>
      </c>
      <c r="S964" s="12">
        <f t="shared" si="384"/>
        <v>0</v>
      </c>
      <c r="T964" s="12">
        <f t="shared" si="385"/>
        <v>0</v>
      </c>
      <c r="U964" s="12">
        <f t="shared" si="386"/>
        <v>0</v>
      </c>
      <c r="V964" s="12">
        <f t="shared" si="371"/>
        <v>5.0546225567071803E-3</v>
      </c>
      <c r="W964" s="12">
        <f t="shared" si="387"/>
        <v>4.2582015317955055E-5</v>
      </c>
      <c r="X964" s="12">
        <f t="shared" si="388"/>
        <v>1.6740578955036711E-7</v>
      </c>
      <c r="Y964" s="12">
        <f t="shared" si="389"/>
        <v>0</v>
      </c>
      <c r="Z964" s="13" t="str">
        <f t="shared" si="390"/>
        <v>N</v>
      </c>
      <c r="AA964" s="13" t="str">
        <f t="shared" si="391"/>
        <v>N</v>
      </c>
      <c r="AB964" s="13" t="str">
        <f t="shared" si="392"/>
        <v>U</v>
      </c>
      <c r="AC964" s="14">
        <f t="shared" si="393"/>
        <v>166021.44365805644</v>
      </c>
      <c r="AD964" s="14">
        <f t="shared" si="394"/>
        <v>0</v>
      </c>
      <c r="AE964" s="27"/>
      <c r="AF964" s="27"/>
      <c r="AG964" s="33"/>
      <c r="AH964" s="34"/>
      <c r="AI964" s="35"/>
      <c r="AJ964" s="33"/>
      <c r="AK964" s="34"/>
      <c r="AL964" s="35"/>
      <c r="AM964" s="28"/>
      <c r="AN964" s="28"/>
      <c r="AO964" s="28"/>
    </row>
    <row r="965" spans="5:41" x14ac:dyDescent="0.25">
      <c r="E965" s="11">
        <f>route!A964</f>
        <v>0</v>
      </c>
      <c r="F965" s="11">
        <f>route!B964</f>
        <v>0</v>
      </c>
      <c r="G965" s="12">
        <f t="shared" si="372"/>
        <v>0</v>
      </c>
      <c r="H965" s="12">
        <f t="shared" si="373"/>
        <v>0</v>
      </c>
      <c r="I965" s="12">
        <f t="shared" si="374"/>
        <v>31</v>
      </c>
      <c r="J965" s="12">
        <f t="shared" si="375"/>
        <v>3</v>
      </c>
      <c r="K965" s="12">
        <f t="shared" si="376"/>
        <v>-5.2359877559829883E-2</v>
      </c>
      <c r="L965" s="12">
        <f t="shared" si="377"/>
        <v>-5.2335956242943828E-2</v>
      </c>
      <c r="M965" s="12">
        <f t="shared" si="378"/>
        <v>-5.2383818566763218E-2</v>
      </c>
      <c r="N965" s="12">
        <f t="shared" si="379"/>
        <v>0</v>
      </c>
      <c r="O965" s="12">
        <f t="shared" si="380"/>
        <v>6375585.7452000007</v>
      </c>
      <c r="P965" s="12">
        <f t="shared" si="381"/>
        <v>9.2468067027179749E-6</v>
      </c>
      <c r="Q965" s="12">
        <f t="shared" si="382"/>
        <v>0</v>
      </c>
      <c r="R965" s="12">
        <f t="shared" si="383"/>
        <v>0</v>
      </c>
      <c r="S965" s="12">
        <f t="shared" si="384"/>
        <v>0</v>
      </c>
      <c r="T965" s="12">
        <f t="shared" si="385"/>
        <v>0</v>
      </c>
      <c r="U965" s="12">
        <f t="shared" si="386"/>
        <v>0</v>
      </c>
      <c r="V965" s="12">
        <f t="shared" ref="V965:V1000" si="395">(3/4)*$C$17</f>
        <v>5.0546225567071803E-3</v>
      </c>
      <c r="W965" s="12">
        <f t="shared" si="387"/>
        <v>4.2582015317955055E-5</v>
      </c>
      <c r="X965" s="12">
        <f t="shared" si="388"/>
        <v>1.6740578955036711E-7</v>
      </c>
      <c r="Y965" s="12">
        <f t="shared" si="389"/>
        <v>0</v>
      </c>
      <c r="Z965" s="13" t="str">
        <f t="shared" si="390"/>
        <v>N</v>
      </c>
      <c r="AA965" s="13" t="str">
        <f t="shared" si="391"/>
        <v>N</v>
      </c>
      <c r="AB965" s="13" t="str">
        <f t="shared" si="392"/>
        <v>U</v>
      </c>
      <c r="AC965" s="14">
        <f t="shared" si="393"/>
        <v>166021.44365805644</v>
      </c>
      <c r="AD965" s="14">
        <f t="shared" si="394"/>
        <v>0</v>
      </c>
      <c r="AE965" s="27"/>
      <c r="AF965" s="27"/>
      <c r="AG965" s="33"/>
      <c r="AH965" s="34"/>
      <c r="AI965" s="35"/>
      <c r="AJ965" s="33"/>
      <c r="AK965" s="34"/>
      <c r="AL965" s="35"/>
      <c r="AM965" s="28"/>
      <c r="AN965" s="28"/>
      <c r="AO965" s="28"/>
    </row>
    <row r="966" spans="5:41" x14ac:dyDescent="0.25">
      <c r="E966" s="11">
        <f>route!A965</f>
        <v>0</v>
      </c>
      <c r="F966" s="11">
        <f>route!B965</f>
        <v>0</v>
      </c>
      <c r="G966" s="12">
        <f t="shared" si="372"/>
        <v>0</v>
      </c>
      <c r="H966" s="12">
        <f t="shared" si="373"/>
        <v>0</v>
      </c>
      <c r="I966" s="12">
        <f t="shared" si="374"/>
        <v>31</v>
      </c>
      <c r="J966" s="12">
        <f t="shared" si="375"/>
        <v>3</v>
      </c>
      <c r="K966" s="12">
        <f t="shared" si="376"/>
        <v>-5.2359877559829883E-2</v>
      </c>
      <c r="L966" s="12">
        <f t="shared" si="377"/>
        <v>-5.2335956242943828E-2</v>
      </c>
      <c r="M966" s="12">
        <f t="shared" si="378"/>
        <v>-5.2383818566763218E-2</v>
      </c>
      <c r="N966" s="12">
        <f t="shared" si="379"/>
        <v>0</v>
      </c>
      <c r="O966" s="12">
        <f t="shared" si="380"/>
        <v>6375585.7452000007</v>
      </c>
      <c r="P966" s="12">
        <f t="shared" si="381"/>
        <v>9.2468067027179749E-6</v>
      </c>
      <c r="Q966" s="12">
        <f t="shared" si="382"/>
        <v>0</v>
      </c>
      <c r="R966" s="12">
        <f t="shared" si="383"/>
        <v>0</v>
      </c>
      <c r="S966" s="12">
        <f t="shared" si="384"/>
        <v>0</v>
      </c>
      <c r="T966" s="12">
        <f t="shared" si="385"/>
        <v>0</v>
      </c>
      <c r="U966" s="12">
        <f t="shared" si="386"/>
        <v>0</v>
      </c>
      <c r="V966" s="12">
        <f t="shared" si="395"/>
        <v>5.0546225567071803E-3</v>
      </c>
      <c r="W966" s="12">
        <f t="shared" si="387"/>
        <v>4.2582015317955055E-5</v>
      </c>
      <c r="X966" s="12">
        <f t="shared" si="388"/>
        <v>1.6740578955036711E-7</v>
      </c>
      <c r="Y966" s="12">
        <f t="shared" si="389"/>
        <v>0</v>
      </c>
      <c r="Z966" s="13" t="str">
        <f t="shared" si="390"/>
        <v>N</v>
      </c>
      <c r="AA966" s="13" t="str">
        <f t="shared" si="391"/>
        <v>N</v>
      </c>
      <c r="AB966" s="13" t="str">
        <f t="shared" si="392"/>
        <v>U</v>
      </c>
      <c r="AC966" s="14">
        <f t="shared" si="393"/>
        <v>166021.44365805644</v>
      </c>
      <c r="AD966" s="14">
        <f t="shared" si="394"/>
        <v>0</v>
      </c>
      <c r="AE966" s="27"/>
      <c r="AF966" s="27"/>
      <c r="AG966" s="33"/>
      <c r="AH966" s="34"/>
      <c r="AI966" s="35"/>
      <c r="AJ966" s="33"/>
      <c r="AK966" s="34"/>
      <c r="AL966" s="35"/>
      <c r="AM966" s="28"/>
      <c r="AN966" s="28"/>
      <c r="AO966" s="28"/>
    </row>
    <row r="967" spans="5:41" x14ac:dyDescent="0.25">
      <c r="E967" s="11">
        <f>route!A966</f>
        <v>0</v>
      </c>
      <c r="F967" s="11">
        <f>route!B966</f>
        <v>0</v>
      </c>
      <c r="G967" s="12">
        <f t="shared" si="372"/>
        <v>0</v>
      </c>
      <c r="H967" s="12">
        <f t="shared" si="373"/>
        <v>0</v>
      </c>
      <c r="I967" s="12">
        <f t="shared" si="374"/>
        <v>31</v>
      </c>
      <c r="J967" s="12">
        <f t="shared" si="375"/>
        <v>3</v>
      </c>
      <c r="K967" s="12">
        <f t="shared" si="376"/>
        <v>-5.2359877559829883E-2</v>
      </c>
      <c r="L967" s="12">
        <f t="shared" si="377"/>
        <v>-5.2335956242943828E-2</v>
      </c>
      <c r="M967" s="12">
        <f t="shared" si="378"/>
        <v>-5.2383818566763218E-2</v>
      </c>
      <c r="N967" s="12">
        <f t="shared" si="379"/>
        <v>0</v>
      </c>
      <c r="O967" s="12">
        <f t="shared" si="380"/>
        <v>6375585.7452000007</v>
      </c>
      <c r="P967" s="12">
        <f t="shared" si="381"/>
        <v>9.2468067027179749E-6</v>
      </c>
      <c r="Q967" s="12">
        <f t="shared" si="382"/>
        <v>0</v>
      </c>
      <c r="R967" s="12">
        <f t="shared" si="383"/>
        <v>0</v>
      </c>
      <c r="S967" s="12">
        <f t="shared" si="384"/>
        <v>0</v>
      </c>
      <c r="T967" s="12">
        <f t="shared" si="385"/>
        <v>0</v>
      </c>
      <c r="U967" s="12">
        <f t="shared" si="386"/>
        <v>0</v>
      </c>
      <c r="V967" s="12">
        <f t="shared" si="395"/>
        <v>5.0546225567071803E-3</v>
      </c>
      <c r="W967" s="12">
        <f t="shared" si="387"/>
        <v>4.2582015317955055E-5</v>
      </c>
      <c r="X967" s="12">
        <f t="shared" si="388"/>
        <v>1.6740578955036711E-7</v>
      </c>
      <c r="Y967" s="12">
        <f t="shared" si="389"/>
        <v>0</v>
      </c>
      <c r="Z967" s="13" t="str">
        <f t="shared" si="390"/>
        <v>N</v>
      </c>
      <c r="AA967" s="13" t="str">
        <f t="shared" si="391"/>
        <v>N</v>
      </c>
      <c r="AB967" s="13" t="str">
        <f t="shared" si="392"/>
        <v>U</v>
      </c>
      <c r="AC967" s="14">
        <f t="shared" si="393"/>
        <v>166021.44365805644</v>
      </c>
      <c r="AD967" s="14">
        <f t="shared" si="394"/>
        <v>0</v>
      </c>
      <c r="AE967" s="27"/>
      <c r="AF967" s="27"/>
      <c r="AG967" s="33"/>
      <c r="AH967" s="34"/>
      <c r="AI967" s="35"/>
      <c r="AJ967" s="33"/>
      <c r="AK967" s="34"/>
      <c r="AL967" s="35"/>
      <c r="AM967" s="28"/>
      <c r="AN967" s="28"/>
      <c r="AO967" s="28"/>
    </row>
    <row r="968" spans="5:41" x14ac:dyDescent="0.25">
      <c r="E968" s="11">
        <f>route!A967</f>
        <v>0</v>
      </c>
      <c r="F968" s="11">
        <f>route!B967</f>
        <v>0</v>
      </c>
      <c r="G968" s="12">
        <f t="shared" si="372"/>
        <v>0</v>
      </c>
      <c r="H968" s="12">
        <f t="shared" si="373"/>
        <v>0</v>
      </c>
      <c r="I968" s="12">
        <f t="shared" si="374"/>
        <v>31</v>
      </c>
      <c r="J968" s="12">
        <f t="shared" si="375"/>
        <v>3</v>
      </c>
      <c r="K968" s="12">
        <f t="shared" si="376"/>
        <v>-5.2359877559829883E-2</v>
      </c>
      <c r="L968" s="12">
        <f t="shared" si="377"/>
        <v>-5.2335956242943828E-2</v>
      </c>
      <c r="M968" s="12">
        <f t="shared" si="378"/>
        <v>-5.2383818566763218E-2</v>
      </c>
      <c r="N968" s="12">
        <f t="shared" si="379"/>
        <v>0</v>
      </c>
      <c r="O968" s="12">
        <f t="shared" si="380"/>
        <v>6375585.7452000007</v>
      </c>
      <c r="P968" s="12">
        <f t="shared" si="381"/>
        <v>9.2468067027179749E-6</v>
      </c>
      <c r="Q968" s="12">
        <f t="shared" si="382"/>
        <v>0</v>
      </c>
      <c r="R968" s="12">
        <f t="shared" si="383"/>
        <v>0</v>
      </c>
      <c r="S968" s="12">
        <f t="shared" si="384"/>
        <v>0</v>
      </c>
      <c r="T968" s="12">
        <f t="shared" si="385"/>
        <v>0</v>
      </c>
      <c r="U968" s="12">
        <f t="shared" si="386"/>
        <v>0</v>
      </c>
      <c r="V968" s="12">
        <f t="shared" si="395"/>
        <v>5.0546225567071803E-3</v>
      </c>
      <c r="W968" s="12">
        <f t="shared" si="387"/>
        <v>4.2582015317955055E-5</v>
      </c>
      <c r="X968" s="12">
        <f t="shared" si="388"/>
        <v>1.6740578955036711E-7</v>
      </c>
      <c r="Y968" s="12">
        <f t="shared" si="389"/>
        <v>0</v>
      </c>
      <c r="Z968" s="13" t="str">
        <f t="shared" si="390"/>
        <v>N</v>
      </c>
      <c r="AA968" s="13" t="str">
        <f t="shared" si="391"/>
        <v>N</v>
      </c>
      <c r="AB968" s="13" t="str">
        <f t="shared" si="392"/>
        <v>U</v>
      </c>
      <c r="AC968" s="14">
        <f t="shared" si="393"/>
        <v>166021.44365805644</v>
      </c>
      <c r="AD968" s="14">
        <f t="shared" si="394"/>
        <v>0</v>
      </c>
      <c r="AE968" s="27"/>
      <c r="AF968" s="27"/>
      <c r="AG968" s="33"/>
      <c r="AH968" s="34"/>
      <c r="AI968" s="35"/>
      <c r="AJ968" s="33"/>
      <c r="AK968" s="34"/>
      <c r="AL968" s="35"/>
      <c r="AM968" s="28"/>
      <c r="AN968" s="28"/>
      <c r="AO968" s="28"/>
    </row>
    <row r="969" spans="5:41" x14ac:dyDescent="0.25">
      <c r="E969" s="11">
        <f>route!A968</f>
        <v>0</v>
      </c>
      <c r="F969" s="11">
        <f>route!B968</f>
        <v>0</v>
      </c>
      <c r="G969" s="12">
        <f t="shared" si="372"/>
        <v>0</v>
      </c>
      <c r="H969" s="12">
        <f t="shared" si="373"/>
        <v>0</v>
      </c>
      <c r="I969" s="12">
        <f t="shared" si="374"/>
        <v>31</v>
      </c>
      <c r="J969" s="12">
        <f t="shared" si="375"/>
        <v>3</v>
      </c>
      <c r="K969" s="12">
        <f t="shared" si="376"/>
        <v>-5.2359877559829883E-2</v>
      </c>
      <c r="L969" s="12">
        <f t="shared" si="377"/>
        <v>-5.2335956242943828E-2</v>
      </c>
      <c r="M969" s="12">
        <f t="shared" si="378"/>
        <v>-5.2383818566763218E-2</v>
      </c>
      <c r="N969" s="12">
        <f t="shared" si="379"/>
        <v>0</v>
      </c>
      <c r="O969" s="12">
        <f t="shared" si="380"/>
        <v>6375585.7452000007</v>
      </c>
      <c r="P969" s="12">
        <f t="shared" si="381"/>
        <v>9.2468067027179749E-6</v>
      </c>
      <c r="Q969" s="12">
        <f t="shared" si="382"/>
        <v>0</v>
      </c>
      <c r="R969" s="12">
        <f t="shared" si="383"/>
        <v>0</v>
      </c>
      <c r="S969" s="12">
        <f t="shared" si="384"/>
        <v>0</v>
      </c>
      <c r="T969" s="12">
        <f t="shared" si="385"/>
        <v>0</v>
      </c>
      <c r="U969" s="12">
        <f t="shared" si="386"/>
        <v>0</v>
      </c>
      <c r="V969" s="12">
        <f t="shared" si="395"/>
        <v>5.0546225567071803E-3</v>
      </c>
      <c r="W969" s="12">
        <f t="shared" si="387"/>
        <v>4.2582015317955055E-5</v>
      </c>
      <c r="X969" s="12">
        <f t="shared" si="388"/>
        <v>1.6740578955036711E-7</v>
      </c>
      <c r="Y969" s="12">
        <f t="shared" si="389"/>
        <v>0</v>
      </c>
      <c r="Z969" s="13" t="str">
        <f t="shared" si="390"/>
        <v>N</v>
      </c>
      <c r="AA969" s="13" t="str">
        <f t="shared" si="391"/>
        <v>N</v>
      </c>
      <c r="AB969" s="13" t="str">
        <f t="shared" si="392"/>
        <v>U</v>
      </c>
      <c r="AC969" s="14">
        <f t="shared" si="393"/>
        <v>166021.44365805644</v>
      </c>
      <c r="AD969" s="14">
        <f t="shared" si="394"/>
        <v>0</v>
      </c>
      <c r="AE969" s="27"/>
      <c r="AF969" s="27"/>
      <c r="AG969" s="33"/>
      <c r="AH969" s="34"/>
      <c r="AI969" s="35"/>
      <c r="AJ969" s="33"/>
      <c r="AK969" s="34"/>
      <c r="AL969" s="35"/>
      <c r="AM969" s="28"/>
      <c r="AN969" s="28"/>
      <c r="AO969" s="28"/>
    </row>
    <row r="970" spans="5:41" x14ac:dyDescent="0.25">
      <c r="E970" s="11">
        <f>route!A969</f>
        <v>0</v>
      </c>
      <c r="F970" s="11">
        <f>route!B969</f>
        <v>0</v>
      </c>
      <c r="G970" s="12">
        <f t="shared" si="372"/>
        <v>0</v>
      </c>
      <c r="H970" s="12">
        <f t="shared" si="373"/>
        <v>0</v>
      </c>
      <c r="I970" s="12">
        <f t="shared" si="374"/>
        <v>31</v>
      </c>
      <c r="J970" s="12">
        <f t="shared" si="375"/>
        <v>3</v>
      </c>
      <c r="K970" s="12">
        <f t="shared" si="376"/>
        <v>-5.2359877559829883E-2</v>
      </c>
      <c r="L970" s="12">
        <f t="shared" si="377"/>
        <v>-5.2335956242943828E-2</v>
      </c>
      <c r="M970" s="12">
        <f t="shared" si="378"/>
        <v>-5.2383818566763218E-2</v>
      </c>
      <c r="N970" s="12">
        <f t="shared" si="379"/>
        <v>0</v>
      </c>
      <c r="O970" s="12">
        <f t="shared" si="380"/>
        <v>6375585.7452000007</v>
      </c>
      <c r="P970" s="12">
        <f t="shared" si="381"/>
        <v>9.2468067027179749E-6</v>
      </c>
      <c r="Q970" s="12">
        <f t="shared" si="382"/>
        <v>0</v>
      </c>
      <c r="R970" s="12">
        <f t="shared" si="383"/>
        <v>0</v>
      </c>
      <c r="S970" s="12">
        <f t="shared" si="384"/>
        <v>0</v>
      </c>
      <c r="T970" s="12">
        <f t="shared" si="385"/>
        <v>0</v>
      </c>
      <c r="U970" s="12">
        <f t="shared" si="386"/>
        <v>0</v>
      </c>
      <c r="V970" s="12">
        <f t="shared" si="395"/>
        <v>5.0546225567071803E-3</v>
      </c>
      <c r="W970" s="12">
        <f t="shared" si="387"/>
        <v>4.2582015317955055E-5</v>
      </c>
      <c r="X970" s="12">
        <f t="shared" si="388"/>
        <v>1.6740578955036711E-7</v>
      </c>
      <c r="Y970" s="12">
        <f t="shared" si="389"/>
        <v>0</v>
      </c>
      <c r="Z970" s="13" t="str">
        <f t="shared" si="390"/>
        <v>N</v>
      </c>
      <c r="AA970" s="13" t="str">
        <f t="shared" si="391"/>
        <v>N</v>
      </c>
      <c r="AB970" s="13" t="str">
        <f t="shared" si="392"/>
        <v>U</v>
      </c>
      <c r="AC970" s="14">
        <f t="shared" si="393"/>
        <v>166021.44365805644</v>
      </c>
      <c r="AD970" s="14">
        <f t="shared" si="394"/>
        <v>0</v>
      </c>
      <c r="AE970" s="27"/>
      <c r="AF970" s="27"/>
      <c r="AG970" s="33"/>
      <c r="AH970" s="34"/>
      <c r="AI970" s="35"/>
      <c r="AJ970" s="33"/>
      <c r="AK970" s="34"/>
      <c r="AL970" s="35"/>
      <c r="AM970" s="28"/>
      <c r="AN970" s="28"/>
      <c r="AO970" s="28"/>
    </row>
    <row r="971" spans="5:41" x14ac:dyDescent="0.25">
      <c r="E971" s="11">
        <f>route!A970</f>
        <v>0</v>
      </c>
      <c r="F971" s="11">
        <f>route!B970</f>
        <v>0</v>
      </c>
      <c r="G971" s="12">
        <f t="shared" si="372"/>
        <v>0</v>
      </c>
      <c r="H971" s="12">
        <f t="shared" si="373"/>
        <v>0</v>
      </c>
      <c r="I971" s="12">
        <f t="shared" si="374"/>
        <v>31</v>
      </c>
      <c r="J971" s="12">
        <f t="shared" si="375"/>
        <v>3</v>
      </c>
      <c r="K971" s="12">
        <f t="shared" si="376"/>
        <v>-5.2359877559829883E-2</v>
      </c>
      <c r="L971" s="12">
        <f t="shared" si="377"/>
        <v>-5.2335956242943828E-2</v>
      </c>
      <c r="M971" s="12">
        <f t="shared" si="378"/>
        <v>-5.2383818566763218E-2</v>
      </c>
      <c r="N971" s="12">
        <f t="shared" si="379"/>
        <v>0</v>
      </c>
      <c r="O971" s="12">
        <f t="shared" si="380"/>
        <v>6375585.7452000007</v>
      </c>
      <c r="P971" s="12">
        <f t="shared" si="381"/>
        <v>9.2468067027179749E-6</v>
      </c>
      <c r="Q971" s="12">
        <f t="shared" si="382"/>
        <v>0</v>
      </c>
      <c r="R971" s="12">
        <f t="shared" si="383"/>
        <v>0</v>
      </c>
      <c r="S971" s="12">
        <f t="shared" si="384"/>
        <v>0</v>
      </c>
      <c r="T971" s="12">
        <f t="shared" si="385"/>
        <v>0</v>
      </c>
      <c r="U971" s="12">
        <f t="shared" si="386"/>
        <v>0</v>
      </c>
      <c r="V971" s="12">
        <f t="shared" si="395"/>
        <v>5.0546225567071803E-3</v>
      </c>
      <c r="W971" s="12">
        <f t="shared" si="387"/>
        <v>4.2582015317955055E-5</v>
      </c>
      <c r="X971" s="12">
        <f t="shared" si="388"/>
        <v>1.6740578955036711E-7</v>
      </c>
      <c r="Y971" s="12">
        <f t="shared" si="389"/>
        <v>0</v>
      </c>
      <c r="Z971" s="13" t="str">
        <f t="shared" si="390"/>
        <v>N</v>
      </c>
      <c r="AA971" s="13" t="str">
        <f t="shared" si="391"/>
        <v>N</v>
      </c>
      <c r="AB971" s="13" t="str">
        <f t="shared" si="392"/>
        <v>U</v>
      </c>
      <c r="AC971" s="14">
        <f t="shared" si="393"/>
        <v>166021.44365805644</v>
      </c>
      <c r="AD971" s="14">
        <f t="shared" si="394"/>
        <v>0</v>
      </c>
      <c r="AE971" s="27"/>
      <c r="AF971" s="27"/>
      <c r="AG971" s="33"/>
      <c r="AH971" s="34"/>
      <c r="AI971" s="35"/>
      <c r="AJ971" s="33"/>
      <c r="AK971" s="34"/>
      <c r="AL971" s="35"/>
      <c r="AM971" s="28"/>
      <c r="AN971" s="28"/>
      <c r="AO971" s="28"/>
    </row>
    <row r="972" spans="5:41" x14ac:dyDescent="0.25">
      <c r="E972" s="11">
        <f>route!A971</f>
        <v>0</v>
      </c>
      <c r="F972" s="11">
        <f>route!B971</f>
        <v>0</v>
      </c>
      <c r="G972" s="12">
        <f t="shared" si="372"/>
        <v>0</v>
      </c>
      <c r="H972" s="12">
        <f t="shared" si="373"/>
        <v>0</v>
      </c>
      <c r="I972" s="12">
        <f t="shared" si="374"/>
        <v>31</v>
      </c>
      <c r="J972" s="12">
        <f t="shared" si="375"/>
        <v>3</v>
      </c>
      <c r="K972" s="12">
        <f t="shared" si="376"/>
        <v>-5.2359877559829883E-2</v>
      </c>
      <c r="L972" s="12">
        <f t="shared" si="377"/>
        <v>-5.2335956242943828E-2</v>
      </c>
      <c r="M972" s="12">
        <f t="shared" si="378"/>
        <v>-5.2383818566763218E-2</v>
      </c>
      <c r="N972" s="12">
        <f t="shared" si="379"/>
        <v>0</v>
      </c>
      <c r="O972" s="12">
        <f t="shared" si="380"/>
        <v>6375585.7452000007</v>
      </c>
      <c r="P972" s="12">
        <f t="shared" si="381"/>
        <v>9.2468067027179749E-6</v>
      </c>
      <c r="Q972" s="12">
        <f t="shared" si="382"/>
        <v>0</v>
      </c>
      <c r="R972" s="12">
        <f t="shared" si="383"/>
        <v>0</v>
      </c>
      <c r="S972" s="12">
        <f t="shared" si="384"/>
        <v>0</v>
      </c>
      <c r="T972" s="12">
        <f t="shared" si="385"/>
        <v>0</v>
      </c>
      <c r="U972" s="12">
        <f t="shared" si="386"/>
        <v>0</v>
      </c>
      <c r="V972" s="12">
        <f t="shared" si="395"/>
        <v>5.0546225567071803E-3</v>
      </c>
      <c r="W972" s="12">
        <f t="shared" si="387"/>
        <v>4.2582015317955055E-5</v>
      </c>
      <c r="X972" s="12">
        <f t="shared" si="388"/>
        <v>1.6740578955036711E-7</v>
      </c>
      <c r="Y972" s="12">
        <f t="shared" si="389"/>
        <v>0</v>
      </c>
      <c r="Z972" s="13" t="str">
        <f t="shared" si="390"/>
        <v>N</v>
      </c>
      <c r="AA972" s="13" t="str">
        <f t="shared" si="391"/>
        <v>N</v>
      </c>
      <c r="AB972" s="13" t="str">
        <f t="shared" si="392"/>
        <v>U</v>
      </c>
      <c r="AC972" s="14">
        <f t="shared" si="393"/>
        <v>166021.44365805644</v>
      </c>
      <c r="AD972" s="14">
        <f t="shared" si="394"/>
        <v>0</v>
      </c>
      <c r="AE972" s="27"/>
      <c r="AF972" s="27"/>
      <c r="AG972" s="33"/>
      <c r="AH972" s="34"/>
      <c r="AI972" s="35"/>
      <c r="AJ972" s="33"/>
      <c r="AK972" s="34"/>
      <c r="AL972" s="35"/>
      <c r="AM972" s="28"/>
      <c r="AN972" s="28"/>
      <c r="AO972" s="28"/>
    </row>
    <row r="973" spans="5:41" x14ac:dyDescent="0.25">
      <c r="E973" s="11">
        <f>route!A972</f>
        <v>0</v>
      </c>
      <c r="F973" s="11">
        <f>route!B972</f>
        <v>0</v>
      </c>
      <c r="G973" s="12">
        <f t="shared" si="372"/>
        <v>0</v>
      </c>
      <c r="H973" s="12">
        <f t="shared" si="373"/>
        <v>0</v>
      </c>
      <c r="I973" s="12">
        <f t="shared" si="374"/>
        <v>31</v>
      </c>
      <c r="J973" s="12">
        <f t="shared" si="375"/>
        <v>3</v>
      </c>
      <c r="K973" s="12">
        <f t="shared" si="376"/>
        <v>-5.2359877559829883E-2</v>
      </c>
      <c r="L973" s="12">
        <f t="shared" si="377"/>
        <v>-5.2335956242943828E-2</v>
      </c>
      <c r="M973" s="12">
        <f t="shared" si="378"/>
        <v>-5.2383818566763218E-2</v>
      </c>
      <c r="N973" s="12">
        <f t="shared" si="379"/>
        <v>0</v>
      </c>
      <c r="O973" s="12">
        <f t="shared" si="380"/>
        <v>6375585.7452000007</v>
      </c>
      <c r="P973" s="12">
        <f t="shared" si="381"/>
        <v>9.2468067027179749E-6</v>
      </c>
      <c r="Q973" s="12">
        <f t="shared" si="382"/>
        <v>0</v>
      </c>
      <c r="R973" s="12">
        <f t="shared" si="383"/>
        <v>0</v>
      </c>
      <c r="S973" s="12">
        <f t="shared" si="384"/>
        <v>0</v>
      </c>
      <c r="T973" s="12">
        <f t="shared" si="385"/>
        <v>0</v>
      </c>
      <c r="U973" s="12">
        <f t="shared" si="386"/>
        <v>0</v>
      </c>
      <c r="V973" s="12">
        <f t="shared" si="395"/>
        <v>5.0546225567071803E-3</v>
      </c>
      <c r="W973" s="12">
        <f t="shared" si="387"/>
        <v>4.2582015317955055E-5</v>
      </c>
      <c r="X973" s="12">
        <f t="shared" si="388"/>
        <v>1.6740578955036711E-7</v>
      </c>
      <c r="Y973" s="12">
        <f t="shared" si="389"/>
        <v>0</v>
      </c>
      <c r="Z973" s="13" t="str">
        <f t="shared" si="390"/>
        <v>N</v>
      </c>
      <c r="AA973" s="13" t="str">
        <f t="shared" si="391"/>
        <v>N</v>
      </c>
      <c r="AB973" s="13" t="str">
        <f t="shared" si="392"/>
        <v>U</v>
      </c>
      <c r="AC973" s="14">
        <f t="shared" si="393"/>
        <v>166021.44365805644</v>
      </c>
      <c r="AD973" s="14">
        <f t="shared" si="394"/>
        <v>0</v>
      </c>
      <c r="AE973" s="27"/>
      <c r="AF973" s="27"/>
      <c r="AG973" s="33"/>
      <c r="AH973" s="34"/>
      <c r="AI973" s="35"/>
      <c r="AJ973" s="33"/>
      <c r="AK973" s="34"/>
      <c r="AL973" s="35"/>
      <c r="AM973" s="28"/>
      <c r="AN973" s="28"/>
      <c r="AO973" s="28"/>
    </row>
    <row r="974" spans="5:41" x14ac:dyDescent="0.25">
      <c r="E974" s="11">
        <f>route!A973</f>
        <v>0</v>
      </c>
      <c r="F974" s="11">
        <f>route!B973</f>
        <v>0</v>
      </c>
      <c r="G974" s="12">
        <f t="shared" si="372"/>
        <v>0</v>
      </c>
      <c r="H974" s="12">
        <f t="shared" si="373"/>
        <v>0</v>
      </c>
      <c r="I974" s="12">
        <f t="shared" si="374"/>
        <v>31</v>
      </c>
      <c r="J974" s="12">
        <f t="shared" si="375"/>
        <v>3</v>
      </c>
      <c r="K974" s="12">
        <f t="shared" si="376"/>
        <v>-5.2359877559829883E-2</v>
      </c>
      <c r="L974" s="12">
        <f t="shared" si="377"/>
        <v>-5.2335956242943828E-2</v>
      </c>
      <c r="M974" s="12">
        <f t="shared" si="378"/>
        <v>-5.2383818566763218E-2</v>
      </c>
      <c r="N974" s="12">
        <f t="shared" si="379"/>
        <v>0</v>
      </c>
      <c r="O974" s="12">
        <f t="shared" si="380"/>
        <v>6375585.7452000007</v>
      </c>
      <c r="P974" s="12">
        <f t="shared" si="381"/>
        <v>9.2468067027179749E-6</v>
      </c>
      <c r="Q974" s="12">
        <f t="shared" si="382"/>
        <v>0</v>
      </c>
      <c r="R974" s="12">
        <f t="shared" si="383"/>
        <v>0</v>
      </c>
      <c r="S974" s="12">
        <f t="shared" si="384"/>
        <v>0</v>
      </c>
      <c r="T974" s="12">
        <f t="shared" si="385"/>
        <v>0</v>
      </c>
      <c r="U974" s="12">
        <f t="shared" si="386"/>
        <v>0</v>
      </c>
      <c r="V974" s="12">
        <f t="shared" si="395"/>
        <v>5.0546225567071803E-3</v>
      </c>
      <c r="W974" s="12">
        <f t="shared" si="387"/>
        <v>4.2582015317955055E-5</v>
      </c>
      <c r="X974" s="12">
        <f t="shared" si="388"/>
        <v>1.6740578955036711E-7</v>
      </c>
      <c r="Y974" s="12">
        <f t="shared" si="389"/>
        <v>0</v>
      </c>
      <c r="Z974" s="13" t="str">
        <f t="shared" si="390"/>
        <v>N</v>
      </c>
      <c r="AA974" s="13" t="str">
        <f t="shared" si="391"/>
        <v>N</v>
      </c>
      <c r="AB974" s="13" t="str">
        <f t="shared" si="392"/>
        <v>U</v>
      </c>
      <c r="AC974" s="14">
        <f t="shared" si="393"/>
        <v>166021.44365805644</v>
      </c>
      <c r="AD974" s="14">
        <f t="shared" si="394"/>
        <v>0</v>
      </c>
      <c r="AE974" s="27"/>
      <c r="AF974" s="27"/>
      <c r="AG974" s="33"/>
      <c r="AH974" s="34"/>
      <c r="AI974" s="35"/>
      <c r="AJ974" s="33"/>
      <c r="AK974" s="34"/>
      <c r="AL974" s="35"/>
      <c r="AM974" s="28"/>
      <c r="AN974" s="28"/>
      <c r="AO974" s="28"/>
    </row>
    <row r="975" spans="5:41" x14ac:dyDescent="0.25">
      <c r="E975" s="11">
        <f>route!A974</f>
        <v>0</v>
      </c>
      <c r="F975" s="11">
        <f>route!B974</f>
        <v>0</v>
      </c>
      <c r="G975" s="12">
        <f t="shared" si="372"/>
        <v>0</v>
      </c>
      <c r="H975" s="12">
        <f t="shared" si="373"/>
        <v>0</v>
      </c>
      <c r="I975" s="12">
        <f t="shared" si="374"/>
        <v>31</v>
      </c>
      <c r="J975" s="12">
        <f t="shared" si="375"/>
        <v>3</v>
      </c>
      <c r="K975" s="12">
        <f t="shared" si="376"/>
        <v>-5.2359877559829883E-2</v>
      </c>
      <c r="L975" s="12">
        <f t="shared" si="377"/>
        <v>-5.2335956242943828E-2</v>
      </c>
      <c r="M975" s="12">
        <f t="shared" si="378"/>
        <v>-5.2383818566763218E-2</v>
      </c>
      <c r="N975" s="12">
        <f t="shared" si="379"/>
        <v>0</v>
      </c>
      <c r="O975" s="12">
        <f t="shared" si="380"/>
        <v>6375585.7452000007</v>
      </c>
      <c r="P975" s="12">
        <f t="shared" si="381"/>
        <v>9.2468067027179749E-6</v>
      </c>
      <c r="Q975" s="12">
        <f t="shared" si="382"/>
        <v>0</v>
      </c>
      <c r="R975" s="12">
        <f t="shared" si="383"/>
        <v>0</v>
      </c>
      <c r="S975" s="12">
        <f t="shared" si="384"/>
        <v>0</v>
      </c>
      <c r="T975" s="12">
        <f t="shared" si="385"/>
        <v>0</v>
      </c>
      <c r="U975" s="12">
        <f t="shared" si="386"/>
        <v>0</v>
      </c>
      <c r="V975" s="12">
        <f t="shared" si="395"/>
        <v>5.0546225567071803E-3</v>
      </c>
      <c r="W975" s="12">
        <f t="shared" si="387"/>
        <v>4.2582015317955055E-5</v>
      </c>
      <c r="X975" s="12">
        <f t="shared" si="388"/>
        <v>1.6740578955036711E-7</v>
      </c>
      <c r="Y975" s="12">
        <f t="shared" si="389"/>
        <v>0</v>
      </c>
      <c r="Z975" s="13" t="str">
        <f t="shared" si="390"/>
        <v>N</v>
      </c>
      <c r="AA975" s="13" t="str">
        <f t="shared" si="391"/>
        <v>N</v>
      </c>
      <c r="AB975" s="13" t="str">
        <f t="shared" si="392"/>
        <v>U</v>
      </c>
      <c r="AC975" s="14">
        <f t="shared" si="393"/>
        <v>166021.44365805644</v>
      </c>
      <c r="AD975" s="14">
        <f t="shared" si="394"/>
        <v>0</v>
      </c>
      <c r="AE975" s="27"/>
      <c r="AF975" s="27"/>
      <c r="AG975" s="33"/>
      <c r="AH975" s="34"/>
      <c r="AI975" s="35"/>
      <c r="AJ975" s="33"/>
      <c r="AK975" s="34"/>
      <c r="AL975" s="35"/>
      <c r="AM975" s="28"/>
      <c r="AN975" s="28"/>
      <c r="AO975" s="28"/>
    </row>
    <row r="976" spans="5:41" x14ac:dyDescent="0.25">
      <c r="E976" s="11">
        <f>route!A975</f>
        <v>0</v>
      </c>
      <c r="F976" s="11">
        <f>route!B975</f>
        <v>0</v>
      </c>
      <c r="G976" s="12">
        <f t="shared" si="372"/>
        <v>0</v>
      </c>
      <c r="H976" s="12">
        <f t="shared" si="373"/>
        <v>0</v>
      </c>
      <c r="I976" s="12">
        <f t="shared" si="374"/>
        <v>31</v>
      </c>
      <c r="J976" s="12">
        <f t="shared" si="375"/>
        <v>3</v>
      </c>
      <c r="K976" s="12">
        <f t="shared" si="376"/>
        <v>-5.2359877559829883E-2</v>
      </c>
      <c r="L976" s="12">
        <f t="shared" si="377"/>
        <v>-5.2335956242943828E-2</v>
      </c>
      <c r="M976" s="12">
        <f t="shared" si="378"/>
        <v>-5.2383818566763218E-2</v>
      </c>
      <c r="N976" s="12">
        <f t="shared" si="379"/>
        <v>0</v>
      </c>
      <c r="O976" s="12">
        <f t="shared" si="380"/>
        <v>6375585.7452000007</v>
      </c>
      <c r="P976" s="12">
        <f t="shared" si="381"/>
        <v>9.2468067027179749E-6</v>
      </c>
      <c r="Q976" s="12">
        <f t="shared" si="382"/>
        <v>0</v>
      </c>
      <c r="R976" s="12">
        <f t="shared" si="383"/>
        <v>0</v>
      </c>
      <c r="S976" s="12">
        <f t="shared" si="384"/>
        <v>0</v>
      </c>
      <c r="T976" s="12">
        <f t="shared" si="385"/>
        <v>0</v>
      </c>
      <c r="U976" s="12">
        <f t="shared" si="386"/>
        <v>0</v>
      </c>
      <c r="V976" s="12">
        <f t="shared" si="395"/>
        <v>5.0546225567071803E-3</v>
      </c>
      <c r="W976" s="12">
        <f t="shared" si="387"/>
        <v>4.2582015317955055E-5</v>
      </c>
      <c r="X976" s="12">
        <f t="shared" si="388"/>
        <v>1.6740578955036711E-7</v>
      </c>
      <c r="Y976" s="12">
        <f t="shared" si="389"/>
        <v>0</v>
      </c>
      <c r="Z976" s="13" t="str">
        <f t="shared" si="390"/>
        <v>N</v>
      </c>
      <c r="AA976" s="13" t="str">
        <f t="shared" si="391"/>
        <v>N</v>
      </c>
      <c r="AB976" s="13" t="str">
        <f t="shared" si="392"/>
        <v>U</v>
      </c>
      <c r="AC976" s="14">
        <f t="shared" si="393"/>
        <v>166021.44365805644</v>
      </c>
      <c r="AD976" s="14">
        <f t="shared" si="394"/>
        <v>0</v>
      </c>
      <c r="AE976" s="27"/>
      <c r="AF976" s="27"/>
      <c r="AG976" s="33"/>
      <c r="AH976" s="34"/>
      <c r="AI976" s="35"/>
      <c r="AJ976" s="33"/>
      <c r="AK976" s="34"/>
      <c r="AL976" s="35"/>
      <c r="AM976" s="28"/>
      <c r="AN976" s="28"/>
      <c r="AO976" s="28"/>
    </row>
    <row r="977" spans="5:41" x14ac:dyDescent="0.25">
      <c r="E977" s="11">
        <f>route!A976</f>
        <v>0</v>
      </c>
      <c r="F977" s="11">
        <f>route!B976</f>
        <v>0</v>
      </c>
      <c r="G977" s="12">
        <f t="shared" si="372"/>
        <v>0</v>
      </c>
      <c r="H977" s="12">
        <f t="shared" si="373"/>
        <v>0</v>
      </c>
      <c r="I977" s="12">
        <f t="shared" si="374"/>
        <v>31</v>
      </c>
      <c r="J977" s="12">
        <f t="shared" si="375"/>
        <v>3</v>
      </c>
      <c r="K977" s="12">
        <f t="shared" si="376"/>
        <v>-5.2359877559829883E-2</v>
      </c>
      <c r="L977" s="12">
        <f t="shared" si="377"/>
        <v>-5.2335956242943828E-2</v>
      </c>
      <c r="M977" s="12">
        <f t="shared" si="378"/>
        <v>-5.2383818566763218E-2</v>
      </c>
      <c r="N977" s="12">
        <f t="shared" si="379"/>
        <v>0</v>
      </c>
      <c r="O977" s="12">
        <f t="shared" si="380"/>
        <v>6375585.7452000007</v>
      </c>
      <c r="P977" s="12">
        <f t="shared" si="381"/>
        <v>9.2468067027179749E-6</v>
      </c>
      <c r="Q977" s="12">
        <f t="shared" si="382"/>
        <v>0</v>
      </c>
      <c r="R977" s="12">
        <f t="shared" si="383"/>
        <v>0</v>
      </c>
      <c r="S977" s="12">
        <f t="shared" si="384"/>
        <v>0</v>
      </c>
      <c r="T977" s="12">
        <f t="shared" si="385"/>
        <v>0</v>
      </c>
      <c r="U977" s="12">
        <f t="shared" si="386"/>
        <v>0</v>
      </c>
      <c r="V977" s="12">
        <f t="shared" si="395"/>
        <v>5.0546225567071803E-3</v>
      </c>
      <c r="W977" s="12">
        <f t="shared" si="387"/>
        <v>4.2582015317955055E-5</v>
      </c>
      <c r="X977" s="12">
        <f t="shared" si="388"/>
        <v>1.6740578955036711E-7</v>
      </c>
      <c r="Y977" s="12">
        <f t="shared" si="389"/>
        <v>0</v>
      </c>
      <c r="Z977" s="13" t="str">
        <f t="shared" si="390"/>
        <v>N</v>
      </c>
      <c r="AA977" s="13" t="str">
        <f t="shared" si="391"/>
        <v>N</v>
      </c>
      <c r="AB977" s="13" t="str">
        <f t="shared" si="392"/>
        <v>U</v>
      </c>
      <c r="AC977" s="14">
        <f t="shared" si="393"/>
        <v>166021.44365805644</v>
      </c>
      <c r="AD977" s="14">
        <f t="shared" si="394"/>
        <v>0</v>
      </c>
      <c r="AE977" s="27"/>
      <c r="AF977" s="27"/>
      <c r="AG977" s="33"/>
      <c r="AH977" s="34"/>
      <c r="AI977" s="35"/>
      <c r="AJ977" s="33"/>
      <c r="AK977" s="34"/>
      <c r="AL977" s="35"/>
      <c r="AM977" s="28"/>
      <c r="AN977" s="28"/>
      <c r="AO977" s="28"/>
    </row>
    <row r="978" spans="5:41" x14ac:dyDescent="0.25">
      <c r="E978" s="11">
        <f>route!A977</f>
        <v>0</v>
      </c>
      <c r="F978" s="11">
        <f>route!B977</f>
        <v>0</v>
      </c>
      <c r="G978" s="12">
        <f t="shared" si="372"/>
        <v>0</v>
      </c>
      <c r="H978" s="12">
        <f t="shared" si="373"/>
        <v>0</v>
      </c>
      <c r="I978" s="12">
        <f t="shared" si="374"/>
        <v>31</v>
      </c>
      <c r="J978" s="12">
        <f t="shared" si="375"/>
        <v>3</v>
      </c>
      <c r="K978" s="12">
        <f t="shared" si="376"/>
        <v>-5.2359877559829883E-2</v>
      </c>
      <c r="L978" s="12">
        <f t="shared" si="377"/>
        <v>-5.2335956242943828E-2</v>
      </c>
      <c r="M978" s="12">
        <f t="shared" si="378"/>
        <v>-5.2383818566763218E-2</v>
      </c>
      <c r="N978" s="12">
        <f t="shared" si="379"/>
        <v>0</v>
      </c>
      <c r="O978" s="12">
        <f t="shared" si="380"/>
        <v>6375585.7452000007</v>
      </c>
      <c r="P978" s="12">
        <f t="shared" si="381"/>
        <v>9.2468067027179749E-6</v>
      </c>
      <c r="Q978" s="12">
        <f t="shared" si="382"/>
        <v>0</v>
      </c>
      <c r="R978" s="12">
        <f t="shared" si="383"/>
        <v>0</v>
      </c>
      <c r="S978" s="12">
        <f t="shared" si="384"/>
        <v>0</v>
      </c>
      <c r="T978" s="12">
        <f t="shared" si="385"/>
        <v>0</v>
      </c>
      <c r="U978" s="12">
        <f t="shared" si="386"/>
        <v>0</v>
      </c>
      <c r="V978" s="12">
        <f t="shared" si="395"/>
        <v>5.0546225567071803E-3</v>
      </c>
      <c r="W978" s="12">
        <f t="shared" si="387"/>
        <v>4.2582015317955055E-5</v>
      </c>
      <c r="X978" s="12">
        <f t="shared" si="388"/>
        <v>1.6740578955036711E-7</v>
      </c>
      <c r="Y978" s="12">
        <f t="shared" si="389"/>
        <v>0</v>
      </c>
      <c r="Z978" s="13" t="str">
        <f t="shared" si="390"/>
        <v>N</v>
      </c>
      <c r="AA978" s="13" t="str">
        <f t="shared" si="391"/>
        <v>N</v>
      </c>
      <c r="AB978" s="13" t="str">
        <f t="shared" si="392"/>
        <v>U</v>
      </c>
      <c r="AC978" s="14">
        <f t="shared" si="393"/>
        <v>166021.44365805644</v>
      </c>
      <c r="AD978" s="14">
        <f t="shared" si="394"/>
        <v>0</v>
      </c>
      <c r="AE978" s="27"/>
      <c r="AF978" s="27"/>
      <c r="AG978" s="33"/>
      <c r="AH978" s="34"/>
      <c r="AI978" s="35"/>
      <c r="AJ978" s="33"/>
      <c r="AK978" s="34"/>
      <c r="AL978" s="35"/>
      <c r="AM978" s="28"/>
      <c r="AN978" s="28"/>
      <c r="AO978" s="28"/>
    </row>
    <row r="979" spans="5:41" x14ac:dyDescent="0.25">
      <c r="E979" s="11">
        <f>route!A978</f>
        <v>0</v>
      </c>
      <c r="F979" s="11">
        <f>route!B978</f>
        <v>0</v>
      </c>
      <c r="G979" s="12">
        <f t="shared" si="372"/>
        <v>0</v>
      </c>
      <c r="H979" s="12">
        <f t="shared" si="373"/>
        <v>0</v>
      </c>
      <c r="I979" s="12">
        <f t="shared" si="374"/>
        <v>31</v>
      </c>
      <c r="J979" s="12">
        <f t="shared" si="375"/>
        <v>3</v>
      </c>
      <c r="K979" s="12">
        <f t="shared" si="376"/>
        <v>-5.2359877559829883E-2</v>
      </c>
      <c r="L979" s="12">
        <f t="shared" si="377"/>
        <v>-5.2335956242943828E-2</v>
      </c>
      <c r="M979" s="12">
        <f t="shared" si="378"/>
        <v>-5.2383818566763218E-2</v>
      </c>
      <c r="N979" s="12">
        <f t="shared" si="379"/>
        <v>0</v>
      </c>
      <c r="O979" s="12">
        <f t="shared" si="380"/>
        <v>6375585.7452000007</v>
      </c>
      <c r="P979" s="12">
        <f t="shared" si="381"/>
        <v>9.2468067027179749E-6</v>
      </c>
      <c r="Q979" s="12">
        <f t="shared" si="382"/>
        <v>0</v>
      </c>
      <c r="R979" s="12">
        <f t="shared" si="383"/>
        <v>0</v>
      </c>
      <c r="S979" s="12">
        <f t="shared" si="384"/>
        <v>0</v>
      </c>
      <c r="T979" s="12">
        <f t="shared" si="385"/>
        <v>0</v>
      </c>
      <c r="U979" s="12">
        <f t="shared" si="386"/>
        <v>0</v>
      </c>
      <c r="V979" s="12">
        <f t="shared" si="395"/>
        <v>5.0546225567071803E-3</v>
      </c>
      <c r="W979" s="12">
        <f t="shared" si="387"/>
        <v>4.2582015317955055E-5</v>
      </c>
      <c r="X979" s="12">
        <f t="shared" si="388"/>
        <v>1.6740578955036711E-7</v>
      </c>
      <c r="Y979" s="12">
        <f t="shared" si="389"/>
        <v>0</v>
      </c>
      <c r="Z979" s="13" t="str">
        <f t="shared" si="390"/>
        <v>N</v>
      </c>
      <c r="AA979" s="13" t="str">
        <f t="shared" si="391"/>
        <v>N</v>
      </c>
      <c r="AB979" s="13" t="str">
        <f t="shared" si="392"/>
        <v>U</v>
      </c>
      <c r="AC979" s="14">
        <f t="shared" si="393"/>
        <v>166021.44365805644</v>
      </c>
      <c r="AD979" s="14">
        <f t="shared" si="394"/>
        <v>0</v>
      </c>
      <c r="AE979" s="27"/>
      <c r="AF979" s="27"/>
      <c r="AG979" s="33"/>
      <c r="AH979" s="34"/>
      <c r="AI979" s="35"/>
      <c r="AJ979" s="33"/>
      <c r="AK979" s="34"/>
      <c r="AL979" s="35"/>
      <c r="AM979" s="28"/>
      <c r="AN979" s="28"/>
      <c r="AO979" s="28"/>
    </row>
    <row r="980" spans="5:41" x14ac:dyDescent="0.25">
      <c r="E980" s="11">
        <f>route!A979</f>
        <v>0</v>
      </c>
      <c r="F980" s="11">
        <f>route!B979</f>
        <v>0</v>
      </c>
      <c r="G980" s="12">
        <f t="shared" si="372"/>
        <v>0</v>
      </c>
      <c r="H980" s="12">
        <f t="shared" si="373"/>
        <v>0</v>
      </c>
      <c r="I980" s="12">
        <f t="shared" si="374"/>
        <v>31</v>
      </c>
      <c r="J980" s="12">
        <f t="shared" si="375"/>
        <v>3</v>
      </c>
      <c r="K980" s="12">
        <f t="shared" si="376"/>
        <v>-5.2359877559829883E-2</v>
      </c>
      <c r="L980" s="12">
        <f t="shared" si="377"/>
        <v>-5.2335956242943828E-2</v>
      </c>
      <c r="M980" s="12">
        <f t="shared" si="378"/>
        <v>-5.2383818566763218E-2</v>
      </c>
      <c r="N980" s="12">
        <f t="shared" si="379"/>
        <v>0</v>
      </c>
      <c r="O980" s="12">
        <f t="shared" si="380"/>
        <v>6375585.7452000007</v>
      </c>
      <c r="P980" s="12">
        <f t="shared" si="381"/>
        <v>9.2468067027179749E-6</v>
      </c>
      <c r="Q980" s="12">
        <f t="shared" si="382"/>
        <v>0</v>
      </c>
      <c r="R980" s="12">
        <f t="shared" si="383"/>
        <v>0</v>
      </c>
      <c r="S980" s="12">
        <f t="shared" si="384"/>
        <v>0</v>
      </c>
      <c r="T980" s="12">
        <f t="shared" si="385"/>
        <v>0</v>
      </c>
      <c r="U980" s="12">
        <f t="shared" si="386"/>
        <v>0</v>
      </c>
      <c r="V980" s="12">
        <f t="shared" si="395"/>
        <v>5.0546225567071803E-3</v>
      </c>
      <c r="W980" s="12">
        <f t="shared" si="387"/>
        <v>4.2582015317955055E-5</v>
      </c>
      <c r="X980" s="12">
        <f t="shared" si="388"/>
        <v>1.6740578955036711E-7</v>
      </c>
      <c r="Y980" s="12">
        <f t="shared" si="389"/>
        <v>0</v>
      </c>
      <c r="Z980" s="13" t="str">
        <f t="shared" si="390"/>
        <v>N</v>
      </c>
      <c r="AA980" s="13" t="str">
        <f t="shared" si="391"/>
        <v>N</v>
      </c>
      <c r="AB980" s="13" t="str">
        <f t="shared" si="392"/>
        <v>U</v>
      </c>
      <c r="AC980" s="14">
        <f t="shared" si="393"/>
        <v>166021.44365805644</v>
      </c>
      <c r="AD980" s="14">
        <f t="shared" si="394"/>
        <v>0</v>
      </c>
      <c r="AE980" s="27"/>
      <c r="AF980" s="27"/>
      <c r="AG980" s="33"/>
      <c r="AH980" s="34"/>
      <c r="AI980" s="35"/>
      <c r="AJ980" s="33"/>
      <c r="AK980" s="34"/>
      <c r="AL980" s="35"/>
      <c r="AM980" s="28"/>
      <c r="AN980" s="28"/>
      <c r="AO980" s="28"/>
    </row>
    <row r="981" spans="5:41" x14ac:dyDescent="0.25">
      <c r="E981" s="11">
        <f>route!A980</f>
        <v>0</v>
      </c>
      <c r="F981" s="11">
        <f>route!B980</f>
        <v>0</v>
      </c>
      <c r="G981" s="12">
        <f t="shared" si="372"/>
        <v>0</v>
      </c>
      <c r="H981" s="12">
        <f t="shared" si="373"/>
        <v>0</v>
      </c>
      <c r="I981" s="12">
        <f t="shared" si="374"/>
        <v>31</v>
      </c>
      <c r="J981" s="12">
        <f t="shared" si="375"/>
        <v>3</v>
      </c>
      <c r="K981" s="12">
        <f t="shared" si="376"/>
        <v>-5.2359877559829883E-2</v>
      </c>
      <c r="L981" s="12">
        <f t="shared" si="377"/>
        <v>-5.2335956242943828E-2</v>
      </c>
      <c r="M981" s="12">
        <f t="shared" si="378"/>
        <v>-5.2383818566763218E-2</v>
      </c>
      <c r="N981" s="12">
        <f t="shared" si="379"/>
        <v>0</v>
      </c>
      <c r="O981" s="12">
        <f t="shared" si="380"/>
        <v>6375585.7452000007</v>
      </c>
      <c r="P981" s="12">
        <f t="shared" si="381"/>
        <v>9.2468067027179749E-6</v>
      </c>
      <c r="Q981" s="12">
        <f t="shared" si="382"/>
        <v>0</v>
      </c>
      <c r="R981" s="12">
        <f t="shared" si="383"/>
        <v>0</v>
      </c>
      <c r="S981" s="12">
        <f t="shared" si="384"/>
        <v>0</v>
      </c>
      <c r="T981" s="12">
        <f t="shared" si="385"/>
        <v>0</v>
      </c>
      <c r="U981" s="12">
        <f t="shared" si="386"/>
        <v>0</v>
      </c>
      <c r="V981" s="12">
        <f t="shared" si="395"/>
        <v>5.0546225567071803E-3</v>
      </c>
      <c r="W981" s="12">
        <f t="shared" si="387"/>
        <v>4.2582015317955055E-5</v>
      </c>
      <c r="X981" s="12">
        <f t="shared" si="388"/>
        <v>1.6740578955036711E-7</v>
      </c>
      <c r="Y981" s="12">
        <f t="shared" si="389"/>
        <v>0</v>
      </c>
      <c r="Z981" s="13" t="str">
        <f t="shared" si="390"/>
        <v>N</v>
      </c>
      <c r="AA981" s="13" t="str">
        <f t="shared" si="391"/>
        <v>N</v>
      </c>
      <c r="AB981" s="13" t="str">
        <f t="shared" si="392"/>
        <v>U</v>
      </c>
      <c r="AC981" s="14">
        <f t="shared" si="393"/>
        <v>166021.44365805644</v>
      </c>
      <c r="AD981" s="14">
        <f t="shared" si="394"/>
        <v>0</v>
      </c>
      <c r="AE981" s="27"/>
      <c r="AF981" s="27"/>
      <c r="AG981" s="33"/>
      <c r="AH981" s="34"/>
      <c r="AI981" s="35"/>
      <c r="AJ981" s="33"/>
      <c r="AK981" s="34"/>
      <c r="AL981" s="35"/>
      <c r="AM981" s="28"/>
      <c r="AN981" s="28"/>
      <c r="AO981" s="28"/>
    </row>
    <row r="982" spans="5:41" x14ac:dyDescent="0.25">
      <c r="E982" s="11">
        <f>route!A981</f>
        <v>0</v>
      </c>
      <c r="F982" s="11">
        <f>route!B981</f>
        <v>0</v>
      </c>
      <c r="G982" s="12">
        <f t="shared" si="372"/>
        <v>0</v>
      </c>
      <c r="H982" s="12">
        <f t="shared" si="373"/>
        <v>0</v>
      </c>
      <c r="I982" s="12">
        <f t="shared" si="374"/>
        <v>31</v>
      </c>
      <c r="J982" s="12">
        <f t="shared" si="375"/>
        <v>3</v>
      </c>
      <c r="K982" s="12">
        <f t="shared" si="376"/>
        <v>-5.2359877559829883E-2</v>
      </c>
      <c r="L982" s="12">
        <f t="shared" si="377"/>
        <v>-5.2335956242943828E-2</v>
      </c>
      <c r="M982" s="12">
        <f t="shared" si="378"/>
        <v>-5.2383818566763218E-2</v>
      </c>
      <c r="N982" s="12">
        <f t="shared" si="379"/>
        <v>0</v>
      </c>
      <c r="O982" s="12">
        <f t="shared" si="380"/>
        <v>6375585.7452000007</v>
      </c>
      <c r="P982" s="12">
        <f t="shared" si="381"/>
        <v>9.2468067027179749E-6</v>
      </c>
      <c r="Q982" s="12">
        <f t="shared" si="382"/>
        <v>0</v>
      </c>
      <c r="R982" s="12">
        <f t="shared" si="383"/>
        <v>0</v>
      </c>
      <c r="S982" s="12">
        <f t="shared" si="384"/>
        <v>0</v>
      </c>
      <c r="T982" s="12">
        <f t="shared" si="385"/>
        <v>0</v>
      </c>
      <c r="U982" s="12">
        <f t="shared" si="386"/>
        <v>0</v>
      </c>
      <c r="V982" s="12">
        <f t="shared" si="395"/>
        <v>5.0546225567071803E-3</v>
      </c>
      <c r="W982" s="12">
        <f t="shared" si="387"/>
        <v>4.2582015317955055E-5</v>
      </c>
      <c r="X982" s="12">
        <f t="shared" si="388"/>
        <v>1.6740578955036711E-7</v>
      </c>
      <c r="Y982" s="12">
        <f t="shared" si="389"/>
        <v>0</v>
      </c>
      <c r="Z982" s="13" t="str">
        <f t="shared" si="390"/>
        <v>N</v>
      </c>
      <c r="AA982" s="13" t="str">
        <f t="shared" si="391"/>
        <v>N</v>
      </c>
      <c r="AB982" s="13" t="str">
        <f t="shared" si="392"/>
        <v>U</v>
      </c>
      <c r="AC982" s="14">
        <f t="shared" si="393"/>
        <v>166021.44365805644</v>
      </c>
      <c r="AD982" s="14">
        <f t="shared" si="394"/>
        <v>0</v>
      </c>
      <c r="AE982" s="27"/>
      <c r="AF982" s="27"/>
      <c r="AG982" s="33"/>
      <c r="AH982" s="34"/>
      <c r="AI982" s="35"/>
      <c r="AJ982" s="33"/>
      <c r="AK982" s="34"/>
      <c r="AL982" s="35"/>
      <c r="AM982" s="28"/>
      <c r="AN982" s="28"/>
      <c r="AO982" s="28"/>
    </row>
    <row r="983" spans="5:41" x14ac:dyDescent="0.25">
      <c r="E983" s="11">
        <f>route!A982</f>
        <v>0</v>
      </c>
      <c r="F983" s="11">
        <f>route!B982</f>
        <v>0</v>
      </c>
      <c r="G983" s="12">
        <f t="shared" si="372"/>
        <v>0</v>
      </c>
      <c r="H983" s="12">
        <f t="shared" si="373"/>
        <v>0</v>
      </c>
      <c r="I983" s="12">
        <f t="shared" si="374"/>
        <v>31</v>
      </c>
      <c r="J983" s="12">
        <f t="shared" si="375"/>
        <v>3</v>
      </c>
      <c r="K983" s="12">
        <f t="shared" si="376"/>
        <v>-5.2359877559829883E-2</v>
      </c>
      <c r="L983" s="12">
        <f t="shared" si="377"/>
        <v>-5.2335956242943828E-2</v>
      </c>
      <c r="M983" s="12">
        <f t="shared" si="378"/>
        <v>-5.2383818566763218E-2</v>
      </c>
      <c r="N983" s="12">
        <f t="shared" si="379"/>
        <v>0</v>
      </c>
      <c r="O983" s="12">
        <f t="shared" si="380"/>
        <v>6375585.7452000007</v>
      </c>
      <c r="P983" s="12">
        <f t="shared" si="381"/>
        <v>9.2468067027179749E-6</v>
      </c>
      <c r="Q983" s="12">
        <f t="shared" si="382"/>
        <v>0</v>
      </c>
      <c r="R983" s="12">
        <f t="shared" si="383"/>
        <v>0</v>
      </c>
      <c r="S983" s="12">
        <f t="shared" si="384"/>
        <v>0</v>
      </c>
      <c r="T983" s="12">
        <f t="shared" si="385"/>
        <v>0</v>
      </c>
      <c r="U983" s="12">
        <f t="shared" si="386"/>
        <v>0</v>
      </c>
      <c r="V983" s="12">
        <f t="shared" si="395"/>
        <v>5.0546225567071803E-3</v>
      </c>
      <c r="W983" s="12">
        <f t="shared" si="387"/>
        <v>4.2582015317955055E-5</v>
      </c>
      <c r="X983" s="12">
        <f t="shared" si="388"/>
        <v>1.6740578955036711E-7</v>
      </c>
      <c r="Y983" s="12">
        <f t="shared" si="389"/>
        <v>0</v>
      </c>
      <c r="Z983" s="13" t="str">
        <f t="shared" si="390"/>
        <v>N</v>
      </c>
      <c r="AA983" s="13" t="str">
        <f t="shared" si="391"/>
        <v>N</v>
      </c>
      <c r="AB983" s="13" t="str">
        <f t="shared" si="392"/>
        <v>U</v>
      </c>
      <c r="AC983" s="14">
        <f t="shared" si="393"/>
        <v>166021.44365805644</v>
      </c>
      <c r="AD983" s="14">
        <f t="shared" si="394"/>
        <v>0</v>
      </c>
      <c r="AE983" s="27"/>
      <c r="AF983" s="27"/>
      <c r="AG983" s="33"/>
      <c r="AH983" s="34"/>
      <c r="AI983" s="35"/>
      <c r="AJ983" s="33"/>
      <c r="AK983" s="34"/>
      <c r="AL983" s="35"/>
      <c r="AM983" s="28"/>
      <c r="AN983" s="28"/>
      <c r="AO983" s="28"/>
    </row>
    <row r="984" spans="5:41" x14ac:dyDescent="0.25">
      <c r="E984" s="11">
        <f>route!A983</f>
        <v>0</v>
      </c>
      <c r="F984" s="11">
        <f>route!B983</f>
        <v>0</v>
      </c>
      <c r="G984" s="12">
        <f t="shared" si="372"/>
        <v>0</v>
      </c>
      <c r="H984" s="12">
        <f t="shared" si="373"/>
        <v>0</v>
      </c>
      <c r="I984" s="12">
        <f t="shared" si="374"/>
        <v>31</v>
      </c>
      <c r="J984" s="12">
        <f t="shared" si="375"/>
        <v>3</v>
      </c>
      <c r="K984" s="12">
        <f t="shared" si="376"/>
        <v>-5.2359877559829883E-2</v>
      </c>
      <c r="L984" s="12">
        <f t="shared" si="377"/>
        <v>-5.2335956242943828E-2</v>
      </c>
      <c r="M984" s="12">
        <f t="shared" si="378"/>
        <v>-5.2383818566763218E-2</v>
      </c>
      <c r="N984" s="12">
        <f t="shared" si="379"/>
        <v>0</v>
      </c>
      <c r="O984" s="12">
        <f t="shared" si="380"/>
        <v>6375585.7452000007</v>
      </c>
      <c r="P984" s="12">
        <f t="shared" si="381"/>
        <v>9.2468067027179749E-6</v>
      </c>
      <c r="Q984" s="12">
        <f t="shared" si="382"/>
        <v>0</v>
      </c>
      <c r="R984" s="12">
        <f t="shared" si="383"/>
        <v>0</v>
      </c>
      <c r="S984" s="12">
        <f t="shared" si="384"/>
        <v>0</v>
      </c>
      <c r="T984" s="12">
        <f t="shared" si="385"/>
        <v>0</v>
      </c>
      <c r="U984" s="12">
        <f t="shared" si="386"/>
        <v>0</v>
      </c>
      <c r="V984" s="12">
        <f t="shared" si="395"/>
        <v>5.0546225567071803E-3</v>
      </c>
      <c r="W984" s="12">
        <f t="shared" si="387"/>
        <v>4.2582015317955055E-5</v>
      </c>
      <c r="X984" s="12">
        <f t="shared" si="388"/>
        <v>1.6740578955036711E-7</v>
      </c>
      <c r="Y984" s="12">
        <f t="shared" si="389"/>
        <v>0</v>
      </c>
      <c r="Z984" s="13" t="str">
        <f t="shared" si="390"/>
        <v>N</v>
      </c>
      <c r="AA984" s="13" t="str">
        <f t="shared" si="391"/>
        <v>N</v>
      </c>
      <c r="AB984" s="13" t="str">
        <f t="shared" si="392"/>
        <v>U</v>
      </c>
      <c r="AC984" s="14">
        <f t="shared" si="393"/>
        <v>166021.44365805644</v>
      </c>
      <c r="AD984" s="14">
        <f t="shared" si="394"/>
        <v>0</v>
      </c>
      <c r="AE984" s="27"/>
      <c r="AF984" s="27"/>
      <c r="AG984" s="33"/>
      <c r="AH984" s="34"/>
      <c r="AI984" s="35"/>
      <c r="AJ984" s="33"/>
      <c r="AK984" s="34"/>
      <c r="AL984" s="35"/>
      <c r="AM984" s="28"/>
      <c r="AN984" s="28"/>
      <c r="AO984" s="28"/>
    </row>
    <row r="985" spans="5:41" x14ac:dyDescent="0.25">
      <c r="E985" s="11">
        <f>route!A984</f>
        <v>0</v>
      </c>
      <c r="F985" s="11">
        <f>route!B984</f>
        <v>0</v>
      </c>
      <c r="G985" s="12">
        <f t="shared" si="372"/>
        <v>0</v>
      </c>
      <c r="H985" s="12">
        <f t="shared" si="373"/>
        <v>0</v>
      </c>
      <c r="I985" s="12">
        <f t="shared" si="374"/>
        <v>31</v>
      </c>
      <c r="J985" s="12">
        <f t="shared" si="375"/>
        <v>3</v>
      </c>
      <c r="K985" s="12">
        <f t="shared" si="376"/>
        <v>-5.2359877559829883E-2</v>
      </c>
      <c r="L985" s="12">
        <f t="shared" si="377"/>
        <v>-5.2335956242943828E-2</v>
      </c>
      <c r="M985" s="12">
        <f t="shared" si="378"/>
        <v>-5.2383818566763218E-2</v>
      </c>
      <c r="N985" s="12">
        <f t="shared" si="379"/>
        <v>0</v>
      </c>
      <c r="O985" s="12">
        <f t="shared" si="380"/>
        <v>6375585.7452000007</v>
      </c>
      <c r="P985" s="12">
        <f t="shared" si="381"/>
        <v>9.2468067027179749E-6</v>
      </c>
      <c r="Q985" s="12">
        <f t="shared" si="382"/>
        <v>0</v>
      </c>
      <c r="R985" s="12">
        <f t="shared" si="383"/>
        <v>0</v>
      </c>
      <c r="S985" s="12">
        <f t="shared" si="384"/>
        <v>0</v>
      </c>
      <c r="T985" s="12">
        <f t="shared" si="385"/>
        <v>0</v>
      </c>
      <c r="U985" s="12">
        <f t="shared" si="386"/>
        <v>0</v>
      </c>
      <c r="V985" s="12">
        <f t="shared" si="395"/>
        <v>5.0546225567071803E-3</v>
      </c>
      <c r="W985" s="12">
        <f t="shared" si="387"/>
        <v>4.2582015317955055E-5</v>
      </c>
      <c r="X985" s="12">
        <f t="shared" si="388"/>
        <v>1.6740578955036711E-7</v>
      </c>
      <c r="Y985" s="12">
        <f t="shared" si="389"/>
        <v>0</v>
      </c>
      <c r="Z985" s="13" t="str">
        <f t="shared" si="390"/>
        <v>N</v>
      </c>
      <c r="AA985" s="13" t="str">
        <f t="shared" si="391"/>
        <v>N</v>
      </c>
      <c r="AB985" s="13" t="str">
        <f t="shared" si="392"/>
        <v>U</v>
      </c>
      <c r="AC985" s="14">
        <f t="shared" si="393"/>
        <v>166021.44365805644</v>
      </c>
      <c r="AD985" s="14">
        <f t="shared" si="394"/>
        <v>0</v>
      </c>
      <c r="AE985" s="27"/>
      <c r="AF985" s="27"/>
      <c r="AG985" s="33"/>
      <c r="AH985" s="34"/>
      <c r="AI985" s="35"/>
      <c r="AJ985" s="33"/>
      <c r="AK985" s="34"/>
      <c r="AL985" s="35"/>
      <c r="AM985" s="28"/>
      <c r="AN985" s="28"/>
      <c r="AO985" s="28"/>
    </row>
    <row r="986" spans="5:41" x14ac:dyDescent="0.25">
      <c r="E986" s="11">
        <f>route!A985</f>
        <v>0</v>
      </c>
      <c r="F986" s="11">
        <f>route!B985</f>
        <v>0</v>
      </c>
      <c r="G986" s="12">
        <f t="shared" si="372"/>
        <v>0</v>
      </c>
      <c r="H986" s="12">
        <f t="shared" si="373"/>
        <v>0</v>
      </c>
      <c r="I986" s="12">
        <f t="shared" si="374"/>
        <v>31</v>
      </c>
      <c r="J986" s="12">
        <f t="shared" si="375"/>
        <v>3</v>
      </c>
      <c r="K986" s="12">
        <f t="shared" si="376"/>
        <v>-5.2359877559829883E-2</v>
      </c>
      <c r="L986" s="12">
        <f t="shared" si="377"/>
        <v>-5.2335956242943828E-2</v>
      </c>
      <c r="M986" s="12">
        <f t="shared" si="378"/>
        <v>-5.2383818566763218E-2</v>
      </c>
      <c r="N986" s="12">
        <f t="shared" si="379"/>
        <v>0</v>
      </c>
      <c r="O986" s="12">
        <f t="shared" si="380"/>
        <v>6375585.7452000007</v>
      </c>
      <c r="P986" s="12">
        <f t="shared" si="381"/>
        <v>9.2468067027179749E-6</v>
      </c>
      <c r="Q986" s="12">
        <f t="shared" si="382"/>
        <v>0</v>
      </c>
      <c r="R986" s="12">
        <f t="shared" si="383"/>
        <v>0</v>
      </c>
      <c r="S986" s="12">
        <f t="shared" si="384"/>
        <v>0</v>
      </c>
      <c r="T986" s="12">
        <f t="shared" si="385"/>
        <v>0</v>
      </c>
      <c r="U986" s="12">
        <f t="shared" si="386"/>
        <v>0</v>
      </c>
      <c r="V986" s="12">
        <f t="shared" si="395"/>
        <v>5.0546225567071803E-3</v>
      </c>
      <c r="W986" s="12">
        <f t="shared" si="387"/>
        <v>4.2582015317955055E-5</v>
      </c>
      <c r="X986" s="12">
        <f t="shared" si="388"/>
        <v>1.6740578955036711E-7</v>
      </c>
      <c r="Y986" s="12">
        <f t="shared" si="389"/>
        <v>0</v>
      </c>
      <c r="Z986" s="13" t="str">
        <f t="shared" si="390"/>
        <v>N</v>
      </c>
      <c r="AA986" s="13" t="str">
        <f t="shared" si="391"/>
        <v>N</v>
      </c>
      <c r="AB986" s="13" t="str">
        <f t="shared" si="392"/>
        <v>U</v>
      </c>
      <c r="AC986" s="14">
        <f t="shared" si="393"/>
        <v>166021.44365805644</v>
      </c>
      <c r="AD986" s="14">
        <f t="shared" si="394"/>
        <v>0</v>
      </c>
      <c r="AE986" s="27"/>
      <c r="AF986" s="27"/>
      <c r="AG986" s="33"/>
      <c r="AH986" s="34"/>
      <c r="AI986" s="35"/>
      <c r="AJ986" s="33"/>
      <c r="AK986" s="34"/>
      <c r="AL986" s="35"/>
      <c r="AM986" s="28"/>
      <c r="AN986" s="28"/>
      <c r="AO986" s="28"/>
    </row>
    <row r="987" spans="5:41" x14ac:dyDescent="0.25">
      <c r="E987" s="11">
        <f>route!A986</f>
        <v>0</v>
      </c>
      <c r="F987" s="11">
        <f>route!B986</f>
        <v>0</v>
      </c>
      <c r="G987" s="12">
        <f t="shared" si="372"/>
        <v>0</v>
      </c>
      <c r="H987" s="12">
        <f t="shared" si="373"/>
        <v>0</v>
      </c>
      <c r="I987" s="12">
        <f t="shared" si="374"/>
        <v>31</v>
      </c>
      <c r="J987" s="12">
        <f t="shared" si="375"/>
        <v>3</v>
      </c>
      <c r="K987" s="12">
        <f t="shared" si="376"/>
        <v>-5.2359877559829883E-2</v>
      </c>
      <c r="L987" s="12">
        <f t="shared" si="377"/>
        <v>-5.2335956242943828E-2</v>
      </c>
      <c r="M987" s="12">
        <f t="shared" si="378"/>
        <v>-5.2383818566763218E-2</v>
      </c>
      <c r="N987" s="12">
        <f t="shared" si="379"/>
        <v>0</v>
      </c>
      <c r="O987" s="12">
        <f t="shared" si="380"/>
        <v>6375585.7452000007</v>
      </c>
      <c r="P987" s="12">
        <f t="shared" si="381"/>
        <v>9.2468067027179749E-6</v>
      </c>
      <c r="Q987" s="12">
        <f t="shared" si="382"/>
        <v>0</v>
      </c>
      <c r="R987" s="12">
        <f t="shared" si="383"/>
        <v>0</v>
      </c>
      <c r="S987" s="12">
        <f t="shared" si="384"/>
        <v>0</v>
      </c>
      <c r="T987" s="12">
        <f t="shared" si="385"/>
        <v>0</v>
      </c>
      <c r="U987" s="12">
        <f t="shared" si="386"/>
        <v>0</v>
      </c>
      <c r="V987" s="12">
        <f t="shared" si="395"/>
        <v>5.0546225567071803E-3</v>
      </c>
      <c r="W987" s="12">
        <f t="shared" si="387"/>
        <v>4.2582015317955055E-5</v>
      </c>
      <c r="X987" s="12">
        <f t="shared" si="388"/>
        <v>1.6740578955036711E-7</v>
      </c>
      <c r="Y987" s="12">
        <f t="shared" si="389"/>
        <v>0</v>
      </c>
      <c r="Z987" s="13" t="str">
        <f t="shared" si="390"/>
        <v>N</v>
      </c>
      <c r="AA987" s="13" t="str">
        <f t="shared" si="391"/>
        <v>N</v>
      </c>
      <c r="AB987" s="13" t="str">
        <f t="shared" si="392"/>
        <v>U</v>
      </c>
      <c r="AC987" s="14">
        <f t="shared" si="393"/>
        <v>166021.44365805644</v>
      </c>
      <c r="AD987" s="14">
        <f t="shared" si="394"/>
        <v>0</v>
      </c>
      <c r="AE987" s="27"/>
      <c r="AF987" s="27"/>
      <c r="AG987" s="33"/>
      <c r="AH987" s="34"/>
      <c r="AI987" s="35"/>
      <c r="AJ987" s="33"/>
      <c r="AK987" s="34"/>
      <c r="AL987" s="35"/>
      <c r="AM987" s="28"/>
      <c r="AN987" s="28"/>
      <c r="AO987" s="28"/>
    </row>
    <row r="988" spans="5:41" x14ac:dyDescent="0.25">
      <c r="E988" s="11">
        <f>route!A987</f>
        <v>0</v>
      </c>
      <c r="F988" s="11">
        <f>route!B987</f>
        <v>0</v>
      </c>
      <c r="G988" s="12">
        <f t="shared" si="372"/>
        <v>0</v>
      </c>
      <c r="H988" s="12">
        <f t="shared" si="373"/>
        <v>0</v>
      </c>
      <c r="I988" s="12">
        <f t="shared" si="374"/>
        <v>31</v>
      </c>
      <c r="J988" s="12">
        <f t="shared" si="375"/>
        <v>3</v>
      </c>
      <c r="K988" s="12">
        <f t="shared" si="376"/>
        <v>-5.2359877559829883E-2</v>
      </c>
      <c r="L988" s="12">
        <f t="shared" si="377"/>
        <v>-5.2335956242943828E-2</v>
      </c>
      <c r="M988" s="12">
        <f t="shared" si="378"/>
        <v>-5.2383818566763218E-2</v>
      </c>
      <c r="N988" s="12">
        <f t="shared" si="379"/>
        <v>0</v>
      </c>
      <c r="O988" s="12">
        <f t="shared" si="380"/>
        <v>6375585.7452000007</v>
      </c>
      <c r="P988" s="12">
        <f t="shared" si="381"/>
        <v>9.2468067027179749E-6</v>
      </c>
      <c r="Q988" s="12">
        <f t="shared" si="382"/>
        <v>0</v>
      </c>
      <c r="R988" s="12">
        <f t="shared" si="383"/>
        <v>0</v>
      </c>
      <c r="S988" s="12">
        <f t="shared" si="384"/>
        <v>0</v>
      </c>
      <c r="T988" s="12">
        <f t="shared" si="385"/>
        <v>0</v>
      </c>
      <c r="U988" s="12">
        <f t="shared" si="386"/>
        <v>0</v>
      </c>
      <c r="V988" s="12">
        <f t="shared" si="395"/>
        <v>5.0546225567071803E-3</v>
      </c>
      <c r="W988" s="12">
        <f t="shared" si="387"/>
        <v>4.2582015317955055E-5</v>
      </c>
      <c r="X988" s="12">
        <f t="shared" si="388"/>
        <v>1.6740578955036711E-7</v>
      </c>
      <c r="Y988" s="12">
        <f t="shared" si="389"/>
        <v>0</v>
      </c>
      <c r="Z988" s="13" t="str">
        <f t="shared" si="390"/>
        <v>N</v>
      </c>
      <c r="AA988" s="13" t="str">
        <f t="shared" si="391"/>
        <v>N</v>
      </c>
      <c r="AB988" s="13" t="str">
        <f t="shared" si="392"/>
        <v>U</v>
      </c>
      <c r="AC988" s="14">
        <f t="shared" si="393"/>
        <v>166021.44365805644</v>
      </c>
      <c r="AD988" s="14">
        <f t="shared" si="394"/>
        <v>0</v>
      </c>
      <c r="AE988" s="27"/>
      <c r="AF988" s="27"/>
      <c r="AG988" s="33"/>
      <c r="AH988" s="34"/>
      <c r="AI988" s="35"/>
      <c r="AJ988" s="33"/>
      <c r="AK988" s="34"/>
      <c r="AL988" s="35"/>
      <c r="AM988" s="28"/>
      <c r="AN988" s="28"/>
      <c r="AO988" s="28"/>
    </row>
    <row r="989" spans="5:41" x14ac:dyDescent="0.25">
      <c r="E989" s="11">
        <f>route!A988</f>
        <v>0</v>
      </c>
      <c r="F989" s="11">
        <f>route!B988</f>
        <v>0</v>
      </c>
      <c r="G989" s="12">
        <f t="shared" si="372"/>
        <v>0</v>
      </c>
      <c r="H989" s="12">
        <f t="shared" si="373"/>
        <v>0</v>
      </c>
      <c r="I989" s="12">
        <f t="shared" si="374"/>
        <v>31</v>
      </c>
      <c r="J989" s="12">
        <f t="shared" si="375"/>
        <v>3</v>
      </c>
      <c r="K989" s="12">
        <f t="shared" si="376"/>
        <v>-5.2359877559829883E-2</v>
      </c>
      <c r="L989" s="12">
        <f t="shared" si="377"/>
        <v>-5.2335956242943828E-2</v>
      </c>
      <c r="M989" s="12">
        <f t="shared" si="378"/>
        <v>-5.2383818566763218E-2</v>
      </c>
      <c r="N989" s="12">
        <f t="shared" si="379"/>
        <v>0</v>
      </c>
      <c r="O989" s="12">
        <f t="shared" si="380"/>
        <v>6375585.7452000007</v>
      </c>
      <c r="P989" s="12">
        <f t="shared" si="381"/>
        <v>9.2468067027179749E-6</v>
      </c>
      <c r="Q989" s="12">
        <f t="shared" si="382"/>
        <v>0</v>
      </c>
      <c r="R989" s="12">
        <f t="shared" si="383"/>
        <v>0</v>
      </c>
      <c r="S989" s="12">
        <f t="shared" si="384"/>
        <v>0</v>
      </c>
      <c r="T989" s="12">
        <f t="shared" si="385"/>
        <v>0</v>
      </c>
      <c r="U989" s="12">
        <f t="shared" si="386"/>
        <v>0</v>
      </c>
      <c r="V989" s="12">
        <f t="shared" si="395"/>
        <v>5.0546225567071803E-3</v>
      </c>
      <c r="W989" s="12">
        <f t="shared" si="387"/>
        <v>4.2582015317955055E-5</v>
      </c>
      <c r="X989" s="12">
        <f t="shared" si="388"/>
        <v>1.6740578955036711E-7</v>
      </c>
      <c r="Y989" s="12">
        <f t="shared" si="389"/>
        <v>0</v>
      </c>
      <c r="Z989" s="13" t="str">
        <f t="shared" si="390"/>
        <v>N</v>
      </c>
      <c r="AA989" s="13" t="str">
        <f t="shared" si="391"/>
        <v>N</v>
      </c>
      <c r="AB989" s="13" t="str">
        <f t="shared" si="392"/>
        <v>U</v>
      </c>
      <c r="AC989" s="14">
        <f t="shared" si="393"/>
        <v>166021.44365805644</v>
      </c>
      <c r="AD989" s="14">
        <f t="shared" si="394"/>
        <v>0</v>
      </c>
      <c r="AE989" s="27"/>
      <c r="AF989" s="27"/>
      <c r="AG989" s="33"/>
      <c r="AH989" s="34"/>
      <c r="AI989" s="35"/>
      <c r="AJ989" s="33"/>
      <c r="AK989" s="34"/>
      <c r="AL989" s="35"/>
      <c r="AM989" s="28"/>
      <c r="AN989" s="28"/>
      <c r="AO989" s="28"/>
    </row>
    <row r="990" spans="5:41" x14ac:dyDescent="0.25">
      <c r="E990" s="11">
        <f>route!A989</f>
        <v>0</v>
      </c>
      <c r="F990" s="11">
        <f>route!B989</f>
        <v>0</v>
      </c>
      <c r="G990" s="12">
        <f t="shared" si="372"/>
        <v>0</v>
      </c>
      <c r="H990" s="12">
        <f t="shared" si="373"/>
        <v>0</v>
      </c>
      <c r="I990" s="12">
        <f t="shared" si="374"/>
        <v>31</v>
      </c>
      <c r="J990" s="12">
        <f t="shared" si="375"/>
        <v>3</v>
      </c>
      <c r="K990" s="12">
        <f t="shared" si="376"/>
        <v>-5.2359877559829883E-2</v>
      </c>
      <c r="L990" s="12">
        <f t="shared" si="377"/>
        <v>-5.2335956242943828E-2</v>
      </c>
      <c r="M990" s="12">
        <f t="shared" si="378"/>
        <v>-5.2383818566763218E-2</v>
      </c>
      <c r="N990" s="12">
        <f t="shared" si="379"/>
        <v>0</v>
      </c>
      <c r="O990" s="12">
        <f t="shared" si="380"/>
        <v>6375585.7452000007</v>
      </c>
      <c r="P990" s="12">
        <f t="shared" si="381"/>
        <v>9.2468067027179749E-6</v>
      </c>
      <c r="Q990" s="12">
        <f t="shared" si="382"/>
        <v>0</v>
      </c>
      <c r="R990" s="12">
        <f t="shared" si="383"/>
        <v>0</v>
      </c>
      <c r="S990" s="12">
        <f t="shared" si="384"/>
        <v>0</v>
      </c>
      <c r="T990" s="12">
        <f t="shared" si="385"/>
        <v>0</v>
      </c>
      <c r="U990" s="12">
        <f t="shared" si="386"/>
        <v>0</v>
      </c>
      <c r="V990" s="12">
        <f t="shared" si="395"/>
        <v>5.0546225567071803E-3</v>
      </c>
      <c r="W990" s="12">
        <f t="shared" si="387"/>
        <v>4.2582015317955055E-5</v>
      </c>
      <c r="X990" s="12">
        <f t="shared" si="388"/>
        <v>1.6740578955036711E-7</v>
      </c>
      <c r="Y990" s="12">
        <f t="shared" si="389"/>
        <v>0</v>
      </c>
      <c r="Z990" s="13" t="str">
        <f t="shared" si="390"/>
        <v>N</v>
      </c>
      <c r="AA990" s="13" t="str">
        <f t="shared" si="391"/>
        <v>N</v>
      </c>
      <c r="AB990" s="13" t="str">
        <f t="shared" si="392"/>
        <v>U</v>
      </c>
      <c r="AC990" s="14">
        <f t="shared" si="393"/>
        <v>166021.44365805644</v>
      </c>
      <c r="AD990" s="14">
        <f t="shared" si="394"/>
        <v>0</v>
      </c>
      <c r="AE990" s="27"/>
      <c r="AF990" s="27"/>
      <c r="AG990" s="33"/>
      <c r="AH990" s="34"/>
      <c r="AI990" s="35"/>
      <c r="AJ990" s="33"/>
      <c r="AK990" s="34"/>
      <c r="AL990" s="35"/>
      <c r="AM990" s="28"/>
      <c r="AN990" s="28"/>
      <c r="AO990" s="28"/>
    </row>
    <row r="991" spans="5:41" x14ac:dyDescent="0.25">
      <c r="E991" s="11">
        <f>route!A990</f>
        <v>0</v>
      </c>
      <c r="F991" s="11">
        <f>route!B990</f>
        <v>0</v>
      </c>
      <c r="G991" s="12">
        <f t="shared" si="372"/>
        <v>0</v>
      </c>
      <c r="H991" s="12">
        <f t="shared" si="373"/>
        <v>0</v>
      </c>
      <c r="I991" s="12">
        <f t="shared" si="374"/>
        <v>31</v>
      </c>
      <c r="J991" s="12">
        <f t="shared" si="375"/>
        <v>3</v>
      </c>
      <c r="K991" s="12">
        <f t="shared" si="376"/>
        <v>-5.2359877559829883E-2</v>
      </c>
      <c r="L991" s="12">
        <f t="shared" si="377"/>
        <v>-5.2335956242943828E-2</v>
      </c>
      <c r="M991" s="12">
        <f t="shared" si="378"/>
        <v>-5.2383818566763218E-2</v>
      </c>
      <c r="N991" s="12">
        <f t="shared" si="379"/>
        <v>0</v>
      </c>
      <c r="O991" s="12">
        <f t="shared" si="380"/>
        <v>6375585.7452000007</v>
      </c>
      <c r="P991" s="12">
        <f t="shared" si="381"/>
        <v>9.2468067027179749E-6</v>
      </c>
      <c r="Q991" s="12">
        <f t="shared" si="382"/>
        <v>0</v>
      </c>
      <c r="R991" s="12">
        <f t="shared" si="383"/>
        <v>0</v>
      </c>
      <c r="S991" s="12">
        <f t="shared" si="384"/>
        <v>0</v>
      </c>
      <c r="T991" s="12">
        <f t="shared" si="385"/>
        <v>0</v>
      </c>
      <c r="U991" s="12">
        <f t="shared" si="386"/>
        <v>0</v>
      </c>
      <c r="V991" s="12">
        <f t="shared" si="395"/>
        <v>5.0546225567071803E-3</v>
      </c>
      <c r="W991" s="12">
        <f t="shared" si="387"/>
        <v>4.2582015317955055E-5</v>
      </c>
      <c r="X991" s="12">
        <f t="shared" si="388"/>
        <v>1.6740578955036711E-7</v>
      </c>
      <c r="Y991" s="12">
        <f t="shared" si="389"/>
        <v>0</v>
      </c>
      <c r="Z991" s="13" t="str">
        <f t="shared" si="390"/>
        <v>N</v>
      </c>
      <c r="AA991" s="13" t="str">
        <f t="shared" si="391"/>
        <v>N</v>
      </c>
      <c r="AB991" s="13" t="str">
        <f t="shared" si="392"/>
        <v>U</v>
      </c>
      <c r="AC991" s="14">
        <f t="shared" si="393"/>
        <v>166021.44365805644</v>
      </c>
      <c r="AD991" s="14">
        <f t="shared" si="394"/>
        <v>0</v>
      </c>
      <c r="AE991" s="27"/>
      <c r="AF991" s="27"/>
      <c r="AG991" s="33"/>
      <c r="AH991" s="34"/>
      <c r="AI991" s="35"/>
      <c r="AJ991" s="33"/>
      <c r="AK991" s="34"/>
      <c r="AL991" s="35"/>
      <c r="AM991" s="28"/>
      <c r="AN991" s="28"/>
      <c r="AO991" s="28"/>
    </row>
    <row r="992" spans="5:41" x14ac:dyDescent="0.25">
      <c r="E992" s="11">
        <f>route!A991</f>
        <v>0</v>
      </c>
      <c r="F992" s="11">
        <f>route!B991</f>
        <v>0</v>
      </c>
      <c r="G992" s="12">
        <f t="shared" si="372"/>
        <v>0</v>
      </c>
      <c r="H992" s="12">
        <f t="shared" si="373"/>
        <v>0</v>
      </c>
      <c r="I992" s="12">
        <f t="shared" si="374"/>
        <v>31</v>
      </c>
      <c r="J992" s="12">
        <f t="shared" si="375"/>
        <v>3</v>
      </c>
      <c r="K992" s="12">
        <f t="shared" si="376"/>
        <v>-5.2359877559829883E-2</v>
      </c>
      <c r="L992" s="12">
        <f t="shared" si="377"/>
        <v>-5.2335956242943828E-2</v>
      </c>
      <c r="M992" s="12">
        <f t="shared" si="378"/>
        <v>-5.2383818566763218E-2</v>
      </c>
      <c r="N992" s="12">
        <f t="shared" si="379"/>
        <v>0</v>
      </c>
      <c r="O992" s="12">
        <f t="shared" si="380"/>
        <v>6375585.7452000007</v>
      </c>
      <c r="P992" s="12">
        <f t="shared" si="381"/>
        <v>9.2468067027179749E-6</v>
      </c>
      <c r="Q992" s="12">
        <f t="shared" si="382"/>
        <v>0</v>
      </c>
      <c r="R992" s="12">
        <f t="shared" si="383"/>
        <v>0</v>
      </c>
      <c r="S992" s="12">
        <f t="shared" si="384"/>
        <v>0</v>
      </c>
      <c r="T992" s="12">
        <f t="shared" si="385"/>
        <v>0</v>
      </c>
      <c r="U992" s="12">
        <f t="shared" si="386"/>
        <v>0</v>
      </c>
      <c r="V992" s="12">
        <f t="shared" si="395"/>
        <v>5.0546225567071803E-3</v>
      </c>
      <c r="W992" s="12">
        <f t="shared" si="387"/>
        <v>4.2582015317955055E-5</v>
      </c>
      <c r="X992" s="12">
        <f t="shared" si="388"/>
        <v>1.6740578955036711E-7</v>
      </c>
      <c r="Y992" s="12">
        <f t="shared" si="389"/>
        <v>0</v>
      </c>
      <c r="Z992" s="13" t="str">
        <f t="shared" si="390"/>
        <v>N</v>
      </c>
      <c r="AA992" s="13" t="str">
        <f t="shared" si="391"/>
        <v>N</v>
      </c>
      <c r="AB992" s="13" t="str">
        <f t="shared" si="392"/>
        <v>U</v>
      </c>
      <c r="AC992" s="14">
        <f t="shared" si="393"/>
        <v>166021.44365805644</v>
      </c>
      <c r="AD992" s="14">
        <f t="shared" si="394"/>
        <v>0</v>
      </c>
      <c r="AE992" s="27"/>
      <c r="AF992" s="27"/>
      <c r="AG992" s="33"/>
      <c r="AH992" s="34"/>
      <c r="AI992" s="35"/>
      <c r="AJ992" s="33"/>
      <c r="AK992" s="34"/>
      <c r="AL992" s="35"/>
      <c r="AM992" s="28"/>
      <c r="AN992" s="28"/>
      <c r="AO992" s="28"/>
    </row>
    <row r="993" spans="5:41" x14ac:dyDescent="0.25">
      <c r="E993" s="11">
        <f>route!A992</f>
        <v>0</v>
      </c>
      <c r="F993" s="11">
        <f>route!B992</f>
        <v>0</v>
      </c>
      <c r="G993" s="12">
        <f t="shared" si="372"/>
        <v>0</v>
      </c>
      <c r="H993" s="12">
        <f t="shared" si="373"/>
        <v>0</v>
      </c>
      <c r="I993" s="12">
        <f t="shared" si="374"/>
        <v>31</v>
      </c>
      <c r="J993" s="12">
        <f t="shared" si="375"/>
        <v>3</v>
      </c>
      <c r="K993" s="12">
        <f t="shared" si="376"/>
        <v>-5.2359877559829883E-2</v>
      </c>
      <c r="L993" s="12">
        <f t="shared" si="377"/>
        <v>-5.2335956242943828E-2</v>
      </c>
      <c r="M993" s="12">
        <f t="shared" si="378"/>
        <v>-5.2383818566763218E-2</v>
      </c>
      <c r="N993" s="12">
        <f t="shared" si="379"/>
        <v>0</v>
      </c>
      <c r="O993" s="12">
        <f t="shared" si="380"/>
        <v>6375585.7452000007</v>
      </c>
      <c r="P993" s="12">
        <f t="shared" si="381"/>
        <v>9.2468067027179749E-6</v>
      </c>
      <c r="Q993" s="12">
        <f t="shared" si="382"/>
        <v>0</v>
      </c>
      <c r="R993" s="12">
        <f t="shared" si="383"/>
        <v>0</v>
      </c>
      <c r="S993" s="12">
        <f t="shared" si="384"/>
        <v>0</v>
      </c>
      <c r="T993" s="12">
        <f t="shared" si="385"/>
        <v>0</v>
      </c>
      <c r="U993" s="12">
        <f t="shared" si="386"/>
        <v>0</v>
      </c>
      <c r="V993" s="12">
        <f t="shared" si="395"/>
        <v>5.0546225567071803E-3</v>
      </c>
      <c r="W993" s="12">
        <f t="shared" si="387"/>
        <v>4.2582015317955055E-5</v>
      </c>
      <c r="X993" s="12">
        <f t="shared" si="388"/>
        <v>1.6740578955036711E-7</v>
      </c>
      <c r="Y993" s="12">
        <f t="shared" si="389"/>
        <v>0</v>
      </c>
      <c r="Z993" s="13" t="str">
        <f t="shared" si="390"/>
        <v>N</v>
      </c>
      <c r="AA993" s="13" t="str">
        <f t="shared" si="391"/>
        <v>N</v>
      </c>
      <c r="AB993" s="13" t="str">
        <f t="shared" si="392"/>
        <v>U</v>
      </c>
      <c r="AC993" s="14">
        <f t="shared" si="393"/>
        <v>166021.44365805644</v>
      </c>
      <c r="AD993" s="14">
        <f t="shared" si="394"/>
        <v>0</v>
      </c>
      <c r="AE993" s="27"/>
      <c r="AF993" s="27"/>
      <c r="AG993" s="33"/>
      <c r="AH993" s="34"/>
      <c r="AI993" s="35"/>
      <c r="AJ993" s="33"/>
      <c r="AK993" s="34"/>
      <c r="AL993" s="35"/>
      <c r="AM993" s="28"/>
      <c r="AN993" s="28"/>
      <c r="AO993" s="28"/>
    </row>
    <row r="994" spans="5:41" x14ac:dyDescent="0.25">
      <c r="E994" s="11">
        <f>route!A993</f>
        <v>0</v>
      </c>
      <c r="F994" s="11">
        <f>route!B993</f>
        <v>0</v>
      </c>
      <c r="G994" s="12">
        <f t="shared" si="372"/>
        <v>0</v>
      </c>
      <c r="H994" s="12">
        <f t="shared" si="373"/>
        <v>0</v>
      </c>
      <c r="I994" s="12">
        <f t="shared" si="374"/>
        <v>31</v>
      </c>
      <c r="J994" s="12">
        <f t="shared" si="375"/>
        <v>3</v>
      </c>
      <c r="K994" s="12">
        <f t="shared" si="376"/>
        <v>-5.2359877559829883E-2</v>
      </c>
      <c r="L994" s="12">
        <f t="shared" si="377"/>
        <v>-5.2335956242943828E-2</v>
      </c>
      <c r="M994" s="12">
        <f t="shared" si="378"/>
        <v>-5.2383818566763218E-2</v>
      </c>
      <c r="N994" s="12">
        <f t="shared" si="379"/>
        <v>0</v>
      </c>
      <c r="O994" s="12">
        <f t="shared" si="380"/>
        <v>6375585.7452000007</v>
      </c>
      <c r="P994" s="12">
        <f t="shared" si="381"/>
        <v>9.2468067027179749E-6</v>
      </c>
      <c r="Q994" s="12">
        <f t="shared" si="382"/>
        <v>0</v>
      </c>
      <c r="R994" s="12">
        <f t="shared" si="383"/>
        <v>0</v>
      </c>
      <c r="S994" s="12">
        <f t="shared" si="384"/>
        <v>0</v>
      </c>
      <c r="T994" s="12">
        <f t="shared" si="385"/>
        <v>0</v>
      </c>
      <c r="U994" s="12">
        <f t="shared" si="386"/>
        <v>0</v>
      </c>
      <c r="V994" s="12">
        <f t="shared" si="395"/>
        <v>5.0546225567071803E-3</v>
      </c>
      <c r="W994" s="12">
        <f t="shared" si="387"/>
        <v>4.2582015317955055E-5</v>
      </c>
      <c r="X994" s="12">
        <f t="shared" si="388"/>
        <v>1.6740578955036711E-7</v>
      </c>
      <c r="Y994" s="12">
        <f t="shared" si="389"/>
        <v>0</v>
      </c>
      <c r="Z994" s="13" t="str">
        <f t="shared" si="390"/>
        <v>N</v>
      </c>
      <c r="AA994" s="13" t="str">
        <f t="shared" si="391"/>
        <v>N</v>
      </c>
      <c r="AB994" s="13" t="str">
        <f t="shared" si="392"/>
        <v>U</v>
      </c>
      <c r="AC994" s="14">
        <f t="shared" si="393"/>
        <v>166021.44365805644</v>
      </c>
      <c r="AD994" s="14">
        <f t="shared" si="394"/>
        <v>0</v>
      </c>
      <c r="AE994" s="27"/>
      <c r="AF994" s="27"/>
      <c r="AG994" s="33"/>
      <c r="AH994" s="34"/>
      <c r="AI994" s="35"/>
      <c r="AJ994" s="33"/>
      <c r="AK994" s="34"/>
      <c r="AL994" s="35"/>
      <c r="AM994" s="28"/>
      <c r="AN994" s="28"/>
      <c r="AO994" s="28"/>
    </row>
    <row r="995" spans="5:41" x14ac:dyDescent="0.25">
      <c r="E995" s="11">
        <f>route!A994</f>
        <v>0</v>
      </c>
      <c r="F995" s="11">
        <f>route!B994</f>
        <v>0</v>
      </c>
      <c r="G995" s="12">
        <f t="shared" si="372"/>
        <v>0</v>
      </c>
      <c r="H995" s="12">
        <f t="shared" si="373"/>
        <v>0</v>
      </c>
      <c r="I995" s="12">
        <f t="shared" si="374"/>
        <v>31</v>
      </c>
      <c r="J995" s="12">
        <f t="shared" si="375"/>
        <v>3</v>
      </c>
      <c r="K995" s="12">
        <f t="shared" si="376"/>
        <v>-5.2359877559829883E-2</v>
      </c>
      <c r="L995" s="12">
        <f t="shared" si="377"/>
        <v>-5.2335956242943828E-2</v>
      </c>
      <c r="M995" s="12">
        <f t="shared" si="378"/>
        <v>-5.2383818566763218E-2</v>
      </c>
      <c r="N995" s="12">
        <f t="shared" si="379"/>
        <v>0</v>
      </c>
      <c r="O995" s="12">
        <f t="shared" si="380"/>
        <v>6375585.7452000007</v>
      </c>
      <c r="P995" s="12">
        <f t="shared" si="381"/>
        <v>9.2468067027179749E-6</v>
      </c>
      <c r="Q995" s="12">
        <f t="shared" si="382"/>
        <v>0</v>
      </c>
      <c r="R995" s="12">
        <f t="shared" si="383"/>
        <v>0</v>
      </c>
      <c r="S995" s="12">
        <f t="shared" si="384"/>
        <v>0</v>
      </c>
      <c r="T995" s="12">
        <f t="shared" si="385"/>
        <v>0</v>
      </c>
      <c r="U995" s="12">
        <f t="shared" si="386"/>
        <v>0</v>
      </c>
      <c r="V995" s="12">
        <f t="shared" si="395"/>
        <v>5.0546225567071803E-3</v>
      </c>
      <c r="W995" s="12">
        <f t="shared" si="387"/>
        <v>4.2582015317955055E-5</v>
      </c>
      <c r="X995" s="12">
        <f t="shared" si="388"/>
        <v>1.6740578955036711E-7</v>
      </c>
      <c r="Y995" s="12">
        <f t="shared" si="389"/>
        <v>0</v>
      </c>
      <c r="Z995" s="13" t="str">
        <f t="shared" si="390"/>
        <v>N</v>
      </c>
      <c r="AA995" s="13" t="str">
        <f t="shared" si="391"/>
        <v>N</v>
      </c>
      <c r="AB995" s="13" t="str">
        <f t="shared" si="392"/>
        <v>U</v>
      </c>
      <c r="AC995" s="14">
        <f t="shared" si="393"/>
        <v>166021.44365805644</v>
      </c>
      <c r="AD995" s="14">
        <f t="shared" si="394"/>
        <v>0</v>
      </c>
      <c r="AE995" s="27"/>
      <c r="AF995" s="27"/>
      <c r="AG995" s="33"/>
      <c r="AH995" s="34"/>
      <c r="AI995" s="35"/>
      <c r="AJ995" s="33"/>
      <c r="AK995" s="34"/>
      <c r="AL995" s="35"/>
      <c r="AM995" s="28"/>
      <c r="AN995" s="28"/>
      <c r="AO995" s="28"/>
    </row>
    <row r="996" spans="5:41" x14ac:dyDescent="0.25">
      <c r="E996" s="11">
        <f>route!A995</f>
        <v>0</v>
      </c>
      <c r="F996" s="11">
        <f>route!B995</f>
        <v>0</v>
      </c>
      <c r="G996" s="12">
        <f t="shared" ref="G996:G1000" si="396">F996*PI()/180</f>
        <v>0</v>
      </c>
      <c r="H996" s="12">
        <f t="shared" ref="H996:H1000" si="397">E996*PI()/180</f>
        <v>0</v>
      </c>
      <c r="I996" s="12">
        <f t="shared" ref="I996:I1000" si="398">TRUNC((F996/6)+31)</f>
        <v>31</v>
      </c>
      <c r="J996" s="12">
        <f t="shared" ref="J996:J1000" si="399">6*I996-183</f>
        <v>3</v>
      </c>
      <c r="K996" s="12">
        <f t="shared" ref="K996:K1000" si="400">+G996-((J996*PI())/180)</f>
        <v>-5.2359877559829883E-2</v>
      </c>
      <c r="L996" s="12">
        <f t="shared" ref="L996:L1000" si="401">COS(H996)*SIN(K996)</f>
        <v>-5.2335956242943828E-2</v>
      </c>
      <c r="M996" s="12">
        <f t="shared" ref="M996:M1000" si="402">(1/2)*LN((1+L996)/(1-L996))</f>
        <v>-5.2383818566763218E-2</v>
      </c>
      <c r="N996" s="12">
        <f t="shared" ref="N996:N1000" si="403">ATAN((TAN(H996))/COS(K996))-H996</f>
        <v>0</v>
      </c>
      <c r="O996" s="12">
        <f t="shared" ref="O996:O1000" si="404">($C$18/(1+$C$17*(COS(H996))^2)^(1/2))*0.9996</f>
        <v>6375585.7452000007</v>
      </c>
      <c r="P996" s="12">
        <f t="shared" ref="P996:P1000" si="405">($C$17/2)*M996^2*(COS(H996))^2</f>
        <v>9.2468067027179749E-6</v>
      </c>
      <c r="Q996" s="12">
        <f t="shared" ref="Q996:Q1000" si="406">SIN(2*H996)</f>
        <v>0</v>
      </c>
      <c r="R996" s="12">
        <f t="shared" ref="R996:R1000" si="407">+Q996*(COS(H996))^2</f>
        <v>0</v>
      </c>
      <c r="S996" s="12">
        <f t="shared" ref="S996:S1000" si="408">H996+(Q996/2)</f>
        <v>0</v>
      </c>
      <c r="T996" s="12">
        <f t="shared" ref="T996:T1000" si="409">((3*S996)+R996)/4</f>
        <v>0</v>
      </c>
      <c r="U996" s="12">
        <f t="shared" ref="U996:U1000" si="410">(5*T996+R996*(COS(H996))^2)/3</f>
        <v>0</v>
      </c>
      <c r="V996" s="12">
        <f t="shared" si="395"/>
        <v>5.0546225567071803E-3</v>
      </c>
      <c r="W996" s="12">
        <f t="shared" ref="W996:W1000" si="411">(5/3)*V996^2</f>
        <v>4.2582015317955055E-5</v>
      </c>
      <c r="X996" s="12">
        <f t="shared" ref="X996:X1000" si="412">(35/27)*V996^3</f>
        <v>1.6740578955036711E-7</v>
      </c>
      <c r="Y996" s="12">
        <f t="shared" ref="Y996:Y1000" si="413">0.9996*$C$18*(H996-(V996*S996)+(W996*T996)-(X996*U996))</f>
        <v>0</v>
      </c>
      <c r="Z996" s="13" t="str">
        <f t="shared" ref="Z996:Z1000" si="414">IF(E996&lt;-72,"C",IF(E996&lt;-64,"D",IF(E996&lt;-56,"E",IF(E996&lt;-48,"F",IF(E996&lt;-40,"G",IF(E996&lt;-32,"H",IF(E996&lt;-24,"J",IF(E996&lt;-16,"K",AA996))))))))</f>
        <v>N</v>
      </c>
      <c r="AA996" s="13" t="str">
        <f t="shared" ref="AA996:AA1000" si="415">IF(E996&lt;-8,"L",IF(E996&lt;0,"M",IF(E996&lt;8,"N",IF(E996&lt;16,"P",IF(E996&lt;24,"Q",IF(E996&lt;32,"R",IF(E996&lt;40,"S",IF(E996&lt;48,"T","no"))))))))</f>
        <v>N</v>
      </c>
      <c r="AB996" s="13" t="str">
        <f t="shared" ref="AB996:AB1000" si="416">IF(E996&lt;56,"U",IF(E996&lt;64,"V",IF(E996&lt;72,"W",IF(E996&lt;84,"X","no"))))</f>
        <v>U</v>
      </c>
      <c r="AC996" s="14">
        <f t="shared" ref="AC996:AC1000" si="417">M996*O996*(1+P996/3)+500000</f>
        <v>166021.44365805644</v>
      </c>
      <c r="AD996" s="14">
        <f t="shared" ref="AD996:AD1000" si="418">IF($C$21="S",N996*O996*(1+P996)+Y996+10000000,N996*O996*(1+P996)+Y996)</f>
        <v>0</v>
      </c>
      <c r="AE996" s="27"/>
      <c r="AF996" s="27"/>
      <c r="AG996" s="33"/>
      <c r="AH996" s="34"/>
      <c r="AI996" s="35"/>
      <c r="AJ996" s="33"/>
      <c r="AK996" s="34"/>
      <c r="AL996" s="35"/>
      <c r="AM996" s="28"/>
      <c r="AN996" s="28"/>
      <c r="AO996" s="28"/>
    </row>
    <row r="997" spans="5:41" x14ac:dyDescent="0.25">
      <c r="E997" s="11">
        <f>route!A996</f>
        <v>0</v>
      </c>
      <c r="F997" s="11">
        <f>route!B996</f>
        <v>0</v>
      </c>
      <c r="G997" s="12">
        <f t="shared" si="396"/>
        <v>0</v>
      </c>
      <c r="H997" s="12">
        <f t="shared" si="397"/>
        <v>0</v>
      </c>
      <c r="I997" s="12">
        <f t="shared" si="398"/>
        <v>31</v>
      </c>
      <c r="J997" s="12">
        <f t="shared" si="399"/>
        <v>3</v>
      </c>
      <c r="K997" s="12">
        <f t="shared" si="400"/>
        <v>-5.2359877559829883E-2</v>
      </c>
      <c r="L997" s="12">
        <f t="shared" si="401"/>
        <v>-5.2335956242943828E-2</v>
      </c>
      <c r="M997" s="12">
        <f t="shared" si="402"/>
        <v>-5.2383818566763218E-2</v>
      </c>
      <c r="N997" s="12">
        <f t="shared" si="403"/>
        <v>0</v>
      </c>
      <c r="O997" s="12">
        <f t="shared" si="404"/>
        <v>6375585.7452000007</v>
      </c>
      <c r="P997" s="12">
        <f t="shared" si="405"/>
        <v>9.2468067027179749E-6</v>
      </c>
      <c r="Q997" s="12">
        <f t="shared" si="406"/>
        <v>0</v>
      </c>
      <c r="R997" s="12">
        <f t="shared" si="407"/>
        <v>0</v>
      </c>
      <c r="S997" s="12">
        <f t="shared" si="408"/>
        <v>0</v>
      </c>
      <c r="T997" s="12">
        <f t="shared" si="409"/>
        <v>0</v>
      </c>
      <c r="U997" s="12">
        <f t="shared" si="410"/>
        <v>0</v>
      </c>
      <c r="V997" s="12">
        <f t="shared" si="395"/>
        <v>5.0546225567071803E-3</v>
      </c>
      <c r="W997" s="12">
        <f t="shared" si="411"/>
        <v>4.2582015317955055E-5</v>
      </c>
      <c r="X997" s="12">
        <f t="shared" si="412"/>
        <v>1.6740578955036711E-7</v>
      </c>
      <c r="Y997" s="12">
        <f t="shared" si="413"/>
        <v>0</v>
      </c>
      <c r="Z997" s="13" t="str">
        <f t="shared" si="414"/>
        <v>N</v>
      </c>
      <c r="AA997" s="13" t="str">
        <f t="shared" si="415"/>
        <v>N</v>
      </c>
      <c r="AB997" s="13" t="str">
        <f t="shared" si="416"/>
        <v>U</v>
      </c>
      <c r="AC997" s="14">
        <f t="shared" si="417"/>
        <v>166021.44365805644</v>
      </c>
      <c r="AD997" s="14">
        <f t="shared" si="418"/>
        <v>0</v>
      </c>
      <c r="AE997" s="27"/>
      <c r="AF997" s="27"/>
      <c r="AG997" s="33"/>
      <c r="AH997" s="34"/>
      <c r="AI997" s="35"/>
      <c r="AJ997" s="33"/>
      <c r="AK997" s="34"/>
      <c r="AL997" s="35"/>
      <c r="AM997" s="28"/>
      <c r="AN997" s="28"/>
      <c r="AO997" s="28"/>
    </row>
    <row r="998" spans="5:41" x14ac:dyDescent="0.25">
      <c r="E998" s="11">
        <f>route!A997</f>
        <v>0</v>
      </c>
      <c r="F998" s="11">
        <f>route!B997</f>
        <v>0</v>
      </c>
      <c r="G998" s="12">
        <f t="shared" si="396"/>
        <v>0</v>
      </c>
      <c r="H998" s="12">
        <f t="shared" si="397"/>
        <v>0</v>
      </c>
      <c r="I998" s="12">
        <f t="shared" si="398"/>
        <v>31</v>
      </c>
      <c r="J998" s="12">
        <f t="shared" si="399"/>
        <v>3</v>
      </c>
      <c r="K998" s="12">
        <f t="shared" si="400"/>
        <v>-5.2359877559829883E-2</v>
      </c>
      <c r="L998" s="12">
        <f t="shared" si="401"/>
        <v>-5.2335956242943828E-2</v>
      </c>
      <c r="M998" s="12">
        <f t="shared" si="402"/>
        <v>-5.2383818566763218E-2</v>
      </c>
      <c r="N998" s="12">
        <f t="shared" si="403"/>
        <v>0</v>
      </c>
      <c r="O998" s="12">
        <f t="shared" si="404"/>
        <v>6375585.7452000007</v>
      </c>
      <c r="P998" s="12">
        <f t="shared" si="405"/>
        <v>9.2468067027179749E-6</v>
      </c>
      <c r="Q998" s="12">
        <f t="shared" si="406"/>
        <v>0</v>
      </c>
      <c r="R998" s="12">
        <f t="shared" si="407"/>
        <v>0</v>
      </c>
      <c r="S998" s="12">
        <f t="shared" si="408"/>
        <v>0</v>
      </c>
      <c r="T998" s="12">
        <f t="shared" si="409"/>
        <v>0</v>
      </c>
      <c r="U998" s="12">
        <f t="shared" si="410"/>
        <v>0</v>
      </c>
      <c r="V998" s="12">
        <f t="shared" si="395"/>
        <v>5.0546225567071803E-3</v>
      </c>
      <c r="W998" s="12">
        <f t="shared" si="411"/>
        <v>4.2582015317955055E-5</v>
      </c>
      <c r="X998" s="12">
        <f t="shared" si="412"/>
        <v>1.6740578955036711E-7</v>
      </c>
      <c r="Y998" s="12">
        <f t="shared" si="413"/>
        <v>0</v>
      </c>
      <c r="Z998" s="13" t="str">
        <f t="shared" si="414"/>
        <v>N</v>
      </c>
      <c r="AA998" s="13" t="str">
        <f t="shared" si="415"/>
        <v>N</v>
      </c>
      <c r="AB998" s="13" t="str">
        <f t="shared" si="416"/>
        <v>U</v>
      </c>
      <c r="AC998" s="14">
        <f t="shared" si="417"/>
        <v>166021.44365805644</v>
      </c>
      <c r="AD998" s="14">
        <f t="shared" si="418"/>
        <v>0</v>
      </c>
      <c r="AE998" s="27"/>
      <c r="AF998" s="27"/>
      <c r="AG998" s="33"/>
      <c r="AH998" s="34"/>
      <c r="AI998" s="35"/>
      <c r="AJ998" s="33"/>
      <c r="AK998" s="34"/>
      <c r="AL998" s="35"/>
      <c r="AM998" s="28"/>
      <c r="AN998" s="28"/>
      <c r="AO998" s="28"/>
    </row>
    <row r="999" spans="5:41" x14ac:dyDescent="0.25">
      <c r="E999" s="11">
        <f>route!A998</f>
        <v>0</v>
      </c>
      <c r="F999" s="11">
        <f>route!B998</f>
        <v>0</v>
      </c>
      <c r="G999" s="12">
        <f t="shared" si="396"/>
        <v>0</v>
      </c>
      <c r="H999" s="12">
        <f t="shared" si="397"/>
        <v>0</v>
      </c>
      <c r="I999" s="12">
        <f t="shared" si="398"/>
        <v>31</v>
      </c>
      <c r="J999" s="12">
        <f t="shared" si="399"/>
        <v>3</v>
      </c>
      <c r="K999" s="12">
        <f t="shared" si="400"/>
        <v>-5.2359877559829883E-2</v>
      </c>
      <c r="L999" s="12">
        <f t="shared" si="401"/>
        <v>-5.2335956242943828E-2</v>
      </c>
      <c r="M999" s="12">
        <f t="shared" si="402"/>
        <v>-5.2383818566763218E-2</v>
      </c>
      <c r="N999" s="12">
        <f t="shared" si="403"/>
        <v>0</v>
      </c>
      <c r="O999" s="12">
        <f t="shared" si="404"/>
        <v>6375585.7452000007</v>
      </c>
      <c r="P999" s="12">
        <f t="shared" si="405"/>
        <v>9.2468067027179749E-6</v>
      </c>
      <c r="Q999" s="12">
        <f t="shared" si="406"/>
        <v>0</v>
      </c>
      <c r="R999" s="12">
        <f t="shared" si="407"/>
        <v>0</v>
      </c>
      <c r="S999" s="12">
        <f t="shared" si="408"/>
        <v>0</v>
      </c>
      <c r="T999" s="12">
        <f t="shared" si="409"/>
        <v>0</v>
      </c>
      <c r="U999" s="12">
        <f t="shared" si="410"/>
        <v>0</v>
      </c>
      <c r="V999" s="12">
        <f t="shared" si="395"/>
        <v>5.0546225567071803E-3</v>
      </c>
      <c r="W999" s="12">
        <f t="shared" si="411"/>
        <v>4.2582015317955055E-5</v>
      </c>
      <c r="X999" s="12">
        <f t="shared" si="412"/>
        <v>1.6740578955036711E-7</v>
      </c>
      <c r="Y999" s="12">
        <f t="shared" si="413"/>
        <v>0</v>
      </c>
      <c r="Z999" s="13" t="str">
        <f t="shared" si="414"/>
        <v>N</v>
      </c>
      <c r="AA999" s="13" t="str">
        <f t="shared" si="415"/>
        <v>N</v>
      </c>
      <c r="AB999" s="13" t="str">
        <f t="shared" si="416"/>
        <v>U</v>
      </c>
      <c r="AC999" s="14">
        <f t="shared" si="417"/>
        <v>166021.44365805644</v>
      </c>
      <c r="AD999" s="14">
        <f t="shared" si="418"/>
        <v>0</v>
      </c>
      <c r="AE999" s="27"/>
      <c r="AF999" s="27"/>
      <c r="AG999" s="33"/>
      <c r="AH999" s="34"/>
      <c r="AI999" s="35"/>
      <c r="AJ999" s="33"/>
      <c r="AK999" s="34"/>
      <c r="AL999" s="35"/>
      <c r="AM999" s="28"/>
      <c r="AN999" s="28"/>
      <c r="AO999" s="28"/>
    </row>
    <row r="1000" spans="5:41" x14ac:dyDescent="0.25">
      <c r="E1000" s="11">
        <f>route!A999</f>
        <v>0</v>
      </c>
      <c r="F1000" s="11">
        <f>route!B999</f>
        <v>0</v>
      </c>
      <c r="G1000" s="12">
        <f t="shared" si="396"/>
        <v>0</v>
      </c>
      <c r="H1000" s="12">
        <f t="shared" si="397"/>
        <v>0</v>
      </c>
      <c r="I1000" s="12">
        <f t="shared" si="398"/>
        <v>31</v>
      </c>
      <c r="J1000" s="12">
        <f t="shared" si="399"/>
        <v>3</v>
      </c>
      <c r="K1000" s="12">
        <f t="shared" si="400"/>
        <v>-5.2359877559829883E-2</v>
      </c>
      <c r="L1000" s="12">
        <f t="shared" si="401"/>
        <v>-5.2335956242943828E-2</v>
      </c>
      <c r="M1000" s="12">
        <f t="shared" si="402"/>
        <v>-5.2383818566763218E-2</v>
      </c>
      <c r="N1000" s="12">
        <f t="shared" si="403"/>
        <v>0</v>
      </c>
      <c r="O1000" s="12">
        <f t="shared" si="404"/>
        <v>6375585.7452000007</v>
      </c>
      <c r="P1000" s="12">
        <f t="shared" si="405"/>
        <v>9.2468067027179749E-6</v>
      </c>
      <c r="Q1000" s="12">
        <f t="shared" si="406"/>
        <v>0</v>
      </c>
      <c r="R1000" s="12">
        <f t="shared" si="407"/>
        <v>0</v>
      </c>
      <c r="S1000" s="12">
        <f t="shared" si="408"/>
        <v>0</v>
      </c>
      <c r="T1000" s="12">
        <f t="shared" si="409"/>
        <v>0</v>
      </c>
      <c r="U1000" s="12">
        <f t="shared" si="410"/>
        <v>0</v>
      </c>
      <c r="V1000" s="12">
        <f t="shared" si="395"/>
        <v>5.0546225567071803E-3</v>
      </c>
      <c r="W1000" s="12">
        <f t="shared" si="411"/>
        <v>4.2582015317955055E-5</v>
      </c>
      <c r="X1000" s="12">
        <f t="shared" si="412"/>
        <v>1.6740578955036711E-7</v>
      </c>
      <c r="Y1000" s="12">
        <f t="shared" si="413"/>
        <v>0</v>
      </c>
      <c r="Z1000" s="13" t="str">
        <f t="shared" si="414"/>
        <v>N</v>
      </c>
      <c r="AA1000" s="13" t="str">
        <f t="shared" si="415"/>
        <v>N</v>
      </c>
      <c r="AB1000" s="13" t="str">
        <f t="shared" si="416"/>
        <v>U</v>
      </c>
      <c r="AC1000" s="14">
        <f t="shared" si="417"/>
        <v>166021.44365805644</v>
      </c>
      <c r="AD1000" s="14">
        <f t="shared" si="418"/>
        <v>0</v>
      </c>
      <c r="AE1000" s="27"/>
      <c r="AF1000" s="27"/>
      <c r="AG1000" s="33"/>
      <c r="AH1000" s="34"/>
      <c r="AI1000" s="35"/>
      <c r="AJ1000" s="33"/>
      <c r="AK1000" s="34"/>
      <c r="AL1000" s="35"/>
      <c r="AM1000" s="28"/>
      <c r="AN1000" s="28"/>
      <c r="AO1000" s="28"/>
    </row>
    <row r="1001" spans="5:41" x14ac:dyDescent="0.25">
      <c r="E1001" s="20"/>
      <c r="F1001" s="20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6"/>
      <c r="AA1001" s="16"/>
      <c r="AB1001" s="16"/>
      <c r="AC1001" s="14"/>
      <c r="AD1001" s="14"/>
      <c r="AE1001" s="27"/>
      <c r="AF1001" s="27"/>
      <c r="AG1001" s="33"/>
      <c r="AH1001" s="34"/>
      <c r="AI1001" s="35"/>
      <c r="AJ1001" s="33"/>
      <c r="AK1001" s="34"/>
      <c r="AL1001" s="35"/>
      <c r="AM1001" s="28"/>
      <c r="AN1001" s="28"/>
      <c r="AO1001" s="28"/>
    </row>
    <row r="1002" spans="5:41" x14ac:dyDescent="0.25">
      <c r="E1002" s="20"/>
      <c r="F1002" s="20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6"/>
      <c r="AA1002" s="16"/>
      <c r="AB1002" s="16"/>
      <c r="AC1002" s="14"/>
      <c r="AD1002" s="14"/>
      <c r="AE1002" s="27"/>
      <c r="AF1002" s="27"/>
      <c r="AG1002" s="33"/>
      <c r="AH1002" s="34"/>
      <c r="AI1002" s="35"/>
      <c r="AJ1002" s="33"/>
      <c r="AK1002" s="34"/>
      <c r="AL1002" s="35"/>
      <c r="AM1002" s="28"/>
      <c r="AN1002" s="28"/>
      <c r="AO1002" s="28"/>
    </row>
    <row r="1003" spans="5:41" x14ac:dyDescent="0.25">
      <c r="E1003" s="20"/>
      <c r="F1003" s="20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6"/>
      <c r="AA1003" s="16"/>
      <c r="AB1003" s="16"/>
      <c r="AC1003" s="14"/>
      <c r="AD1003" s="14"/>
      <c r="AE1003" s="27"/>
      <c r="AF1003" s="27"/>
      <c r="AG1003" s="33"/>
      <c r="AH1003" s="34"/>
      <c r="AI1003" s="35"/>
      <c r="AJ1003" s="33"/>
      <c r="AK1003" s="34"/>
      <c r="AL1003" s="35"/>
      <c r="AM1003" s="28"/>
      <c r="AN1003" s="28"/>
      <c r="AO1003" s="28"/>
    </row>
    <row r="1004" spans="5:41" x14ac:dyDescent="0.25">
      <c r="E1004" s="20"/>
      <c r="F1004" s="20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6"/>
      <c r="AA1004" s="16"/>
      <c r="AB1004" s="16"/>
      <c r="AC1004" s="14"/>
      <c r="AD1004" s="14"/>
      <c r="AE1004" s="27"/>
      <c r="AF1004" s="27"/>
      <c r="AG1004" s="33"/>
      <c r="AH1004" s="34"/>
      <c r="AI1004" s="35"/>
      <c r="AJ1004" s="33"/>
      <c r="AK1004" s="34"/>
      <c r="AL1004" s="35"/>
      <c r="AM1004" s="28"/>
      <c r="AN1004" s="28"/>
      <c r="AO1004" s="28"/>
    </row>
    <row r="1005" spans="5:41" x14ac:dyDescent="0.25">
      <c r="E1005" s="20"/>
      <c r="F1005" s="20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6"/>
      <c r="AA1005" s="16"/>
      <c r="AB1005" s="16"/>
      <c r="AC1005" s="14"/>
      <c r="AD1005" s="14"/>
      <c r="AE1005" s="27"/>
      <c r="AF1005" s="27"/>
      <c r="AG1005" s="33"/>
      <c r="AH1005" s="34"/>
      <c r="AI1005" s="35"/>
      <c r="AJ1005" s="33"/>
      <c r="AK1005" s="34"/>
      <c r="AL1005" s="35"/>
      <c r="AM1005" s="28"/>
      <c r="AN1005" s="28"/>
      <c r="AO1005" s="28"/>
    </row>
    <row r="1006" spans="5:41" x14ac:dyDescent="0.25">
      <c r="E1006" s="20"/>
      <c r="F1006" s="20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6"/>
      <c r="AA1006" s="16"/>
      <c r="AB1006" s="16"/>
      <c r="AC1006" s="14"/>
      <c r="AD1006" s="14"/>
      <c r="AE1006" s="27"/>
      <c r="AF1006" s="27"/>
      <c r="AG1006" s="33"/>
      <c r="AH1006" s="34"/>
      <c r="AI1006" s="35"/>
      <c r="AJ1006" s="33"/>
      <c r="AK1006" s="34"/>
      <c r="AL1006" s="35"/>
      <c r="AM1006" s="28"/>
      <c r="AN1006" s="28"/>
      <c r="AO1006" s="28"/>
    </row>
    <row r="1007" spans="5:41" x14ac:dyDescent="0.25">
      <c r="E1007" s="20"/>
      <c r="F1007" s="20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6"/>
      <c r="AA1007" s="16"/>
      <c r="AB1007" s="16"/>
      <c r="AC1007" s="14"/>
      <c r="AD1007" s="14"/>
      <c r="AE1007" s="27"/>
      <c r="AF1007" s="27"/>
      <c r="AG1007" s="33"/>
      <c r="AH1007" s="34"/>
      <c r="AI1007" s="35"/>
      <c r="AJ1007" s="33"/>
      <c r="AK1007" s="34"/>
      <c r="AL1007" s="35"/>
      <c r="AM1007" s="28"/>
      <c r="AN1007" s="28"/>
      <c r="AO1007" s="28"/>
    </row>
    <row r="1008" spans="5:41" x14ac:dyDescent="0.25">
      <c r="E1008" s="20"/>
      <c r="F1008" s="20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6"/>
      <c r="AA1008" s="16"/>
      <c r="AB1008" s="16"/>
      <c r="AC1008" s="14"/>
      <c r="AD1008" s="14"/>
      <c r="AE1008" s="27"/>
      <c r="AF1008" s="27"/>
      <c r="AG1008" s="33"/>
      <c r="AH1008" s="34"/>
      <c r="AI1008" s="35"/>
      <c r="AJ1008" s="33"/>
      <c r="AK1008" s="34"/>
      <c r="AL1008" s="35"/>
      <c r="AM1008" s="28"/>
      <c r="AN1008" s="28"/>
      <c r="AO1008" s="28"/>
    </row>
    <row r="1009" spans="5:41" x14ac:dyDescent="0.25">
      <c r="E1009" s="20"/>
      <c r="F1009" s="20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6"/>
      <c r="AA1009" s="16"/>
      <c r="AB1009" s="16"/>
      <c r="AC1009" s="14"/>
      <c r="AD1009" s="14"/>
      <c r="AE1009" s="27"/>
      <c r="AF1009" s="27"/>
      <c r="AG1009" s="33"/>
      <c r="AH1009" s="34"/>
      <c r="AI1009" s="35"/>
      <c r="AJ1009" s="33"/>
      <c r="AK1009" s="34"/>
      <c r="AL1009" s="35"/>
      <c r="AM1009" s="28"/>
      <c r="AN1009" s="28"/>
      <c r="AO1009" s="28"/>
    </row>
    <row r="1010" spans="5:41" x14ac:dyDescent="0.25">
      <c r="E1010" s="20"/>
      <c r="F1010" s="20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6"/>
      <c r="AA1010" s="16"/>
      <c r="AB1010" s="16"/>
      <c r="AC1010" s="14"/>
      <c r="AD1010" s="14"/>
      <c r="AE1010" s="27"/>
      <c r="AF1010" s="27"/>
      <c r="AG1010" s="33"/>
      <c r="AH1010" s="34"/>
      <c r="AI1010" s="35"/>
      <c r="AJ1010" s="33"/>
      <c r="AK1010" s="34"/>
      <c r="AL1010" s="35"/>
      <c r="AM1010" s="28"/>
      <c r="AN1010" s="28"/>
      <c r="AO1010" s="28"/>
    </row>
    <row r="1011" spans="5:41" x14ac:dyDescent="0.25">
      <c r="E1011" s="20"/>
      <c r="F1011" s="20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6"/>
      <c r="AA1011" s="16"/>
      <c r="AB1011" s="16"/>
      <c r="AC1011" s="14"/>
      <c r="AD1011" s="14"/>
      <c r="AE1011" s="27"/>
      <c r="AF1011" s="27"/>
      <c r="AG1011" s="33"/>
      <c r="AH1011" s="34"/>
      <c r="AI1011" s="35"/>
      <c r="AJ1011" s="33"/>
      <c r="AK1011" s="34"/>
      <c r="AL1011" s="35"/>
      <c r="AM1011" s="28"/>
      <c r="AN1011" s="28"/>
      <c r="AO1011" s="28"/>
    </row>
    <row r="1012" spans="5:41" x14ac:dyDescent="0.25">
      <c r="E1012" s="20"/>
      <c r="F1012" s="20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6"/>
      <c r="AA1012" s="16"/>
      <c r="AB1012" s="16"/>
      <c r="AC1012" s="14"/>
      <c r="AD1012" s="14"/>
      <c r="AE1012" s="27"/>
      <c r="AF1012" s="27"/>
      <c r="AG1012" s="33"/>
      <c r="AH1012" s="34"/>
      <c r="AI1012" s="35"/>
      <c r="AJ1012" s="33"/>
      <c r="AK1012" s="34"/>
      <c r="AL1012" s="35"/>
      <c r="AM1012" s="28"/>
      <c r="AN1012" s="28"/>
      <c r="AO1012" s="28"/>
    </row>
    <row r="1013" spans="5:41" x14ac:dyDescent="0.25">
      <c r="E1013" s="20"/>
      <c r="F1013" s="20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6"/>
      <c r="AA1013" s="16"/>
      <c r="AB1013" s="16"/>
      <c r="AC1013" s="14"/>
      <c r="AD1013" s="14"/>
      <c r="AE1013" s="27"/>
      <c r="AF1013" s="27"/>
      <c r="AG1013" s="33"/>
      <c r="AH1013" s="34"/>
      <c r="AI1013" s="35"/>
      <c r="AJ1013" s="33"/>
      <c r="AK1013" s="34"/>
      <c r="AL1013" s="35"/>
      <c r="AM1013" s="28"/>
      <c r="AN1013" s="28"/>
      <c r="AO1013" s="28"/>
    </row>
    <row r="1014" spans="5:41" x14ac:dyDescent="0.25">
      <c r="E1014" s="20"/>
      <c r="F1014" s="20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6"/>
      <c r="AA1014" s="16"/>
      <c r="AB1014" s="16"/>
      <c r="AC1014" s="14"/>
      <c r="AD1014" s="14"/>
      <c r="AE1014" s="27"/>
      <c r="AF1014" s="27"/>
      <c r="AG1014" s="33"/>
      <c r="AH1014" s="34"/>
      <c r="AI1014" s="35"/>
      <c r="AJ1014" s="33"/>
      <c r="AK1014" s="34"/>
      <c r="AL1014" s="35"/>
      <c r="AM1014" s="28"/>
      <c r="AN1014" s="28"/>
      <c r="AO1014" s="28"/>
    </row>
    <row r="1015" spans="5:41" x14ac:dyDescent="0.25">
      <c r="E1015" s="20"/>
      <c r="F1015" s="20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6"/>
      <c r="AA1015" s="16"/>
      <c r="AB1015" s="16"/>
      <c r="AC1015" s="14"/>
      <c r="AD1015" s="14"/>
      <c r="AE1015" s="27"/>
      <c r="AF1015" s="27"/>
      <c r="AG1015" s="33"/>
      <c r="AH1015" s="34"/>
      <c r="AI1015" s="35"/>
      <c r="AJ1015" s="33"/>
      <c r="AK1015" s="34"/>
      <c r="AL1015" s="35"/>
      <c r="AM1015" s="28"/>
      <c r="AN1015" s="28"/>
      <c r="AO1015" s="28"/>
    </row>
    <row r="1016" spans="5:41" x14ac:dyDescent="0.25">
      <c r="E1016" s="20"/>
      <c r="F1016" s="20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6"/>
      <c r="AA1016" s="16"/>
      <c r="AB1016" s="16"/>
      <c r="AC1016" s="14"/>
      <c r="AD1016" s="14"/>
      <c r="AE1016" s="27"/>
      <c r="AF1016" s="27"/>
      <c r="AG1016" s="33"/>
      <c r="AH1016" s="34"/>
      <c r="AI1016" s="35"/>
      <c r="AJ1016" s="33"/>
      <c r="AK1016" s="34"/>
      <c r="AL1016" s="35"/>
      <c r="AM1016" s="28"/>
      <c r="AN1016" s="28"/>
      <c r="AO1016" s="28"/>
    </row>
    <row r="1017" spans="5:41" x14ac:dyDescent="0.25">
      <c r="E1017" s="20"/>
      <c r="F1017" s="20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6"/>
      <c r="AA1017" s="16"/>
      <c r="AB1017" s="16"/>
      <c r="AC1017" s="14"/>
      <c r="AD1017" s="14"/>
      <c r="AE1017" s="27"/>
      <c r="AF1017" s="27"/>
      <c r="AG1017" s="33"/>
      <c r="AH1017" s="34"/>
      <c r="AI1017" s="35"/>
      <c r="AJ1017" s="33"/>
      <c r="AK1017" s="34"/>
      <c r="AL1017" s="35"/>
      <c r="AM1017" s="28"/>
      <c r="AN1017" s="28"/>
      <c r="AO1017" s="28"/>
    </row>
    <row r="1018" spans="5:41" x14ac:dyDescent="0.25">
      <c r="E1018" s="20"/>
      <c r="F1018" s="20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6"/>
      <c r="AA1018" s="16"/>
      <c r="AB1018" s="16"/>
      <c r="AC1018" s="14"/>
      <c r="AD1018" s="14"/>
      <c r="AE1018" s="27"/>
      <c r="AF1018" s="27"/>
      <c r="AG1018" s="33"/>
      <c r="AH1018" s="34"/>
      <c r="AI1018" s="35"/>
      <c r="AJ1018" s="33"/>
      <c r="AK1018" s="34"/>
      <c r="AL1018" s="35"/>
      <c r="AM1018" s="28"/>
      <c r="AN1018" s="28"/>
      <c r="AO1018" s="28"/>
    </row>
    <row r="1019" spans="5:41" x14ac:dyDescent="0.25">
      <c r="E1019" s="20"/>
      <c r="F1019" s="20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6"/>
      <c r="AA1019" s="16"/>
      <c r="AB1019" s="16"/>
      <c r="AC1019" s="14"/>
      <c r="AD1019" s="14"/>
      <c r="AE1019" s="27"/>
      <c r="AF1019" s="27"/>
      <c r="AG1019" s="33"/>
      <c r="AH1019" s="34"/>
      <c r="AI1019" s="35"/>
      <c r="AJ1019" s="33"/>
      <c r="AK1019" s="34"/>
      <c r="AL1019" s="35"/>
      <c r="AM1019" s="28"/>
      <c r="AN1019" s="28"/>
      <c r="AO1019" s="28"/>
    </row>
    <row r="1020" spans="5:41" x14ac:dyDescent="0.25">
      <c r="E1020" s="20"/>
      <c r="F1020" s="20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6"/>
      <c r="AA1020" s="16"/>
      <c r="AB1020" s="16"/>
      <c r="AC1020" s="14"/>
      <c r="AD1020" s="14"/>
      <c r="AE1020" s="27"/>
      <c r="AF1020" s="27"/>
      <c r="AG1020" s="33"/>
      <c r="AH1020" s="34"/>
      <c r="AI1020" s="35"/>
      <c r="AJ1020" s="33"/>
      <c r="AK1020" s="34"/>
      <c r="AL1020" s="35"/>
      <c r="AM1020" s="28"/>
      <c r="AN1020" s="28"/>
      <c r="AO1020" s="28"/>
    </row>
    <row r="1021" spans="5:41" x14ac:dyDescent="0.25">
      <c r="E1021" s="20"/>
      <c r="F1021" s="20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6"/>
      <c r="AA1021" s="16"/>
      <c r="AB1021" s="16"/>
      <c r="AC1021" s="14"/>
      <c r="AD1021" s="14"/>
      <c r="AE1021" s="27"/>
      <c r="AF1021" s="27"/>
      <c r="AG1021" s="33"/>
      <c r="AH1021" s="34"/>
      <c r="AI1021" s="35"/>
      <c r="AJ1021" s="33"/>
      <c r="AK1021" s="34"/>
      <c r="AL1021" s="35"/>
      <c r="AM1021" s="28"/>
      <c r="AN1021" s="28"/>
      <c r="AO1021" s="28"/>
    </row>
    <row r="1022" spans="5:41" x14ac:dyDescent="0.25">
      <c r="E1022" s="20"/>
      <c r="F1022" s="20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6"/>
      <c r="AA1022" s="16"/>
      <c r="AB1022" s="16"/>
      <c r="AC1022" s="14"/>
      <c r="AD1022" s="14"/>
      <c r="AE1022" s="27"/>
      <c r="AF1022" s="27"/>
      <c r="AG1022" s="33"/>
      <c r="AH1022" s="34"/>
      <c r="AI1022" s="35"/>
      <c r="AJ1022" s="33"/>
      <c r="AK1022" s="34"/>
      <c r="AL1022" s="35"/>
      <c r="AM1022" s="28"/>
      <c r="AN1022" s="28"/>
      <c r="AO1022" s="28"/>
    </row>
    <row r="1023" spans="5:41" x14ac:dyDescent="0.25">
      <c r="E1023" s="20"/>
      <c r="F1023" s="20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6"/>
      <c r="AA1023" s="16"/>
      <c r="AB1023" s="16"/>
      <c r="AC1023" s="14"/>
      <c r="AD1023" s="14"/>
      <c r="AE1023" s="27"/>
      <c r="AF1023" s="27"/>
      <c r="AG1023" s="33"/>
      <c r="AH1023" s="34"/>
      <c r="AI1023" s="35"/>
      <c r="AJ1023" s="33"/>
      <c r="AK1023" s="34"/>
      <c r="AL1023" s="35"/>
      <c r="AM1023" s="28"/>
      <c r="AN1023" s="28"/>
      <c r="AO1023" s="28"/>
    </row>
    <row r="1024" spans="5:41" x14ac:dyDescent="0.25">
      <c r="E1024" s="20"/>
      <c r="F1024" s="20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6"/>
      <c r="AA1024" s="16"/>
      <c r="AB1024" s="16"/>
      <c r="AC1024" s="14"/>
      <c r="AD1024" s="14"/>
      <c r="AE1024" s="27"/>
      <c r="AF1024" s="27"/>
      <c r="AG1024" s="33"/>
      <c r="AH1024" s="34"/>
      <c r="AI1024" s="35"/>
      <c r="AJ1024" s="33"/>
      <c r="AK1024" s="34"/>
      <c r="AL1024" s="35"/>
      <c r="AM1024" s="28"/>
      <c r="AN1024" s="28"/>
      <c r="AO1024" s="28"/>
    </row>
    <row r="1025" spans="5:41" x14ac:dyDescent="0.25">
      <c r="E1025" s="20"/>
      <c r="F1025" s="20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6"/>
      <c r="AA1025" s="16"/>
      <c r="AB1025" s="16"/>
      <c r="AC1025" s="14"/>
      <c r="AD1025" s="14"/>
      <c r="AE1025" s="27"/>
      <c r="AF1025" s="27"/>
      <c r="AG1025" s="33"/>
      <c r="AH1025" s="34"/>
      <c r="AI1025" s="35"/>
      <c r="AJ1025" s="33"/>
      <c r="AK1025" s="34"/>
      <c r="AL1025" s="35"/>
      <c r="AM1025" s="28"/>
      <c r="AN1025" s="28"/>
      <c r="AO1025" s="28"/>
    </row>
    <row r="1026" spans="5:41" x14ac:dyDescent="0.25">
      <c r="E1026" s="20"/>
      <c r="F1026" s="20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6"/>
      <c r="AA1026" s="16"/>
      <c r="AB1026" s="16"/>
      <c r="AC1026" s="14"/>
      <c r="AD1026" s="14"/>
      <c r="AE1026" s="27"/>
      <c r="AF1026" s="27"/>
      <c r="AG1026" s="33"/>
      <c r="AH1026" s="34"/>
      <c r="AI1026" s="35"/>
      <c r="AJ1026" s="33"/>
      <c r="AK1026" s="34"/>
      <c r="AL1026" s="35"/>
      <c r="AM1026" s="28"/>
      <c r="AN1026" s="28"/>
      <c r="AO1026" s="28"/>
    </row>
    <row r="1027" spans="5:41" x14ac:dyDescent="0.25">
      <c r="E1027" s="20"/>
      <c r="F1027" s="20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6"/>
      <c r="AA1027" s="16"/>
      <c r="AB1027" s="16"/>
      <c r="AC1027" s="14"/>
      <c r="AD1027" s="14"/>
      <c r="AE1027" s="27"/>
      <c r="AF1027" s="27"/>
      <c r="AG1027" s="33"/>
      <c r="AH1027" s="34"/>
      <c r="AI1027" s="35"/>
      <c r="AJ1027" s="33"/>
      <c r="AK1027" s="34"/>
      <c r="AL1027" s="35"/>
      <c r="AM1027" s="28"/>
      <c r="AN1027" s="28"/>
      <c r="AO1027" s="28"/>
    </row>
    <row r="1028" spans="5:41" x14ac:dyDescent="0.25">
      <c r="E1028" s="20"/>
      <c r="F1028" s="20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6"/>
      <c r="AA1028" s="16"/>
      <c r="AB1028" s="16"/>
      <c r="AC1028" s="14"/>
      <c r="AD1028" s="14"/>
      <c r="AE1028" s="27"/>
      <c r="AF1028" s="27"/>
      <c r="AG1028" s="33"/>
      <c r="AH1028" s="34"/>
      <c r="AI1028" s="35"/>
      <c r="AJ1028" s="33"/>
      <c r="AK1028" s="34"/>
      <c r="AL1028" s="35"/>
      <c r="AM1028" s="28"/>
      <c r="AN1028" s="28"/>
      <c r="AO1028" s="28"/>
    </row>
    <row r="1029" spans="5:41" x14ac:dyDescent="0.25">
      <c r="E1029" s="20"/>
      <c r="F1029" s="20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6"/>
      <c r="AA1029" s="16"/>
      <c r="AB1029" s="16"/>
      <c r="AC1029" s="14"/>
      <c r="AD1029" s="14"/>
      <c r="AE1029" s="27"/>
      <c r="AF1029" s="27"/>
      <c r="AG1029" s="33"/>
      <c r="AH1029" s="34"/>
      <c r="AI1029" s="35"/>
      <c r="AJ1029" s="33"/>
      <c r="AK1029" s="34"/>
      <c r="AL1029" s="35"/>
      <c r="AM1029" s="28"/>
      <c r="AN1029" s="28"/>
      <c r="AO1029" s="28"/>
    </row>
    <row r="1030" spans="5:41" x14ac:dyDescent="0.25">
      <c r="E1030" s="20"/>
      <c r="F1030" s="20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6"/>
      <c r="AA1030" s="16"/>
      <c r="AB1030" s="16"/>
      <c r="AC1030" s="14"/>
      <c r="AD1030" s="14"/>
      <c r="AE1030" s="27"/>
      <c r="AF1030" s="27"/>
      <c r="AG1030" s="33"/>
      <c r="AH1030" s="34"/>
      <c r="AI1030" s="35"/>
      <c r="AJ1030" s="33"/>
      <c r="AK1030" s="34"/>
      <c r="AL1030" s="35"/>
      <c r="AM1030" s="28"/>
      <c r="AN1030" s="28"/>
      <c r="AO1030" s="28"/>
    </row>
    <row r="1031" spans="5:41" x14ac:dyDescent="0.25">
      <c r="E1031" s="20"/>
      <c r="F1031" s="20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6"/>
      <c r="AA1031" s="16"/>
      <c r="AB1031" s="16"/>
      <c r="AC1031" s="14"/>
      <c r="AD1031" s="14"/>
      <c r="AE1031" s="27"/>
      <c r="AF1031" s="27"/>
      <c r="AG1031" s="33"/>
      <c r="AH1031" s="34"/>
      <c r="AI1031" s="35"/>
      <c r="AJ1031" s="33"/>
      <c r="AK1031" s="34"/>
      <c r="AL1031" s="35"/>
      <c r="AM1031" s="28"/>
      <c r="AN1031" s="28"/>
      <c r="AO1031" s="28"/>
    </row>
    <row r="1032" spans="5:41" x14ac:dyDescent="0.25">
      <c r="E1032" s="20"/>
      <c r="F1032" s="20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6"/>
      <c r="AA1032" s="16"/>
      <c r="AB1032" s="16"/>
      <c r="AC1032" s="14"/>
      <c r="AD1032" s="14"/>
      <c r="AE1032" s="27"/>
      <c r="AF1032" s="27"/>
      <c r="AG1032" s="33"/>
      <c r="AH1032" s="34"/>
      <c r="AI1032" s="35"/>
      <c r="AJ1032" s="33"/>
      <c r="AK1032" s="34"/>
      <c r="AL1032" s="35"/>
      <c r="AM1032" s="28"/>
      <c r="AN1032" s="28"/>
      <c r="AO1032" s="28"/>
    </row>
    <row r="1033" spans="5:41" x14ac:dyDescent="0.25">
      <c r="E1033" s="20"/>
      <c r="F1033" s="20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6"/>
      <c r="AA1033" s="16"/>
      <c r="AB1033" s="16"/>
      <c r="AC1033" s="14"/>
      <c r="AD1033" s="14"/>
      <c r="AE1033" s="27"/>
      <c r="AF1033" s="27"/>
      <c r="AG1033" s="33"/>
      <c r="AH1033" s="34"/>
      <c r="AI1033" s="35"/>
      <c r="AJ1033" s="33"/>
      <c r="AK1033" s="34"/>
      <c r="AL1033" s="35"/>
      <c r="AM1033" s="28"/>
      <c r="AN1033" s="28"/>
      <c r="AO1033" s="28"/>
    </row>
    <row r="1034" spans="5:41" x14ac:dyDescent="0.25">
      <c r="E1034" s="20"/>
      <c r="F1034" s="20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6"/>
      <c r="AA1034" s="16"/>
      <c r="AB1034" s="16"/>
      <c r="AC1034" s="14"/>
      <c r="AD1034" s="14"/>
      <c r="AE1034" s="27"/>
      <c r="AF1034" s="27"/>
      <c r="AG1034" s="33"/>
      <c r="AH1034" s="34"/>
      <c r="AI1034" s="35"/>
      <c r="AJ1034" s="33"/>
      <c r="AK1034" s="34"/>
      <c r="AL1034" s="35"/>
      <c r="AM1034" s="28"/>
      <c r="AN1034" s="28"/>
      <c r="AO1034" s="28"/>
    </row>
    <row r="1035" spans="5:41" x14ac:dyDescent="0.25">
      <c r="E1035" s="20"/>
      <c r="F1035" s="20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6"/>
      <c r="AA1035" s="16"/>
      <c r="AB1035" s="16"/>
      <c r="AC1035" s="14"/>
      <c r="AD1035" s="14"/>
      <c r="AE1035" s="27"/>
      <c r="AF1035" s="27"/>
      <c r="AG1035" s="33"/>
      <c r="AH1035" s="34"/>
      <c r="AI1035" s="35"/>
      <c r="AJ1035" s="33"/>
      <c r="AK1035" s="34"/>
      <c r="AL1035" s="35"/>
      <c r="AM1035" s="28"/>
      <c r="AN1035" s="28"/>
      <c r="AO1035" s="28"/>
    </row>
    <row r="1036" spans="5:41" x14ac:dyDescent="0.25">
      <c r="E1036" s="20"/>
      <c r="F1036" s="20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6"/>
      <c r="AA1036" s="16"/>
      <c r="AB1036" s="16"/>
      <c r="AC1036" s="14"/>
      <c r="AD1036" s="14"/>
      <c r="AE1036" s="27"/>
      <c r="AF1036" s="27"/>
      <c r="AG1036" s="33"/>
      <c r="AH1036" s="34"/>
      <c r="AI1036" s="35"/>
      <c r="AJ1036" s="33"/>
      <c r="AK1036" s="34"/>
      <c r="AL1036" s="35"/>
      <c r="AM1036" s="28"/>
      <c r="AN1036" s="28"/>
      <c r="AO1036" s="28"/>
    </row>
    <row r="1037" spans="5:41" x14ac:dyDescent="0.25">
      <c r="E1037" s="20"/>
      <c r="F1037" s="20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6"/>
      <c r="AA1037" s="16"/>
      <c r="AB1037" s="16"/>
      <c r="AC1037" s="14"/>
      <c r="AD1037" s="14"/>
      <c r="AE1037" s="27"/>
      <c r="AF1037" s="27"/>
      <c r="AG1037" s="33"/>
      <c r="AH1037" s="34"/>
      <c r="AI1037" s="35"/>
      <c r="AJ1037" s="33"/>
      <c r="AK1037" s="34"/>
      <c r="AL1037" s="35"/>
      <c r="AM1037" s="28"/>
      <c r="AN1037" s="28"/>
      <c r="AO1037" s="28"/>
    </row>
    <row r="1038" spans="5:41" x14ac:dyDescent="0.25">
      <c r="E1038" s="20"/>
      <c r="F1038" s="20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6"/>
      <c r="AA1038" s="16"/>
      <c r="AB1038" s="16"/>
      <c r="AC1038" s="14"/>
      <c r="AD1038" s="14"/>
      <c r="AE1038" s="27"/>
      <c r="AF1038" s="27"/>
      <c r="AG1038" s="33"/>
      <c r="AH1038" s="34"/>
      <c r="AI1038" s="35"/>
      <c r="AJ1038" s="33"/>
      <c r="AK1038" s="34"/>
      <c r="AL1038" s="35"/>
      <c r="AM1038" s="28"/>
      <c r="AN1038" s="28"/>
      <c r="AO1038" s="28"/>
    </row>
    <row r="1039" spans="5:41" x14ac:dyDescent="0.25">
      <c r="E1039" s="20"/>
      <c r="F1039" s="20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6"/>
      <c r="AA1039" s="16"/>
      <c r="AB1039" s="16"/>
      <c r="AC1039" s="14"/>
      <c r="AD1039" s="14"/>
      <c r="AE1039" s="27"/>
      <c r="AF1039" s="27"/>
      <c r="AG1039" s="33"/>
      <c r="AH1039" s="34"/>
      <c r="AI1039" s="35"/>
      <c r="AJ1039" s="33"/>
      <c r="AK1039" s="34"/>
      <c r="AL1039" s="35"/>
      <c r="AM1039" s="28"/>
      <c r="AN1039" s="28"/>
      <c r="AO1039" s="28"/>
    </row>
    <row r="1040" spans="5:41" x14ac:dyDescent="0.25">
      <c r="E1040" s="20"/>
      <c r="F1040" s="20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6"/>
      <c r="AA1040" s="16"/>
      <c r="AB1040" s="16"/>
      <c r="AC1040" s="14"/>
      <c r="AD1040" s="14"/>
      <c r="AE1040" s="27"/>
      <c r="AF1040" s="27"/>
      <c r="AG1040" s="33"/>
      <c r="AH1040" s="34"/>
      <c r="AI1040" s="35"/>
      <c r="AJ1040" s="33"/>
      <c r="AK1040" s="34"/>
      <c r="AL1040" s="35"/>
      <c r="AM1040" s="28"/>
      <c r="AN1040" s="28"/>
      <c r="AO1040" s="28"/>
    </row>
    <row r="1041" spans="5:41" x14ac:dyDescent="0.25">
      <c r="E1041" s="20"/>
      <c r="F1041" s="20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6"/>
      <c r="AA1041" s="16"/>
      <c r="AB1041" s="16"/>
      <c r="AC1041" s="14"/>
      <c r="AD1041" s="14"/>
      <c r="AE1041" s="27"/>
      <c r="AF1041" s="27"/>
      <c r="AG1041" s="33"/>
      <c r="AH1041" s="34"/>
      <c r="AI1041" s="35"/>
      <c r="AJ1041" s="33"/>
      <c r="AK1041" s="34"/>
      <c r="AL1041" s="35"/>
      <c r="AM1041" s="28"/>
      <c r="AN1041" s="28"/>
      <c r="AO1041" s="28"/>
    </row>
    <row r="1042" spans="5:41" x14ac:dyDescent="0.25">
      <c r="E1042" s="20"/>
      <c r="F1042" s="20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6"/>
      <c r="AA1042" s="16"/>
      <c r="AB1042" s="16"/>
      <c r="AC1042" s="14"/>
      <c r="AD1042" s="14"/>
      <c r="AE1042" s="27"/>
      <c r="AF1042" s="27"/>
      <c r="AG1042" s="33"/>
      <c r="AH1042" s="34"/>
      <c r="AI1042" s="35"/>
      <c r="AJ1042" s="33"/>
      <c r="AK1042" s="34"/>
      <c r="AL1042" s="35"/>
      <c r="AM1042" s="28"/>
      <c r="AN1042" s="28"/>
      <c r="AO1042" s="28"/>
    </row>
    <row r="1043" spans="5:41" x14ac:dyDescent="0.25">
      <c r="E1043" s="20"/>
      <c r="F1043" s="20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6"/>
      <c r="AA1043" s="16"/>
      <c r="AB1043" s="16"/>
      <c r="AC1043" s="14"/>
      <c r="AD1043" s="14"/>
      <c r="AE1043" s="27"/>
      <c r="AF1043" s="27"/>
      <c r="AG1043" s="33"/>
      <c r="AH1043" s="34"/>
      <c r="AI1043" s="35"/>
      <c r="AJ1043" s="33"/>
      <c r="AK1043" s="34"/>
      <c r="AL1043" s="35"/>
      <c r="AM1043" s="28"/>
      <c r="AN1043" s="28"/>
      <c r="AO1043" s="28"/>
    </row>
    <row r="1044" spans="5:41" x14ac:dyDescent="0.25">
      <c r="E1044" s="20"/>
      <c r="F1044" s="20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6"/>
      <c r="AA1044" s="16"/>
      <c r="AB1044" s="16"/>
      <c r="AC1044" s="14"/>
      <c r="AD1044" s="14"/>
      <c r="AE1044" s="27"/>
      <c r="AF1044" s="27"/>
      <c r="AG1044" s="33"/>
      <c r="AH1044" s="34"/>
      <c r="AI1044" s="35"/>
      <c r="AJ1044" s="33"/>
      <c r="AK1044" s="34"/>
      <c r="AL1044" s="35"/>
      <c r="AM1044" s="28"/>
      <c r="AN1044" s="28"/>
      <c r="AO1044" s="28"/>
    </row>
    <row r="1045" spans="5:41" x14ac:dyDescent="0.25">
      <c r="E1045" s="20"/>
      <c r="F1045" s="20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6"/>
      <c r="AA1045" s="16"/>
      <c r="AB1045" s="16"/>
      <c r="AC1045" s="14"/>
      <c r="AD1045" s="14"/>
      <c r="AE1045" s="27"/>
      <c r="AF1045" s="27"/>
      <c r="AG1045" s="33"/>
      <c r="AH1045" s="34"/>
      <c r="AI1045" s="35"/>
      <c r="AJ1045" s="33"/>
      <c r="AK1045" s="34"/>
      <c r="AL1045" s="35"/>
      <c r="AM1045" s="28"/>
      <c r="AN1045" s="28"/>
      <c r="AO1045" s="28"/>
    </row>
    <row r="1046" spans="5:41" x14ac:dyDescent="0.25">
      <c r="E1046" s="20"/>
      <c r="F1046" s="20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6"/>
      <c r="AA1046" s="16"/>
      <c r="AB1046" s="16"/>
      <c r="AC1046" s="14"/>
      <c r="AD1046" s="14"/>
      <c r="AE1046" s="27"/>
      <c r="AF1046" s="27"/>
      <c r="AG1046" s="33"/>
      <c r="AH1046" s="34"/>
      <c r="AI1046" s="35"/>
      <c r="AJ1046" s="33"/>
      <c r="AK1046" s="34"/>
      <c r="AL1046" s="35"/>
      <c r="AM1046" s="28"/>
      <c r="AN1046" s="28"/>
      <c r="AO1046" s="28"/>
    </row>
    <row r="1047" spans="5:41" x14ac:dyDescent="0.25">
      <c r="E1047" s="20"/>
      <c r="F1047" s="20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6"/>
      <c r="AA1047" s="16"/>
      <c r="AB1047" s="16"/>
      <c r="AC1047" s="14"/>
      <c r="AD1047" s="14"/>
      <c r="AE1047" s="27"/>
      <c r="AF1047" s="27"/>
      <c r="AG1047" s="33"/>
      <c r="AH1047" s="34"/>
      <c r="AI1047" s="35"/>
      <c r="AJ1047" s="33"/>
      <c r="AK1047" s="34"/>
      <c r="AL1047" s="35"/>
      <c r="AM1047" s="28"/>
      <c r="AN1047" s="28"/>
      <c r="AO1047" s="28"/>
    </row>
    <row r="1048" spans="5:41" x14ac:dyDescent="0.25">
      <c r="E1048" s="20"/>
      <c r="F1048" s="20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6"/>
      <c r="AA1048" s="16"/>
      <c r="AB1048" s="16"/>
      <c r="AC1048" s="14"/>
      <c r="AD1048" s="14"/>
      <c r="AE1048" s="27"/>
      <c r="AF1048" s="27"/>
      <c r="AG1048" s="33"/>
      <c r="AH1048" s="34"/>
      <c r="AI1048" s="35"/>
      <c r="AJ1048" s="33"/>
      <c r="AK1048" s="34"/>
      <c r="AL1048" s="35"/>
      <c r="AM1048" s="28"/>
      <c r="AN1048" s="28"/>
      <c r="AO1048" s="28"/>
    </row>
    <row r="1049" spans="5:41" x14ac:dyDescent="0.25">
      <c r="E1049" s="20"/>
      <c r="F1049" s="20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6"/>
      <c r="AA1049" s="16"/>
      <c r="AB1049" s="16"/>
      <c r="AC1049" s="14"/>
      <c r="AD1049" s="14"/>
      <c r="AE1049" s="27"/>
      <c r="AF1049" s="27"/>
      <c r="AG1049" s="33"/>
      <c r="AH1049" s="34"/>
      <c r="AI1049" s="35"/>
      <c r="AJ1049" s="33"/>
      <c r="AK1049" s="34"/>
      <c r="AL1049" s="35"/>
      <c r="AM1049" s="28"/>
      <c r="AN1049" s="28"/>
      <c r="AO1049" s="28"/>
    </row>
    <row r="1050" spans="5:41" x14ac:dyDescent="0.25">
      <c r="E1050" s="20"/>
      <c r="F1050" s="20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6"/>
      <c r="AA1050" s="16"/>
      <c r="AB1050" s="16"/>
      <c r="AC1050" s="14"/>
      <c r="AD1050" s="14"/>
      <c r="AE1050" s="27"/>
      <c r="AF1050" s="27"/>
      <c r="AG1050" s="33"/>
      <c r="AH1050" s="34"/>
      <c r="AI1050" s="35"/>
      <c r="AJ1050" s="33"/>
      <c r="AK1050" s="34"/>
      <c r="AL1050" s="35"/>
      <c r="AM1050" s="28"/>
      <c r="AN1050" s="28"/>
      <c r="AO1050" s="28"/>
    </row>
    <row r="1051" spans="5:41" x14ac:dyDescent="0.25">
      <c r="E1051" s="20"/>
      <c r="F1051" s="20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6"/>
      <c r="AA1051" s="16"/>
      <c r="AB1051" s="16"/>
      <c r="AC1051" s="14"/>
      <c r="AD1051" s="14"/>
      <c r="AE1051" s="27"/>
      <c r="AF1051" s="27"/>
      <c r="AG1051" s="33"/>
      <c r="AH1051" s="34"/>
      <c r="AI1051" s="35"/>
      <c r="AJ1051" s="33"/>
      <c r="AK1051" s="34"/>
      <c r="AL1051" s="35"/>
      <c r="AM1051" s="28"/>
      <c r="AN1051" s="28"/>
      <c r="AO1051" s="28"/>
    </row>
    <row r="1052" spans="5:41" x14ac:dyDescent="0.25">
      <c r="E1052" s="20"/>
      <c r="F1052" s="20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6"/>
      <c r="AA1052" s="16"/>
      <c r="AB1052" s="16"/>
      <c r="AC1052" s="14"/>
      <c r="AD1052" s="14"/>
      <c r="AE1052" s="27"/>
      <c r="AF1052" s="27"/>
      <c r="AG1052" s="33"/>
      <c r="AH1052" s="34"/>
      <c r="AI1052" s="35"/>
      <c r="AJ1052" s="33"/>
      <c r="AK1052" s="34"/>
      <c r="AL1052" s="35"/>
      <c r="AM1052" s="28"/>
      <c r="AN1052" s="28"/>
      <c r="AO1052" s="28"/>
    </row>
    <row r="1053" spans="5:41" x14ac:dyDescent="0.25">
      <c r="E1053" s="20"/>
      <c r="F1053" s="20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6"/>
      <c r="AA1053" s="16"/>
      <c r="AB1053" s="16"/>
      <c r="AC1053" s="14"/>
      <c r="AD1053" s="14"/>
      <c r="AE1053" s="27"/>
      <c r="AF1053" s="27"/>
      <c r="AG1053" s="33"/>
      <c r="AH1053" s="34"/>
      <c r="AI1053" s="35"/>
      <c r="AJ1053" s="33"/>
      <c r="AK1053" s="34"/>
      <c r="AL1053" s="35"/>
      <c r="AM1053" s="28"/>
      <c r="AN1053" s="28"/>
      <c r="AO1053" s="28"/>
    </row>
    <row r="1054" spans="5:41" x14ac:dyDescent="0.25">
      <c r="E1054" s="20"/>
      <c r="F1054" s="20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6"/>
      <c r="AA1054" s="16"/>
      <c r="AB1054" s="16"/>
      <c r="AC1054" s="14"/>
      <c r="AD1054" s="14"/>
      <c r="AE1054" s="27"/>
      <c r="AF1054" s="27"/>
      <c r="AG1054" s="33"/>
      <c r="AH1054" s="34"/>
      <c r="AI1054" s="35"/>
      <c r="AJ1054" s="33"/>
      <c r="AK1054" s="34"/>
      <c r="AL1054" s="35"/>
      <c r="AM1054" s="28"/>
      <c r="AN1054" s="28"/>
      <c r="AO1054" s="28"/>
    </row>
    <row r="1055" spans="5:41" x14ac:dyDescent="0.25">
      <c r="E1055" s="20"/>
      <c r="F1055" s="20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6"/>
      <c r="AA1055" s="16"/>
      <c r="AB1055" s="16"/>
      <c r="AC1055" s="14"/>
      <c r="AD1055" s="14"/>
      <c r="AE1055" s="27"/>
      <c r="AF1055" s="27"/>
      <c r="AG1055" s="33"/>
      <c r="AH1055" s="34"/>
      <c r="AI1055" s="35"/>
      <c r="AJ1055" s="33"/>
      <c r="AK1055" s="34"/>
      <c r="AL1055" s="35"/>
      <c r="AM1055" s="28"/>
      <c r="AN1055" s="28"/>
      <c r="AO1055" s="28"/>
    </row>
    <row r="1056" spans="5:41" x14ac:dyDescent="0.25">
      <c r="E1056" s="20"/>
      <c r="F1056" s="20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6"/>
      <c r="AA1056" s="16"/>
      <c r="AB1056" s="16"/>
      <c r="AC1056" s="14"/>
      <c r="AD1056" s="14"/>
      <c r="AE1056" s="27"/>
      <c r="AF1056" s="27"/>
      <c r="AG1056" s="33"/>
      <c r="AH1056" s="34"/>
      <c r="AI1056" s="35"/>
      <c r="AJ1056" s="33"/>
      <c r="AK1056" s="34"/>
      <c r="AL1056" s="35"/>
      <c r="AM1056" s="28"/>
      <c r="AN1056" s="28"/>
      <c r="AO1056" s="28"/>
    </row>
    <row r="1057" spans="5:41" x14ac:dyDescent="0.25">
      <c r="E1057" s="20"/>
      <c r="F1057" s="20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6"/>
      <c r="AA1057" s="16"/>
      <c r="AB1057" s="16"/>
      <c r="AC1057" s="14"/>
      <c r="AD1057" s="14"/>
      <c r="AE1057" s="27"/>
      <c r="AF1057" s="27"/>
      <c r="AG1057" s="33"/>
      <c r="AH1057" s="34"/>
      <c r="AI1057" s="35"/>
      <c r="AJ1057" s="33"/>
      <c r="AK1057" s="34"/>
      <c r="AL1057" s="35"/>
      <c r="AM1057" s="28"/>
      <c r="AN1057" s="28"/>
      <c r="AO1057" s="28"/>
    </row>
    <row r="1058" spans="5:41" x14ac:dyDescent="0.25">
      <c r="E1058" s="20"/>
      <c r="F1058" s="20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6"/>
      <c r="AA1058" s="16"/>
      <c r="AB1058" s="16"/>
      <c r="AC1058" s="14"/>
      <c r="AD1058" s="14"/>
      <c r="AE1058" s="27"/>
      <c r="AF1058" s="27"/>
      <c r="AG1058" s="33"/>
      <c r="AH1058" s="34"/>
      <c r="AI1058" s="35"/>
      <c r="AJ1058" s="33"/>
      <c r="AK1058" s="34"/>
      <c r="AL1058" s="35"/>
      <c r="AM1058" s="28"/>
      <c r="AN1058" s="28"/>
      <c r="AO1058" s="28"/>
    </row>
    <row r="1059" spans="5:41" x14ac:dyDescent="0.25">
      <c r="E1059" s="20"/>
      <c r="F1059" s="20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6"/>
      <c r="AA1059" s="16"/>
      <c r="AB1059" s="16"/>
      <c r="AC1059" s="14"/>
      <c r="AD1059" s="14"/>
      <c r="AE1059" s="27"/>
      <c r="AF1059" s="27"/>
      <c r="AG1059" s="33"/>
      <c r="AH1059" s="34"/>
      <c r="AI1059" s="35"/>
      <c r="AJ1059" s="33"/>
      <c r="AK1059" s="34"/>
      <c r="AL1059" s="35"/>
      <c r="AM1059" s="28"/>
      <c r="AN1059" s="28"/>
      <c r="AO1059" s="28"/>
    </row>
    <row r="1060" spans="5:41" x14ac:dyDescent="0.25">
      <c r="E1060" s="20"/>
      <c r="F1060" s="20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6"/>
      <c r="AA1060" s="16"/>
      <c r="AB1060" s="16"/>
      <c r="AC1060" s="14"/>
      <c r="AD1060" s="14"/>
      <c r="AE1060" s="27"/>
      <c r="AF1060" s="27"/>
      <c r="AG1060" s="33"/>
      <c r="AH1060" s="34"/>
      <c r="AI1060" s="35"/>
      <c r="AJ1060" s="33"/>
      <c r="AK1060" s="34"/>
      <c r="AL1060" s="35"/>
      <c r="AM1060" s="28"/>
      <c r="AN1060" s="28"/>
      <c r="AO1060" s="28"/>
    </row>
    <row r="1061" spans="5:41" x14ac:dyDescent="0.25">
      <c r="E1061" s="20"/>
      <c r="F1061" s="20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6"/>
      <c r="AA1061" s="16"/>
      <c r="AB1061" s="16"/>
      <c r="AC1061" s="14"/>
      <c r="AD1061" s="14"/>
      <c r="AE1061" s="27"/>
      <c r="AF1061" s="27"/>
      <c r="AG1061" s="33"/>
      <c r="AH1061" s="34"/>
      <c r="AI1061" s="35"/>
      <c r="AJ1061" s="33"/>
      <c r="AK1061" s="34"/>
      <c r="AL1061" s="35"/>
      <c r="AM1061" s="28"/>
      <c r="AN1061" s="28"/>
      <c r="AO1061" s="28"/>
    </row>
    <row r="1062" spans="5:41" x14ac:dyDescent="0.25">
      <c r="E1062" s="20"/>
      <c r="F1062" s="20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6"/>
      <c r="AA1062" s="16"/>
      <c r="AB1062" s="16"/>
      <c r="AC1062" s="14"/>
      <c r="AD1062" s="14"/>
      <c r="AE1062" s="27"/>
      <c r="AF1062" s="27"/>
      <c r="AG1062" s="33"/>
      <c r="AH1062" s="34"/>
      <c r="AI1062" s="35"/>
      <c r="AJ1062" s="33"/>
      <c r="AK1062" s="34"/>
      <c r="AL1062" s="35"/>
      <c r="AM1062" s="28"/>
      <c r="AN1062" s="28"/>
      <c r="AO1062" s="28"/>
    </row>
    <row r="1063" spans="5:41" x14ac:dyDescent="0.25">
      <c r="E1063" s="20"/>
      <c r="F1063" s="20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6"/>
      <c r="AA1063" s="16"/>
      <c r="AB1063" s="16"/>
      <c r="AC1063" s="14"/>
      <c r="AD1063" s="14"/>
      <c r="AE1063" s="27"/>
      <c r="AF1063" s="27"/>
      <c r="AG1063" s="33"/>
      <c r="AH1063" s="34"/>
      <c r="AI1063" s="35"/>
      <c r="AJ1063" s="33"/>
      <c r="AK1063" s="34"/>
      <c r="AL1063" s="35"/>
      <c r="AM1063" s="28"/>
      <c r="AN1063" s="28"/>
      <c r="AO1063" s="28"/>
    </row>
    <row r="1064" spans="5:41" x14ac:dyDescent="0.25">
      <c r="E1064" s="20"/>
      <c r="F1064" s="20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6"/>
      <c r="AA1064" s="16"/>
      <c r="AB1064" s="16"/>
      <c r="AC1064" s="14"/>
      <c r="AD1064" s="14"/>
      <c r="AE1064" s="27"/>
      <c r="AF1064" s="27"/>
      <c r="AG1064" s="33"/>
      <c r="AH1064" s="34"/>
      <c r="AI1064" s="35"/>
      <c r="AJ1064" s="33"/>
      <c r="AK1064" s="34"/>
      <c r="AL1064" s="35"/>
      <c r="AM1064" s="28"/>
      <c r="AN1064" s="28"/>
      <c r="AO1064" s="28"/>
    </row>
    <row r="1065" spans="5:41" x14ac:dyDescent="0.25">
      <c r="E1065" s="20"/>
      <c r="F1065" s="20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6"/>
      <c r="AA1065" s="16"/>
      <c r="AB1065" s="16"/>
      <c r="AC1065" s="14"/>
      <c r="AD1065" s="14"/>
      <c r="AE1065" s="27"/>
      <c r="AF1065" s="27"/>
      <c r="AG1065" s="33"/>
      <c r="AH1065" s="34"/>
      <c r="AI1065" s="35"/>
      <c r="AJ1065" s="33"/>
      <c r="AK1065" s="34"/>
      <c r="AL1065" s="35"/>
      <c r="AM1065" s="28"/>
      <c r="AN1065" s="28"/>
      <c r="AO1065" s="28"/>
    </row>
    <row r="1066" spans="5:41" x14ac:dyDescent="0.25">
      <c r="E1066" s="20"/>
      <c r="F1066" s="20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6"/>
      <c r="AA1066" s="16"/>
      <c r="AB1066" s="16"/>
      <c r="AC1066" s="14"/>
      <c r="AD1066" s="14"/>
      <c r="AE1066" s="27"/>
      <c r="AF1066" s="27"/>
      <c r="AG1066" s="33"/>
      <c r="AH1066" s="34"/>
      <c r="AI1066" s="35"/>
      <c r="AJ1066" s="33"/>
      <c r="AK1066" s="34"/>
      <c r="AL1066" s="35"/>
      <c r="AM1066" s="28"/>
      <c r="AN1066" s="28"/>
      <c r="AO1066" s="28"/>
    </row>
    <row r="1067" spans="5:41" x14ac:dyDescent="0.25">
      <c r="E1067" s="20"/>
      <c r="F1067" s="20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6"/>
      <c r="AA1067" s="16"/>
      <c r="AB1067" s="16"/>
      <c r="AC1067" s="14"/>
      <c r="AD1067" s="14"/>
      <c r="AE1067" s="27"/>
      <c r="AF1067" s="27"/>
      <c r="AG1067" s="33"/>
      <c r="AH1067" s="34"/>
      <c r="AI1067" s="35"/>
      <c r="AJ1067" s="33"/>
      <c r="AK1067" s="34"/>
      <c r="AL1067" s="35"/>
      <c r="AM1067" s="28"/>
      <c r="AN1067" s="28"/>
      <c r="AO1067" s="28"/>
    </row>
    <row r="1068" spans="5:41" x14ac:dyDescent="0.25">
      <c r="E1068" s="20"/>
      <c r="F1068" s="20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6"/>
      <c r="AA1068" s="16"/>
      <c r="AB1068" s="16"/>
      <c r="AC1068" s="14"/>
      <c r="AD1068" s="14"/>
      <c r="AE1068" s="27"/>
      <c r="AF1068" s="27"/>
      <c r="AG1068" s="33"/>
      <c r="AH1068" s="34"/>
      <c r="AI1068" s="35"/>
      <c r="AJ1068" s="33"/>
      <c r="AK1068" s="34"/>
      <c r="AL1068" s="35"/>
      <c r="AM1068" s="28"/>
      <c r="AN1068" s="28"/>
      <c r="AO1068" s="28"/>
    </row>
    <row r="1069" spans="5:41" x14ac:dyDescent="0.25">
      <c r="E1069" s="20"/>
      <c r="F1069" s="20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6"/>
      <c r="AA1069" s="16"/>
      <c r="AB1069" s="16"/>
      <c r="AC1069" s="14"/>
      <c r="AD1069" s="14"/>
      <c r="AE1069" s="27"/>
      <c r="AF1069" s="27"/>
      <c r="AG1069" s="33"/>
      <c r="AH1069" s="34"/>
      <c r="AI1069" s="35"/>
      <c r="AJ1069" s="33"/>
      <c r="AK1069" s="34"/>
      <c r="AL1069" s="35"/>
      <c r="AM1069" s="28"/>
      <c r="AN1069" s="28"/>
      <c r="AO1069" s="28"/>
    </row>
    <row r="1070" spans="5:41" x14ac:dyDescent="0.25">
      <c r="E1070" s="20"/>
      <c r="F1070" s="20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6"/>
      <c r="AA1070" s="16"/>
      <c r="AB1070" s="16"/>
      <c r="AC1070" s="14"/>
      <c r="AD1070" s="14"/>
      <c r="AE1070" s="27"/>
      <c r="AF1070" s="27"/>
      <c r="AG1070" s="33"/>
      <c r="AH1070" s="34"/>
      <c r="AI1070" s="35"/>
      <c r="AJ1070" s="33"/>
      <c r="AK1070" s="34"/>
      <c r="AL1070" s="35"/>
      <c r="AM1070" s="28"/>
      <c r="AN1070" s="28"/>
      <c r="AO1070" s="28"/>
    </row>
    <row r="1071" spans="5:41" x14ac:dyDescent="0.25">
      <c r="E1071" s="20"/>
      <c r="F1071" s="20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6"/>
      <c r="AA1071" s="16"/>
      <c r="AB1071" s="16"/>
      <c r="AC1071" s="14"/>
      <c r="AD1071" s="14"/>
      <c r="AE1071" s="27"/>
      <c r="AF1071" s="27"/>
      <c r="AG1071" s="33"/>
      <c r="AH1071" s="34"/>
      <c r="AI1071" s="35"/>
      <c r="AJ1071" s="33"/>
      <c r="AK1071" s="34"/>
      <c r="AL1071" s="35"/>
      <c r="AM1071" s="28"/>
      <c r="AN1071" s="28"/>
      <c r="AO1071" s="28"/>
    </row>
    <row r="1072" spans="5:41" x14ac:dyDescent="0.25">
      <c r="E1072" s="20"/>
      <c r="F1072" s="20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6"/>
      <c r="AA1072" s="16"/>
      <c r="AB1072" s="16"/>
      <c r="AC1072" s="14"/>
      <c r="AD1072" s="14"/>
      <c r="AE1072" s="27"/>
      <c r="AF1072" s="27"/>
      <c r="AG1072" s="33"/>
      <c r="AH1072" s="34"/>
      <c r="AI1072" s="35"/>
      <c r="AJ1072" s="33"/>
      <c r="AK1072" s="34"/>
      <c r="AL1072" s="35"/>
      <c r="AM1072" s="28"/>
      <c r="AN1072" s="28"/>
      <c r="AO1072" s="28"/>
    </row>
    <row r="1073" spans="5:41" x14ac:dyDescent="0.25">
      <c r="E1073" s="20"/>
      <c r="F1073" s="20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6"/>
      <c r="AA1073" s="16"/>
      <c r="AB1073" s="16"/>
      <c r="AC1073" s="14"/>
      <c r="AD1073" s="14"/>
      <c r="AE1073" s="27"/>
      <c r="AF1073" s="27"/>
      <c r="AG1073" s="33"/>
      <c r="AH1073" s="34"/>
      <c r="AI1073" s="35"/>
      <c r="AJ1073" s="33"/>
      <c r="AK1073" s="34"/>
      <c r="AL1073" s="35"/>
      <c r="AM1073" s="28"/>
      <c r="AN1073" s="28"/>
      <c r="AO1073" s="28"/>
    </row>
    <row r="1074" spans="5:41" x14ac:dyDescent="0.25">
      <c r="E1074" s="20"/>
      <c r="F1074" s="20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6"/>
      <c r="AA1074" s="16"/>
      <c r="AB1074" s="16"/>
      <c r="AC1074" s="14"/>
      <c r="AD1074" s="14"/>
      <c r="AE1074" s="27"/>
      <c r="AF1074" s="27"/>
      <c r="AG1074" s="33"/>
      <c r="AH1074" s="34"/>
      <c r="AI1074" s="35"/>
      <c r="AJ1074" s="33"/>
      <c r="AK1074" s="34"/>
      <c r="AL1074" s="35"/>
      <c r="AM1074" s="28"/>
      <c r="AN1074" s="28"/>
      <c r="AO1074" s="28"/>
    </row>
    <row r="1075" spans="5:41" x14ac:dyDescent="0.25">
      <c r="E1075" s="20"/>
      <c r="F1075" s="20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6"/>
      <c r="AA1075" s="16"/>
      <c r="AB1075" s="16"/>
      <c r="AC1075" s="14"/>
      <c r="AD1075" s="14"/>
      <c r="AE1075" s="27"/>
      <c r="AF1075" s="27"/>
      <c r="AG1075" s="33"/>
      <c r="AH1075" s="34"/>
      <c r="AI1075" s="35"/>
      <c r="AJ1075" s="33"/>
      <c r="AK1075" s="34"/>
      <c r="AL1075" s="35"/>
      <c r="AM1075" s="28"/>
      <c r="AN1075" s="28"/>
      <c r="AO1075" s="28"/>
    </row>
    <row r="1076" spans="5:41" x14ac:dyDescent="0.25">
      <c r="E1076" s="20"/>
      <c r="F1076" s="20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6"/>
      <c r="AA1076" s="16"/>
      <c r="AB1076" s="16"/>
      <c r="AC1076" s="14"/>
      <c r="AD1076" s="14"/>
      <c r="AE1076" s="27"/>
      <c r="AF1076" s="27"/>
      <c r="AG1076" s="33"/>
      <c r="AH1076" s="34"/>
      <c r="AI1076" s="35"/>
      <c r="AJ1076" s="33"/>
      <c r="AK1076" s="34"/>
      <c r="AL1076" s="35"/>
      <c r="AM1076" s="28"/>
      <c r="AN1076" s="28"/>
      <c r="AO1076" s="28"/>
    </row>
    <row r="1077" spans="5:41" x14ac:dyDescent="0.25">
      <c r="E1077" s="20"/>
      <c r="F1077" s="20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6"/>
      <c r="AA1077" s="16"/>
      <c r="AB1077" s="16"/>
      <c r="AC1077" s="14"/>
      <c r="AD1077" s="14"/>
      <c r="AE1077" s="27"/>
      <c r="AF1077" s="27"/>
      <c r="AG1077" s="33"/>
      <c r="AH1077" s="34"/>
      <c r="AI1077" s="35"/>
      <c r="AJ1077" s="33"/>
      <c r="AK1077" s="34"/>
      <c r="AL1077" s="35"/>
      <c r="AM1077" s="28"/>
      <c r="AN1077" s="28"/>
      <c r="AO1077" s="28"/>
    </row>
    <row r="1078" spans="5:41" x14ac:dyDescent="0.25">
      <c r="E1078" s="20"/>
      <c r="F1078" s="20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6"/>
      <c r="AA1078" s="16"/>
      <c r="AB1078" s="16"/>
      <c r="AC1078" s="14"/>
      <c r="AD1078" s="14"/>
      <c r="AE1078" s="27"/>
      <c r="AF1078" s="27"/>
      <c r="AG1078" s="33"/>
      <c r="AH1078" s="34"/>
      <c r="AI1078" s="35"/>
      <c r="AJ1078" s="33"/>
      <c r="AK1078" s="34"/>
      <c r="AL1078" s="35"/>
      <c r="AM1078" s="28"/>
      <c r="AN1078" s="28"/>
      <c r="AO1078" s="28"/>
    </row>
    <row r="1079" spans="5:41" x14ac:dyDescent="0.25">
      <c r="E1079" s="20"/>
      <c r="F1079" s="20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6"/>
      <c r="AA1079" s="16"/>
      <c r="AB1079" s="16"/>
      <c r="AC1079" s="14"/>
      <c r="AD1079" s="14"/>
      <c r="AE1079" s="27"/>
      <c r="AF1079" s="27"/>
      <c r="AG1079" s="33"/>
      <c r="AH1079" s="34"/>
      <c r="AI1079" s="35"/>
      <c r="AJ1079" s="33"/>
      <c r="AK1079" s="34"/>
      <c r="AL1079" s="35"/>
      <c r="AM1079" s="28"/>
      <c r="AN1079" s="28"/>
      <c r="AO1079" s="28"/>
    </row>
    <row r="1080" spans="5:41" x14ac:dyDescent="0.25">
      <c r="E1080" s="20"/>
      <c r="F1080" s="20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6"/>
      <c r="AA1080" s="16"/>
      <c r="AB1080" s="16"/>
      <c r="AC1080" s="14"/>
      <c r="AD1080" s="14"/>
      <c r="AE1080" s="27"/>
      <c r="AF1080" s="27"/>
      <c r="AG1080" s="33"/>
      <c r="AH1080" s="34"/>
      <c r="AI1080" s="35"/>
      <c r="AJ1080" s="33"/>
      <c r="AK1080" s="34"/>
      <c r="AL1080" s="35"/>
      <c r="AM1080" s="28"/>
      <c r="AN1080" s="28"/>
      <c r="AO1080" s="28"/>
    </row>
    <row r="1081" spans="5:41" x14ac:dyDescent="0.25">
      <c r="E1081" s="20"/>
      <c r="F1081" s="20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6"/>
      <c r="AA1081" s="16"/>
      <c r="AB1081" s="16"/>
      <c r="AC1081" s="14"/>
      <c r="AD1081" s="14"/>
      <c r="AE1081" s="27"/>
      <c r="AF1081" s="27"/>
      <c r="AG1081" s="33"/>
      <c r="AH1081" s="34"/>
      <c r="AI1081" s="35"/>
      <c r="AJ1081" s="33"/>
      <c r="AK1081" s="34"/>
      <c r="AL1081" s="35"/>
      <c r="AM1081" s="28"/>
      <c r="AN1081" s="28"/>
      <c r="AO1081" s="28"/>
    </row>
    <row r="1082" spans="5:41" x14ac:dyDescent="0.25">
      <c r="E1082" s="20"/>
      <c r="F1082" s="20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6"/>
      <c r="AA1082" s="16"/>
      <c r="AB1082" s="16"/>
      <c r="AC1082" s="14"/>
      <c r="AD1082" s="14"/>
      <c r="AE1082" s="27"/>
      <c r="AF1082" s="27"/>
      <c r="AG1082" s="33"/>
      <c r="AH1082" s="34"/>
      <c r="AI1082" s="35"/>
      <c r="AJ1082" s="33"/>
      <c r="AK1082" s="34"/>
      <c r="AL1082" s="35"/>
      <c r="AM1082" s="28"/>
      <c r="AN1082" s="28"/>
      <c r="AO1082" s="28"/>
    </row>
    <row r="1083" spans="5:41" x14ac:dyDescent="0.25">
      <c r="E1083" s="20"/>
      <c r="F1083" s="20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6"/>
      <c r="AA1083" s="16"/>
      <c r="AB1083" s="16"/>
      <c r="AC1083" s="14"/>
      <c r="AD1083" s="14"/>
      <c r="AE1083" s="27"/>
      <c r="AF1083" s="27"/>
      <c r="AG1083" s="33"/>
      <c r="AH1083" s="34"/>
      <c r="AI1083" s="35"/>
      <c r="AJ1083" s="33"/>
      <c r="AK1083" s="34"/>
      <c r="AL1083" s="35"/>
      <c r="AM1083" s="28"/>
      <c r="AN1083" s="28"/>
      <c r="AO1083" s="28"/>
    </row>
    <row r="1084" spans="5:41" x14ac:dyDescent="0.25">
      <c r="E1084" s="20"/>
      <c r="F1084" s="20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6"/>
      <c r="AA1084" s="16"/>
      <c r="AB1084" s="16"/>
      <c r="AC1084" s="14"/>
      <c r="AD1084" s="14"/>
      <c r="AE1084" s="27"/>
      <c r="AF1084" s="27"/>
      <c r="AG1084" s="33"/>
      <c r="AH1084" s="34"/>
      <c r="AI1084" s="35"/>
      <c r="AJ1084" s="33"/>
      <c r="AK1084" s="34"/>
      <c r="AL1084" s="35"/>
      <c r="AM1084" s="28"/>
      <c r="AN1084" s="28"/>
      <c r="AO1084" s="28"/>
    </row>
    <row r="1085" spans="5:41" x14ac:dyDescent="0.25">
      <c r="E1085" s="20"/>
      <c r="F1085" s="20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6"/>
      <c r="AA1085" s="16"/>
      <c r="AB1085" s="16"/>
      <c r="AC1085" s="14"/>
      <c r="AD1085" s="14"/>
      <c r="AE1085" s="27"/>
      <c r="AF1085" s="27"/>
      <c r="AG1085" s="33"/>
      <c r="AH1085" s="34"/>
      <c r="AI1085" s="35"/>
      <c r="AJ1085" s="33"/>
      <c r="AK1085" s="34"/>
      <c r="AL1085" s="35"/>
      <c r="AM1085" s="28"/>
      <c r="AN1085" s="28"/>
      <c r="AO1085" s="28"/>
    </row>
    <row r="1086" spans="5:41" x14ac:dyDescent="0.25">
      <c r="E1086" s="20"/>
      <c r="F1086" s="20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6"/>
      <c r="AA1086" s="16"/>
      <c r="AB1086" s="16"/>
      <c r="AC1086" s="14"/>
      <c r="AD1086" s="14"/>
      <c r="AE1086" s="27"/>
      <c r="AF1086" s="27"/>
      <c r="AG1086" s="33"/>
      <c r="AH1086" s="34"/>
      <c r="AI1086" s="35"/>
      <c r="AJ1086" s="33"/>
      <c r="AK1086" s="34"/>
      <c r="AL1086" s="35"/>
      <c r="AM1086" s="28"/>
      <c r="AN1086" s="28"/>
      <c r="AO1086" s="28"/>
    </row>
    <row r="1087" spans="5:41" x14ac:dyDescent="0.25">
      <c r="E1087" s="20"/>
      <c r="F1087" s="20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6"/>
      <c r="AA1087" s="16"/>
      <c r="AB1087" s="16"/>
      <c r="AC1087" s="14"/>
      <c r="AD1087" s="14"/>
      <c r="AE1087" s="27"/>
      <c r="AF1087" s="27"/>
      <c r="AG1087" s="33"/>
      <c r="AH1087" s="34"/>
      <c r="AI1087" s="35"/>
      <c r="AJ1087" s="33"/>
      <c r="AK1087" s="34"/>
      <c r="AL1087" s="35"/>
      <c r="AM1087" s="28"/>
      <c r="AN1087" s="28"/>
      <c r="AO1087" s="28"/>
    </row>
    <row r="1088" spans="5:41" x14ac:dyDescent="0.25">
      <c r="E1088" s="20"/>
      <c r="F1088" s="20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6"/>
      <c r="AA1088" s="16"/>
      <c r="AB1088" s="16"/>
      <c r="AC1088" s="14"/>
      <c r="AD1088" s="14"/>
      <c r="AE1088" s="27"/>
      <c r="AF1088" s="27"/>
      <c r="AG1088" s="33"/>
      <c r="AH1088" s="34"/>
      <c r="AI1088" s="35"/>
      <c r="AJ1088" s="33"/>
      <c r="AK1088" s="34"/>
      <c r="AL1088" s="35"/>
      <c r="AM1088" s="28"/>
      <c r="AN1088" s="28"/>
      <c r="AO1088" s="28"/>
    </row>
    <row r="1089" spans="5:41" x14ac:dyDescent="0.25">
      <c r="E1089" s="20"/>
      <c r="F1089" s="20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6"/>
      <c r="AA1089" s="16"/>
      <c r="AB1089" s="16"/>
      <c r="AC1089" s="14"/>
      <c r="AD1089" s="14"/>
      <c r="AE1089" s="27"/>
      <c r="AF1089" s="27"/>
      <c r="AG1089" s="33"/>
      <c r="AH1089" s="34"/>
      <c r="AI1089" s="35"/>
      <c r="AJ1089" s="33"/>
      <c r="AK1089" s="34"/>
      <c r="AL1089" s="35"/>
      <c r="AM1089" s="28"/>
      <c r="AN1089" s="28"/>
      <c r="AO1089" s="28"/>
    </row>
    <row r="1090" spans="5:41" x14ac:dyDescent="0.25">
      <c r="E1090" s="20"/>
      <c r="F1090" s="20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6"/>
      <c r="AA1090" s="16"/>
      <c r="AB1090" s="16"/>
      <c r="AC1090" s="14"/>
      <c r="AD1090" s="14"/>
      <c r="AE1090" s="27"/>
      <c r="AF1090" s="27"/>
      <c r="AG1090" s="33"/>
      <c r="AH1090" s="34"/>
      <c r="AI1090" s="35"/>
      <c r="AJ1090" s="33"/>
      <c r="AK1090" s="34"/>
      <c r="AL1090" s="35"/>
      <c r="AM1090" s="28"/>
      <c r="AN1090" s="28"/>
      <c r="AO1090" s="28"/>
    </row>
    <row r="1091" spans="5:41" x14ac:dyDescent="0.25">
      <c r="E1091" s="20"/>
      <c r="F1091" s="20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6"/>
      <c r="AA1091" s="16"/>
      <c r="AB1091" s="16"/>
      <c r="AC1091" s="14"/>
      <c r="AD1091" s="14"/>
      <c r="AE1091" s="27"/>
      <c r="AF1091" s="27"/>
      <c r="AG1091" s="33"/>
      <c r="AH1091" s="34"/>
      <c r="AI1091" s="35"/>
      <c r="AJ1091" s="33"/>
      <c r="AK1091" s="34"/>
      <c r="AL1091" s="35"/>
      <c r="AM1091" s="28"/>
      <c r="AN1091" s="28"/>
      <c r="AO1091" s="28"/>
    </row>
    <row r="1092" spans="5:41" x14ac:dyDescent="0.25">
      <c r="E1092" s="20"/>
      <c r="F1092" s="20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6"/>
      <c r="AA1092" s="16"/>
      <c r="AB1092" s="16"/>
      <c r="AC1092" s="14"/>
      <c r="AD1092" s="14"/>
      <c r="AE1092" s="27"/>
      <c r="AF1092" s="27"/>
      <c r="AG1092" s="33"/>
      <c r="AH1092" s="34"/>
      <c r="AI1092" s="35"/>
      <c r="AJ1092" s="33"/>
      <c r="AK1092" s="34"/>
      <c r="AL1092" s="35"/>
      <c r="AM1092" s="28"/>
      <c r="AN1092" s="28"/>
      <c r="AO1092" s="28"/>
    </row>
    <row r="1093" spans="5:41" x14ac:dyDescent="0.25">
      <c r="E1093" s="20"/>
      <c r="F1093" s="20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6"/>
      <c r="AA1093" s="16"/>
      <c r="AB1093" s="16"/>
      <c r="AC1093" s="14"/>
      <c r="AD1093" s="14"/>
      <c r="AE1093" s="27"/>
      <c r="AF1093" s="27"/>
      <c r="AG1093" s="33"/>
      <c r="AH1093" s="34"/>
      <c r="AI1093" s="35"/>
      <c r="AJ1093" s="33"/>
      <c r="AK1093" s="34"/>
      <c r="AL1093" s="35"/>
      <c r="AM1093" s="28"/>
      <c r="AN1093" s="28"/>
      <c r="AO1093" s="28"/>
    </row>
    <row r="1094" spans="5:41" x14ac:dyDescent="0.25">
      <c r="E1094" s="20"/>
      <c r="F1094" s="20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6"/>
      <c r="AA1094" s="16"/>
      <c r="AB1094" s="16"/>
      <c r="AC1094" s="14"/>
      <c r="AD1094" s="14"/>
      <c r="AE1094" s="27"/>
      <c r="AF1094" s="27"/>
      <c r="AG1094" s="33"/>
      <c r="AH1094" s="34"/>
      <c r="AI1094" s="35"/>
      <c r="AJ1094" s="33"/>
      <c r="AK1094" s="34"/>
      <c r="AL1094" s="35"/>
      <c r="AM1094" s="28"/>
      <c r="AN1094" s="28"/>
      <c r="AO1094" s="28"/>
    </row>
    <row r="1095" spans="5:41" x14ac:dyDescent="0.25">
      <c r="E1095" s="20"/>
      <c r="F1095" s="20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6"/>
      <c r="AA1095" s="16"/>
      <c r="AB1095" s="16"/>
      <c r="AC1095" s="14"/>
      <c r="AD1095" s="14"/>
      <c r="AE1095" s="27"/>
      <c r="AF1095" s="27"/>
      <c r="AG1095" s="33"/>
      <c r="AH1095" s="34"/>
      <c r="AI1095" s="35"/>
      <c r="AJ1095" s="33"/>
      <c r="AK1095" s="34"/>
      <c r="AL1095" s="35"/>
      <c r="AM1095" s="28"/>
      <c r="AN1095" s="28"/>
      <c r="AO1095" s="28"/>
    </row>
    <row r="1096" spans="5:41" x14ac:dyDescent="0.25">
      <c r="E1096" s="20"/>
      <c r="F1096" s="20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6"/>
      <c r="AA1096" s="16"/>
      <c r="AB1096" s="16"/>
      <c r="AC1096" s="14"/>
      <c r="AD1096" s="14"/>
      <c r="AE1096" s="27"/>
      <c r="AF1096" s="27"/>
      <c r="AG1096" s="33"/>
      <c r="AH1096" s="34"/>
      <c r="AI1096" s="35"/>
      <c r="AJ1096" s="33"/>
      <c r="AK1096" s="34"/>
      <c r="AL1096" s="35"/>
      <c r="AM1096" s="28"/>
      <c r="AN1096" s="28"/>
      <c r="AO1096" s="28"/>
    </row>
    <row r="1097" spans="5:41" x14ac:dyDescent="0.25">
      <c r="E1097" s="20"/>
      <c r="F1097" s="20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6"/>
      <c r="AA1097" s="16"/>
      <c r="AB1097" s="16"/>
      <c r="AC1097" s="14"/>
      <c r="AD1097" s="14"/>
      <c r="AE1097" s="27"/>
      <c r="AF1097" s="27"/>
      <c r="AG1097" s="33"/>
      <c r="AH1097" s="34"/>
      <c r="AI1097" s="35"/>
      <c r="AJ1097" s="33"/>
      <c r="AK1097" s="34"/>
      <c r="AL1097" s="35"/>
      <c r="AM1097" s="28"/>
      <c r="AN1097" s="28"/>
      <c r="AO1097" s="28"/>
    </row>
    <row r="1098" spans="5:41" x14ac:dyDescent="0.25">
      <c r="E1098" s="20"/>
      <c r="F1098" s="20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6"/>
      <c r="AA1098" s="16"/>
      <c r="AB1098" s="16"/>
      <c r="AC1098" s="14"/>
      <c r="AD1098" s="14"/>
      <c r="AE1098" s="27"/>
      <c r="AF1098" s="27"/>
      <c r="AG1098" s="33"/>
      <c r="AH1098" s="34"/>
      <c r="AI1098" s="35"/>
      <c r="AJ1098" s="33"/>
      <c r="AK1098" s="34"/>
      <c r="AL1098" s="35"/>
      <c r="AM1098" s="28"/>
      <c r="AN1098" s="28"/>
      <c r="AO1098" s="28"/>
    </row>
    <row r="1099" spans="5:41" x14ac:dyDescent="0.25">
      <c r="E1099" s="20"/>
      <c r="F1099" s="20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6"/>
      <c r="AA1099" s="16"/>
      <c r="AB1099" s="16"/>
      <c r="AC1099" s="14"/>
      <c r="AD1099" s="14"/>
      <c r="AE1099" s="27"/>
      <c r="AF1099" s="27"/>
      <c r="AG1099" s="33"/>
      <c r="AH1099" s="34"/>
      <c r="AI1099" s="35"/>
      <c r="AJ1099" s="33"/>
      <c r="AK1099" s="34"/>
      <c r="AL1099" s="35"/>
      <c r="AM1099" s="28"/>
      <c r="AN1099" s="28"/>
      <c r="AO1099" s="28"/>
    </row>
    <row r="1100" spans="5:41" x14ac:dyDescent="0.25">
      <c r="E1100" s="20"/>
      <c r="F1100" s="20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6"/>
      <c r="AA1100" s="16"/>
      <c r="AB1100" s="16"/>
      <c r="AC1100" s="14"/>
      <c r="AD1100" s="14"/>
      <c r="AE1100" s="27"/>
      <c r="AF1100" s="27"/>
      <c r="AG1100" s="33"/>
      <c r="AH1100" s="34"/>
      <c r="AI1100" s="35"/>
      <c r="AJ1100" s="33"/>
      <c r="AK1100" s="34"/>
      <c r="AL1100" s="35"/>
      <c r="AM1100" s="28"/>
      <c r="AN1100" s="28"/>
      <c r="AO1100" s="28"/>
    </row>
    <row r="1101" spans="5:41" x14ac:dyDescent="0.25">
      <c r="E1101" s="20"/>
      <c r="F1101" s="20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6"/>
      <c r="AA1101" s="16"/>
      <c r="AB1101" s="16"/>
      <c r="AC1101" s="14"/>
      <c r="AD1101" s="14"/>
      <c r="AE1101" s="27"/>
      <c r="AF1101" s="27"/>
      <c r="AG1101" s="33"/>
      <c r="AH1101" s="34"/>
      <c r="AI1101" s="35"/>
      <c r="AJ1101" s="33"/>
      <c r="AK1101" s="34"/>
      <c r="AL1101" s="35"/>
      <c r="AM1101" s="28"/>
      <c r="AN1101" s="28"/>
      <c r="AO1101" s="28"/>
    </row>
    <row r="1102" spans="5:41" x14ac:dyDescent="0.25">
      <c r="E1102" s="20"/>
      <c r="F1102" s="20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6"/>
      <c r="AA1102" s="16"/>
      <c r="AB1102" s="16"/>
      <c r="AC1102" s="14"/>
      <c r="AD1102" s="14"/>
      <c r="AE1102" s="27"/>
      <c r="AF1102" s="27"/>
      <c r="AG1102" s="33"/>
      <c r="AH1102" s="34"/>
      <c r="AI1102" s="35"/>
      <c r="AJ1102" s="33"/>
      <c r="AK1102" s="34"/>
      <c r="AL1102" s="35"/>
      <c r="AM1102" s="28"/>
      <c r="AN1102" s="28"/>
      <c r="AO1102" s="28"/>
    </row>
    <row r="1103" spans="5:41" x14ac:dyDescent="0.25">
      <c r="E1103" s="20"/>
      <c r="F1103" s="20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6"/>
      <c r="AA1103" s="16"/>
      <c r="AB1103" s="16"/>
      <c r="AC1103" s="14"/>
      <c r="AD1103" s="14"/>
      <c r="AE1103" s="27"/>
      <c r="AF1103" s="27"/>
      <c r="AG1103" s="33"/>
      <c r="AH1103" s="34"/>
      <c r="AI1103" s="35"/>
      <c r="AJ1103" s="33"/>
      <c r="AK1103" s="34"/>
      <c r="AL1103" s="35"/>
      <c r="AM1103" s="28"/>
      <c r="AN1103" s="28"/>
      <c r="AO1103" s="28"/>
    </row>
    <row r="1104" spans="5:41" x14ac:dyDescent="0.25">
      <c r="E1104" s="20"/>
      <c r="F1104" s="20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6"/>
      <c r="AA1104" s="16"/>
      <c r="AB1104" s="16"/>
      <c r="AC1104" s="14"/>
      <c r="AD1104" s="14"/>
      <c r="AE1104" s="27"/>
      <c r="AF1104" s="27"/>
      <c r="AG1104" s="33"/>
      <c r="AH1104" s="34"/>
      <c r="AI1104" s="35"/>
      <c r="AJ1104" s="33"/>
      <c r="AK1104" s="34"/>
      <c r="AL1104" s="35"/>
      <c r="AM1104" s="28"/>
      <c r="AN1104" s="28"/>
      <c r="AO1104" s="28"/>
    </row>
    <row r="1105" spans="5:41" x14ac:dyDescent="0.25">
      <c r="E1105" s="20"/>
      <c r="F1105" s="20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6"/>
      <c r="AA1105" s="16"/>
      <c r="AB1105" s="16"/>
      <c r="AC1105" s="14"/>
      <c r="AD1105" s="14"/>
      <c r="AE1105" s="27"/>
      <c r="AF1105" s="27"/>
      <c r="AG1105" s="33"/>
      <c r="AH1105" s="34"/>
      <c r="AI1105" s="35"/>
      <c r="AJ1105" s="33"/>
      <c r="AK1105" s="34"/>
      <c r="AL1105" s="35"/>
      <c r="AM1105" s="28"/>
      <c r="AN1105" s="28"/>
      <c r="AO1105" s="28"/>
    </row>
    <row r="1106" spans="5:41" x14ac:dyDescent="0.25">
      <c r="E1106" s="20"/>
      <c r="F1106" s="20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6"/>
      <c r="AA1106" s="16"/>
      <c r="AB1106" s="16"/>
      <c r="AC1106" s="14"/>
      <c r="AD1106" s="14"/>
      <c r="AE1106" s="27"/>
      <c r="AF1106" s="27"/>
      <c r="AG1106" s="33"/>
      <c r="AH1106" s="34"/>
      <c r="AI1106" s="35"/>
      <c r="AJ1106" s="33"/>
      <c r="AK1106" s="34"/>
      <c r="AL1106" s="35"/>
      <c r="AM1106" s="28"/>
      <c r="AN1106" s="28"/>
      <c r="AO1106" s="28"/>
    </row>
    <row r="1107" spans="5:41" x14ac:dyDescent="0.25">
      <c r="E1107" s="20"/>
      <c r="F1107" s="20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6"/>
      <c r="AA1107" s="16"/>
      <c r="AB1107" s="16"/>
      <c r="AC1107" s="14"/>
      <c r="AD1107" s="14"/>
      <c r="AE1107" s="27"/>
      <c r="AF1107" s="27"/>
      <c r="AG1107" s="33"/>
      <c r="AH1107" s="34"/>
      <c r="AI1107" s="35"/>
      <c r="AJ1107" s="33"/>
      <c r="AK1107" s="34"/>
      <c r="AL1107" s="35"/>
      <c r="AM1107" s="28"/>
      <c r="AN1107" s="28"/>
      <c r="AO1107" s="28"/>
    </row>
    <row r="1108" spans="5:41" x14ac:dyDescent="0.25">
      <c r="E1108" s="20"/>
      <c r="F1108" s="20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6"/>
      <c r="AA1108" s="16"/>
      <c r="AB1108" s="16"/>
      <c r="AC1108" s="14"/>
      <c r="AD1108" s="14"/>
      <c r="AE1108" s="27"/>
      <c r="AF1108" s="27"/>
      <c r="AG1108" s="33"/>
      <c r="AH1108" s="34"/>
      <c r="AI1108" s="35"/>
      <c r="AJ1108" s="33"/>
      <c r="AK1108" s="34"/>
      <c r="AL1108" s="35"/>
      <c r="AM1108" s="28"/>
      <c r="AN1108" s="28"/>
      <c r="AO1108" s="28"/>
    </row>
    <row r="1109" spans="5:41" x14ac:dyDescent="0.25">
      <c r="E1109" s="20"/>
      <c r="F1109" s="20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6"/>
      <c r="AA1109" s="16"/>
      <c r="AB1109" s="16"/>
      <c r="AC1109" s="14"/>
      <c r="AD1109" s="14"/>
      <c r="AE1109" s="27"/>
      <c r="AF1109" s="27"/>
      <c r="AG1109" s="33"/>
      <c r="AH1109" s="34"/>
      <c r="AI1109" s="35"/>
      <c r="AJ1109" s="33"/>
      <c r="AK1109" s="34"/>
      <c r="AL1109" s="35"/>
      <c r="AM1109" s="28"/>
      <c r="AN1109" s="28"/>
      <c r="AO1109" s="28"/>
    </row>
    <row r="1110" spans="5:41" x14ac:dyDescent="0.25">
      <c r="E1110" s="20"/>
      <c r="F1110" s="20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6"/>
      <c r="AA1110" s="16"/>
      <c r="AB1110" s="16"/>
      <c r="AC1110" s="14"/>
      <c r="AD1110" s="14"/>
      <c r="AE1110" s="27"/>
      <c r="AF1110" s="27"/>
      <c r="AG1110" s="33"/>
      <c r="AH1110" s="34"/>
      <c r="AI1110" s="35"/>
      <c r="AJ1110" s="33"/>
      <c r="AK1110" s="34"/>
      <c r="AL1110" s="35"/>
      <c r="AM1110" s="28"/>
      <c r="AN1110" s="28"/>
      <c r="AO1110" s="28"/>
    </row>
    <row r="1111" spans="5:41" x14ac:dyDescent="0.25">
      <c r="E1111" s="20"/>
      <c r="F1111" s="20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6"/>
      <c r="AA1111" s="16"/>
      <c r="AB1111" s="16"/>
      <c r="AC1111" s="14"/>
      <c r="AD1111" s="14"/>
      <c r="AE1111" s="27"/>
      <c r="AF1111" s="27"/>
      <c r="AG1111" s="33"/>
      <c r="AH1111" s="34"/>
      <c r="AI1111" s="35"/>
      <c r="AJ1111" s="33"/>
      <c r="AK1111" s="34"/>
      <c r="AL1111" s="35"/>
      <c r="AM1111" s="28"/>
      <c r="AN1111" s="28"/>
      <c r="AO1111" s="28"/>
    </row>
    <row r="1112" spans="5:41" x14ac:dyDescent="0.25">
      <c r="E1112" s="20"/>
      <c r="F1112" s="20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6"/>
      <c r="AA1112" s="16"/>
      <c r="AB1112" s="16"/>
      <c r="AC1112" s="14"/>
      <c r="AD1112" s="14"/>
      <c r="AE1112" s="27"/>
      <c r="AF1112" s="27"/>
      <c r="AG1112" s="33"/>
      <c r="AH1112" s="34"/>
      <c r="AI1112" s="35"/>
      <c r="AJ1112" s="33"/>
      <c r="AK1112" s="34"/>
      <c r="AL1112" s="35"/>
      <c r="AM1112" s="28"/>
      <c r="AN1112" s="28"/>
      <c r="AO1112" s="28"/>
    </row>
    <row r="1113" spans="5:41" x14ac:dyDescent="0.25">
      <c r="E1113" s="20"/>
      <c r="F1113" s="20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6"/>
      <c r="AA1113" s="16"/>
      <c r="AB1113" s="16"/>
      <c r="AC1113" s="14"/>
      <c r="AD1113" s="14"/>
      <c r="AE1113" s="27"/>
      <c r="AF1113" s="27"/>
      <c r="AG1113" s="33"/>
      <c r="AH1113" s="34"/>
      <c r="AI1113" s="35"/>
      <c r="AJ1113" s="33"/>
      <c r="AK1113" s="34"/>
      <c r="AL1113" s="35"/>
      <c r="AM1113" s="28"/>
      <c r="AN1113" s="28"/>
      <c r="AO1113" s="28"/>
    </row>
    <row r="1114" spans="5:41" x14ac:dyDescent="0.25">
      <c r="E1114" s="20"/>
      <c r="F1114" s="20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6"/>
      <c r="AA1114" s="16"/>
      <c r="AB1114" s="16"/>
      <c r="AC1114" s="14"/>
      <c r="AD1114" s="14"/>
      <c r="AE1114" s="27"/>
      <c r="AF1114" s="27"/>
      <c r="AG1114" s="33"/>
      <c r="AH1114" s="34"/>
      <c r="AI1114" s="35"/>
      <c r="AJ1114" s="33"/>
      <c r="AK1114" s="34"/>
      <c r="AL1114" s="35"/>
      <c r="AM1114" s="28"/>
      <c r="AN1114" s="28"/>
      <c r="AO1114" s="28"/>
    </row>
    <row r="1115" spans="5:41" x14ac:dyDescent="0.25">
      <c r="E1115" s="20"/>
      <c r="F1115" s="20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6"/>
      <c r="AA1115" s="16"/>
      <c r="AB1115" s="16"/>
      <c r="AC1115" s="14"/>
      <c r="AD1115" s="14"/>
      <c r="AE1115" s="27"/>
      <c r="AF1115" s="27"/>
      <c r="AG1115" s="33"/>
      <c r="AH1115" s="34"/>
      <c r="AI1115" s="35"/>
      <c r="AJ1115" s="33"/>
      <c r="AK1115" s="34"/>
      <c r="AL1115" s="35"/>
      <c r="AM1115" s="28"/>
      <c r="AN1115" s="28"/>
      <c r="AO1115" s="28"/>
    </row>
    <row r="1116" spans="5:41" x14ac:dyDescent="0.25">
      <c r="E1116" s="20"/>
      <c r="F1116" s="20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6"/>
      <c r="AA1116" s="16"/>
      <c r="AB1116" s="16"/>
      <c r="AC1116" s="14"/>
      <c r="AD1116" s="14"/>
      <c r="AE1116" s="27"/>
      <c r="AF1116" s="27"/>
      <c r="AG1116" s="33"/>
      <c r="AH1116" s="34"/>
      <c r="AI1116" s="35"/>
      <c r="AJ1116" s="33"/>
      <c r="AK1116" s="34"/>
      <c r="AL1116" s="35"/>
      <c r="AM1116" s="28"/>
      <c r="AN1116" s="28"/>
      <c r="AO1116" s="28"/>
    </row>
    <row r="1117" spans="5:41" x14ac:dyDescent="0.25">
      <c r="E1117" s="20"/>
      <c r="F1117" s="20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6"/>
      <c r="AA1117" s="16"/>
      <c r="AB1117" s="16"/>
      <c r="AC1117" s="14"/>
      <c r="AD1117" s="14"/>
      <c r="AE1117" s="27"/>
      <c r="AF1117" s="27"/>
      <c r="AG1117" s="33"/>
      <c r="AH1117" s="34"/>
      <c r="AI1117" s="35"/>
      <c r="AJ1117" s="33"/>
      <c r="AK1117" s="34"/>
      <c r="AL1117" s="35"/>
      <c r="AM1117" s="28"/>
      <c r="AN1117" s="28"/>
      <c r="AO1117" s="28"/>
    </row>
    <row r="1118" spans="5:41" x14ac:dyDescent="0.25">
      <c r="E1118" s="20"/>
      <c r="F1118" s="20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6"/>
      <c r="AA1118" s="16"/>
      <c r="AB1118" s="16"/>
      <c r="AC1118" s="14"/>
      <c r="AD1118" s="14"/>
      <c r="AE1118" s="27"/>
      <c r="AF1118" s="27"/>
      <c r="AG1118" s="33"/>
      <c r="AH1118" s="34"/>
      <c r="AI1118" s="35"/>
      <c r="AJ1118" s="33"/>
      <c r="AK1118" s="34"/>
      <c r="AL1118" s="35"/>
      <c r="AM1118" s="28"/>
      <c r="AN1118" s="28"/>
      <c r="AO1118" s="28"/>
    </row>
    <row r="1119" spans="5:41" x14ac:dyDescent="0.25">
      <c r="E1119" s="20"/>
      <c r="F1119" s="20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6"/>
      <c r="AA1119" s="16"/>
      <c r="AB1119" s="16"/>
      <c r="AC1119" s="14"/>
      <c r="AD1119" s="14"/>
      <c r="AE1119" s="27"/>
      <c r="AF1119" s="27"/>
      <c r="AG1119" s="33"/>
      <c r="AH1119" s="34"/>
      <c r="AI1119" s="35"/>
      <c r="AJ1119" s="33"/>
      <c r="AK1119" s="34"/>
      <c r="AL1119" s="35"/>
      <c r="AM1119" s="28"/>
      <c r="AN1119" s="28"/>
      <c r="AO1119" s="28"/>
    </row>
    <row r="1120" spans="5:41" x14ac:dyDescent="0.25">
      <c r="E1120" s="20"/>
      <c r="F1120" s="20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6"/>
      <c r="AA1120" s="16"/>
      <c r="AB1120" s="16"/>
      <c r="AC1120" s="14"/>
      <c r="AD1120" s="14"/>
      <c r="AE1120" s="27"/>
      <c r="AF1120" s="27"/>
      <c r="AG1120" s="33"/>
      <c r="AH1120" s="34"/>
      <c r="AI1120" s="35"/>
      <c r="AJ1120" s="33"/>
      <c r="AK1120" s="34"/>
      <c r="AL1120" s="35"/>
      <c r="AM1120" s="28"/>
      <c r="AN1120" s="28"/>
      <c r="AO1120" s="28"/>
    </row>
    <row r="1121" spans="5:41" x14ac:dyDescent="0.25">
      <c r="E1121" s="20"/>
      <c r="F1121" s="20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6"/>
      <c r="AA1121" s="16"/>
      <c r="AB1121" s="16"/>
      <c r="AC1121" s="14"/>
      <c r="AD1121" s="14"/>
      <c r="AE1121" s="27"/>
      <c r="AF1121" s="27"/>
      <c r="AG1121" s="33"/>
      <c r="AH1121" s="34"/>
      <c r="AI1121" s="35"/>
      <c r="AJ1121" s="33"/>
      <c r="AK1121" s="34"/>
      <c r="AL1121" s="35"/>
      <c r="AM1121" s="28"/>
      <c r="AN1121" s="28"/>
      <c r="AO1121" s="28"/>
    </row>
    <row r="1122" spans="5:41" x14ac:dyDescent="0.25">
      <c r="E1122" s="20"/>
      <c r="F1122" s="20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6"/>
      <c r="AA1122" s="16"/>
      <c r="AB1122" s="16"/>
      <c r="AC1122" s="14"/>
      <c r="AD1122" s="14"/>
      <c r="AE1122" s="27"/>
      <c r="AF1122" s="27"/>
      <c r="AG1122" s="33"/>
      <c r="AH1122" s="34"/>
      <c r="AI1122" s="35"/>
      <c r="AJ1122" s="33"/>
      <c r="AK1122" s="34"/>
      <c r="AL1122" s="35"/>
      <c r="AM1122" s="28"/>
      <c r="AN1122" s="28"/>
      <c r="AO1122" s="28"/>
    </row>
    <row r="1123" spans="5:41" x14ac:dyDescent="0.25">
      <c r="E1123" s="20"/>
      <c r="F1123" s="20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6"/>
      <c r="AA1123" s="16"/>
      <c r="AB1123" s="16"/>
      <c r="AC1123" s="14"/>
      <c r="AD1123" s="14"/>
      <c r="AE1123" s="27"/>
      <c r="AF1123" s="27"/>
      <c r="AG1123" s="33"/>
      <c r="AH1123" s="34"/>
      <c r="AI1123" s="35"/>
      <c r="AJ1123" s="33"/>
      <c r="AK1123" s="34"/>
      <c r="AL1123" s="35"/>
      <c r="AM1123" s="28"/>
      <c r="AN1123" s="28"/>
      <c r="AO1123" s="28"/>
    </row>
    <row r="1124" spans="5:41" x14ac:dyDescent="0.25">
      <c r="E1124" s="20"/>
      <c r="F1124" s="20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6"/>
      <c r="AA1124" s="16"/>
      <c r="AB1124" s="16"/>
      <c r="AC1124" s="14"/>
      <c r="AD1124" s="14"/>
      <c r="AE1124" s="27"/>
      <c r="AF1124" s="27"/>
      <c r="AG1124" s="33"/>
      <c r="AH1124" s="34"/>
      <c r="AI1124" s="35"/>
      <c r="AJ1124" s="33"/>
      <c r="AK1124" s="34"/>
      <c r="AL1124" s="35"/>
      <c r="AM1124" s="28"/>
      <c r="AN1124" s="28"/>
      <c r="AO1124" s="28"/>
    </row>
    <row r="1125" spans="5:41" x14ac:dyDescent="0.25">
      <c r="E1125" s="20"/>
      <c r="F1125" s="20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6"/>
      <c r="AA1125" s="16"/>
      <c r="AB1125" s="16"/>
      <c r="AC1125" s="14"/>
      <c r="AD1125" s="14"/>
      <c r="AE1125" s="27"/>
      <c r="AF1125" s="27"/>
      <c r="AG1125" s="33"/>
      <c r="AH1125" s="34"/>
      <c r="AI1125" s="35"/>
      <c r="AJ1125" s="33"/>
      <c r="AK1125" s="34"/>
      <c r="AL1125" s="35"/>
      <c r="AM1125" s="28"/>
      <c r="AN1125" s="28"/>
      <c r="AO1125" s="28"/>
    </row>
    <row r="1126" spans="5:41" x14ac:dyDescent="0.25">
      <c r="E1126" s="20"/>
      <c r="F1126" s="20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6"/>
      <c r="AA1126" s="16"/>
      <c r="AB1126" s="16"/>
      <c r="AC1126" s="14"/>
      <c r="AD1126" s="14"/>
      <c r="AE1126" s="27"/>
      <c r="AF1126" s="27"/>
      <c r="AG1126" s="33"/>
      <c r="AH1126" s="34"/>
      <c r="AI1126" s="35"/>
      <c r="AJ1126" s="33"/>
      <c r="AK1126" s="34"/>
      <c r="AL1126" s="35"/>
      <c r="AM1126" s="28"/>
      <c r="AN1126" s="28"/>
      <c r="AO1126" s="28"/>
    </row>
    <row r="1127" spans="5:41" x14ac:dyDescent="0.25">
      <c r="E1127" s="20"/>
      <c r="F1127" s="20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6"/>
      <c r="AA1127" s="16"/>
      <c r="AB1127" s="16"/>
      <c r="AC1127" s="14"/>
      <c r="AD1127" s="14"/>
      <c r="AE1127" s="27"/>
      <c r="AF1127" s="27"/>
      <c r="AG1127" s="33"/>
      <c r="AH1127" s="34"/>
      <c r="AI1127" s="35"/>
      <c r="AJ1127" s="33"/>
      <c r="AK1127" s="34"/>
      <c r="AL1127" s="35"/>
      <c r="AM1127" s="28"/>
      <c r="AN1127" s="28"/>
      <c r="AO1127" s="28"/>
    </row>
    <row r="1128" spans="5:41" x14ac:dyDescent="0.25">
      <c r="E1128" s="20"/>
      <c r="F1128" s="20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6"/>
      <c r="AA1128" s="16"/>
      <c r="AB1128" s="16"/>
      <c r="AC1128" s="14"/>
      <c r="AD1128" s="14"/>
      <c r="AE1128" s="27"/>
      <c r="AF1128" s="27"/>
      <c r="AG1128" s="33"/>
      <c r="AH1128" s="34"/>
      <c r="AI1128" s="35"/>
      <c r="AJ1128" s="33"/>
      <c r="AK1128" s="34"/>
      <c r="AL1128" s="35"/>
      <c r="AM1128" s="28"/>
      <c r="AN1128" s="28"/>
      <c r="AO1128" s="28"/>
    </row>
    <row r="1129" spans="5:41" x14ac:dyDescent="0.25">
      <c r="E1129" s="20"/>
      <c r="F1129" s="20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6"/>
      <c r="AA1129" s="16"/>
      <c r="AB1129" s="16"/>
      <c r="AC1129" s="14"/>
      <c r="AD1129" s="14"/>
      <c r="AE1129" s="27"/>
      <c r="AF1129" s="27"/>
      <c r="AG1129" s="33"/>
      <c r="AH1129" s="34"/>
      <c r="AI1129" s="35"/>
      <c r="AJ1129" s="33"/>
      <c r="AK1129" s="34"/>
      <c r="AL1129" s="35"/>
      <c r="AM1129" s="28"/>
      <c r="AN1129" s="28"/>
      <c r="AO1129" s="28"/>
    </row>
    <row r="1130" spans="5:41" x14ac:dyDescent="0.25">
      <c r="E1130" s="20"/>
      <c r="F1130" s="20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6"/>
      <c r="AA1130" s="16"/>
      <c r="AB1130" s="16"/>
      <c r="AC1130" s="14"/>
      <c r="AD1130" s="14"/>
      <c r="AE1130" s="27"/>
      <c r="AF1130" s="27"/>
      <c r="AG1130" s="33"/>
      <c r="AH1130" s="34"/>
      <c r="AI1130" s="35"/>
      <c r="AJ1130" s="33"/>
      <c r="AK1130" s="34"/>
      <c r="AL1130" s="35"/>
      <c r="AM1130" s="28"/>
      <c r="AN1130" s="28"/>
      <c r="AO1130" s="28"/>
    </row>
    <row r="1131" spans="5:41" x14ac:dyDescent="0.25">
      <c r="E1131" s="20"/>
      <c r="F1131" s="20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6"/>
      <c r="AA1131" s="16"/>
      <c r="AB1131" s="16"/>
      <c r="AC1131" s="14"/>
      <c r="AD1131" s="14"/>
      <c r="AE1131" s="27"/>
      <c r="AF1131" s="27"/>
      <c r="AG1131" s="33"/>
      <c r="AH1131" s="34"/>
      <c r="AI1131" s="35"/>
      <c r="AJ1131" s="33"/>
      <c r="AK1131" s="34"/>
      <c r="AL1131" s="35"/>
      <c r="AM1131" s="28"/>
      <c r="AN1131" s="28"/>
      <c r="AO1131" s="28"/>
    </row>
    <row r="1132" spans="5:41" x14ac:dyDescent="0.25">
      <c r="E1132" s="20"/>
      <c r="F1132" s="20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6"/>
      <c r="AA1132" s="16"/>
      <c r="AB1132" s="16"/>
      <c r="AC1132" s="14"/>
      <c r="AD1132" s="14"/>
      <c r="AE1132" s="27"/>
      <c r="AF1132" s="27"/>
      <c r="AG1132" s="33"/>
      <c r="AH1132" s="34"/>
      <c r="AI1132" s="35"/>
      <c r="AJ1132" s="33"/>
      <c r="AK1132" s="34"/>
      <c r="AL1132" s="35"/>
      <c r="AM1132" s="28"/>
      <c r="AN1132" s="28"/>
      <c r="AO1132" s="28"/>
    </row>
    <row r="1133" spans="5:41" x14ac:dyDescent="0.25">
      <c r="E1133" s="20"/>
      <c r="F1133" s="20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6"/>
      <c r="AA1133" s="16"/>
      <c r="AB1133" s="16"/>
      <c r="AC1133" s="14"/>
      <c r="AD1133" s="14"/>
      <c r="AE1133" s="27"/>
      <c r="AF1133" s="27"/>
      <c r="AG1133" s="33"/>
      <c r="AH1133" s="34"/>
      <c r="AI1133" s="35"/>
      <c r="AJ1133" s="33"/>
      <c r="AK1133" s="34"/>
      <c r="AL1133" s="35"/>
      <c r="AM1133" s="28"/>
      <c r="AN1133" s="28"/>
      <c r="AO1133" s="28"/>
    </row>
    <row r="1134" spans="5:41" x14ac:dyDescent="0.25">
      <c r="E1134" s="20"/>
      <c r="F1134" s="20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6"/>
      <c r="AA1134" s="16"/>
      <c r="AB1134" s="16"/>
      <c r="AC1134" s="14"/>
      <c r="AD1134" s="14"/>
      <c r="AE1134" s="27"/>
      <c r="AF1134" s="27"/>
      <c r="AG1134" s="33"/>
      <c r="AH1134" s="34"/>
      <c r="AI1134" s="35"/>
      <c r="AJ1134" s="33"/>
      <c r="AK1134" s="34"/>
      <c r="AL1134" s="35"/>
      <c r="AM1134" s="28"/>
      <c r="AN1134" s="28"/>
      <c r="AO1134" s="28"/>
    </row>
    <row r="1135" spans="5:41" x14ac:dyDescent="0.25">
      <c r="E1135" s="20"/>
      <c r="F1135" s="20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6"/>
      <c r="AA1135" s="16"/>
      <c r="AB1135" s="16"/>
      <c r="AC1135" s="14"/>
      <c r="AD1135" s="14"/>
      <c r="AE1135" s="27"/>
      <c r="AF1135" s="27"/>
      <c r="AG1135" s="33"/>
      <c r="AH1135" s="34"/>
      <c r="AI1135" s="35"/>
      <c r="AJ1135" s="33"/>
      <c r="AK1135" s="34"/>
      <c r="AL1135" s="35"/>
      <c r="AM1135" s="28"/>
      <c r="AN1135" s="28"/>
      <c r="AO1135" s="28"/>
    </row>
    <row r="1136" spans="5:41" x14ac:dyDescent="0.25">
      <c r="E1136" s="20"/>
      <c r="F1136" s="20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6"/>
      <c r="AA1136" s="16"/>
      <c r="AB1136" s="16"/>
      <c r="AC1136" s="14"/>
      <c r="AD1136" s="14"/>
      <c r="AE1136" s="27"/>
      <c r="AF1136" s="27"/>
      <c r="AG1136" s="33"/>
      <c r="AH1136" s="34"/>
      <c r="AI1136" s="35"/>
      <c r="AJ1136" s="33"/>
      <c r="AK1136" s="34"/>
      <c r="AL1136" s="35"/>
      <c r="AM1136" s="28"/>
      <c r="AN1136" s="28"/>
      <c r="AO1136" s="28"/>
    </row>
    <row r="1137" spans="5:41" x14ac:dyDescent="0.25">
      <c r="E1137" s="20"/>
      <c r="F1137" s="20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6"/>
      <c r="AA1137" s="16"/>
      <c r="AB1137" s="16"/>
      <c r="AC1137" s="14"/>
      <c r="AD1137" s="14"/>
      <c r="AE1137" s="27"/>
      <c r="AF1137" s="27"/>
      <c r="AG1137" s="33"/>
      <c r="AH1137" s="34"/>
      <c r="AI1137" s="35"/>
      <c r="AJ1137" s="33"/>
      <c r="AK1137" s="34"/>
      <c r="AL1137" s="35"/>
      <c r="AM1137" s="28"/>
      <c r="AN1137" s="28"/>
      <c r="AO1137" s="28"/>
    </row>
    <row r="1138" spans="5:41" x14ac:dyDescent="0.25">
      <c r="E1138" s="20"/>
      <c r="F1138" s="20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6"/>
      <c r="AA1138" s="16"/>
      <c r="AB1138" s="16"/>
      <c r="AC1138" s="14"/>
      <c r="AD1138" s="14"/>
      <c r="AE1138" s="27"/>
      <c r="AF1138" s="27"/>
      <c r="AG1138" s="33"/>
      <c r="AH1138" s="34"/>
      <c r="AI1138" s="35"/>
      <c r="AJ1138" s="33"/>
      <c r="AK1138" s="34"/>
      <c r="AL1138" s="35"/>
      <c r="AM1138" s="28"/>
      <c r="AN1138" s="28"/>
      <c r="AO1138" s="28"/>
    </row>
    <row r="1139" spans="5:41" x14ac:dyDescent="0.25">
      <c r="E1139" s="20"/>
      <c r="F1139" s="20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6"/>
      <c r="AA1139" s="16"/>
      <c r="AB1139" s="16"/>
      <c r="AC1139" s="14"/>
      <c r="AD1139" s="14"/>
      <c r="AE1139" s="27"/>
      <c r="AF1139" s="27"/>
      <c r="AG1139" s="33"/>
      <c r="AH1139" s="34"/>
      <c r="AI1139" s="35"/>
      <c r="AJ1139" s="33"/>
      <c r="AK1139" s="34"/>
      <c r="AL1139" s="35"/>
      <c r="AM1139" s="28"/>
      <c r="AN1139" s="28"/>
      <c r="AO1139" s="28"/>
    </row>
    <row r="1140" spans="5:41" x14ac:dyDescent="0.25">
      <c r="E1140" s="20"/>
      <c r="F1140" s="20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6"/>
      <c r="AA1140" s="16"/>
      <c r="AB1140" s="16"/>
      <c r="AC1140" s="14"/>
      <c r="AD1140" s="14"/>
      <c r="AE1140" s="27"/>
      <c r="AF1140" s="27"/>
      <c r="AG1140" s="33"/>
      <c r="AH1140" s="34"/>
      <c r="AI1140" s="35"/>
      <c r="AJ1140" s="33"/>
      <c r="AK1140" s="34"/>
      <c r="AL1140" s="35"/>
      <c r="AM1140" s="28"/>
      <c r="AN1140" s="28"/>
      <c r="AO1140" s="28"/>
    </row>
    <row r="1141" spans="5:41" x14ac:dyDescent="0.25">
      <c r="E1141" s="20"/>
      <c r="F1141" s="20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6"/>
      <c r="AA1141" s="16"/>
      <c r="AB1141" s="16"/>
      <c r="AC1141" s="14"/>
      <c r="AD1141" s="14"/>
      <c r="AE1141" s="27"/>
      <c r="AF1141" s="27"/>
      <c r="AG1141" s="33"/>
      <c r="AH1141" s="34"/>
      <c r="AI1141" s="35"/>
      <c r="AJ1141" s="33"/>
      <c r="AK1141" s="34"/>
      <c r="AL1141" s="35"/>
      <c r="AM1141" s="28"/>
      <c r="AN1141" s="28"/>
      <c r="AO1141" s="28"/>
    </row>
    <row r="1142" spans="5:41" x14ac:dyDescent="0.25">
      <c r="E1142" s="20"/>
      <c r="F1142" s="20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6"/>
      <c r="AA1142" s="16"/>
      <c r="AB1142" s="16"/>
      <c r="AC1142" s="14"/>
      <c r="AD1142" s="14"/>
      <c r="AE1142" s="27"/>
      <c r="AF1142" s="27"/>
      <c r="AG1142" s="33"/>
      <c r="AH1142" s="34"/>
      <c r="AI1142" s="35"/>
      <c r="AJ1142" s="33"/>
      <c r="AK1142" s="34"/>
      <c r="AL1142" s="35"/>
      <c r="AM1142" s="28"/>
      <c r="AN1142" s="28"/>
      <c r="AO1142" s="28"/>
    </row>
    <row r="1143" spans="5:41" x14ac:dyDescent="0.25">
      <c r="E1143" s="20"/>
      <c r="F1143" s="20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6"/>
      <c r="AA1143" s="16"/>
      <c r="AB1143" s="16"/>
      <c r="AC1143" s="14"/>
      <c r="AD1143" s="14"/>
      <c r="AE1143" s="27"/>
      <c r="AF1143" s="27"/>
      <c r="AG1143" s="33"/>
      <c r="AH1143" s="34"/>
      <c r="AI1143" s="35"/>
      <c r="AJ1143" s="33"/>
      <c r="AK1143" s="34"/>
      <c r="AL1143" s="35"/>
      <c r="AM1143" s="28"/>
      <c r="AN1143" s="28"/>
      <c r="AO1143" s="28"/>
    </row>
    <row r="1144" spans="5:41" x14ac:dyDescent="0.25">
      <c r="E1144" s="20"/>
      <c r="F1144" s="20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6"/>
      <c r="AA1144" s="16"/>
      <c r="AB1144" s="16"/>
      <c r="AC1144" s="14"/>
      <c r="AD1144" s="14"/>
      <c r="AE1144" s="27"/>
      <c r="AF1144" s="27"/>
      <c r="AG1144" s="33"/>
      <c r="AH1144" s="34"/>
      <c r="AI1144" s="35"/>
      <c r="AJ1144" s="33"/>
      <c r="AK1144" s="34"/>
      <c r="AL1144" s="35"/>
      <c r="AM1144" s="28"/>
      <c r="AN1144" s="28"/>
      <c r="AO1144" s="28"/>
    </row>
    <row r="1145" spans="5:41" x14ac:dyDescent="0.25">
      <c r="E1145" s="20"/>
      <c r="F1145" s="20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6"/>
      <c r="AA1145" s="16"/>
      <c r="AB1145" s="16"/>
      <c r="AC1145" s="14"/>
      <c r="AD1145" s="14"/>
      <c r="AE1145" s="27"/>
      <c r="AF1145" s="27"/>
      <c r="AG1145" s="33"/>
      <c r="AH1145" s="34"/>
      <c r="AI1145" s="35"/>
      <c r="AJ1145" s="33"/>
      <c r="AK1145" s="34"/>
      <c r="AL1145" s="35"/>
      <c r="AM1145" s="28"/>
      <c r="AN1145" s="28"/>
      <c r="AO1145" s="28"/>
    </row>
    <row r="1146" spans="5:41" x14ac:dyDescent="0.25">
      <c r="E1146" s="20"/>
      <c r="F1146" s="20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6"/>
      <c r="AA1146" s="16"/>
      <c r="AB1146" s="16"/>
      <c r="AC1146" s="14"/>
      <c r="AD1146" s="14"/>
      <c r="AE1146" s="27"/>
      <c r="AF1146" s="27"/>
      <c r="AG1146" s="33"/>
      <c r="AH1146" s="34"/>
      <c r="AI1146" s="35"/>
      <c r="AJ1146" s="33"/>
      <c r="AK1146" s="34"/>
      <c r="AL1146" s="35"/>
      <c r="AM1146" s="28"/>
      <c r="AN1146" s="28"/>
      <c r="AO1146" s="28"/>
    </row>
    <row r="1147" spans="5:41" x14ac:dyDescent="0.25">
      <c r="E1147" s="20"/>
      <c r="F1147" s="20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6"/>
      <c r="AA1147" s="16"/>
      <c r="AB1147" s="16"/>
      <c r="AC1147" s="14"/>
      <c r="AD1147" s="14"/>
      <c r="AE1147" s="27"/>
      <c r="AF1147" s="27"/>
      <c r="AG1147" s="33"/>
      <c r="AH1147" s="34"/>
      <c r="AI1147" s="35"/>
      <c r="AJ1147" s="33"/>
      <c r="AK1147" s="34"/>
      <c r="AL1147" s="35"/>
      <c r="AM1147" s="28"/>
      <c r="AN1147" s="28"/>
      <c r="AO1147" s="28"/>
    </row>
    <row r="1148" spans="5:41" x14ac:dyDescent="0.25">
      <c r="E1148" s="20"/>
      <c r="F1148" s="20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6"/>
      <c r="AA1148" s="16"/>
      <c r="AB1148" s="16"/>
      <c r="AC1148" s="14"/>
      <c r="AD1148" s="14"/>
      <c r="AE1148" s="27"/>
      <c r="AF1148" s="27"/>
      <c r="AG1148" s="33"/>
      <c r="AH1148" s="34"/>
      <c r="AI1148" s="35"/>
      <c r="AJ1148" s="33"/>
      <c r="AK1148" s="34"/>
      <c r="AL1148" s="35"/>
      <c r="AM1148" s="28"/>
      <c r="AN1148" s="28"/>
      <c r="AO1148" s="28"/>
    </row>
    <row r="1149" spans="5:41" x14ac:dyDescent="0.25">
      <c r="E1149" s="20"/>
      <c r="F1149" s="20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6"/>
      <c r="AA1149" s="16"/>
      <c r="AB1149" s="16"/>
      <c r="AC1149" s="14"/>
      <c r="AD1149" s="14"/>
      <c r="AE1149" s="27"/>
      <c r="AF1149" s="27"/>
      <c r="AG1149" s="33"/>
      <c r="AH1149" s="34"/>
      <c r="AI1149" s="35"/>
      <c r="AJ1149" s="33"/>
      <c r="AK1149" s="34"/>
      <c r="AL1149" s="35"/>
      <c r="AM1149" s="28"/>
      <c r="AN1149" s="28"/>
      <c r="AO1149" s="28"/>
    </row>
    <row r="1150" spans="5:41" x14ac:dyDescent="0.25">
      <c r="E1150" s="20"/>
      <c r="F1150" s="20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6"/>
      <c r="AA1150" s="16"/>
      <c r="AB1150" s="16"/>
      <c r="AC1150" s="14"/>
      <c r="AD1150" s="14"/>
      <c r="AE1150" s="27"/>
      <c r="AF1150" s="27"/>
      <c r="AG1150" s="33"/>
      <c r="AH1150" s="34"/>
      <c r="AI1150" s="35"/>
      <c r="AJ1150" s="33"/>
      <c r="AK1150" s="34"/>
      <c r="AL1150" s="35"/>
      <c r="AM1150" s="28"/>
      <c r="AN1150" s="28"/>
      <c r="AO1150" s="28"/>
    </row>
    <row r="1151" spans="5:41" x14ac:dyDescent="0.25">
      <c r="E1151" s="20"/>
      <c r="F1151" s="20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6"/>
      <c r="AA1151" s="16"/>
      <c r="AB1151" s="16"/>
      <c r="AC1151" s="14"/>
      <c r="AD1151" s="14"/>
      <c r="AE1151" s="27"/>
      <c r="AF1151" s="27"/>
      <c r="AG1151" s="33"/>
      <c r="AH1151" s="34"/>
      <c r="AI1151" s="35"/>
      <c r="AJ1151" s="33"/>
      <c r="AK1151" s="34"/>
      <c r="AL1151" s="35"/>
      <c r="AM1151" s="28"/>
      <c r="AN1151" s="28"/>
      <c r="AO1151" s="28"/>
    </row>
    <row r="1152" spans="5:41" x14ac:dyDescent="0.25">
      <c r="E1152" s="20"/>
      <c r="F1152" s="20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6"/>
      <c r="AA1152" s="16"/>
      <c r="AB1152" s="16"/>
      <c r="AC1152" s="14"/>
      <c r="AD1152" s="14"/>
      <c r="AE1152" s="27"/>
      <c r="AF1152" s="27"/>
      <c r="AG1152" s="33"/>
      <c r="AH1152" s="34"/>
      <c r="AI1152" s="35"/>
      <c r="AJ1152" s="33"/>
      <c r="AK1152" s="34"/>
      <c r="AL1152" s="35"/>
      <c r="AM1152" s="28"/>
      <c r="AN1152" s="28"/>
      <c r="AO1152" s="28"/>
    </row>
    <row r="1153" spans="5:41" x14ac:dyDescent="0.25">
      <c r="E1153" s="20"/>
      <c r="F1153" s="20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6"/>
      <c r="AA1153" s="16"/>
      <c r="AB1153" s="16"/>
      <c r="AC1153" s="14"/>
      <c r="AD1153" s="14"/>
      <c r="AE1153" s="27"/>
      <c r="AF1153" s="27"/>
      <c r="AG1153" s="33"/>
      <c r="AH1153" s="34"/>
      <c r="AI1153" s="35"/>
      <c r="AJ1153" s="33"/>
      <c r="AK1153" s="34"/>
      <c r="AL1153" s="35"/>
      <c r="AM1153" s="28"/>
      <c r="AN1153" s="28"/>
      <c r="AO1153" s="28"/>
    </row>
    <row r="1154" spans="5:41" x14ac:dyDescent="0.25">
      <c r="E1154" s="20"/>
      <c r="F1154" s="20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6"/>
      <c r="AA1154" s="16"/>
      <c r="AB1154" s="16"/>
      <c r="AC1154" s="14"/>
      <c r="AD1154" s="14"/>
      <c r="AE1154" s="27"/>
      <c r="AF1154" s="27"/>
      <c r="AG1154" s="33"/>
      <c r="AH1154" s="34"/>
      <c r="AI1154" s="35"/>
      <c r="AJ1154" s="33"/>
      <c r="AK1154" s="34"/>
      <c r="AL1154" s="35"/>
      <c r="AM1154" s="28"/>
      <c r="AN1154" s="28"/>
      <c r="AO1154" s="28"/>
    </row>
    <row r="1155" spans="5:41" x14ac:dyDescent="0.25">
      <c r="E1155" s="20"/>
      <c r="F1155" s="20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6"/>
      <c r="AA1155" s="16"/>
      <c r="AB1155" s="16"/>
      <c r="AC1155" s="14"/>
      <c r="AD1155" s="14"/>
      <c r="AE1155" s="27"/>
      <c r="AF1155" s="27"/>
      <c r="AG1155" s="33"/>
      <c r="AH1155" s="34"/>
      <c r="AI1155" s="35"/>
      <c r="AJ1155" s="33"/>
      <c r="AK1155" s="34"/>
      <c r="AL1155" s="35"/>
      <c r="AM1155" s="28"/>
      <c r="AN1155" s="28"/>
      <c r="AO1155" s="28"/>
    </row>
    <row r="1156" spans="5:41" x14ac:dyDescent="0.25">
      <c r="E1156" s="20"/>
      <c r="F1156" s="20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6"/>
      <c r="AA1156" s="16"/>
      <c r="AB1156" s="16"/>
      <c r="AC1156" s="14"/>
      <c r="AD1156" s="14"/>
      <c r="AE1156" s="27"/>
      <c r="AF1156" s="27"/>
      <c r="AG1156" s="33"/>
      <c r="AH1156" s="34"/>
      <c r="AI1156" s="35"/>
      <c r="AJ1156" s="33"/>
      <c r="AK1156" s="34"/>
      <c r="AL1156" s="35"/>
      <c r="AM1156" s="28"/>
      <c r="AN1156" s="28"/>
      <c r="AO1156" s="28"/>
    </row>
    <row r="1157" spans="5:41" x14ac:dyDescent="0.25">
      <c r="E1157" s="20"/>
      <c r="F1157" s="20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6"/>
      <c r="AA1157" s="16"/>
      <c r="AB1157" s="16"/>
      <c r="AC1157" s="14"/>
      <c r="AD1157" s="14"/>
      <c r="AE1157" s="27"/>
      <c r="AF1157" s="27"/>
      <c r="AG1157" s="33"/>
      <c r="AH1157" s="34"/>
      <c r="AI1157" s="35"/>
      <c r="AJ1157" s="33"/>
      <c r="AK1157" s="34"/>
      <c r="AL1157" s="35"/>
      <c r="AM1157" s="28"/>
      <c r="AN1157" s="28"/>
      <c r="AO1157" s="28"/>
    </row>
    <row r="1158" spans="5:41" x14ac:dyDescent="0.25">
      <c r="E1158" s="20"/>
      <c r="F1158" s="20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6"/>
      <c r="AA1158" s="16"/>
      <c r="AB1158" s="16"/>
      <c r="AC1158" s="14"/>
      <c r="AD1158" s="14"/>
      <c r="AE1158" s="27"/>
      <c r="AF1158" s="27"/>
      <c r="AG1158" s="33"/>
      <c r="AH1158" s="34"/>
      <c r="AI1158" s="35"/>
      <c r="AJ1158" s="33"/>
      <c r="AK1158" s="34"/>
      <c r="AL1158" s="35"/>
      <c r="AM1158" s="28"/>
      <c r="AN1158" s="28"/>
      <c r="AO1158" s="28"/>
    </row>
    <row r="1159" spans="5:41" x14ac:dyDescent="0.25">
      <c r="E1159" s="20"/>
      <c r="F1159" s="20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6"/>
      <c r="AA1159" s="16"/>
      <c r="AB1159" s="16"/>
      <c r="AC1159" s="14"/>
      <c r="AD1159" s="14"/>
      <c r="AE1159" s="27"/>
      <c r="AF1159" s="27"/>
      <c r="AG1159" s="33"/>
      <c r="AH1159" s="34"/>
      <c r="AI1159" s="35"/>
      <c r="AJ1159" s="33"/>
      <c r="AK1159" s="34"/>
      <c r="AL1159" s="35"/>
      <c r="AM1159" s="28"/>
      <c r="AN1159" s="28"/>
      <c r="AO1159" s="28"/>
    </row>
    <row r="1160" spans="5:41" x14ac:dyDescent="0.25">
      <c r="E1160" s="20"/>
      <c r="F1160" s="20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6"/>
      <c r="AA1160" s="16"/>
      <c r="AB1160" s="16"/>
      <c r="AC1160" s="14"/>
      <c r="AD1160" s="14"/>
      <c r="AE1160" s="27"/>
      <c r="AF1160" s="27"/>
      <c r="AG1160" s="33"/>
      <c r="AH1160" s="34"/>
      <c r="AI1160" s="35"/>
      <c r="AJ1160" s="33"/>
      <c r="AK1160" s="34"/>
      <c r="AL1160" s="35"/>
      <c r="AM1160" s="28"/>
      <c r="AN1160" s="28"/>
      <c r="AO1160" s="28"/>
    </row>
    <row r="1161" spans="5:41" x14ac:dyDescent="0.25">
      <c r="E1161" s="20"/>
      <c r="F1161" s="20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6"/>
      <c r="AA1161" s="16"/>
      <c r="AB1161" s="16"/>
      <c r="AC1161" s="14"/>
      <c r="AD1161" s="14"/>
      <c r="AE1161" s="27"/>
      <c r="AF1161" s="27"/>
      <c r="AG1161" s="33"/>
      <c r="AH1161" s="34"/>
      <c r="AI1161" s="35"/>
      <c r="AJ1161" s="33"/>
      <c r="AK1161" s="34"/>
      <c r="AL1161" s="35"/>
      <c r="AM1161" s="28"/>
      <c r="AN1161" s="28"/>
      <c r="AO1161" s="28"/>
    </row>
    <row r="1162" spans="5:41" x14ac:dyDescent="0.25">
      <c r="E1162" s="20"/>
      <c r="F1162" s="20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6"/>
      <c r="AA1162" s="16"/>
      <c r="AB1162" s="16"/>
      <c r="AC1162" s="14"/>
      <c r="AD1162" s="14"/>
      <c r="AE1162" s="27"/>
      <c r="AF1162" s="27"/>
      <c r="AG1162" s="33"/>
      <c r="AH1162" s="34"/>
      <c r="AI1162" s="35"/>
      <c r="AJ1162" s="33"/>
      <c r="AK1162" s="34"/>
      <c r="AL1162" s="35"/>
      <c r="AM1162" s="28"/>
      <c r="AN1162" s="28"/>
      <c r="AO1162" s="28"/>
    </row>
    <row r="1163" spans="5:41" x14ac:dyDescent="0.25">
      <c r="E1163" s="20"/>
      <c r="F1163" s="20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6"/>
      <c r="AA1163" s="16"/>
      <c r="AB1163" s="16"/>
      <c r="AC1163" s="14"/>
      <c r="AD1163" s="14"/>
      <c r="AE1163" s="27"/>
      <c r="AF1163" s="27"/>
      <c r="AG1163" s="33"/>
      <c r="AH1163" s="34"/>
      <c r="AI1163" s="35"/>
      <c r="AJ1163" s="33"/>
      <c r="AK1163" s="34"/>
      <c r="AL1163" s="35"/>
      <c r="AM1163" s="28"/>
      <c r="AN1163" s="28"/>
      <c r="AO1163" s="28"/>
    </row>
    <row r="1164" spans="5:41" x14ac:dyDescent="0.25">
      <c r="E1164" s="20"/>
      <c r="F1164" s="20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6"/>
      <c r="AA1164" s="16"/>
      <c r="AB1164" s="16"/>
      <c r="AC1164" s="14"/>
      <c r="AD1164" s="14"/>
      <c r="AE1164" s="27"/>
      <c r="AF1164" s="27"/>
      <c r="AG1164" s="33"/>
      <c r="AH1164" s="34"/>
      <c r="AI1164" s="35"/>
      <c r="AJ1164" s="33"/>
      <c r="AK1164" s="34"/>
      <c r="AL1164" s="35"/>
      <c r="AM1164" s="28"/>
      <c r="AN1164" s="28"/>
      <c r="AO1164" s="28"/>
    </row>
    <row r="1165" spans="5:41" x14ac:dyDescent="0.25">
      <c r="E1165" s="20"/>
      <c r="F1165" s="20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6"/>
      <c r="AA1165" s="16"/>
      <c r="AB1165" s="16"/>
      <c r="AC1165" s="14"/>
      <c r="AD1165" s="14"/>
      <c r="AE1165" s="27"/>
      <c r="AF1165" s="27"/>
      <c r="AG1165" s="33"/>
      <c r="AH1165" s="34"/>
      <c r="AI1165" s="35"/>
      <c r="AJ1165" s="33"/>
      <c r="AK1165" s="34"/>
      <c r="AL1165" s="35"/>
      <c r="AM1165" s="28"/>
      <c r="AN1165" s="28"/>
      <c r="AO1165" s="28"/>
    </row>
    <row r="1166" spans="5:41" x14ac:dyDescent="0.25">
      <c r="E1166" s="20"/>
      <c r="F1166" s="20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6"/>
      <c r="AA1166" s="16"/>
      <c r="AB1166" s="16"/>
      <c r="AC1166" s="14"/>
      <c r="AD1166" s="14"/>
      <c r="AE1166" s="27"/>
      <c r="AF1166" s="27"/>
      <c r="AG1166" s="33"/>
      <c r="AH1166" s="34"/>
      <c r="AI1166" s="35"/>
      <c r="AJ1166" s="33"/>
      <c r="AK1166" s="34"/>
      <c r="AL1166" s="35"/>
      <c r="AM1166" s="28"/>
      <c r="AN1166" s="28"/>
      <c r="AO1166" s="28"/>
    </row>
    <row r="1167" spans="5:41" x14ac:dyDescent="0.25">
      <c r="E1167" s="20"/>
      <c r="F1167" s="20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6"/>
      <c r="AA1167" s="16"/>
      <c r="AB1167" s="16"/>
      <c r="AC1167" s="14"/>
      <c r="AD1167" s="14"/>
      <c r="AE1167" s="27"/>
      <c r="AF1167" s="27"/>
      <c r="AG1167" s="33"/>
      <c r="AH1167" s="34"/>
      <c r="AI1167" s="35"/>
      <c r="AJ1167" s="33"/>
      <c r="AK1167" s="34"/>
      <c r="AL1167" s="35"/>
      <c r="AM1167" s="28"/>
      <c r="AN1167" s="28"/>
      <c r="AO1167" s="28"/>
    </row>
    <row r="1168" spans="5:41" x14ac:dyDescent="0.25">
      <c r="E1168" s="20"/>
      <c r="F1168" s="20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6"/>
      <c r="AA1168" s="16"/>
      <c r="AB1168" s="16"/>
      <c r="AC1168" s="14"/>
      <c r="AD1168" s="14"/>
      <c r="AE1168" s="27"/>
      <c r="AF1168" s="27"/>
      <c r="AG1168" s="33"/>
      <c r="AH1168" s="34"/>
      <c r="AI1168" s="35"/>
      <c r="AJ1168" s="33"/>
      <c r="AK1168" s="34"/>
      <c r="AL1168" s="35"/>
      <c r="AM1168" s="28"/>
      <c r="AN1168" s="28"/>
      <c r="AO1168" s="28"/>
    </row>
    <row r="1169" spans="5:41" x14ac:dyDescent="0.25">
      <c r="E1169" s="20"/>
      <c r="F1169" s="20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6"/>
      <c r="AA1169" s="16"/>
      <c r="AB1169" s="16"/>
      <c r="AC1169" s="14"/>
      <c r="AD1169" s="14"/>
      <c r="AE1169" s="27"/>
      <c r="AF1169" s="27"/>
      <c r="AG1169" s="33"/>
      <c r="AH1169" s="34"/>
      <c r="AI1169" s="35"/>
      <c r="AJ1169" s="33"/>
      <c r="AK1169" s="34"/>
      <c r="AL1169" s="35"/>
      <c r="AM1169" s="28"/>
      <c r="AN1169" s="28"/>
      <c r="AO1169" s="28"/>
    </row>
    <row r="1170" spans="5:41" x14ac:dyDescent="0.25">
      <c r="E1170" s="20"/>
      <c r="F1170" s="20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6"/>
      <c r="AA1170" s="16"/>
      <c r="AB1170" s="16"/>
      <c r="AC1170" s="14"/>
      <c r="AD1170" s="14"/>
      <c r="AE1170" s="27"/>
      <c r="AF1170" s="27"/>
      <c r="AG1170" s="33"/>
      <c r="AH1170" s="34"/>
      <c r="AI1170" s="35"/>
      <c r="AJ1170" s="33"/>
      <c r="AK1170" s="34"/>
      <c r="AL1170" s="35"/>
      <c r="AM1170" s="28"/>
      <c r="AN1170" s="28"/>
      <c r="AO1170" s="28"/>
    </row>
    <row r="1171" spans="5:41" x14ac:dyDescent="0.25">
      <c r="E1171" s="20"/>
      <c r="F1171" s="20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6"/>
      <c r="AA1171" s="16"/>
      <c r="AB1171" s="16"/>
      <c r="AC1171" s="14"/>
      <c r="AD1171" s="14"/>
      <c r="AE1171" s="27"/>
      <c r="AF1171" s="27"/>
      <c r="AG1171" s="33"/>
      <c r="AH1171" s="34"/>
      <c r="AI1171" s="35"/>
      <c r="AJ1171" s="33"/>
      <c r="AK1171" s="34"/>
      <c r="AL1171" s="35"/>
      <c r="AM1171" s="28"/>
      <c r="AN1171" s="28"/>
      <c r="AO1171" s="28"/>
    </row>
    <row r="1172" spans="5:41" x14ac:dyDescent="0.25">
      <c r="E1172" s="20"/>
      <c r="F1172" s="20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6"/>
      <c r="AA1172" s="16"/>
      <c r="AB1172" s="16"/>
      <c r="AC1172" s="14"/>
      <c r="AD1172" s="14"/>
      <c r="AE1172" s="27"/>
      <c r="AF1172" s="27"/>
      <c r="AG1172" s="33"/>
      <c r="AH1172" s="34"/>
      <c r="AI1172" s="35"/>
      <c r="AJ1172" s="33"/>
      <c r="AK1172" s="34"/>
      <c r="AL1172" s="35"/>
      <c r="AM1172" s="28"/>
      <c r="AN1172" s="28"/>
      <c r="AO1172" s="28"/>
    </row>
    <row r="1173" spans="5:41" x14ac:dyDescent="0.25">
      <c r="E1173" s="20"/>
      <c r="F1173" s="20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6"/>
      <c r="AA1173" s="16"/>
      <c r="AB1173" s="16"/>
      <c r="AC1173" s="14"/>
      <c r="AD1173" s="14"/>
      <c r="AE1173" s="27"/>
      <c r="AF1173" s="27"/>
      <c r="AG1173" s="33"/>
      <c r="AH1173" s="34"/>
      <c r="AI1173" s="35"/>
      <c r="AJ1173" s="33"/>
      <c r="AK1173" s="34"/>
      <c r="AL1173" s="35"/>
      <c r="AM1173" s="28"/>
      <c r="AN1173" s="28"/>
      <c r="AO1173" s="28"/>
    </row>
    <row r="1174" spans="5:41" x14ac:dyDescent="0.25">
      <c r="E1174" s="20"/>
      <c r="F1174" s="20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6"/>
      <c r="AA1174" s="16"/>
      <c r="AB1174" s="16"/>
      <c r="AC1174" s="14"/>
      <c r="AD1174" s="14"/>
      <c r="AE1174" s="27"/>
      <c r="AF1174" s="27"/>
      <c r="AG1174" s="33"/>
      <c r="AH1174" s="34"/>
      <c r="AI1174" s="35"/>
      <c r="AJ1174" s="33"/>
      <c r="AK1174" s="34"/>
      <c r="AL1174" s="35"/>
      <c r="AM1174" s="28"/>
      <c r="AN1174" s="28"/>
      <c r="AO1174" s="28"/>
    </row>
    <row r="1175" spans="5:41" x14ac:dyDescent="0.25">
      <c r="E1175" s="20"/>
      <c r="F1175" s="20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6"/>
      <c r="AA1175" s="16"/>
      <c r="AB1175" s="16"/>
      <c r="AC1175" s="14"/>
      <c r="AD1175" s="14"/>
      <c r="AE1175" s="27"/>
      <c r="AF1175" s="27"/>
      <c r="AG1175" s="33"/>
      <c r="AH1175" s="34"/>
      <c r="AI1175" s="35"/>
      <c r="AJ1175" s="33"/>
      <c r="AK1175" s="34"/>
      <c r="AL1175" s="35"/>
      <c r="AM1175" s="28"/>
      <c r="AN1175" s="28"/>
      <c r="AO1175" s="28"/>
    </row>
    <row r="1176" spans="5:41" x14ac:dyDescent="0.25">
      <c r="E1176" s="20"/>
      <c r="F1176" s="20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6"/>
      <c r="AA1176" s="16"/>
      <c r="AB1176" s="16"/>
      <c r="AC1176" s="14"/>
      <c r="AD1176" s="14"/>
      <c r="AE1176" s="27"/>
      <c r="AF1176" s="27"/>
      <c r="AG1176" s="33"/>
      <c r="AH1176" s="34"/>
      <c r="AI1176" s="35"/>
      <c r="AJ1176" s="33"/>
      <c r="AK1176" s="34"/>
      <c r="AL1176" s="35"/>
      <c r="AM1176" s="28"/>
      <c r="AN1176" s="28"/>
      <c r="AO1176" s="28"/>
    </row>
    <row r="1177" spans="5:41" x14ac:dyDescent="0.25">
      <c r="E1177" s="20"/>
      <c r="F1177" s="20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6"/>
      <c r="AA1177" s="16"/>
      <c r="AB1177" s="16"/>
      <c r="AC1177" s="14"/>
      <c r="AD1177" s="14"/>
      <c r="AE1177" s="27"/>
      <c r="AF1177" s="27"/>
      <c r="AG1177" s="33"/>
      <c r="AH1177" s="34"/>
      <c r="AI1177" s="35"/>
      <c r="AJ1177" s="33"/>
      <c r="AK1177" s="34"/>
      <c r="AL1177" s="35"/>
      <c r="AM1177" s="28"/>
      <c r="AN1177" s="28"/>
      <c r="AO1177" s="28"/>
    </row>
    <row r="1178" spans="5:41" x14ac:dyDescent="0.25">
      <c r="E1178" s="20"/>
      <c r="F1178" s="20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6"/>
      <c r="AA1178" s="16"/>
      <c r="AB1178" s="16"/>
      <c r="AC1178" s="14"/>
      <c r="AD1178" s="14"/>
      <c r="AE1178" s="27"/>
      <c r="AF1178" s="27"/>
      <c r="AG1178" s="33"/>
      <c r="AH1178" s="34"/>
      <c r="AI1178" s="35"/>
      <c r="AJ1178" s="33"/>
      <c r="AK1178" s="34"/>
      <c r="AL1178" s="35"/>
      <c r="AM1178" s="28"/>
      <c r="AN1178" s="28"/>
      <c r="AO1178" s="28"/>
    </row>
    <row r="1179" spans="5:41" x14ac:dyDescent="0.25">
      <c r="E1179" s="20"/>
      <c r="F1179" s="20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6"/>
      <c r="AA1179" s="16"/>
      <c r="AB1179" s="16"/>
      <c r="AC1179" s="14"/>
      <c r="AD1179" s="14"/>
      <c r="AE1179" s="27"/>
      <c r="AF1179" s="27"/>
      <c r="AG1179" s="33"/>
      <c r="AH1179" s="34"/>
      <c r="AI1179" s="35"/>
      <c r="AJ1179" s="33"/>
      <c r="AK1179" s="34"/>
      <c r="AL1179" s="35"/>
      <c r="AM1179" s="28"/>
      <c r="AN1179" s="28"/>
      <c r="AO1179" s="28"/>
    </row>
    <row r="1180" spans="5:41" x14ac:dyDescent="0.25">
      <c r="E1180" s="20"/>
      <c r="F1180" s="20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6"/>
      <c r="AA1180" s="16"/>
      <c r="AB1180" s="16"/>
      <c r="AC1180" s="14"/>
      <c r="AD1180" s="14"/>
      <c r="AE1180" s="27"/>
      <c r="AF1180" s="27"/>
      <c r="AG1180" s="33"/>
      <c r="AH1180" s="34"/>
      <c r="AI1180" s="35"/>
      <c r="AJ1180" s="33"/>
      <c r="AK1180" s="34"/>
      <c r="AL1180" s="35"/>
      <c r="AM1180" s="28"/>
      <c r="AN1180" s="28"/>
      <c r="AO1180" s="28"/>
    </row>
    <row r="1181" spans="5:41" x14ac:dyDescent="0.25">
      <c r="E1181" s="20"/>
      <c r="F1181" s="20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6"/>
      <c r="AA1181" s="16"/>
      <c r="AB1181" s="16"/>
      <c r="AC1181" s="14"/>
      <c r="AD1181" s="14"/>
      <c r="AE1181" s="27"/>
      <c r="AF1181" s="27"/>
      <c r="AG1181" s="33"/>
      <c r="AH1181" s="34"/>
      <c r="AI1181" s="35"/>
      <c r="AJ1181" s="33"/>
      <c r="AK1181" s="34"/>
      <c r="AL1181" s="35"/>
      <c r="AM1181" s="28"/>
      <c r="AN1181" s="28"/>
      <c r="AO1181" s="28"/>
    </row>
    <row r="1182" spans="5:41" x14ac:dyDescent="0.25">
      <c r="E1182" s="20"/>
      <c r="F1182" s="20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6"/>
      <c r="AA1182" s="16"/>
      <c r="AB1182" s="16"/>
      <c r="AC1182" s="14"/>
      <c r="AD1182" s="14"/>
      <c r="AE1182" s="27"/>
      <c r="AF1182" s="27"/>
      <c r="AG1182" s="33"/>
      <c r="AH1182" s="34"/>
      <c r="AI1182" s="35"/>
      <c r="AJ1182" s="33"/>
      <c r="AK1182" s="34"/>
      <c r="AL1182" s="35"/>
      <c r="AM1182" s="28"/>
      <c r="AN1182" s="28"/>
      <c r="AO1182" s="28"/>
    </row>
    <row r="1183" spans="5:41" x14ac:dyDescent="0.25">
      <c r="E1183" s="20"/>
      <c r="F1183" s="20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6"/>
      <c r="AA1183" s="16"/>
      <c r="AB1183" s="16"/>
      <c r="AC1183" s="14"/>
      <c r="AD1183" s="14"/>
      <c r="AE1183" s="27"/>
      <c r="AF1183" s="27"/>
      <c r="AG1183" s="33"/>
      <c r="AH1183" s="34"/>
      <c r="AI1183" s="35"/>
      <c r="AJ1183" s="33"/>
      <c r="AK1183" s="34"/>
      <c r="AL1183" s="35"/>
      <c r="AM1183" s="28"/>
      <c r="AN1183" s="28"/>
      <c r="AO1183" s="28"/>
    </row>
    <row r="1184" spans="5:41" x14ac:dyDescent="0.25">
      <c r="E1184" s="20"/>
      <c r="F1184" s="20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6"/>
      <c r="AA1184" s="16"/>
      <c r="AB1184" s="16"/>
      <c r="AC1184" s="14"/>
      <c r="AD1184" s="14"/>
      <c r="AE1184" s="27"/>
      <c r="AF1184" s="27"/>
      <c r="AG1184" s="33"/>
      <c r="AH1184" s="34"/>
      <c r="AI1184" s="35"/>
      <c r="AJ1184" s="33"/>
      <c r="AK1184" s="34"/>
      <c r="AL1184" s="35"/>
      <c r="AM1184" s="28"/>
      <c r="AN1184" s="28"/>
      <c r="AO1184" s="28"/>
    </row>
    <row r="1185" spans="5:41" x14ac:dyDescent="0.25">
      <c r="E1185" s="20"/>
      <c r="F1185" s="20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6"/>
      <c r="AA1185" s="16"/>
      <c r="AB1185" s="16"/>
      <c r="AC1185" s="14"/>
      <c r="AD1185" s="14"/>
      <c r="AE1185" s="27"/>
      <c r="AF1185" s="27"/>
      <c r="AG1185" s="33"/>
      <c r="AH1185" s="34"/>
      <c r="AI1185" s="35"/>
      <c r="AJ1185" s="33"/>
      <c r="AK1185" s="34"/>
      <c r="AL1185" s="35"/>
      <c r="AM1185" s="28"/>
      <c r="AN1185" s="28"/>
      <c r="AO1185" s="28"/>
    </row>
    <row r="1186" spans="5:41" x14ac:dyDescent="0.25">
      <c r="E1186" s="20"/>
      <c r="F1186" s="20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6"/>
      <c r="AA1186" s="16"/>
      <c r="AB1186" s="16"/>
      <c r="AC1186" s="14"/>
      <c r="AD1186" s="14"/>
      <c r="AE1186" s="27"/>
      <c r="AF1186" s="27"/>
      <c r="AG1186" s="33"/>
      <c r="AH1186" s="34"/>
      <c r="AI1186" s="35"/>
      <c r="AJ1186" s="33"/>
      <c r="AK1186" s="34"/>
      <c r="AL1186" s="35"/>
      <c r="AM1186" s="28"/>
      <c r="AN1186" s="28"/>
      <c r="AO1186" s="28"/>
    </row>
    <row r="1187" spans="5:41" x14ac:dyDescent="0.25">
      <c r="E1187" s="20"/>
      <c r="F1187" s="20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6"/>
      <c r="AA1187" s="16"/>
      <c r="AB1187" s="16"/>
      <c r="AC1187" s="14"/>
      <c r="AD1187" s="14"/>
      <c r="AE1187" s="27"/>
      <c r="AF1187" s="27"/>
      <c r="AG1187" s="33"/>
      <c r="AH1187" s="34"/>
      <c r="AI1187" s="35"/>
      <c r="AJ1187" s="33"/>
      <c r="AK1187" s="34"/>
      <c r="AL1187" s="35"/>
      <c r="AM1187" s="28"/>
      <c r="AN1187" s="28"/>
      <c r="AO1187" s="28"/>
    </row>
    <row r="1188" spans="5:41" x14ac:dyDescent="0.25">
      <c r="E1188" s="20"/>
      <c r="F1188" s="20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6"/>
      <c r="AA1188" s="16"/>
      <c r="AB1188" s="16"/>
      <c r="AC1188" s="14"/>
      <c r="AD1188" s="14"/>
      <c r="AE1188" s="27"/>
      <c r="AF1188" s="27"/>
      <c r="AG1188" s="33"/>
      <c r="AH1188" s="34"/>
      <c r="AI1188" s="35"/>
      <c r="AJ1188" s="33"/>
      <c r="AK1188" s="34"/>
      <c r="AL1188" s="35"/>
      <c r="AM1188" s="28"/>
      <c r="AN1188" s="28"/>
      <c r="AO1188" s="28"/>
    </row>
    <row r="1189" spans="5:41" x14ac:dyDescent="0.25">
      <c r="E1189" s="20"/>
      <c r="F1189" s="20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6"/>
      <c r="AA1189" s="16"/>
      <c r="AB1189" s="16"/>
      <c r="AC1189" s="14"/>
      <c r="AD1189" s="14"/>
      <c r="AE1189" s="27"/>
      <c r="AF1189" s="27"/>
      <c r="AG1189" s="33"/>
      <c r="AH1189" s="34"/>
      <c r="AI1189" s="35"/>
      <c r="AJ1189" s="33"/>
      <c r="AK1189" s="34"/>
      <c r="AL1189" s="35"/>
      <c r="AM1189" s="28"/>
      <c r="AN1189" s="28"/>
      <c r="AO1189" s="28"/>
    </row>
    <row r="1190" spans="5:41" x14ac:dyDescent="0.25">
      <c r="E1190" s="20"/>
      <c r="F1190" s="20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6"/>
      <c r="AA1190" s="16"/>
      <c r="AB1190" s="16"/>
      <c r="AC1190" s="14"/>
      <c r="AD1190" s="14"/>
      <c r="AE1190" s="27"/>
      <c r="AF1190" s="27"/>
      <c r="AG1190" s="33"/>
      <c r="AH1190" s="34"/>
      <c r="AI1190" s="35"/>
      <c r="AJ1190" s="33"/>
      <c r="AK1190" s="34"/>
      <c r="AL1190" s="35"/>
      <c r="AM1190" s="28"/>
      <c r="AN1190" s="28"/>
      <c r="AO1190" s="28"/>
    </row>
    <row r="1191" spans="5:41" x14ac:dyDescent="0.25">
      <c r="E1191" s="20"/>
      <c r="F1191" s="20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6"/>
      <c r="AA1191" s="16"/>
      <c r="AB1191" s="16"/>
      <c r="AC1191" s="14"/>
      <c r="AD1191" s="14"/>
      <c r="AE1191" s="27"/>
      <c r="AF1191" s="27"/>
      <c r="AG1191" s="33"/>
      <c r="AH1191" s="34"/>
      <c r="AI1191" s="35"/>
      <c r="AJ1191" s="33"/>
      <c r="AK1191" s="34"/>
      <c r="AL1191" s="35"/>
      <c r="AM1191" s="28"/>
      <c r="AN1191" s="28"/>
      <c r="AO1191" s="28"/>
    </row>
    <row r="1192" spans="5:41" x14ac:dyDescent="0.25">
      <c r="E1192" s="20"/>
      <c r="F1192" s="20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6"/>
      <c r="AA1192" s="16"/>
      <c r="AB1192" s="16"/>
      <c r="AC1192" s="14"/>
      <c r="AD1192" s="14"/>
      <c r="AE1192" s="27"/>
      <c r="AF1192" s="27"/>
      <c r="AG1192" s="33"/>
      <c r="AH1192" s="34"/>
      <c r="AI1192" s="35"/>
      <c r="AJ1192" s="33"/>
      <c r="AK1192" s="34"/>
      <c r="AL1192" s="35"/>
      <c r="AM1192" s="28"/>
      <c r="AN1192" s="28"/>
      <c r="AO1192" s="28"/>
    </row>
    <row r="1193" spans="5:41" x14ac:dyDescent="0.25">
      <c r="E1193" s="20"/>
      <c r="F1193" s="20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6"/>
      <c r="AA1193" s="16"/>
      <c r="AB1193" s="16"/>
      <c r="AC1193" s="14"/>
      <c r="AD1193" s="14"/>
      <c r="AE1193" s="27"/>
      <c r="AF1193" s="27"/>
      <c r="AG1193" s="33"/>
      <c r="AH1193" s="34"/>
      <c r="AI1193" s="35"/>
      <c r="AJ1193" s="33"/>
      <c r="AK1193" s="34"/>
      <c r="AL1193" s="35"/>
      <c r="AM1193" s="28"/>
      <c r="AN1193" s="28"/>
      <c r="AO1193" s="28"/>
    </row>
    <row r="1194" spans="5:41" x14ac:dyDescent="0.25">
      <c r="E1194" s="20"/>
      <c r="F1194" s="20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6"/>
      <c r="AA1194" s="16"/>
      <c r="AB1194" s="16"/>
      <c r="AC1194" s="14"/>
      <c r="AD1194" s="14"/>
      <c r="AE1194" s="27"/>
      <c r="AF1194" s="27"/>
      <c r="AG1194" s="33"/>
      <c r="AH1194" s="34"/>
      <c r="AI1194" s="35"/>
      <c r="AJ1194" s="33"/>
      <c r="AK1194" s="34"/>
      <c r="AL1194" s="35"/>
      <c r="AM1194" s="28"/>
      <c r="AN1194" s="28"/>
      <c r="AO1194" s="28"/>
    </row>
    <row r="1195" spans="5:41" x14ac:dyDescent="0.25">
      <c r="E1195" s="20"/>
      <c r="F1195" s="20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6"/>
      <c r="AA1195" s="16"/>
      <c r="AB1195" s="16"/>
      <c r="AC1195" s="14"/>
      <c r="AD1195" s="14"/>
      <c r="AE1195" s="27"/>
      <c r="AF1195" s="27"/>
      <c r="AG1195" s="33"/>
      <c r="AH1195" s="34"/>
      <c r="AI1195" s="35"/>
      <c r="AJ1195" s="33"/>
      <c r="AK1195" s="34"/>
      <c r="AL1195" s="35"/>
      <c r="AM1195" s="28"/>
      <c r="AN1195" s="28"/>
      <c r="AO1195" s="28"/>
    </row>
    <row r="1196" spans="5:41" x14ac:dyDescent="0.25">
      <c r="E1196" s="20"/>
      <c r="F1196" s="20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6"/>
      <c r="AA1196" s="16"/>
      <c r="AB1196" s="16"/>
      <c r="AC1196" s="14"/>
      <c r="AD1196" s="14"/>
      <c r="AE1196" s="27"/>
      <c r="AF1196" s="27"/>
      <c r="AG1196" s="33"/>
      <c r="AH1196" s="34"/>
      <c r="AI1196" s="35"/>
      <c r="AJ1196" s="33"/>
      <c r="AK1196" s="34"/>
      <c r="AL1196" s="35"/>
      <c r="AM1196" s="28"/>
      <c r="AN1196" s="28"/>
      <c r="AO1196" s="28"/>
    </row>
    <row r="1197" spans="5:41" x14ac:dyDescent="0.25">
      <c r="E1197" s="20"/>
      <c r="F1197" s="20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6"/>
      <c r="AA1197" s="16"/>
      <c r="AB1197" s="16"/>
      <c r="AC1197" s="14"/>
      <c r="AD1197" s="14"/>
      <c r="AE1197" s="27"/>
      <c r="AF1197" s="27"/>
      <c r="AG1197" s="33"/>
      <c r="AH1197" s="34"/>
      <c r="AI1197" s="35"/>
      <c r="AJ1197" s="33"/>
      <c r="AK1197" s="34"/>
      <c r="AL1197" s="35"/>
      <c r="AM1197" s="28"/>
      <c r="AN1197" s="28"/>
      <c r="AO1197" s="28"/>
    </row>
    <row r="1198" spans="5:41" x14ac:dyDescent="0.25">
      <c r="E1198" s="20"/>
      <c r="F1198" s="20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6"/>
      <c r="AA1198" s="16"/>
      <c r="AB1198" s="16"/>
      <c r="AC1198" s="14"/>
      <c r="AD1198" s="14"/>
      <c r="AE1198" s="27"/>
      <c r="AF1198" s="27"/>
      <c r="AG1198" s="33"/>
      <c r="AH1198" s="34"/>
      <c r="AI1198" s="35"/>
      <c r="AJ1198" s="33"/>
      <c r="AK1198" s="34"/>
      <c r="AL1198" s="35"/>
      <c r="AM1198" s="28"/>
      <c r="AN1198" s="28"/>
      <c r="AO1198" s="28"/>
    </row>
    <row r="1199" spans="5:41" x14ac:dyDescent="0.25">
      <c r="E1199" s="20"/>
      <c r="F1199" s="20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6"/>
      <c r="AA1199" s="16"/>
      <c r="AB1199" s="16"/>
      <c r="AC1199" s="14"/>
      <c r="AD1199" s="14"/>
      <c r="AE1199" s="27"/>
      <c r="AF1199" s="27"/>
      <c r="AG1199" s="33"/>
      <c r="AH1199" s="34"/>
      <c r="AI1199" s="35"/>
      <c r="AJ1199" s="33"/>
      <c r="AK1199" s="34"/>
      <c r="AL1199" s="35"/>
      <c r="AM1199" s="28"/>
      <c r="AN1199" s="28"/>
      <c r="AO1199" s="28"/>
    </row>
    <row r="1200" spans="5:41" x14ac:dyDescent="0.25">
      <c r="E1200" s="20"/>
      <c r="F1200" s="20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6"/>
      <c r="AA1200" s="16"/>
      <c r="AB1200" s="16"/>
      <c r="AC1200" s="14"/>
      <c r="AD1200" s="14"/>
      <c r="AE1200" s="27"/>
      <c r="AF1200" s="27"/>
      <c r="AG1200" s="33"/>
      <c r="AH1200" s="34"/>
      <c r="AI1200" s="35"/>
      <c r="AJ1200" s="33"/>
      <c r="AK1200" s="34"/>
      <c r="AL1200" s="35"/>
      <c r="AM1200" s="28"/>
      <c r="AN1200" s="28"/>
      <c r="AO1200" s="28"/>
    </row>
    <row r="1201" spans="5:41" x14ac:dyDescent="0.25">
      <c r="E1201" s="20"/>
      <c r="F1201" s="20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6"/>
      <c r="AA1201" s="16"/>
      <c r="AB1201" s="16"/>
      <c r="AC1201" s="14"/>
      <c r="AD1201" s="14"/>
      <c r="AE1201" s="27"/>
      <c r="AF1201" s="27"/>
      <c r="AG1201" s="33"/>
      <c r="AH1201" s="34"/>
      <c r="AI1201" s="35"/>
      <c r="AJ1201" s="33"/>
      <c r="AK1201" s="34"/>
      <c r="AL1201" s="35"/>
      <c r="AM1201" s="28"/>
      <c r="AN1201" s="28"/>
      <c r="AO1201" s="28"/>
    </row>
    <row r="1202" spans="5:41" x14ac:dyDescent="0.25">
      <c r="E1202" s="20"/>
      <c r="F1202" s="20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6"/>
      <c r="AA1202" s="16"/>
      <c r="AB1202" s="16"/>
      <c r="AC1202" s="14"/>
      <c r="AD1202" s="14"/>
      <c r="AE1202" s="27"/>
      <c r="AF1202" s="27"/>
      <c r="AG1202" s="33"/>
      <c r="AH1202" s="34"/>
      <c r="AI1202" s="35"/>
      <c r="AJ1202" s="33"/>
      <c r="AK1202" s="34"/>
      <c r="AL1202" s="35"/>
      <c r="AM1202" s="28"/>
      <c r="AN1202" s="28"/>
      <c r="AO1202" s="28"/>
    </row>
    <row r="1203" spans="5:41" x14ac:dyDescent="0.25">
      <c r="E1203" s="20"/>
      <c r="F1203" s="20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6"/>
      <c r="AA1203" s="16"/>
      <c r="AB1203" s="16"/>
      <c r="AC1203" s="14"/>
      <c r="AD1203" s="14"/>
      <c r="AE1203" s="27"/>
      <c r="AF1203" s="27"/>
      <c r="AG1203" s="33"/>
      <c r="AH1203" s="34"/>
      <c r="AI1203" s="35"/>
      <c r="AJ1203" s="33"/>
      <c r="AK1203" s="34"/>
      <c r="AL1203" s="35"/>
      <c r="AM1203" s="28"/>
      <c r="AN1203" s="28"/>
      <c r="AO1203" s="28"/>
    </row>
    <row r="1204" spans="5:41" x14ac:dyDescent="0.25">
      <c r="E1204" s="20"/>
      <c r="F1204" s="20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6"/>
      <c r="AA1204" s="16"/>
      <c r="AB1204" s="16"/>
      <c r="AC1204" s="14"/>
      <c r="AD1204" s="14"/>
      <c r="AE1204" s="27"/>
      <c r="AF1204" s="27"/>
      <c r="AG1204" s="33"/>
      <c r="AH1204" s="34"/>
      <c r="AI1204" s="35"/>
      <c r="AJ1204" s="33"/>
      <c r="AK1204" s="34"/>
      <c r="AL1204" s="35"/>
      <c r="AM1204" s="28"/>
      <c r="AN1204" s="28"/>
      <c r="AO1204" s="28"/>
    </row>
    <row r="1205" spans="5:41" x14ac:dyDescent="0.25">
      <c r="E1205" s="20"/>
      <c r="F1205" s="20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6"/>
      <c r="AA1205" s="16"/>
      <c r="AB1205" s="16"/>
      <c r="AC1205" s="14"/>
      <c r="AD1205" s="14"/>
      <c r="AE1205" s="27"/>
      <c r="AF1205" s="27"/>
      <c r="AG1205" s="33"/>
      <c r="AH1205" s="34"/>
      <c r="AI1205" s="35"/>
      <c r="AJ1205" s="33"/>
      <c r="AK1205" s="34"/>
      <c r="AL1205" s="35"/>
      <c r="AM1205" s="28"/>
      <c r="AN1205" s="28"/>
      <c r="AO1205" s="28"/>
    </row>
    <row r="1206" spans="5:41" x14ac:dyDescent="0.25">
      <c r="E1206" s="20"/>
      <c r="F1206" s="20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6"/>
      <c r="AA1206" s="16"/>
      <c r="AB1206" s="16"/>
      <c r="AC1206" s="14"/>
      <c r="AD1206" s="14"/>
      <c r="AE1206" s="27"/>
      <c r="AF1206" s="27"/>
      <c r="AG1206" s="33"/>
      <c r="AH1206" s="34"/>
      <c r="AI1206" s="35"/>
      <c r="AJ1206" s="33"/>
      <c r="AK1206" s="34"/>
      <c r="AL1206" s="35"/>
      <c r="AM1206" s="28"/>
      <c r="AN1206" s="28"/>
      <c r="AO1206" s="28"/>
    </row>
    <row r="1207" spans="5:41" x14ac:dyDescent="0.25">
      <c r="E1207" s="20"/>
      <c r="F1207" s="20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6"/>
      <c r="AA1207" s="16"/>
      <c r="AB1207" s="16"/>
      <c r="AC1207" s="14"/>
      <c r="AD1207" s="14"/>
      <c r="AE1207" s="27"/>
      <c r="AF1207" s="27"/>
      <c r="AG1207" s="33"/>
      <c r="AH1207" s="34"/>
      <c r="AI1207" s="35"/>
      <c r="AJ1207" s="33"/>
      <c r="AK1207" s="34"/>
      <c r="AL1207" s="35"/>
      <c r="AM1207" s="28"/>
      <c r="AN1207" s="28"/>
      <c r="AO1207" s="28"/>
    </row>
    <row r="1208" spans="5:41" x14ac:dyDescent="0.25">
      <c r="E1208" s="20"/>
      <c r="F1208" s="20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6"/>
      <c r="AA1208" s="16"/>
      <c r="AB1208" s="16"/>
      <c r="AC1208" s="14"/>
      <c r="AD1208" s="14"/>
      <c r="AE1208" s="27"/>
      <c r="AF1208" s="27"/>
      <c r="AG1208" s="33"/>
      <c r="AH1208" s="34"/>
      <c r="AI1208" s="35"/>
      <c r="AJ1208" s="33"/>
      <c r="AK1208" s="34"/>
      <c r="AL1208" s="35"/>
      <c r="AM1208" s="28"/>
      <c r="AN1208" s="28"/>
      <c r="AO1208" s="28"/>
    </row>
    <row r="1209" spans="5:41" x14ac:dyDescent="0.25">
      <c r="E1209" s="20"/>
      <c r="F1209" s="20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6"/>
      <c r="AA1209" s="16"/>
      <c r="AB1209" s="16"/>
      <c r="AC1209" s="14"/>
      <c r="AD1209" s="14"/>
      <c r="AE1209" s="27"/>
      <c r="AF1209" s="27"/>
      <c r="AG1209" s="33"/>
      <c r="AH1209" s="34"/>
      <c r="AI1209" s="35"/>
      <c r="AJ1209" s="33"/>
      <c r="AK1209" s="34"/>
      <c r="AL1209" s="35"/>
      <c r="AM1209" s="28"/>
      <c r="AN1209" s="28"/>
      <c r="AO1209" s="28"/>
    </row>
    <row r="1210" spans="5:41" x14ac:dyDescent="0.25">
      <c r="E1210" s="20"/>
      <c r="F1210" s="20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6"/>
      <c r="AA1210" s="16"/>
      <c r="AB1210" s="16"/>
      <c r="AC1210" s="14"/>
      <c r="AD1210" s="14"/>
      <c r="AE1210" s="27"/>
      <c r="AF1210" s="27"/>
      <c r="AG1210" s="33"/>
      <c r="AH1210" s="34"/>
      <c r="AI1210" s="35"/>
      <c r="AJ1210" s="33"/>
      <c r="AK1210" s="34"/>
      <c r="AL1210" s="35"/>
      <c r="AM1210" s="28"/>
      <c r="AN1210" s="28"/>
      <c r="AO1210" s="28"/>
    </row>
    <row r="1211" spans="5:41" x14ac:dyDescent="0.25">
      <c r="E1211" s="20"/>
      <c r="F1211" s="20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6"/>
      <c r="AA1211" s="16"/>
      <c r="AB1211" s="16"/>
      <c r="AC1211" s="14"/>
      <c r="AD1211" s="14"/>
      <c r="AE1211" s="27"/>
      <c r="AF1211" s="27"/>
      <c r="AG1211" s="33"/>
      <c r="AH1211" s="34"/>
      <c r="AI1211" s="35"/>
      <c r="AJ1211" s="33"/>
      <c r="AK1211" s="34"/>
      <c r="AL1211" s="35"/>
      <c r="AM1211" s="28"/>
      <c r="AN1211" s="28"/>
      <c r="AO1211" s="28"/>
    </row>
    <row r="1212" spans="5:41" x14ac:dyDescent="0.25">
      <c r="E1212" s="20"/>
      <c r="F1212" s="20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6"/>
      <c r="AA1212" s="16"/>
      <c r="AB1212" s="16"/>
      <c r="AC1212" s="14"/>
      <c r="AD1212" s="14"/>
      <c r="AE1212" s="27"/>
      <c r="AF1212" s="27"/>
      <c r="AG1212" s="33"/>
      <c r="AH1212" s="34"/>
      <c r="AI1212" s="35"/>
      <c r="AJ1212" s="33"/>
      <c r="AK1212" s="34"/>
      <c r="AL1212" s="35"/>
      <c r="AM1212" s="28"/>
      <c r="AN1212" s="28"/>
      <c r="AO1212" s="28"/>
    </row>
    <row r="1213" spans="5:41" x14ac:dyDescent="0.25">
      <c r="E1213" s="20"/>
      <c r="F1213" s="20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6"/>
      <c r="AA1213" s="16"/>
      <c r="AB1213" s="16"/>
      <c r="AC1213" s="14"/>
      <c r="AD1213" s="14"/>
      <c r="AE1213" s="27"/>
      <c r="AF1213" s="27"/>
      <c r="AG1213" s="33"/>
      <c r="AH1213" s="34"/>
      <c r="AI1213" s="35"/>
      <c r="AJ1213" s="33"/>
      <c r="AK1213" s="34"/>
      <c r="AL1213" s="35"/>
      <c r="AM1213" s="28"/>
      <c r="AN1213" s="28"/>
      <c r="AO1213" s="28"/>
    </row>
    <row r="1214" spans="5:41" x14ac:dyDescent="0.25">
      <c r="E1214" s="20"/>
      <c r="F1214" s="20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6"/>
      <c r="AA1214" s="16"/>
      <c r="AB1214" s="16"/>
      <c r="AC1214" s="14"/>
      <c r="AD1214" s="14"/>
      <c r="AE1214" s="27"/>
      <c r="AF1214" s="27"/>
      <c r="AG1214" s="33"/>
      <c r="AH1214" s="34"/>
      <c r="AI1214" s="35"/>
      <c r="AJ1214" s="33"/>
      <c r="AK1214" s="34"/>
      <c r="AL1214" s="35"/>
      <c r="AM1214" s="28"/>
      <c r="AN1214" s="28"/>
      <c r="AO1214" s="28"/>
    </row>
    <row r="1215" spans="5:41" x14ac:dyDescent="0.25">
      <c r="E1215" s="20"/>
      <c r="F1215" s="20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6"/>
      <c r="AA1215" s="16"/>
      <c r="AB1215" s="16"/>
      <c r="AC1215" s="14"/>
      <c r="AD1215" s="14"/>
      <c r="AE1215" s="27"/>
      <c r="AF1215" s="27"/>
      <c r="AG1215" s="33"/>
      <c r="AH1215" s="34"/>
      <c r="AI1215" s="35"/>
      <c r="AJ1215" s="33"/>
      <c r="AK1215" s="34"/>
      <c r="AL1215" s="35"/>
      <c r="AM1215" s="28"/>
      <c r="AN1215" s="28"/>
      <c r="AO1215" s="28"/>
    </row>
    <row r="1216" spans="5:41" x14ac:dyDescent="0.25">
      <c r="E1216" s="20"/>
      <c r="F1216" s="20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6"/>
      <c r="AA1216" s="16"/>
      <c r="AB1216" s="16"/>
      <c r="AC1216" s="14"/>
      <c r="AD1216" s="14"/>
      <c r="AE1216" s="27"/>
      <c r="AF1216" s="27"/>
      <c r="AG1216" s="33"/>
      <c r="AH1216" s="34"/>
      <c r="AI1216" s="35"/>
      <c r="AJ1216" s="33"/>
      <c r="AK1216" s="34"/>
      <c r="AL1216" s="35"/>
      <c r="AM1216" s="28"/>
      <c r="AN1216" s="28"/>
      <c r="AO1216" s="28"/>
    </row>
    <row r="1217" spans="5:41" x14ac:dyDescent="0.25">
      <c r="E1217" s="20"/>
      <c r="F1217" s="20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6"/>
      <c r="AA1217" s="16"/>
      <c r="AB1217" s="16"/>
      <c r="AC1217" s="14"/>
      <c r="AD1217" s="14"/>
      <c r="AE1217" s="27"/>
      <c r="AF1217" s="27"/>
      <c r="AG1217" s="33"/>
      <c r="AH1217" s="34"/>
      <c r="AI1217" s="35"/>
      <c r="AJ1217" s="33"/>
      <c r="AK1217" s="34"/>
      <c r="AL1217" s="35"/>
      <c r="AM1217" s="28"/>
      <c r="AN1217" s="28"/>
      <c r="AO1217" s="28"/>
    </row>
    <row r="1218" spans="5:41" x14ac:dyDescent="0.25">
      <c r="E1218" s="20"/>
      <c r="F1218" s="20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6"/>
      <c r="AA1218" s="16"/>
      <c r="AB1218" s="16"/>
      <c r="AC1218" s="14"/>
      <c r="AD1218" s="14"/>
      <c r="AE1218" s="27"/>
      <c r="AF1218" s="27"/>
      <c r="AG1218" s="33"/>
      <c r="AH1218" s="34"/>
      <c r="AI1218" s="35"/>
      <c r="AJ1218" s="33"/>
      <c r="AK1218" s="34"/>
      <c r="AL1218" s="35"/>
      <c r="AM1218" s="28"/>
      <c r="AN1218" s="28"/>
      <c r="AO1218" s="28"/>
    </row>
    <row r="1219" spans="5:41" x14ac:dyDescent="0.25">
      <c r="E1219" s="20"/>
      <c r="F1219" s="20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6"/>
      <c r="AA1219" s="16"/>
      <c r="AB1219" s="16"/>
      <c r="AC1219" s="14"/>
      <c r="AD1219" s="14"/>
      <c r="AE1219" s="27"/>
      <c r="AF1219" s="27"/>
      <c r="AG1219" s="33"/>
      <c r="AH1219" s="34"/>
      <c r="AI1219" s="35"/>
      <c r="AJ1219" s="33"/>
      <c r="AK1219" s="34"/>
      <c r="AL1219" s="35"/>
      <c r="AM1219" s="28"/>
      <c r="AN1219" s="28"/>
      <c r="AO1219" s="28"/>
    </row>
    <row r="1220" spans="5:41" x14ac:dyDescent="0.25">
      <c r="E1220" s="20"/>
      <c r="F1220" s="20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6"/>
      <c r="AA1220" s="16"/>
      <c r="AB1220" s="16"/>
      <c r="AC1220" s="14"/>
      <c r="AD1220" s="14"/>
      <c r="AE1220" s="27"/>
      <c r="AF1220" s="27"/>
      <c r="AG1220" s="33"/>
      <c r="AH1220" s="34"/>
      <c r="AI1220" s="35"/>
      <c r="AJ1220" s="33"/>
      <c r="AK1220" s="34"/>
      <c r="AL1220" s="35"/>
      <c r="AM1220" s="28"/>
      <c r="AN1220" s="28"/>
      <c r="AO1220" s="28"/>
    </row>
    <row r="1221" spans="5:41" x14ac:dyDescent="0.25">
      <c r="E1221" s="20"/>
      <c r="F1221" s="20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6"/>
      <c r="AA1221" s="16"/>
      <c r="AB1221" s="16"/>
      <c r="AC1221" s="14"/>
      <c r="AD1221" s="14"/>
      <c r="AE1221" s="27"/>
      <c r="AF1221" s="27"/>
      <c r="AG1221" s="33"/>
      <c r="AH1221" s="34"/>
      <c r="AI1221" s="35"/>
      <c r="AJ1221" s="33"/>
      <c r="AK1221" s="34"/>
      <c r="AL1221" s="35"/>
      <c r="AM1221" s="28"/>
      <c r="AN1221" s="28"/>
      <c r="AO1221" s="28"/>
    </row>
    <row r="1222" spans="5:41" x14ac:dyDescent="0.25">
      <c r="E1222" s="20"/>
      <c r="F1222" s="20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6"/>
      <c r="AA1222" s="16"/>
      <c r="AB1222" s="16"/>
      <c r="AC1222" s="14"/>
      <c r="AD1222" s="14"/>
      <c r="AE1222" s="27"/>
      <c r="AF1222" s="27"/>
      <c r="AG1222" s="33"/>
      <c r="AH1222" s="34"/>
      <c r="AI1222" s="35"/>
      <c r="AJ1222" s="33"/>
      <c r="AK1222" s="34"/>
      <c r="AL1222" s="35"/>
      <c r="AM1222" s="28"/>
      <c r="AN1222" s="28"/>
      <c r="AO1222" s="28"/>
    </row>
    <row r="1223" spans="5:41" x14ac:dyDescent="0.25">
      <c r="E1223" s="20"/>
      <c r="F1223" s="20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6"/>
      <c r="AA1223" s="16"/>
      <c r="AB1223" s="16"/>
      <c r="AC1223" s="14"/>
      <c r="AD1223" s="14"/>
      <c r="AE1223" s="27"/>
      <c r="AF1223" s="27"/>
      <c r="AG1223" s="33"/>
      <c r="AH1223" s="34"/>
      <c r="AI1223" s="35"/>
      <c r="AJ1223" s="33"/>
      <c r="AK1223" s="34"/>
      <c r="AL1223" s="35"/>
      <c r="AM1223" s="28"/>
      <c r="AN1223" s="28"/>
      <c r="AO1223" s="28"/>
    </row>
    <row r="1224" spans="5:41" x14ac:dyDescent="0.25">
      <c r="E1224" s="20"/>
      <c r="F1224" s="20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6"/>
      <c r="AA1224" s="16"/>
      <c r="AB1224" s="16"/>
      <c r="AC1224" s="14"/>
      <c r="AD1224" s="14"/>
      <c r="AE1224" s="27"/>
      <c r="AF1224" s="27"/>
      <c r="AG1224" s="33"/>
      <c r="AH1224" s="34"/>
      <c r="AI1224" s="35"/>
      <c r="AJ1224" s="33"/>
      <c r="AK1224" s="34"/>
      <c r="AL1224" s="35"/>
      <c r="AM1224" s="28"/>
      <c r="AN1224" s="28"/>
      <c r="AO1224" s="28"/>
    </row>
    <row r="1225" spans="5:41" x14ac:dyDescent="0.25">
      <c r="E1225" s="20"/>
      <c r="F1225" s="20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6"/>
      <c r="AA1225" s="16"/>
      <c r="AB1225" s="16"/>
      <c r="AC1225" s="14"/>
      <c r="AD1225" s="14"/>
      <c r="AE1225" s="27"/>
      <c r="AF1225" s="27"/>
      <c r="AG1225" s="33"/>
      <c r="AH1225" s="34"/>
      <c r="AI1225" s="35"/>
      <c r="AJ1225" s="33"/>
      <c r="AK1225" s="34"/>
      <c r="AL1225" s="35"/>
      <c r="AM1225" s="28"/>
      <c r="AN1225" s="28"/>
      <c r="AO1225" s="28"/>
    </row>
    <row r="1226" spans="5:41" x14ac:dyDescent="0.25">
      <c r="E1226" s="20"/>
      <c r="F1226" s="20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6"/>
      <c r="AA1226" s="16"/>
      <c r="AB1226" s="16"/>
      <c r="AC1226" s="14"/>
      <c r="AD1226" s="14"/>
      <c r="AE1226" s="27"/>
      <c r="AF1226" s="27"/>
      <c r="AG1226" s="33"/>
      <c r="AH1226" s="34"/>
      <c r="AI1226" s="35"/>
      <c r="AJ1226" s="33"/>
      <c r="AK1226" s="34"/>
      <c r="AL1226" s="35"/>
      <c r="AM1226" s="28"/>
      <c r="AN1226" s="28"/>
      <c r="AO1226" s="28"/>
    </row>
    <row r="1227" spans="5:41" x14ac:dyDescent="0.25">
      <c r="E1227" s="20"/>
      <c r="F1227" s="20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6"/>
      <c r="AA1227" s="16"/>
      <c r="AB1227" s="16"/>
      <c r="AC1227" s="14"/>
      <c r="AD1227" s="14"/>
      <c r="AE1227" s="27"/>
      <c r="AF1227" s="27"/>
      <c r="AG1227" s="33"/>
      <c r="AH1227" s="34"/>
      <c r="AI1227" s="35"/>
      <c r="AJ1227" s="33"/>
      <c r="AK1227" s="34"/>
      <c r="AL1227" s="35"/>
      <c r="AM1227" s="28"/>
      <c r="AN1227" s="28"/>
      <c r="AO1227" s="28"/>
    </row>
    <row r="1228" spans="5:41" x14ac:dyDescent="0.25">
      <c r="E1228" s="20"/>
      <c r="F1228" s="20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6"/>
      <c r="AA1228" s="16"/>
      <c r="AB1228" s="16"/>
      <c r="AC1228" s="14"/>
      <c r="AD1228" s="14"/>
      <c r="AE1228" s="27"/>
      <c r="AF1228" s="27"/>
      <c r="AG1228" s="33"/>
      <c r="AH1228" s="34"/>
      <c r="AI1228" s="35"/>
      <c r="AJ1228" s="33"/>
      <c r="AK1228" s="34"/>
      <c r="AL1228" s="35"/>
      <c r="AM1228" s="28"/>
      <c r="AN1228" s="28"/>
      <c r="AO1228" s="28"/>
    </row>
    <row r="1229" spans="5:41" x14ac:dyDescent="0.25">
      <c r="E1229" s="20"/>
      <c r="F1229" s="20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6"/>
      <c r="AA1229" s="16"/>
      <c r="AB1229" s="16"/>
      <c r="AC1229" s="14"/>
      <c r="AD1229" s="14"/>
      <c r="AE1229" s="27"/>
      <c r="AF1229" s="27"/>
      <c r="AG1229" s="33"/>
      <c r="AH1229" s="34"/>
      <c r="AI1229" s="35"/>
      <c r="AJ1229" s="33"/>
      <c r="AK1229" s="34"/>
      <c r="AL1229" s="35"/>
      <c r="AM1229" s="28"/>
      <c r="AN1229" s="28"/>
      <c r="AO1229" s="28"/>
    </row>
    <row r="1230" spans="5:41" x14ac:dyDescent="0.25">
      <c r="E1230" s="20"/>
      <c r="F1230" s="20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6"/>
      <c r="AA1230" s="16"/>
      <c r="AB1230" s="16"/>
      <c r="AC1230" s="14"/>
      <c r="AD1230" s="14"/>
      <c r="AE1230" s="27"/>
      <c r="AF1230" s="27"/>
      <c r="AG1230" s="33"/>
      <c r="AH1230" s="34"/>
      <c r="AI1230" s="35"/>
      <c r="AJ1230" s="33"/>
      <c r="AK1230" s="34"/>
      <c r="AL1230" s="35"/>
      <c r="AM1230" s="28"/>
      <c r="AN1230" s="28"/>
      <c r="AO1230" s="28"/>
    </row>
    <row r="1231" spans="5:41" x14ac:dyDescent="0.25">
      <c r="E1231" s="20"/>
      <c r="F1231" s="20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6"/>
      <c r="AA1231" s="16"/>
      <c r="AB1231" s="16"/>
      <c r="AC1231" s="14"/>
      <c r="AD1231" s="14"/>
      <c r="AE1231" s="27"/>
      <c r="AF1231" s="27"/>
      <c r="AG1231" s="33"/>
      <c r="AH1231" s="34"/>
      <c r="AI1231" s="35"/>
      <c r="AJ1231" s="33"/>
      <c r="AK1231" s="34"/>
      <c r="AL1231" s="35"/>
      <c r="AM1231" s="28"/>
      <c r="AN1231" s="28"/>
      <c r="AO1231" s="28"/>
    </row>
    <row r="1232" spans="5:41" x14ac:dyDescent="0.25">
      <c r="E1232" s="20"/>
      <c r="F1232" s="20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6"/>
      <c r="AA1232" s="16"/>
      <c r="AB1232" s="16"/>
      <c r="AC1232" s="14"/>
      <c r="AD1232" s="14"/>
      <c r="AE1232" s="27"/>
      <c r="AF1232" s="27"/>
      <c r="AG1232" s="33"/>
      <c r="AH1232" s="34"/>
      <c r="AI1232" s="35"/>
      <c r="AJ1232" s="33"/>
      <c r="AK1232" s="34"/>
      <c r="AL1232" s="35"/>
      <c r="AM1232" s="28"/>
      <c r="AN1232" s="28"/>
      <c r="AO1232" s="28"/>
    </row>
    <row r="1233" spans="5:41" x14ac:dyDescent="0.25">
      <c r="E1233" s="20"/>
      <c r="F1233" s="20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6"/>
      <c r="AA1233" s="16"/>
      <c r="AB1233" s="16"/>
      <c r="AC1233" s="14"/>
      <c r="AD1233" s="14"/>
      <c r="AE1233" s="27"/>
      <c r="AF1233" s="27"/>
      <c r="AG1233" s="33"/>
      <c r="AH1233" s="34"/>
      <c r="AI1233" s="35"/>
      <c r="AJ1233" s="33"/>
      <c r="AK1233" s="34"/>
      <c r="AL1233" s="35"/>
      <c r="AM1233" s="28"/>
      <c r="AN1233" s="28"/>
      <c r="AO1233" s="28"/>
    </row>
    <row r="1234" spans="5:41" x14ac:dyDescent="0.25">
      <c r="E1234" s="20"/>
      <c r="F1234" s="20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6"/>
      <c r="AA1234" s="16"/>
      <c r="AB1234" s="16"/>
      <c r="AC1234" s="14"/>
      <c r="AD1234" s="14"/>
      <c r="AE1234" s="27"/>
      <c r="AF1234" s="27"/>
      <c r="AG1234" s="33"/>
      <c r="AH1234" s="34"/>
      <c r="AI1234" s="35"/>
      <c r="AJ1234" s="33"/>
      <c r="AK1234" s="34"/>
      <c r="AL1234" s="35"/>
      <c r="AM1234" s="28"/>
      <c r="AN1234" s="28"/>
      <c r="AO1234" s="28"/>
    </row>
    <row r="1235" spans="5:41" x14ac:dyDescent="0.25">
      <c r="E1235" s="20"/>
      <c r="F1235" s="20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6"/>
      <c r="AA1235" s="16"/>
      <c r="AB1235" s="16"/>
      <c r="AC1235" s="14"/>
      <c r="AD1235" s="14"/>
      <c r="AE1235" s="27"/>
      <c r="AF1235" s="27"/>
      <c r="AG1235" s="33"/>
      <c r="AH1235" s="34"/>
      <c r="AI1235" s="35"/>
      <c r="AJ1235" s="33"/>
      <c r="AK1235" s="34"/>
      <c r="AL1235" s="35"/>
      <c r="AM1235" s="28"/>
      <c r="AN1235" s="28"/>
      <c r="AO1235" s="28"/>
    </row>
    <row r="1236" spans="5:41" x14ac:dyDescent="0.25">
      <c r="E1236" s="20"/>
      <c r="F1236" s="20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6"/>
      <c r="AA1236" s="16"/>
      <c r="AB1236" s="16"/>
      <c r="AC1236" s="14"/>
      <c r="AD1236" s="14"/>
      <c r="AE1236" s="27"/>
      <c r="AF1236" s="27"/>
      <c r="AG1236" s="33"/>
      <c r="AH1236" s="34"/>
      <c r="AI1236" s="35"/>
      <c r="AJ1236" s="33"/>
      <c r="AK1236" s="34"/>
      <c r="AL1236" s="35"/>
      <c r="AM1236" s="28"/>
      <c r="AN1236" s="28"/>
      <c r="AO1236" s="28"/>
    </row>
    <row r="1237" spans="5:41" x14ac:dyDescent="0.25">
      <c r="E1237" s="20"/>
      <c r="F1237" s="20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6"/>
      <c r="AA1237" s="16"/>
      <c r="AB1237" s="16"/>
      <c r="AC1237" s="14"/>
      <c r="AD1237" s="14"/>
      <c r="AE1237" s="27"/>
      <c r="AF1237" s="27"/>
      <c r="AG1237" s="33"/>
      <c r="AH1237" s="34"/>
      <c r="AI1237" s="35"/>
      <c r="AJ1237" s="33"/>
      <c r="AK1237" s="34"/>
      <c r="AL1237" s="35"/>
      <c r="AM1237" s="28"/>
      <c r="AN1237" s="28"/>
      <c r="AO1237" s="28"/>
    </row>
    <row r="1238" spans="5:41" x14ac:dyDescent="0.25">
      <c r="E1238" s="20"/>
      <c r="F1238" s="20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6"/>
      <c r="AA1238" s="16"/>
      <c r="AB1238" s="16"/>
      <c r="AC1238" s="14"/>
      <c r="AD1238" s="14"/>
      <c r="AE1238" s="27"/>
      <c r="AF1238" s="27"/>
      <c r="AG1238" s="33"/>
      <c r="AH1238" s="34"/>
      <c r="AI1238" s="35"/>
      <c r="AJ1238" s="33"/>
      <c r="AK1238" s="34"/>
      <c r="AL1238" s="35"/>
      <c r="AM1238" s="28"/>
      <c r="AN1238" s="28"/>
      <c r="AO1238" s="28"/>
    </row>
    <row r="1239" spans="5:41" x14ac:dyDescent="0.25">
      <c r="E1239" s="20"/>
      <c r="F1239" s="20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6"/>
      <c r="AA1239" s="16"/>
      <c r="AB1239" s="16"/>
      <c r="AC1239" s="14"/>
      <c r="AD1239" s="14"/>
      <c r="AE1239" s="27"/>
      <c r="AF1239" s="27"/>
      <c r="AG1239" s="33"/>
      <c r="AH1239" s="34"/>
      <c r="AI1239" s="35"/>
      <c r="AJ1239" s="33"/>
      <c r="AK1239" s="34"/>
      <c r="AL1239" s="35"/>
      <c r="AM1239" s="28"/>
      <c r="AN1239" s="28"/>
      <c r="AO1239" s="28"/>
    </row>
    <row r="1240" spans="5:41" x14ac:dyDescent="0.25">
      <c r="E1240" s="20"/>
      <c r="F1240" s="20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6"/>
      <c r="AA1240" s="16"/>
      <c r="AB1240" s="16"/>
      <c r="AC1240" s="14"/>
      <c r="AD1240" s="14"/>
      <c r="AE1240" s="27"/>
      <c r="AF1240" s="27"/>
      <c r="AG1240" s="33"/>
      <c r="AH1240" s="34"/>
      <c r="AI1240" s="35"/>
      <c r="AJ1240" s="33"/>
      <c r="AK1240" s="34"/>
      <c r="AL1240" s="35"/>
      <c r="AM1240" s="28"/>
      <c r="AN1240" s="28"/>
      <c r="AO1240" s="28"/>
    </row>
    <row r="1241" spans="5:41" x14ac:dyDescent="0.25">
      <c r="E1241" s="20"/>
      <c r="F1241" s="20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6"/>
      <c r="AA1241" s="16"/>
      <c r="AB1241" s="16"/>
      <c r="AC1241" s="14"/>
      <c r="AD1241" s="14"/>
      <c r="AE1241" s="27"/>
      <c r="AF1241" s="27"/>
      <c r="AG1241" s="33"/>
      <c r="AH1241" s="34"/>
      <c r="AI1241" s="35"/>
      <c r="AJ1241" s="33"/>
      <c r="AK1241" s="34"/>
      <c r="AL1241" s="35"/>
      <c r="AM1241" s="28"/>
      <c r="AN1241" s="28"/>
      <c r="AO1241" s="28"/>
    </row>
    <row r="1242" spans="5:41" x14ac:dyDescent="0.25">
      <c r="E1242" s="20"/>
      <c r="F1242" s="20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6"/>
      <c r="AA1242" s="16"/>
      <c r="AB1242" s="16"/>
      <c r="AC1242" s="14"/>
      <c r="AD1242" s="14"/>
      <c r="AE1242" s="27"/>
      <c r="AF1242" s="27"/>
      <c r="AG1242" s="33"/>
      <c r="AH1242" s="34"/>
      <c r="AI1242" s="35"/>
      <c r="AJ1242" s="33"/>
      <c r="AK1242" s="34"/>
      <c r="AL1242" s="35"/>
      <c r="AM1242" s="28"/>
      <c r="AN1242" s="28"/>
      <c r="AO1242" s="28"/>
    </row>
    <row r="1243" spans="5:41" x14ac:dyDescent="0.25">
      <c r="E1243" s="20"/>
      <c r="F1243" s="20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6"/>
      <c r="AA1243" s="16"/>
      <c r="AB1243" s="16"/>
      <c r="AC1243" s="14"/>
      <c r="AD1243" s="14"/>
      <c r="AE1243" s="27"/>
      <c r="AF1243" s="27"/>
      <c r="AG1243" s="33"/>
      <c r="AH1243" s="34"/>
      <c r="AI1243" s="35"/>
      <c r="AJ1243" s="33"/>
      <c r="AK1243" s="34"/>
      <c r="AL1243" s="35"/>
      <c r="AM1243" s="28"/>
      <c r="AN1243" s="28"/>
      <c r="AO1243" s="28"/>
    </row>
    <row r="1244" spans="5:41" x14ac:dyDescent="0.25">
      <c r="E1244" s="20"/>
      <c r="F1244" s="20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6"/>
      <c r="AA1244" s="16"/>
      <c r="AB1244" s="16"/>
      <c r="AC1244" s="14"/>
      <c r="AD1244" s="14"/>
      <c r="AE1244" s="27"/>
      <c r="AF1244" s="27"/>
      <c r="AG1244" s="33"/>
      <c r="AH1244" s="34"/>
      <c r="AI1244" s="35"/>
      <c r="AJ1244" s="33"/>
      <c r="AK1244" s="34"/>
      <c r="AL1244" s="35"/>
      <c r="AM1244" s="28"/>
      <c r="AN1244" s="28"/>
      <c r="AO1244" s="28"/>
    </row>
    <row r="1245" spans="5:41" x14ac:dyDescent="0.25">
      <c r="E1245" s="20"/>
      <c r="F1245" s="20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6"/>
      <c r="AA1245" s="16"/>
      <c r="AB1245" s="16"/>
      <c r="AC1245" s="14"/>
      <c r="AD1245" s="14"/>
      <c r="AE1245" s="27"/>
      <c r="AF1245" s="27"/>
      <c r="AG1245" s="33"/>
      <c r="AH1245" s="34"/>
      <c r="AI1245" s="35"/>
      <c r="AJ1245" s="33"/>
      <c r="AK1245" s="34"/>
      <c r="AL1245" s="35"/>
      <c r="AM1245" s="28"/>
      <c r="AN1245" s="28"/>
      <c r="AO1245" s="28"/>
    </row>
    <row r="1246" spans="5:41" x14ac:dyDescent="0.25">
      <c r="E1246" s="20"/>
      <c r="F1246" s="20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6"/>
      <c r="AA1246" s="16"/>
      <c r="AB1246" s="16"/>
      <c r="AC1246" s="14"/>
      <c r="AD1246" s="14"/>
      <c r="AE1246" s="27"/>
      <c r="AF1246" s="27"/>
      <c r="AG1246" s="33"/>
      <c r="AH1246" s="34"/>
      <c r="AI1246" s="35"/>
      <c r="AJ1246" s="33"/>
      <c r="AK1246" s="34"/>
      <c r="AL1246" s="35"/>
      <c r="AM1246" s="28"/>
      <c r="AN1246" s="28"/>
      <c r="AO1246" s="28"/>
    </row>
    <row r="1247" spans="5:41" x14ac:dyDescent="0.25">
      <c r="E1247" s="20"/>
      <c r="F1247" s="20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6"/>
      <c r="AA1247" s="16"/>
      <c r="AB1247" s="16"/>
      <c r="AC1247" s="14"/>
      <c r="AD1247" s="14"/>
      <c r="AE1247" s="27"/>
      <c r="AF1247" s="27"/>
      <c r="AG1247" s="33"/>
      <c r="AH1247" s="34"/>
      <c r="AI1247" s="35"/>
      <c r="AJ1247" s="33"/>
      <c r="AK1247" s="34"/>
      <c r="AL1247" s="35"/>
      <c r="AM1247" s="28"/>
      <c r="AN1247" s="28"/>
      <c r="AO1247" s="28"/>
    </row>
    <row r="1248" spans="5:41" x14ac:dyDescent="0.25">
      <c r="E1248" s="20"/>
      <c r="F1248" s="20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6"/>
      <c r="AA1248" s="16"/>
      <c r="AB1248" s="16"/>
      <c r="AC1248" s="14"/>
      <c r="AD1248" s="14"/>
      <c r="AE1248" s="27"/>
      <c r="AF1248" s="27"/>
      <c r="AG1248" s="33"/>
      <c r="AH1248" s="34"/>
      <c r="AI1248" s="35"/>
      <c r="AJ1248" s="33"/>
      <c r="AK1248" s="34"/>
      <c r="AL1248" s="35"/>
      <c r="AM1248" s="28"/>
      <c r="AN1248" s="28"/>
      <c r="AO1248" s="28"/>
    </row>
    <row r="1249" spans="5:41" x14ac:dyDescent="0.25">
      <c r="E1249" s="20"/>
      <c r="F1249" s="20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6"/>
      <c r="AA1249" s="16"/>
      <c r="AB1249" s="16"/>
      <c r="AC1249" s="14"/>
      <c r="AD1249" s="14"/>
      <c r="AE1249" s="27"/>
      <c r="AF1249" s="27"/>
      <c r="AG1249" s="33"/>
      <c r="AH1249" s="34"/>
      <c r="AI1249" s="35"/>
      <c r="AJ1249" s="33"/>
      <c r="AK1249" s="34"/>
      <c r="AL1249" s="35"/>
      <c r="AM1249" s="28"/>
      <c r="AN1249" s="28"/>
      <c r="AO1249" s="28"/>
    </row>
    <row r="1250" spans="5:41" x14ac:dyDescent="0.25">
      <c r="E1250" s="20"/>
      <c r="F1250" s="20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6"/>
      <c r="AA1250" s="16"/>
      <c r="AB1250" s="16"/>
      <c r="AC1250" s="14"/>
      <c r="AD1250" s="14"/>
      <c r="AE1250" s="27"/>
      <c r="AF1250" s="27"/>
      <c r="AG1250" s="33"/>
      <c r="AH1250" s="34"/>
      <c r="AI1250" s="35"/>
      <c r="AJ1250" s="33"/>
      <c r="AK1250" s="34"/>
      <c r="AL1250" s="35"/>
      <c r="AM1250" s="28"/>
      <c r="AN1250" s="28"/>
      <c r="AO1250" s="28"/>
    </row>
    <row r="1251" spans="5:41" x14ac:dyDescent="0.25">
      <c r="E1251" s="20"/>
      <c r="F1251" s="20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6"/>
      <c r="AA1251" s="16"/>
      <c r="AB1251" s="16"/>
      <c r="AC1251" s="14"/>
      <c r="AD1251" s="14"/>
      <c r="AE1251" s="27"/>
      <c r="AF1251" s="27"/>
      <c r="AG1251" s="33"/>
      <c r="AH1251" s="34"/>
      <c r="AI1251" s="35"/>
      <c r="AJ1251" s="33"/>
      <c r="AK1251" s="34"/>
      <c r="AL1251" s="35"/>
      <c r="AM1251" s="28"/>
      <c r="AN1251" s="28"/>
      <c r="AO1251" s="28"/>
    </row>
    <row r="1252" spans="5:41" x14ac:dyDescent="0.25">
      <c r="E1252" s="20"/>
      <c r="F1252" s="20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6"/>
      <c r="AA1252" s="16"/>
      <c r="AB1252" s="16"/>
      <c r="AC1252" s="14"/>
      <c r="AD1252" s="14"/>
      <c r="AE1252" s="27"/>
      <c r="AF1252" s="27"/>
      <c r="AG1252" s="33"/>
      <c r="AH1252" s="34"/>
      <c r="AI1252" s="35"/>
      <c r="AJ1252" s="33"/>
      <c r="AK1252" s="34"/>
      <c r="AL1252" s="35"/>
      <c r="AM1252" s="28"/>
      <c r="AN1252" s="28"/>
      <c r="AO1252" s="28"/>
    </row>
    <row r="1253" spans="5:41" x14ac:dyDescent="0.25">
      <c r="E1253" s="20"/>
      <c r="F1253" s="20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6"/>
      <c r="AA1253" s="16"/>
      <c r="AB1253" s="16"/>
      <c r="AC1253" s="14"/>
      <c r="AD1253" s="14"/>
      <c r="AE1253" s="27"/>
      <c r="AF1253" s="27"/>
      <c r="AG1253" s="33"/>
      <c r="AH1253" s="34"/>
      <c r="AI1253" s="35"/>
      <c r="AJ1253" s="33"/>
      <c r="AK1253" s="34"/>
      <c r="AL1253" s="35"/>
      <c r="AM1253" s="28"/>
      <c r="AN1253" s="28"/>
      <c r="AO1253" s="28"/>
    </row>
    <row r="1254" spans="5:41" x14ac:dyDescent="0.25">
      <c r="E1254" s="20"/>
      <c r="F1254" s="20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6"/>
      <c r="AA1254" s="16"/>
      <c r="AB1254" s="16"/>
      <c r="AC1254" s="14"/>
      <c r="AD1254" s="14"/>
      <c r="AE1254" s="27"/>
      <c r="AF1254" s="27"/>
      <c r="AG1254" s="33"/>
      <c r="AH1254" s="34"/>
      <c r="AI1254" s="35"/>
      <c r="AJ1254" s="33"/>
      <c r="AK1254" s="34"/>
      <c r="AL1254" s="35"/>
      <c r="AM1254" s="28"/>
      <c r="AN1254" s="28"/>
      <c r="AO1254" s="28"/>
    </row>
    <row r="1255" spans="5:41" x14ac:dyDescent="0.25">
      <c r="E1255" s="20"/>
      <c r="F1255" s="20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6"/>
      <c r="AA1255" s="16"/>
      <c r="AB1255" s="16"/>
      <c r="AC1255" s="14"/>
      <c r="AD1255" s="14"/>
      <c r="AE1255" s="27"/>
      <c r="AF1255" s="27"/>
      <c r="AG1255" s="33"/>
      <c r="AH1255" s="34"/>
      <c r="AI1255" s="35"/>
      <c r="AJ1255" s="33"/>
      <c r="AK1255" s="34"/>
      <c r="AL1255" s="35"/>
      <c r="AM1255" s="28"/>
      <c r="AN1255" s="28"/>
      <c r="AO1255" s="28"/>
    </row>
    <row r="1256" spans="5:41" x14ac:dyDescent="0.25">
      <c r="E1256" s="20"/>
      <c r="F1256" s="20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6"/>
      <c r="AA1256" s="16"/>
      <c r="AB1256" s="16"/>
      <c r="AC1256" s="14"/>
      <c r="AD1256" s="14"/>
      <c r="AE1256" s="27"/>
      <c r="AF1256" s="27"/>
      <c r="AG1256" s="33"/>
      <c r="AH1256" s="34"/>
      <c r="AI1256" s="35"/>
      <c r="AJ1256" s="33"/>
      <c r="AK1256" s="34"/>
      <c r="AL1256" s="35"/>
      <c r="AM1256" s="28"/>
      <c r="AN1256" s="28"/>
      <c r="AO1256" s="28"/>
    </row>
    <row r="1257" spans="5:41" x14ac:dyDescent="0.25">
      <c r="E1257" s="20"/>
      <c r="F1257" s="20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6"/>
      <c r="AA1257" s="16"/>
      <c r="AB1257" s="16"/>
      <c r="AC1257" s="14"/>
      <c r="AD1257" s="14"/>
      <c r="AE1257" s="27"/>
      <c r="AF1257" s="27"/>
      <c r="AG1257" s="33"/>
      <c r="AH1257" s="34"/>
      <c r="AI1257" s="35"/>
      <c r="AJ1257" s="33"/>
      <c r="AK1257" s="34"/>
      <c r="AL1257" s="35"/>
      <c r="AM1257" s="28"/>
      <c r="AN1257" s="28"/>
      <c r="AO1257" s="28"/>
    </row>
    <row r="1258" spans="5:41" x14ac:dyDescent="0.25">
      <c r="E1258" s="20"/>
      <c r="F1258" s="20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6"/>
      <c r="AA1258" s="16"/>
      <c r="AB1258" s="16"/>
      <c r="AC1258" s="14"/>
      <c r="AD1258" s="14"/>
      <c r="AE1258" s="27"/>
      <c r="AF1258" s="27"/>
      <c r="AG1258" s="33"/>
      <c r="AH1258" s="34"/>
      <c r="AI1258" s="35"/>
      <c r="AJ1258" s="33"/>
      <c r="AK1258" s="34"/>
      <c r="AL1258" s="35"/>
      <c r="AM1258" s="28"/>
      <c r="AN1258" s="28"/>
      <c r="AO1258" s="28"/>
    </row>
    <row r="1259" spans="5:41" x14ac:dyDescent="0.25">
      <c r="E1259" s="20"/>
      <c r="F1259" s="20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6"/>
      <c r="AA1259" s="16"/>
      <c r="AB1259" s="16"/>
      <c r="AC1259" s="14"/>
      <c r="AD1259" s="14"/>
      <c r="AE1259" s="27"/>
      <c r="AF1259" s="27"/>
      <c r="AG1259" s="33"/>
      <c r="AH1259" s="34"/>
      <c r="AI1259" s="35"/>
      <c r="AJ1259" s="33"/>
      <c r="AK1259" s="34"/>
      <c r="AL1259" s="35"/>
      <c r="AM1259" s="28"/>
      <c r="AN1259" s="28"/>
      <c r="AO1259" s="28"/>
    </row>
    <row r="1260" spans="5:41" x14ac:dyDescent="0.25">
      <c r="E1260" s="20"/>
      <c r="F1260" s="20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6"/>
      <c r="AA1260" s="16"/>
      <c r="AB1260" s="16"/>
      <c r="AC1260" s="14"/>
      <c r="AD1260" s="14"/>
      <c r="AE1260" s="27"/>
      <c r="AF1260" s="27"/>
      <c r="AG1260" s="33"/>
      <c r="AH1260" s="34"/>
      <c r="AI1260" s="35"/>
      <c r="AJ1260" s="33"/>
      <c r="AK1260" s="34"/>
      <c r="AL1260" s="35"/>
      <c r="AM1260" s="28"/>
      <c r="AN1260" s="28"/>
      <c r="AO1260" s="28"/>
    </row>
    <row r="1261" spans="5:41" x14ac:dyDescent="0.25">
      <c r="E1261" s="20"/>
      <c r="F1261" s="20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6"/>
      <c r="AA1261" s="16"/>
      <c r="AB1261" s="16"/>
      <c r="AC1261" s="14"/>
      <c r="AD1261" s="14"/>
      <c r="AE1261" s="27"/>
      <c r="AF1261" s="27"/>
      <c r="AG1261" s="33"/>
      <c r="AH1261" s="34"/>
      <c r="AI1261" s="35"/>
      <c r="AJ1261" s="33"/>
      <c r="AK1261" s="34"/>
      <c r="AL1261" s="35"/>
      <c r="AM1261" s="28"/>
      <c r="AN1261" s="28"/>
      <c r="AO1261" s="28"/>
    </row>
    <row r="1262" spans="5:41" x14ac:dyDescent="0.25">
      <c r="E1262" s="20"/>
      <c r="F1262" s="20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6"/>
      <c r="AA1262" s="16"/>
      <c r="AB1262" s="16"/>
      <c r="AC1262" s="14"/>
      <c r="AD1262" s="14"/>
      <c r="AE1262" s="27"/>
      <c r="AF1262" s="27"/>
      <c r="AG1262" s="33"/>
      <c r="AH1262" s="34"/>
      <c r="AI1262" s="35"/>
      <c r="AJ1262" s="33"/>
      <c r="AK1262" s="34"/>
      <c r="AL1262" s="35"/>
      <c r="AM1262" s="28"/>
      <c r="AN1262" s="28"/>
      <c r="AO1262" s="28"/>
    </row>
    <row r="1263" spans="5:41" x14ac:dyDescent="0.25">
      <c r="E1263" s="20"/>
      <c r="F1263" s="20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6"/>
      <c r="AA1263" s="16"/>
      <c r="AB1263" s="16"/>
      <c r="AC1263" s="14"/>
      <c r="AD1263" s="14"/>
      <c r="AE1263" s="27"/>
      <c r="AF1263" s="27"/>
      <c r="AG1263" s="33"/>
      <c r="AH1263" s="34"/>
      <c r="AI1263" s="35"/>
      <c r="AJ1263" s="33"/>
      <c r="AK1263" s="34"/>
      <c r="AL1263" s="35"/>
      <c r="AM1263" s="28"/>
      <c r="AN1263" s="28"/>
      <c r="AO1263" s="28"/>
    </row>
    <row r="1264" spans="5:41" x14ac:dyDescent="0.25">
      <c r="E1264" s="20"/>
      <c r="F1264" s="20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6"/>
      <c r="AA1264" s="16"/>
      <c r="AB1264" s="16"/>
      <c r="AC1264" s="14"/>
      <c r="AD1264" s="14"/>
      <c r="AE1264" s="27"/>
      <c r="AF1264" s="27"/>
      <c r="AG1264" s="33"/>
      <c r="AH1264" s="34"/>
      <c r="AI1264" s="35"/>
      <c r="AJ1264" s="33"/>
      <c r="AK1264" s="34"/>
      <c r="AL1264" s="35"/>
      <c r="AM1264" s="28"/>
      <c r="AN1264" s="28"/>
      <c r="AO1264" s="28"/>
    </row>
    <row r="1265" spans="5:41" x14ac:dyDescent="0.25">
      <c r="E1265" s="20"/>
      <c r="F1265" s="20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6"/>
      <c r="AA1265" s="16"/>
      <c r="AB1265" s="16"/>
      <c r="AC1265" s="14"/>
      <c r="AD1265" s="14"/>
      <c r="AE1265" s="27"/>
      <c r="AF1265" s="27"/>
      <c r="AG1265" s="33"/>
      <c r="AH1265" s="34"/>
      <c r="AI1265" s="35"/>
      <c r="AJ1265" s="33"/>
      <c r="AK1265" s="34"/>
      <c r="AL1265" s="35"/>
      <c r="AM1265" s="28"/>
      <c r="AN1265" s="28"/>
      <c r="AO1265" s="28"/>
    </row>
    <row r="1266" spans="5:41" x14ac:dyDescent="0.25">
      <c r="E1266" s="20"/>
      <c r="F1266" s="20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6"/>
      <c r="AA1266" s="16"/>
      <c r="AB1266" s="16"/>
      <c r="AC1266" s="14"/>
      <c r="AD1266" s="14"/>
      <c r="AE1266" s="27"/>
      <c r="AF1266" s="27"/>
      <c r="AG1266" s="33"/>
      <c r="AH1266" s="34"/>
      <c r="AI1266" s="35"/>
      <c r="AJ1266" s="33"/>
      <c r="AK1266" s="34"/>
      <c r="AL1266" s="35"/>
      <c r="AM1266" s="28"/>
      <c r="AN1266" s="28"/>
      <c r="AO1266" s="28"/>
    </row>
    <row r="1267" spans="5:41" x14ac:dyDescent="0.25">
      <c r="E1267" s="20"/>
      <c r="F1267" s="20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6"/>
      <c r="AA1267" s="16"/>
      <c r="AB1267" s="16"/>
      <c r="AC1267" s="14"/>
      <c r="AD1267" s="14"/>
      <c r="AE1267" s="27"/>
      <c r="AF1267" s="27"/>
      <c r="AG1267" s="33"/>
      <c r="AH1267" s="34"/>
      <c r="AI1267" s="35"/>
      <c r="AJ1267" s="33"/>
      <c r="AK1267" s="34"/>
      <c r="AL1267" s="35"/>
      <c r="AM1267" s="28"/>
      <c r="AN1267" s="28"/>
      <c r="AO1267" s="28"/>
    </row>
    <row r="1268" spans="5:41" x14ac:dyDescent="0.25">
      <c r="E1268" s="20"/>
      <c r="F1268" s="20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6"/>
      <c r="AA1268" s="16"/>
      <c r="AB1268" s="16"/>
      <c r="AC1268" s="14"/>
      <c r="AD1268" s="14"/>
      <c r="AE1268" s="27"/>
      <c r="AF1268" s="27"/>
      <c r="AG1268" s="33"/>
      <c r="AH1268" s="34"/>
      <c r="AI1268" s="35"/>
      <c r="AJ1268" s="33"/>
      <c r="AK1268" s="34"/>
      <c r="AL1268" s="35"/>
      <c r="AM1268" s="28"/>
      <c r="AN1268" s="28"/>
      <c r="AO1268" s="28"/>
    </row>
    <row r="1269" spans="5:41" x14ac:dyDescent="0.25">
      <c r="E1269" s="20"/>
      <c r="F1269" s="20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6"/>
      <c r="AA1269" s="16"/>
      <c r="AB1269" s="16"/>
      <c r="AC1269" s="14"/>
      <c r="AD1269" s="14"/>
      <c r="AE1269" s="27"/>
      <c r="AF1269" s="27"/>
      <c r="AG1269" s="33"/>
      <c r="AH1269" s="34"/>
      <c r="AI1269" s="35"/>
      <c r="AJ1269" s="33"/>
      <c r="AK1269" s="34"/>
      <c r="AL1269" s="35"/>
      <c r="AM1269" s="28"/>
      <c r="AN1269" s="28"/>
      <c r="AO1269" s="28"/>
    </row>
    <row r="1270" spans="5:41" x14ac:dyDescent="0.25">
      <c r="E1270" s="20"/>
      <c r="F1270" s="20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6"/>
      <c r="AA1270" s="16"/>
      <c r="AB1270" s="16"/>
      <c r="AC1270" s="14"/>
      <c r="AD1270" s="14"/>
      <c r="AE1270" s="27"/>
      <c r="AF1270" s="27"/>
      <c r="AG1270" s="33"/>
      <c r="AH1270" s="34"/>
      <c r="AI1270" s="35"/>
      <c r="AJ1270" s="33"/>
      <c r="AK1270" s="34"/>
      <c r="AL1270" s="35"/>
      <c r="AM1270" s="28"/>
      <c r="AN1270" s="28"/>
      <c r="AO1270" s="28"/>
    </row>
    <row r="1271" spans="5:41" x14ac:dyDescent="0.25">
      <c r="E1271" s="20"/>
      <c r="F1271" s="20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6"/>
      <c r="AA1271" s="16"/>
      <c r="AB1271" s="16"/>
      <c r="AC1271" s="14"/>
      <c r="AD1271" s="14"/>
      <c r="AE1271" s="27"/>
      <c r="AF1271" s="27"/>
      <c r="AG1271" s="33"/>
      <c r="AH1271" s="34"/>
      <c r="AI1271" s="35"/>
      <c r="AJ1271" s="33"/>
      <c r="AK1271" s="34"/>
      <c r="AL1271" s="35"/>
      <c r="AM1271" s="28"/>
      <c r="AN1271" s="28"/>
      <c r="AO1271" s="28"/>
    </row>
    <row r="1272" spans="5:41" x14ac:dyDescent="0.25">
      <c r="E1272" s="20"/>
      <c r="F1272" s="20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6"/>
      <c r="AA1272" s="16"/>
      <c r="AB1272" s="16"/>
      <c r="AC1272" s="14"/>
      <c r="AD1272" s="14"/>
      <c r="AE1272" s="27"/>
      <c r="AF1272" s="27"/>
      <c r="AG1272" s="33"/>
      <c r="AH1272" s="34"/>
      <c r="AI1272" s="35"/>
      <c r="AJ1272" s="33"/>
      <c r="AK1272" s="34"/>
      <c r="AL1272" s="35"/>
      <c r="AM1272" s="28"/>
      <c r="AN1272" s="28"/>
      <c r="AO1272" s="28"/>
    </row>
    <row r="1273" spans="5:41" x14ac:dyDescent="0.25">
      <c r="E1273" s="20"/>
      <c r="F1273" s="20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6"/>
      <c r="AA1273" s="16"/>
      <c r="AB1273" s="16"/>
      <c r="AC1273" s="14"/>
      <c r="AD1273" s="14"/>
      <c r="AE1273" s="27"/>
      <c r="AF1273" s="27"/>
      <c r="AG1273" s="33"/>
      <c r="AH1273" s="34"/>
      <c r="AI1273" s="35"/>
      <c r="AJ1273" s="33"/>
      <c r="AK1273" s="34"/>
      <c r="AL1273" s="35"/>
      <c r="AM1273" s="28"/>
      <c r="AN1273" s="28"/>
      <c r="AO1273" s="28"/>
    </row>
    <row r="1274" spans="5:41" x14ac:dyDescent="0.25">
      <c r="E1274" s="20"/>
      <c r="F1274" s="20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6"/>
      <c r="AA1274" s="16"/>
      <c r="AB1274" s="16"/>
      <c r="AC1274" s="14"/>
      <c r="AD1274" s="14"/>
      <c r="AE1274" s="27"/>
      <c r="AF1274" s="27"/>
      <c r="AG1274" s="33"/>
      <c r="AH1274" s="34"/>
      <c r="AI1274" s="35"/>
      <c r="AJ1274" s="33"/>
      <c r="AK1274" s="34"/>
      <c r="AL1274" s="35"/>
      <c r="AM1274" s="28"/>
      <c r="AN1274" s="28"/>
      <c r="AO1274" s="28"/>
    </row>
    <row r="1275" spans="5:41" x14ac:dyDescent="0.25">
      <c r="E1275" s="20"/>
      <c r="F1275" s="20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6"/>
      <c r="AA1275" s="16"/>
      <c r="AB1275" s="16"/>
      <c r="AC1275" s="14"/>
      <c r="AD1275" s="14"/>
      <c r="AE1275" s="27"/>
      <c r="AF1275" s="27"/>
      <c r="AG1275" s="33"/>
      <c r="AH1275" s="34"/>
      <c r="AI1275" s="35"/>
      <c r="AJ1275" s="33"/>
      <c r="AK1275" s="34"/>
      <c r="AL1275" s="35"/>
      <c r="AM1275" s="28"/>
      <c r="AN1275" s="28"/>
      <c r="AO1275" s="28"/>
    </row>
    <row r="1276" spans="5:41" x14ac:dyDescent="0.25">
      <c r="E1276" s="20"/>
      <c r="F1276" s="20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6"/>
      <c r="AA1276" s="16"/>
      <c r="AB1276" s="16"/>
      <c r="AC1276" s="14"/>
      <c r="AD1276" s="14"/>
      <c r="AE1276" s="27"/>
      <c r="AF1276" s="27"/>
      <c r="AG1276" s="33"/>
      <c r="AH1276" s="34"/>
      <c r="AI1276" s="35"/>
      <c r="AJ1276" s="33"/>
      <c r="AK1276" s="34"/>
      <c r="AL1276" s="35"/>
      <c r="AM1276" s="28"/>
      <c r="AN1276" s="28"/>
      <c r="AO1276" s="28"/>
    </row>
    <row r="1277" spans="5:41" x14ac:dyDescent="0.25">
      <c r="E1277" s="20"/>
      <c r="F1277" s="20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6"/>
      <c r="AA1277" s="16"/>
      <c r="AB1277" s="16"/>
      <c r="AC1277" s="14"/>
      <c r="AD1277" s="14"/>
      <c r="AE1277" s="27"/>
      <c r="AF1277" s="27"/>
      <c r="AG1277" s="33"/>
      <c r="AH1277" s="34"/>
      <c r="AI1277" s="35"/>
      <c r="AJ1277" s="33"/>
      <c r="AK1277" s="34"/>
      <c r="AL1277" s="35"/>
      <c r="AM1277" s="28"/>
      <c r="AN1277" s="28"/>
      <c r="AO1277" s="28"/>
    </row>
    <row r="1278" spans="5:41" x14ac:dyDescent="0.25">
      <c r="E1278" s="20"/>
      <c r="F1278" s="20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6"/>
      <c r="AA1278" s="16"/>
      <c r="AB1278" s="16"/>
      <c r="AC1278" s="14"/>
      <c r="AD1278" s="14"/>
      <c r="AE1278" s="27"/>
      <c r="AF1278" s="27"/>
      <c r="AG1278" s="33"/>
      <c r="AH1278" s="34"/>
      <c r="AI1278" s="35"/>
      <c r="AJ1278" s="33"/>
      <c r="AK1278" s="34"/>
      <c r="AL1278" s="35"/>
      <c r="AM1278" s="28"/>
      <c r="AN1278" s="28"/>
      <c r="AO1278" s="28"/>
    </row>
    <row r="1279" spans="5:41" x14ac:dyDescent="0.25">
      <c r="E1279" s="20"/>
      <c r="F1279" s="20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6"/>
      <c r="AA1279" s="16"/>
      <c r="AB1279" s="16"/>
      <c r="AC1279" s="14"/>
      <c r="AD1279" s="14"/>
      <c r="AE1279" s="27"/>
      <c r="AF1279" s="27"/>
      <c r="AG1279" s="33"/>
      <c r="AH1279" s="34"/>
      <c r="AI1279" s="35"/>
      <c r="AJ1279" s="33"/>
      <c r="AK1279" s="34"/>
      <c r="AL1279" s="35"/>
      <c r="AM1279" s="28"/>
      <c r="AN1279" s="28"/>
      <c r="AO1279" s="28"/>
    </row>
    <row r="1280" spans="5:41" x14ac:dyDescent="0.25">
      <c r="E1280" s="20"/>
      <c r="F1280" s="20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6"/>
      <c r="AA1280" s="16"/>
      <c r="AB1280" s="16"/>
      <c r="AC1280" s="14"/>
      <c r="AD1280" s="14"/>
      <c r="AE1280" s="27"/>
      <c r="AF1280" s="27"/>
      <c r="AG1280" s="33"/>
      <c r="AH1280" s="34"/>
      <c r="AI1280" s="35"/>
      <c r="AJ1280" s="33"/>
      <c r="AK1280" s="34"/>
      <c r="AL1280" s="35"/>
      <c r="AM1280" s="28"/>
      <c r="AN1280" s="28"/>
      <c r="AO1280" s="28"/>
    </row>
    <row r="1281" spans="5:41" x14ac:dyDescent="0.25">
      <c r="E1281" s="20"/>
      <c r="F1281" s="20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6"/>
      <c r="AA1281" s="16"/>
      <c r="AB1281" s="16"/>
      <c r="AC1281" s="14"/>
      <c r="AD1281" s="14"/>
      <c r="AE1281" s="27"/>
      <c r="AF1281" s="27"/>
      <c r="AG1281" s="33"/>
      <c r="AH1281" s="34"/>
      <c r="AI1281" s="35"/>
      <c r="AJ1281" s="33"/>
      <c r="AK1281" s="34"/>
      <c r="AL1281" s="35"/>
      <c r="AM1281" s="28"/>
      <c r="AN1281" s="28"/>
      <c r="AO1281" s="28"/>
    </row>
    <row r="1282" spans="5:41" x14ac:dyDescent="0.25">
      <c r="E1282" s="20"/>
      <c r="F1282" s="20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6"/>
      <c r="AA1282" s="16"/>
      <c r="AB1282" s="16"/>
      <c r="AC1282" s="14"/>
      <c r="AD1282" s="14"/>
      <c r="AE1282" s="27"/>
      <c r="AF1282" s="27"/>
      <c r="AG1282" s="33"/>
      <c r="AH1282" s="34"/>
      <c r="AI1282" s="35"/>
      <c r="AJ1282" s="33"/>
      <c r="AK1282" s="34"/>
      <c r="AL1282" s="35"/>
      <c r="AM1282" s="28"/>
      <c r="AN1282" s="28"/>
      <c r="AO1282" s="28"/>
    </row>
    <row r="1283" spans="5:41" x14ac:dyDescent="0.25">
      <c r="E1283" s="20"/>
      <c r="F1283" s="20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6"/>
      <c r="AA1283" s="16"/>
      <c r="AB1283" s="16"/>
      <c r="AC1283" s="14"/>
      <c r="AD1283" s="14"/>
      <c r="AE1283" s="27"/>
      <c r="AF1283" s="27"/>
      <c r="AG1283" s="33"/>
      <c r="AH1283" s="34"/>
      <c r="AI1283" s="35"/>
      <c r="AJ1283" s="33"/>
      <c r="AK1283" s="34"/>
      <c r="AL1283" s="35"/>
      <c r="AM1283" s="28"/>
      <c r="AN1283" s="28"/>
      <c r="AO1283" s="28"/>
    </row>
    <row r="1284" spans="5:41" x14ac:dyDescent="0.25">
      <c r="E1284" s="20"/>
      <c r="F1284" s="20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6"/>
      <c r="AA1284" s="16"/>
      <c r="AB1284" s="16"/>
      <c r="AC1284" s="14"/>
      <c r="AD1284" s="14"/>
      <c r="AE1284" s="27"/>
      <c r="AF1284" s="27"/>
      <c r="AG1284" s="33"/>
      <c r="AH1284" s="34"/>
      <c r="AI1284" s="35"/>
      <c r="AJ1284" s="33"/>
      <c r="AK1284" s="34"/>
      <c r="AL1284" s="35"/>
      <c r="AM1284" s="28"/>
      <c r="AN1284" s="28"/>
      <c r="AO1284" s="28"/>
    </row>
    <row r="1285" spans="5:41" x14ac:dyDescent="0.25">
      <c r="E1285" s="20"/>
      <c r="F1285" s="20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6"/>
      <c r="AA1285" s="16"/>
      <c r="AB1285" s="16"/>
      <c r="AC1285" s="14"/>
      <c r="AD1285" s="14"/>
      <c r="AE1285" s="27"/>
      <c r="AF1285" s="27"/>
      <c r="AG1285" s="33"/>
      <c r="AH1285" s="34"/>
      <c r="AI1285" s="35"/>
      <c r="AJ1285" s="33"/>
      <c r="AK1285" s="34"/>
      <c r="AL1285" s="35"/>
      <c r="AM1285" s="28"/>
      <c r="AN1285" s="28"/>
      <c r="AO1285" s="28"/>
    </row>
    <row r="1286" spans="5:41" x14ac:dyDescent="0.25">
      <c r="E1286" s="20"/>
      <c r="F1286" s="20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6"/>
      <c r="AA1286" s="16"/>
      <c r="AB1286" s="16"/>
      <c r="AC1286" s="14"/>
      <c r="AD1286" s="14"/>
      <c r="AE1286" s="27"/>
      <c r="AF1286" s="27"/>
      <c r="AG1286" s="33"/>
      <c r="AH1286" s="34"/>
      <c r="AI1286" s="35"/>
      <c r="AJ1286" s="33"/>
      <c r="AK1286" s="34"/>
      <c r="AL1286" s="35"/>
      <c r="AM1286" s="28"/>
      <c r="AN1286" s="28"/>
      <c r="AO1286" s="28"/>
    </row>
    <row r="1287" spans="5:41" x14ac:dyDescent="0.25">
      <c r="E1287" s="20"/>
      <c r="F1287" s="20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6"/>
      <c r="AA1287" s="16"/>
      <c r="AB1287" s="16"/>
      <c r="AC1287" s="14"/>
      <c r="AD1287" s="14"/>
      <c r="AE1287" s="27"/>
      <c r="AF1287" s="27"/>
      <c r="AG1287" s="33"/>
      <c r="AH1287" s="34"/>
      <c r="AI1287" s="35"/>
      <c r="AJ1287" s="33"/>
      <c r="AK1287" s="34"/>
      <c r="AL1287" s="35"/>
      <c r="AM1287" s="28"/>
      <c r="AN1287" s="28"/>
      <c r="AO1287" s="28"/>
    </row>
    <row r="1288" spans="5:41" x14ac:dyDescent="0.25">
      <c r="E1288" s="20"/>
      <c r="F1288" s="20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6"/>
      <c r="AA1288" s="16"/>
      <c r="AB1288" s="16"/>
      <c r="AC1288" s="14"/>
      <c r="AD1288" s="14"/>
      <c r="AE1288" s="27"/>
      <c r="AF1288" s="27"/>
      <c r="AG1288" s="33"/>
      <c r="AH1288" s="34"/>
      <c r="AI1288" s="35"/>
      <c r="AJ1288" s="33"/>
      <c r="AK1288" s="34"/>
      <c r="AL1288" s="35"/>
      <c r="AM1288" s="28"/>
      <c r="AN1288" s="28"/>
      <c r="AO1288" s="28"/>
    </row>
    <row r="1289" spans="5:41" x14ac:dyDescent="0.25">
      <c r="E1289" s="20"/>
      <c r="F1289" s="20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6"/>
      <c r="AA1289" s="16"/>
      <c r="AB1289" s="16"/>
      <c r="AC1289" s="14"/>
      <c r="AD1289" s="14"/>
      <c r="AE1289" s="27"/>
      <c r="AF1289" s="27"/>
      <c r="AG1289" s="33"/>
      <c r="AH1289" s="34"/>
      <c r="AI1289" s="35"/>
      <c r="AJ1289" s="33"/>
      <c r="AK1289" s="34"/>
      <c r="AL1289" s="35"/>
      <c r="AM1289" s="28"/>
      <c r="AN1289" s="28"/>
      <c r="AO1289" s="28"/>
    </row>
    <row r="1290" spans="5:41" x14ac:dyDescent="0.25">
      <c r="E1290" s="20"/>
      <c r="F1290" s="20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6"/>
      <c r="AA1290" s="16"/>
      <c r="AB1290" s="16"/>
      <c r="AC1290" s="14"/>
      <c r="AD1290" s="14"/>
      <c r="AE1290" s="27"/>
      <c r="AF1290" s="27"/>
      <c r="AG1290" s="33"/>
      <c r="AH1290" s="34"/>
      <c r="AI1290" s="35"/>
      <c r="AJ1290" s="33"/>
      <c r="AK1290" s="34"/>
      <c r="AL1290" s="35"/>
      <c r="AM1290" s="28"/>
      <c r="AN1290" s="28"/>
      <c r="AO1290" s="28"/>
    </row>
    <row r="1291" spans="5:41" x14ac:dyDescent="0.25">
      <c r="E1291" s="20"/>
      <c r="F1291" s="20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6"/>
      <c r="AA1291" s="16"/>
      <c r="AB1291" s="16"/>
      <c r="AC1291" s="14"/>
      <c r="AD1291" s="14"/>
      <c r="AE1291" s="27"/>
      <c r="AF1291" s="27"/>
      <c r="AG1291" s="33"/>
      <c r="AH1291" s="34"/>
      <c r="AI1291" s="35"/>
      <c r="AJ1291" s="33"/>
      <c r="AK1291" s="34"/>
      <c r="AL1291" s="35"/>
      <c r="AM1291" s="28"/>
      <c r="AN1291" s="28"/>
      <c r="AO1291" s="28"/>
    </row>
    <row r="1292" spans="5:41" x14ac:dyDescent="0.25">
      <c r="E1292" s="20"/>
      <c r="F1292" s="20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6"/>
      <c r="AA1292" s="16"/>
      <c r="AB1292" s="16"/>
      <c r="AC1292" s="14"/>
      <c r="AD1292" s="14"/>
      <c r="AE1292" s="27"/>
      <c r="AF1292" s="27"/>
      <c r="AG1292" s="33"/>
      <c r="AH1292" s="34"/>
      <c r="AI1292" s="35"/>
      <c r="AJ1292" s="33"/>
      <c r="AK1292" s="34"/>
      <c r="AL1292" s="35"/>
      <c r="AM1292" s="28"/>
      <c r="AN1292" s="28"/>
      <c r="AO1292" s="28"/>
    </row>
    <row r="1293" spans="5:41" x14ac:dyDescent="0.25">
      <c r="E1293" s="20"/>
      <c r="F1293" s="20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6"/>
      <c r="AA1293" s="16"/>
      <c r="AB1293" s="16"/>
      <c r="AC1293" s="14"/>
      <c r="AD1293" s="14"/>
      <c r="AE1293" s="27"/>
      <c r="AF1293" s="27"/>
      <c r="AG1293" s="33"/>
      <c r="AH1293" s="34"/>
      <c r="AI1293" s="35"/>
      <c r="AJ1293" s="33"/>
      <c r="AK1293" s="34"/>
      <c r="AL1293" s="35"/>
      <c r="AM1293" s="28"/>
      <c r="AN1293" s="28"/>
      <c r="AO1293" s="28"/>
    </row>
    <row r="1294" spans="5:41" x14ac:dyDescent="0.25">
      <c r="E1294" s="20"/>
      <c r="F1294" s="20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6"/>
      <c r="AA1294" s="16"/>
      <c r="AB1294" s="16"/>
      <c r="AC1294" s="14"/>
      <c r="AD1294" s="14"/>
      <c r="AE1294" s="27"/>
      <c r="AF1294" s="27"/>
      <c r="AG1294" s="33"/>
      <c r="AH1294" s="34"/>
      <c r="AI1294" s="35"/>
      <c r="AJ1294" s="33"/>
      <c r="AK1294" s="34"/>
      <c r="AL1294" s="35"/>
      <c r="AM1294" s="28"/>
      <c r="AN1294" s="28"/>
      <c r="AO1294" s="28"/>
    </row>
    <row r="1295" spans="5:41" x14ac:dyDescent="0.25">
      <c r="E1295" s="20"/>
      <c r="F1295" s="20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6"/>
      <c r="AA1295" s="16"/>
      <c r="AB1295" s="16"/>
      <c r="AC1295" s="14"/>
      <c r="AD1295" s="14"/>
      <c r="AE1295" s="27"/>
      <c r="AF1295" s="27"/>
      <c r="AG1295" s="33"/>
      <c r="AH1295" s="34"/>
      <c r="AI1295" s="35"/>
      <c r="AJ1295" s="33"/>
      <c r="AK1295" s="34"/>
      <c r="AL1295" s="35"/>
      <c r="AM1295" s="28"/>
      <c r="AN1295" s="28"/>
      <c r="AO1295" s="28"/>
    </row>
    <row r="1296" spans="5:41" x14ac:dyDescent="0.25">
      <c r="E1296" s="20"/>
      <c r="F1296" s="20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6"/>
      <c r="AA1296" s="16"/>
      <c r="AB1296" s="16"/>
      <c r="AC1296" s="14"/>
      <c r="AD1296" s="14"/>
      <c r="AE1296" s="27"/>
      <c r="AF1296" s="27"/>
      <c r="AG1296" s="33"/>
      <c r="AH1296" s="34"/>
      <c r="AI1296" s="35"/>
      <c r="AJ1296" s="33"/>
      <c r="AK1296" s="34"/>
      <c r="AL1296" s="35"/>
      <c r="AM1296" s="28"/>
      <c r="AN1296" s="28"/>
      <c r="AO1296" s="28"/>
    </row>
    <row r="1297" spans="5:41" x14ac:dyDescent="0.25">
      <c r="E1297" s="20"/>
      <c r="F1297" s="20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6"/>
      <c r="AA1297" s="16"/>
      <c r="AB1297" s="16"/>
      <c r="AC1297" s="14"/>
      <c r="AD1297" s="14"/>
      <c r="AE1297" s="27"/>
      <c r="AF1297" s="27"/>
      <c r="AG1297" s="33"/>
      <c r="AH1297" s="34"/>
      <c r="AI1297" s="35"/>
      <c r="AJ1297" s="33"/>
      <c r="AK1297" s="34"/>
      <c r="AL1297" s="35"/>
      <c r="AM1297" s="28"/>
      <c r="AN1297" s="28"/>
      <c r="AO1297" s="28"/>
    </row>
    <row r="1298" spans="5:41" x14ac:dyDescent="0.25">
      <c r="E1298" s="20"/>
      <c r="F1298" s="20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6"/>
      <c r="AA1298" s="16"/>
      <c r="AB1298" s="16"/>
      <c r="AC1298" s="14"/>
      <c r="AD1298" s="14"/>
      <c r="AE1298" s="27"/>
      <c r="AF1298" s="27"/>
      <c r="AG1298" s="33"/>
      <c r="AH1298" s="34"/>
      <c r="AI1298" s="35"/>
      <c r="AJ1298" s="33"/>
      <c r="AK1298" s="34"/>
      <c r="AL1298" s="35"/>
      <c r="AM1298" s="28"/>
      <c r="AN1298" s="28"/>
      <c r="AO1298" s="28"/>
    </row>
    <row r="1299" spans="5:41" x14ac:dyDescent="0.25">
      <c r="E1299" s="20"/>
      <c r="F1299" s="20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6"/>
      <c r="AA1299" s="16"/>
      <c r="AB1299" s="16"/>
      <c r="AC1299" s="14"/>
      <c r="AD1299" s="14"/>
      <c r="AE1299" s="27"/>
      <c r="AF1299" s="27"/>
      <c r="AG1299" s="33"/>
      <c r="AH1299" s="34"/>
      <c r="AI1299" s="35"/>
      <c r="AJ1299" s="33"/>
      <c r="AK1299" s="34"/>
      <c r="AL1299" s="35"/>
      <c r="AM1299" s="28"/>
      <c r="AN1299" s="28"/>
      <c r="AO1299" s="28"/>
    </row>
    <row r="1300" spans="5:41" x14ac:dyDescent="0.25">
      <c r="E1300" s="20"/>
      <c r="F1300" s="20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6"/>
      <c r="AA1300" s="16"/>
      <c r="AB1300" s="16"/>
      <c r="AC1300" s="14"/>
      <c r="AD1300" s="14"/>
      <c r="AE1300" s="27"/>
      <c r="AF1300" s="27"/>
      <c r="AG1300" s="33"/>
      <c r="AH1300" s="34"/>
      <c r="AI1300" s="35"/>
      <c r="AJ1300" s="33"/>
      <c r="AK1300" s="34"/>
      <c r="AL1300" s="35"/>
      <c r="AM1300" s="28"/>
      <c r="AN1300" s="28"/>
      <c r="AO1300" s="28"/>
    </row>
    <row r="1301" spans="5:41" x14ac:dyDescent="0.25">
      <c r="E1301" s="20"/>
      <c r="F1301" s="20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6"/>
      <c r="AA1301" s="16"/>
      <c r="AB1301" s="16"/>
      <c r="AC1301" s="14"/>
      <c r="AD1301" s="14"/>
      <c r="AE1301" s="27"/>
      <c r="AF1301" s="27"/>
      <c r="AG1301" s="33"/>
      <c r="AH1301" s="34"/>
      <c r="AI1301" s="35"/>
      <c r="AJ1301" s="33"/>
      <c r="AK1301" s="34"/>
      <c r="AL1301" s="35"/>
      <c r="AM1301" s="28"/>
      <c r="AN1301" s="28"/>
      <c r="AO1301" s="28"/>
    </row>
    <row r="1302" spans="5:41" x14ac:dyDescent="0.25">
      <c r="E1302" s="20"/>
      <c r="F1302" s="20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6"/>
      <c r="AA1302" s="16"/>
      <c r="AB1302" s="16"/>
      <c r="AC1302" s="14"/>
      <c r="AD1302" s="14"/>
      <c r="AE1302" s="27"/>
      <c r="AF1302" s="27"/>
      <c r="AG1302" s="33"/>
      <c r="AH1302" s="34"/>
      <c r="AI1302" s="35"/>
      <c r="AJ1302" s="33"/>
      <c r="AK1302" s="34"/>
      <c r="AL1302" s="35"/>
      <c r="AM1302" s="28"/>
      <c r="AN1302" s="28"/>
      <c r="AO1302" s="28"/>
    </row>
    <row r="1303" spans="5:41" x14ac:dyDescent="0.25">
      <c r="E1303" s="20"/>
      <c r="F1303" s="20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6"/>
      <c r="AA1303" s="16"/>
      <c r="AB1303" s="16"/>
      <c r="AC1303" s="14"/>
      <c r="AD1303" s="14"/>
      <c r="AE1303" s="27"/>
      <c r="AF1303" s="27"/>
      <c r="AG1303" s="33"/>
      <c r="AH1303" s="34"/>
      <c r="AI1303" s="35"/>
      <c r="AJ1303" s="33"/>
      <c r="AK1303" s="34"/>
      <c r="AL1303" s="35"/>
      <c r="AM1303" s="28"/>
      <c r="AN1303" s="28"/>
      <c r="AO1303" s="28"/>
    </row>
    <row r="1304" spans="5:41" x14ac:dyDescent="0.25">
      <c r="E1304" s="20"/>
      <c r="F1304" s="20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6"/>
      <c r="AA1304" s="16"/>
      <c r="AB1304" s="16"/>
      <c r="AC1304" s="14"/>
      <c r="AD1304" s="14"/>
      <c r="AE1304" s="27"/>
      <c r="AF1304" s="27"/>
      <c r="AG1304" s="33"/>
      <c r="AH1304" s="34"/>
      <c r="AI1304" s="35"/>
      <c r="AJ1304" s="33"/>
      <c r="AK1304" s="34"/>
      <c r="AL1304" s="35"/>
      <c r="AM1304" s="28"/>
      <c r="AN1304" s="28"/>
      <c r="AO1304" s="28"/>
    </row>
    <row r="1305" spans="5:41" x14ac:dyDescent="0.25">
      <c r="E1305" s="20"/>
      <c r="F1305" s="20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6"/>
      <c r="AA1305" s="16"/>
      <c r="AB1305" s="16"/>
      <c r="AC1305" s="14"/>
      <c r="AD1305" s="14"/>
      <c r="AE1305" s="27"/>
      <c r="AF1305" s="27"/>
      <c r="AG1305" s="33"/>
      <c r="AH1305" s="34"/>
      <c r="AI1305" s="35"/>
      <c r="AJ1305" s="33"/>
      <c r="AK1305" s="34"/>
      <c r="AL1305" s="35"/>
      <c r="AM1305" s="28"/>
      <c r="AN1305" s="28"/>
      <c r="AO1305" s="28"/>
    </row>
    <row r="1306" spans="5:41" x14ac:dyDescent="0.25">
      <c r="E1306" s="20"/>
      <c r="F1306" s="20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6"/>
      <c r="AA1306" s="16"/>
      <c r="AB1306" s="16"/>
      <c r="AC1306" s="14"/>
      <c r="AD1306" s="14"/>
      <c r="AE1306" s="27"/>
      <c r="AF1306" s="27"/>
      <c r="AG1306" s="33"/>
      <c r="AH1306" s="34"/>
      <c r="AI1306" s="35"/>
      <c r="AJ1306" s="33"/>
      <c r="AK1306" s="34"/>
      <c r="AL1306" s="35"/>
      <c r="AM1306" s="28"/>
      <c r="AN1306" s="28"/>
      <c r="AO1306" s="28"/>
    </row>
    <row r="1307" spans="5:41" x14ac:dyDescent="0.25">
      <c r="E1307" s="20"/>
      <c r="F1307" s="20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6"/>
      <c r="AA1307" s="16"/>
      <c r="AB1307" s="16"/>
      <c r="AC1307" s="14"/>
      <c r="AD1307" s="14"/>
      <c r="AE1307" s="27"/>
      <c r="AF1307" s="27"/>
      <c r="AG1307" s="33"/>
      <c r="AH1307" s="34"/>
      <c r="AI1307" s="35"/>
      <c r="AJ1307" s="33"/>
      <c r="AK1307" s="34"/>
      <c r="AL1307" s="35"/>
      <c r="AM1307" s="28"/>
      <c r="AN1307" s="28"/>
      <c r="AO1307" s="28"/>
    </row>
    <row r="1308" spans="5:41" x14ac:dyDescent="0.25">
      <c r="E1308" s="20"/>
      <c r="F1308" s="20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6"/>
      <c r="AA1308" s="16"/>
      <c r="AB1308" s="16"/>
      <c r="AC1308" s="14"/>
      <c r="AD1308" s="14"/>
      <c r="AE1308" s="27"/>
      <c r="AF1308" s="27"/>
      <c r="AG1308" s="33"/>
      <c r="AH1308" s="34"/>
      <c r="AI1308" s="35"/>
      <c r="AJ1308" s="33"/>
      <c r="AK1308" s="34"/>
      <c r="AL1308" s="35"/>
      <c r="AM1308" s="28"/>
      <c r="AN1308" s="28"/>
      <c r="AO1308" s="28"/>
    </row>
    <row r="1309" spans="5:41" x14ac:dyDescent="0.25">
      <c r="E1309" s="20"/>
      <c r="F1309" s="20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6"/>
      <c r="AA1309" s="16"/>
      <c r="AB1309" s="16"/>
      <c r="AC1309" s="14"/>
      <c r="AD1309" s="14"/>
      <c r="AE1309" s="27"/>
      <c r="AF1309" s="27"/>
      <c r="AG1309" s="33"/>
      <c r="AH1309" s="34"/>
      <c r="AI1309" s="35"/>
      <c r="AJ1309" s="33"/>
      <c r="AK1309" s="34"/>
      <c r="AL1309" s="35"/>
      <c r="AM1309" s="28"/>
      <c r="AN1309" s="28"/>
      <c r="AO1309" s="28"/>
    </row>
    <row r="1310" spans="5:41" x14ac:dyDescent="0.25">
      <c r="E1310" s="20"/>
      <c r="F1310" s="20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6"/>
      <c r="AA1310" s="16"/>
      <c r="AB1310" s="16"/>
      <c r="AC1310" s="14"/>
      <c r="AD1310" s="14"/>
      <c r="AE1310" s="27"/>
      <c r="AF1310" s="27"/>
      <c r="AG1310" s="33"/>
      <c r="AH1310" s="34"/>
      <c r="AI1310" s="35"/>
      <c r="AJ1310" s="33"/>
      <c r="AK1310" s="34"/>
      <c r="AL1310" s="35"/>
      <c r="AM1310" s="28"/>
      <c r="AN1310" s="28"/>
      <c r="AO1310" s="28"/>
    </row>
    <row r="1311" spans="5:41" x14ac:dyDescent="0.25">
      <c r="E1311" s="20"/>
      <c r="F1311" s="20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6"/>
      <c r="AA1311" s="16"/>
      <c r="AB1311" s="16"/>
      <c r="AC1311" s="14"/>
      <c r="AD1311" s="14"/>
      <c r="AE1311" s="27"/>
      <c r="AF1311" s="27"/>
      <c r="AG1311" s="33"/>
      <c r="AH1311" s="34"/>
      <c r="AI1311" s="35"/>
      <c r="AJ1311" s="33"/>
      <c r="AK1311" s="34"/>
      <c r="AL1311" s="35"/>
      <c r="AM1311" s="28"/>
      <c r="AN1311" s="28"/>
      <c r="AO1311" s="28"/>
    </row>
    <row r="1312" spans="5:41" x14ac:dyDescent="0.25">
      <c r="E1312" s="20"/>
      <c r="F1312" s="20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6"/>
      <c r="AA1312" s="16"/>
      <c r="AB1312" s="16"/>
      <c r="AC1312" s="14"/>
      <c r="AD1312" s="14"/>
      <c r="AE1312" s="27"/>
      <c r="AF1312" s="27"/>
      <c r="AG1312" s="33"/>
      <c r="AH1312" s="34"/>
      <c r="AI1312" s="35"/>
      <c r="AJ1312" s="33"/>
      <c r="AK1312" s="34"/>
      <c r="AL1312" s="35"/>
      <c r="AM1312" s="28"/>
      <c r="AN1312" s="28"/>
      <c r="AO1312" s="28"/>
    </row>
    <row r="1313" spans="5:41" x14ac:dyDescent="0.25">
      <c r="E1313" s="20"/>
      <c r="F1313" s="20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6"/>
      <c r="AA1313" s="16"/>
      <c r="AB1313" s="16"/>
      <c r="AC1313" s="14"/>
      <c r="AD1313" s="14"/>
      <c r="AE1313" s="27"/>
      <c r="AF1313" s="27"/>
      <c r="AG1313" s="33"/>
      <c r="AH1313" s="34"/>
      <c r="AI1313" s="35"/>
      <c r="AJ1313" s="33"/>
      <c r="AK1313" s="34"/>
      <c r="AL1313" s="35"/>
      <c r="AM1313" s="28"/>
      <c r="AN1313" s="28"/>
      <c r="AO1313" s="28"/>
    </row>
    <row r="1314" spans="5:41" x14ac:dyDescent="0.25">
      <c r="E1314" s="20"/>
      <c r="F1314" s="20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6"/>
      <c r="AA1314" s="16"/>
      <c r="AB1314" s="16"/>
      <c r="AC1314" s="14"/>
      <c r="AD1314" s="14"/>
      <c r="AE1314" s="27"/>
      <c r="AF1314" s="27"/>
      <c r="AG1314" s="33"/>
      <c r="AH1314" s="34"/>
      <c r="AI1314" s="35"/>
      <c r="AJ1314" s="33"/>
      <c r="AK1314" s="34"/>
      <c r="AL1314" s="35"/>
      <c r="AM1314" s="28"/>
      <c r="AN1314" s="28"/>
      <c r="AO1314" s="28"/>
    </row>
    <row r="1315" spans="5:41" x14ac:dyDescent="0.25">
      <c r="E1315" s="20"/>
      <c r="F1315" s="20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6"/>
      <c r="AA1315" s="16"/>
      <c r="AB1315" s="16"/>
      <c r="AC1315" s="14"/>
      <c r="AD1315" s="14"/>
      <c r="AE1315" s="27"/>
      <c r="AF1315" s="27"/>
      <c r="AG1315" s="33"/>
      <c r="AH1315" s="34"/>
      <c r="AI1315" s="35"/>
      <c r="AJ1315" s="33"/>
      <c r="AK1315" s="34"/>
      <c r="AL1315" s="35"/>
      <c r="AM1315" s="28"/>
      <c r="AN1315" s="28"/>
      <c r="AO1315" s="28"/>
    </row>
    <row r="1316" spans="5:41" x14ac:dyDescent="0.25">
      <c r="E1316" s="20"/>
      <c r="F1316" s="20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6"/>
      <c r="AA1316" s="16"/>
      <c r="AB1316" s="16"/>
      <c r="AC1316" s="14"/>
      <c r="AD1316" s="14"/>
      <c r="AE1316" s="27"/>
      <c r="AF1316" s="27"/>
      <c r="AG1316" s="33"/>
      <c r="AH1316" s="34"/>
      <c r="AI1316" s="35"/>
      <c r="AJ1316" s="33"/>
      <c r="AK1316" s="34"/>
      <c r="AL1316" s="35"/>
      <c r="AM1316" s="28"/>
      <c r="AN1316" s="28"/>
      <c r="AO1316" s="28"/>
    </row>
    <row r="1317" spans="5:41" x14ac:dyDescent="0.25">
      <c r="E1317" s="20"/>
      <c r="F1317" s="20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6"/>
      <c r="AA1317" s="16"/>
      <c r="AB1317" s="16"/>
      <c r="AC1317" s="14"/>
      <c r="AD1317" s="14"/>
      <c r="AE1317" s="27"/>
      <c r="AF1317" s="27"/>
      <c r="AG1317" s="33"/>
      <c r="AH1317" s="34"/>
      <c r="AI1317" s="35"/>
      <c r="AJ1317" s="33"/>
      <c r="AK1317" s="34"/>
      <c r="AL1317" s="35"/>
      <c r="AM1317" s="28"/>
      <c r="AN1317" s="28"/>
      <c r="AO1317" s="28"/>
    </row>
    <row r="1318" spans="5:41" x14ac:dyDescent="0.25">
      <c r="E1318" s="20"/>
      <c r="F1318" s="20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6"/>
      <c r="AA1318" s="16"/>
      <c r="AB1318" s="16"/>
      <c r="AC1318" s="14"/>
      <c r="AD1318" s="14"/>
      <c r="AE1318" s="27"/>
      <c r="AF1318" s="27"/>
      <c r="AG1318" s="33"/>
      <c r="AH1318" s="34"/>
      <c r="AI1318" s="35"/>
      <c r="AJ1318" s="33"/>
      <c r="AK1318" s="34"/>
      <c r="AL1318" s="35"/>
      <c r="AM1318" s="28"/>
      <c r="AN1318" s="28"/>
      <c r="AO1318" s="28"/>
    </row>
    <row r="1319" spans="5:41" x14ac:dyDescent="0.25">
      <c r="E1319" s="20"/>
      <c r="F1319" s="20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6"/>
      <c r="AA1319" s="16"/>
      <c r="AB1319" s="16"/>
      <c r="AC1319" s="14"/>
      <c r="AD1319" s="14"/>
      <c r="AE1319" s="27"/>
      <c r="AF1319" s="27"/>
      <c r="AG1319" s="33"/>
      <c r="AH1319" s="34"/>
      <c r="AI1319" s="35"/>
      <c r="AJ1319" s="33"/>
      <c r="AK1319" s="34"/>
      <c r="AL1319" s="35"/>
      <c r="AM1319" s="28"/>
      <c r="AN1319" s="28"/>
      <c r="AO1319" s="28"/>
    </row>
    <row r="1320" spans="5:41" x14ac:dyDescent="0.25">
      <c r="E1320" s="20"/>
      <c r="F1320" s="20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6"/>
      <c r="AA1320" s="16"/>
      <c r="AB1320" s="16"/>
      <c r="AC1320" s="14"/>
      <c r="AD1320" s="14"/>
      <c r="AE1320" s="27"/>
      <c r="AF1320" s="27"/>
      <c r="AG1320" s="33"/>
      <c r="AH1320" s="34"/>
      <c r="AI1320" s="35"/>
      <c r="AJ1320" s="33"/>
      <c r="AK1320" s="34"/>
      <c r="AL1320" s="35"/>
      <c r="AM1320" s="28"/>
      <c r="AN1320" s="28"/>
      <c r="AO1320" s="28"/>
    </row>
    <row r="1321" spans="5:41" x14ac:dyDescent="0.25">
      <c r="E1321" s="20"/>
      <c r="F1321" s="20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6"/>
      <c r="AA1321" s="16"/>
      <c r="AB1321" s="16"/>
      <c r="AC1321" s="14"/>
      <c r="AD1321" s="14"/>
      <c r="AE1321" s="27"/>
      <c r="AF1321" s="27"/>
      <c r="AG1321" s="33"/>
      <c r="AH1321" s="34"/>
      <c r="AI1321" s="35"/>
      <c r="AJ1321" s="33"/>
      <c r="AK1321" s="34"/>
      <c r="AL1321" s="35"/>
      <c r="AM1321" s="28"/>
      <c r="AN1321" s="28"/>
      <c r="AO1321" s="28"/>
    </row>
    <row r="1322" spans="5:41" x14ac:dyDescent="0.25">
      <c r="E1322" s="20"/>
      <c r="F1322" s="20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6"/>
      <c r="AA1322" s="16"/>
      <c r="AB1322" s="16"/>
      <c r="AC1322" s="14"/>
      <c r="AD1322" s="14"/>
      <c r="AE1322" s="27"/>
      <c r="AF1322" s="27"/>
      <c r="AG1322" s="33"/>
      <c r="AH1322" s="34"/>
      <c r="AI1322" s="35"/>
      <c r="AJ1322" s="33"/>
      <c r="AK1322" s="34"/>
      <c r="AL1322" s="35"/>
      <c r="AM1322" s="28"/>
      <c r="AN1322" s="28"/>
      <c r="AO1322" s="28"/>
    </row>
    <row r="1323" spans="5:41" x14ac:dyDescent="0.25">
      <c r="E1323" s="20"/>
      <c r="F1323" s="20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6"/>
      <c r="AA1323" s="16"/>
      <c r="AB1323" s="16"/>
      <c r="AC1323" s="14"/>
      <c r="AD1323" s="14"/>
      <c r="AE1323" s="27"/>
      <c r="AF1323" s="27"/>
      <c r="AG1323" s="33"/>
      <c r="AH1323" s="34"/>
      <c r="AI1323" s="35"/>
      <c r="AJ1323" s="33"/>
      <c r="AK1323" s="34"/>
      <c r="AL1323" s="35"/>
      <c r="AM1323" s="28"/>
      <c r="AN1323" s="28"/>
      <c r="AO1323" s="28"/>
    </row>
    <row r="1324" spans="5:41" x14ac:dyDescent="0.25">
      <c r="E1324" s="20"/>
      <c r="F1324" s="20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6"/>
      <c r="AA1324" s="16"/>
      <c r="AB1324" s="16"/>
      <c r="AC1324" s="14"/>
      <c r="AD1324" s="14"/>
      <c r="AE1324" s="27"/>
      <c r="AF1324" s="27"/>
      <c r="AG1324" s="33"/>
      <c r="AH1324" s="34"/>
      <c r="AI1324" s="35"/>
      <c r="AJ1324" s="33"/>
      <c r="AK1324" s="34"/>
      <c r="AL1324" s="35"/>
      <c r="AM1324" s="28"/>
      <c r="AN1324" s="28"/>
      <c r="AO1324" s="28"/>
    </row>
    <row r="1325" spans="5:41" x14ac:dyDescent="0.25">
      <c r="E1325" s="20"/>
      <c r="F1325" s="20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6"/>
      <c r="AA1325" s="16"/>
      <c r="AB1325" s="16"/>
      <c r="AC1325" s="14"/>
      <c r="AD1325" s="14"/>
      <c r="AE1325" s="27"/>
      <c r="AF1325" s="27"/>
      <c r="AG1325" s="33"/>
      <c r="AH1325" s="34"/>
      <c r="AI1325" s="35"/>
      <c r="AJ1325" s="33"/>
      <c r="AK1325" s="34"/>
      <c r="AL1325" s="35"/>
      <c r="AM1325" s="28"/>
      <c r="AN1325" s="28"/>
      <c r="AO1325" s="28"/>
    </row>
    <row r="1326" spans="5:41" x14ac:dyDescent="0.25">
      <c r="E1326" s="20"/>
      <c r="F1326" s="20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6"/>
      <c r="AA1326" s="16"/>
      <c r="AB1326" s="16"/>
      <c r="AC1326" s="14"/>
      <c r="AD1326" s="14"/>
      <c r="AE1326" s="27"/>
      <c r="AF1326" s="27"/>
      <c r="AG1326" s="33"/>
      <c r="AH1326" s="34"/>
      <c r="AI1326" s="35"/>
      <c r="AJ1326" s="33"/>
      <c r="AK1326" s="34"/>
      <c r="AL1326" s="35"/>
      <c r="AM1326" s="28"/>
      <c r="AN1326" s="28"/>
      <c r="AO1326" s="28"/>
    </row>
    <row r="1327" spans="5:41" x14ac:dyDescent="0.25">
      <c r="E1327" s="20"/>
      <c r="F1327" s="20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6"/>
      <c r="AA1327" s="16"/>
      <c r="AB1327" s="16"/>
      <c r="AC1327" s="14"/>
      <c r="AD1327" s="14"/>
      <c r="AE1327" s="27"/>
      <c r="AF1327" s="27"/>
      <c r="AG1327" s="33"/>
      <c r="AH1327" s="34"/>
      <c r="AI1327" s="35"/>
      <c r="AJ1327" s="33"/>
      <c r="AK1327" s="34"/>
      <c r="AL1327" s="35"/>
      <c r="AM1327" s="28"/>
      <c r="AN1327" s="28"/>
      <c r="AO1327" s="28"/>
    </row>
    <row r="1328" spans="5:41" x14ac:dyDescent="0.25">
      <c r="E1328" s="20"/>
      <c r="F1328" s="20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6"/>
      <c r="AA1328" s="16"/>
      <c r="AB1328" s="16"/>
      <c r="AC1328" s="14"/>
      <c r="AD1328" s="14"/>
      <c r="AE1328" s="27"/>
      <c r="AF1328" s="27"/>
      <c r="AG1328" s="33"/>
      <c r="AH1328" s="34"/>
      <c r="AI1328" s="35"/>
      <c r="AJ1328" s="33"/>
      <c r="AK1328" s="34"/>
      <c r="AL1328" s="35"/>
      <c r="AM1328" s="28"/>
      <c r="AN1328" s="28"/>
      <c r="AO1328" s="28"/>
    </row>
    <row r="1329" spans="5:41" x14ac:dyDescent="0.25">
      <c r="E1329" s="20"/>
      <c r="F1329" s="20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6"/>
      <c r="AA1329" s="16"/>
      <c r="AB1329" s="16"/>
      <c r="AC1329" s="14"/>
      <c r="AD1329" s="14"/>
      <c r="AE1329" s="27"/>
      <c r="AF1329" s="27"/>
      <c r="AG1329" s="33"/>
      <c r="AH1329" s="34"/>
      <c r="AI1329" s="35"/>
      <c r="AJ1329" s="33"/>
      <c r="AK1329" s="34"/>
      <c r="AL1329" s="35"/>
      <c r="AM1329" s="28"/>
      <c r="AN1329" s="28"/>
      <c r="AO1329" s="28"/>
    </row>
    <row r="1330" spans="5:41" x14ac:dyDescent="0.25">
      <c r="E1330" s="20"/>
      <c r="F1330" s="20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6"/>
      <c r="AA1330" s="16"/>
      <c r="AB1330" s="16"/>
      <c r="AC1330" s="14"/>
      <c r="AD1330" s="14"/>
      <c r="AE1330" s="27"/>
      <c r="AF1330" s="27"/>
      <c r="AG1330" s="33"/>
      <c r="AH1330" s="34"/>
      <c r="AI1330" s="35"/>
      <c r="AJ1330" s="33"/>
      <c r="AK1330" s="34"/>
      <c r="AL1330" s="35"/>
      <c r="AM1330" s="28"/>
      <c r="AN1330" s="28"/>
      <c r="AO1330" s="28"/>
    </row>
    <row r="1331" spans="5:41" x14ac:dyDescent="0.25">
      <c r="E1331" s="20"/>
      <c r="F1331" s="20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6"/>
      <c r="AA1331" s="16"/>
      <c r="AB1331" s="16"/>
      <c r="AC1331" s="14"/>
      <c r="AD1331" s="14"/>
      <c r="AE1331" s="27"/>
      <c r="AF1331" s="27"/>
      <c r="AG1331" s="33"/>
      <c r="AH1331" s="34"/>
      <c r="AI1331" s="35"/>
      <c r="AJ1331" s="33"/>
      <c r="AK1331" s="34"/>
      <c r="AL1331" s="35"/>
      <c r="AM1331" s="28"/>
      <c r="AN1331" s="28"/>
      <c r="AO1331" s="28"/>
    </row>
    <row r="1332" spans="5:41" x14ac:dyDescent="0.25">
      <c r="E1332" s="20"/>
      <c r="F1332" s="20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6"/>
      <c r="AA1332" s="16"/>
      <c r="AB1332" s="16"/>
      <c r="AC1332" s="14"/>
      <c r="AD1332" s="14"/>
      <c r="AE1332" s="27"/>
      <c r="AF1332" s="27"/>
      <c r="AG1332" s="33"/>
      <c r="AH1332" s="34"/>
      <c r="AI1332" s="35"/>
      <c r="AJ1332" s="33"/>
      <c r="AK1332" s="34"/>
      <c r="AL1332" s="35"/>
      <c r="AM1332" s="28"/>
      <c r="AN1332" s="28"/>
      <c r="AO1332" s="28"/>
    </row>
    <row r="1333" spans="5:41" x14ac:dyDescent="0.25">
      <c r="E1333" s="20"/>
      <c r="F1333" s="20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6"/>
      <c r="AA1333" s="16"/>
      <c r="AB1333" s="16"/>
      <c r="AC1333" s="14"/>
      <c r="AD1333" s="14"/>
      <c r="AE1333" s="27"/>
      <c r="AF1333" s="27"/>
      <c r="AG1333" s="33"/>
      <c r="AH1333" s="34"/>
      <c r="AI1333" s="35"/>
      <c r="AJ1333" s="33"/>
      <c r="AK1333" s="34"/>
      <c r="AL1333" s="35"/>
      <c r="AM1333" s="28"/>
      <c r="AN1333" s="28"/>
      <c r="AO1333" s="28"/>
    </row>
    <row r="1334" spans="5:41" x14ac:dyDescent="0.25">
      <c r="E1334" s="20"/>
      <c r="F1334" s="20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6"/>
      <c r="AA1334" s="16"/>
      <c r="AB1334" s="16"/>
      <c r="AC1334" s="14"/>
      <c r="AD1334" s="14"/>
      <c r="AE1334" s="27"/>
      <c r="AF1334" s="27"/>
      <c r="AG1334" s="33"/>
      <c r="AH1334" s="34"/>
      <c r="AI1334" s="35"/>
      <c r="AJ1334" s="33"/>
      <c r="AK1334" s="34"/>
      <c r="AL1334" s="35"/>
      <c r="AM1334" s="28"/>
      <c r="AN1334" s="28"/>
      <c r="AO1334" s="28"/>
    </row>
    <row r="1335" spans="5:41" x14ac:dyDescent="0.25">
      <c r="E1335" s="20"/>
      <c r="F1335" s="20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6"/>
      <c r="AA1335" s="16"/>
      <c r="AB1335" s="16"/>
      <c r="AC1335" s="14"/>
      <c r="AD1335" s="14"/>
      <c r="AE1335" s="27"/>
      <c r="AF1335" s="27"/>
      <c r="AG1335" s="33"/>
      <c r="AH1335" s="34"/>
      <c r="AI1335" s="35"/>
      <c r="AJ1335" s="33"/>
      <c r="AK1335" s="34"/>
      <c r="AL1335" s="35"/>
      <c r="AM1335" s="28"/>
      <c r="AN1335" s="28"/>
      <c r="AO1335" s="28"/>
    </row>
    <row r="1336" spans="5:41" x14ac:dyDescent="0.25">
      <c r="E1336" s="20"/>
      <c r="F1336" s="20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6"/>
      <c r="AA1336" s="16"/>
      <c r="AB1336" s="16"/>
      <c r="AC1336" s="14"/>
      <c r="AD1336" s="14"/>
      <c r="AE1336" s="27"/>
      <c r="AF1336" s="27"/>
      <c r="AG1336" s="33"/>
      <c r="AH1336" s="34"/>
      <c r="AI1336" s="35"/>
      <c r="AJ1336" s="33"/>
      <c r="AK1336" s="34"/>
      <c r="AL1336" s="35"/>
      <c r="AM1336" s="28"/>
      <c r="AN1336" s="28"/>
      <c r="AO1336" s="28"/>
    </row>
    <row r="1337" spans="5:41" x14ac:dyDescent="0.25">
      <c r="E1337" s="20"/>
      <c r="F1337" s="20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6"/>
      <c r="AA1337" s="16"/>
      <c r="AB1337" s="16"/>
      <c r="AC1337" s="14"/>
      <c r="AD1337" s="14"/>
      <c r="AE1337" s="27"/>
      <c r="AF1337" s="27"/>
      <c r="AG1337" s="33"/>
      <c r="AH1337" s="34"/>
      <c r="AI1337" s="35"/>
      <c r="AJ1337" s="33"/>
      <c r="AK1337" s="34"/>
      <c r="AL1337" s="35"/>
      <c r="AM1337" s="28"/>
      <c r="AN1337" s="28"/>
      <c r="AO1337" s="28"/>
    </row>
    <row r="1338" spans="5:41" x14ac:dyDescent="0.25">
      <c r="E1338" s="20"/>
      <c r="F1338" s="20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6"/>
      <c r="AA1338" s="16"/>
      <c r="AB1338" s="16"/>
      <c r="AC1338" s="14"/>
      <c r="AD1338" s="14"/>
      <c r="AE1338" s="27"/>
      <c r="AF1338" s="27"/>
      <c r="AG1338" s="33"/>
      <c r="AH1338" s="34"/>
      <c r="AI1338" s="35"/>
      <c r="AJ1338" s="33"/>
      <c r="AK1338" s="34"/>
      <c r="AL1338" s="35"/>
      <c r="AM1338" s="28"/>
      <c r="AN1338" s="28"/>
      <c r="AO1338" s="28"/>
    </row>
    <row r="1339" spans="5:41" x14ac:dyDescent="0.25">
      <c r="E1339" s="20"/>
      <c r="F1339" s="20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6"/>
      <c r="AA1339" s="16"/>
      <c r="AB1339" s="16"/>
      <c r="AC1339" s="14"/>
      <c r="AD1339" s="14"/>
      <c r="AE1339" s="27"/>
      <c r="AF1339" s="27"/>
      <c r="AG1339" s="33"/>
      <c r="AH1339" s="34"/>
      <c r="AI1339" s="35"/>
      <c r="AJ1339" s="33"/>
      <c r="AK1339" s="34"/>
      <c r="AL1339" s="35"/>
      <c r="AM1339" s="28"/>
      <c r="AN1339" s="28"/>
      <c r="AO1339" s="28"/>
    </row>
    <row r="1340" spans="5:41" x14ac:dyDescent="0.25">
      <c r="E1340" s="20"/>
      <c r="F1340" s="20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6"/>
      <c r="AA1340" s="16"/>
      <c r="AB1340" s="16"/>
      <c r="AC1340" s="14"/>
      <c r="AD1340" s="14"/>
      <c r="AE1340" s="27"/>
      <c r="AF1340" s="27"/>
      <c r="AG1340" s="33"/>
      <c r="AH1340" s="34"/>
      <c r="AI1340" s="35"/>
      <c r="AJ1340" s="33"/>
      <c r="AK1340" s="34"/>
      <c r="AL1340" s="35"/>
      <c r="AM1340" s="28"/>
      <c r="AN1340" s="28"/>
      <c r="AO1340" s="28"/>
    </row>
    <row r="1341" spans="5:41" x14ac:dyDescent="0.25">
      <c r="E1341" s="20"/>
      <c r="F1341" s="20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6"/>
      <c r="AA1341" s="16"/>
      <c r="AB1341" s="16"/>
      <c r="AC1341" s="14"/>
      <c r="AD1341" s="14"/>
      <c r="AE1341" s="27"/>
      <c r="AF1341" s="27"/>
      <c r="AG1341" s="33"/>
      <c r="AH1341" s="34"/>
      <c r="AI1341" s="35"/>
      <c r="AJ1341" s="33"/>
      <c r="AK1341" s="34"/>
      <c r="AL1341" s="35"/>
      <c r="AM1341" s="28"/>
      <c r="AN1341" s="28"/>
      <c r="AO1341" s="28"/>
    </row>
    <row r="1342" spans="5:41" x14ac:dyDescent="0.25">
      <c r="E1342" s="20"/>
      <c r="F1342" s="20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6"/>
      <c r="AA1342" s="16"/>
      <c r="AB1342" s="16"/>
      <c r="AC1342" s="14"/>
      <c r="AD1342" s="14"/>
      <c r="AE1342" s="27"/>
      <c r="AF1342" s="27"/>
      <c r="AG1342" s="33"/>
      <c r="AH1342" s="34"/>
      <c r="AI1342" s="35"/>
      <c r="AJ1342" s="33"/>
      <c r="AK1342" s="34"/>
      <c r="AL1342" s="35"/>
      <c r="AM1342" s="28"/>
      <c r="AN1342" s="28"/>
      <c r="AO1342" s="28"/>
    </row>
    <row r="1343" spans="5:41" x14ac:dyDescent="0.25">
      <c r="E1343" s="20"/>
      <c r="F1343" s="20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6"/>
      <c r="AA1343" s="16"/>
      <c r="AB1343" s="16"/>
      <c r="AC1343" s="14"/>
      <c r="AD1343" s="14"/>
      <c r="AE1343" s="27"/>
      <c r="AF1343" s="27"/>
      <c r="AG1343" s="33"/>
      <c r="AH1343" s="34"/>
      <c r="AI1343" s="35"/>
      <c r="AJ1343" s="33"/>
      <c r="AK1343" s="34"/>
      <c r="AL1343" s="35"/>
      <c r="AM1343" s="28"/>
      <c r="AN1343" s="28"/>
      <c r="AO1343" s="28"/>
    </row>
    <row r="1344" spans="5:41" x14ac:dyDescent="0.25">
      <c r="E1344" s="20"/>
      <c r="F1344" s="20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6"/>
      <c r="AA1344" s="16"/>
      <c r="AB1344" s="16"/>
      <c r="AC1344" s="14"/>
      <c r="AD1344" s="14"/>
      <c r="AE1344" s="27"/>
      <c r="AF1344" s="27"/>
      <c r="AG1344" s="33"/>
      <c r="AH1344" s="34"/>
      <c r="AI1344" s="35"/>
      <c r="AJ1344" s="33"/>
      <c r="AK1344" s="34"/>
      <c r="AL1344" s="35"/>
      <c r="AM1344" s="28"/>
      <c r="AN1344" s="28"/>
      <c r="AO1344" s="28"/>
    </row>
    <row r="1345" spans="5:41" x14ac:dyDescent="0.25">
      <c r="E1345" s="20"/>
      <c r="F1345" s="20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6"/>
      <c r="AA1345" s="16"/>
      <c r="AB1345" s="16"/>
      <c r="AC1345" s="14"/>
      <c r="AD1345" s="14"/>
      <c r="AE1345" s="27"/>
      <c r="AF1345" s="27"/>
      <c r="AG1345" s="33"/>
      <c r="AH1345" s="34"/>
      <c r="AI1345" s="35"/>
      <c r="AJ1345" s="33"/>
      <c r="AK1345" s="34"/>
      <c r="AL1345" s="35"/>
      <c r="AM1345" s="28"/>
      <c r="AN1345" s="28"/>
      <c r="AO1345" s="28"/>
    </row>
    <row r="1346" spans="5:41" x14ac:dyDescent="0.25">
      <c r="E1346" s="20"/>
      <c r="F1346" s="20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6"/>
      <c r="AA1346" s="16"/>
      <c r="AB1346" s="16"/>
      <c r="AC1346" s="14"/>
      <c r="AD1346" s="14"/>
      <c r="AE1346" s="27"/>
      <c r="AF1346" s="27"/>
      <c r="AG1346" s="33"/>
      <c r="AH1346" s="34"/>
      <c r="AI1346" s="35"/>
      <c r="AJ1346" s="33"/>
      <c r="AK1346" s="34"/>
      <c r="AL1346" s="35"/>
      <c r="AM1346" s="28"/>
      <c r="AN1346" s="28"/>
      <c r="AO1346" s="28"/>
    </row>
    <row r="1347" spans="5:41" x14ac:dyDescent="0.25">
      <c r="E1347" s="20"/>
      <c r="F1347" s="20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6"/>
      <c r="AA1347" s="16"/>
      <c r="AB1347" s="16"/>
      <c r="AC1347" s="14"/>
      <c r="AD1347" s="14"/>
      <c r="AE1347" s="27"/>
      <c r="AF1347" s="27"/>
      <c r="AG1347" s="33"/>
      <c r="AH1347" s="34"/>
      <c r="AI1347" s="35"/>
      <c r="AJ1347" s="33"/>
      <c r="AK1347" s="34"/>
      <c r="AL1347" s="35"/>
      <c r="AM1347" s="28"/>
      <c r="AN1347" s="28"/>
      <c r="AO1347" s="28"/>
    </row>
    <row r="1348" spans="5:41" x14ac:dyDescent="0.25">
      <c r="E1348" s="20"/>
      <c r="F1348" s="20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6"/>
      <c r="AA1348" s="16"/>
      <c r="AB1348" s="16"/>
      <c r="AC1348" s="14"/>
      <c r="AD1348" s="14"/>
      <c r="AE1348" s="27"/>
      <c r="AF1348" s="27"/>
      <c r="AG1348" s="33"/>
      <c r="AH1348" s="34"/>
      <c r="AI1348" s="35"/>
      <c r="AJ1348" s="33"/>
      <c r="AK1348" s="34"/>
      <c r="AL1348" s="35"/>
      <c r="AM1348" s="28"/>
      <c r="AN1348" s="28"/>
      <c r="AO1348" s="28"/>
    </row>
    <row r="1349" spans="5:41" x14ac:dyDescent="0.25">
      <c r="E1349" s="20"/>
      <c r="F1349" s="20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6"/>
      <c r="AA1349" s="16"/>
      <c r="AB1349" s="16"/>
      <c r="AC1349" s="14"/>
      <c r="AD1349" s="14"/>
      <c r="AE1349" s="27"/>
      <c r="AF1349" s="27"/>
      <c r="AG1349" s="33"/>
      <c r="AH1349" s="34"/>
      <c r="AI1349" s="35"/>
      <c r="AJ1349" s="33"/>
      <c r="AK1349" s="34"/>
      <c r="AL1349" s="35"/>
      <c r="AM1349" s="28"/>
      <c r="AN1349" s="28"/>
      <c r="AO1349" s="28"/>
    </row>
    <row r="1350" spans="5:41" x14ac:dyDescent="0.25">
      <c r="E1350" s="20"/>
      <c r="F1350" s="20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6"/>
      <c r="AA1350" s="16"/>
      <c r="AB1350" s="16"/>
      <c r="AC1350" s="14"/>
      <c r="AD1350" s="14"/>
      <c r="AE1350" s="27"/>
      <c r="AF1350" s="27"/>
      <c r="AG1350" s="33"/>
      <c r="AH1350" s="34"/>
      <c r="AI1350" s="35"/>
      <c r="AJ1350" s="33"/>
      <c r="AK1350" s="34"/>
      <c r="AL1350" s="35"/>
      <c r="AM1350" s="28"/>
      <c r="AN1350" s="28"/>
      <c r="AO1350" s="28"/>
    </row>
    <row r="1351" spans="5:41" x14ac:dyDescent="0.25">
      <c r="E1351" s="20"/>
      <c r="F1351" s="20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6"/>
      <c r="AA1351" s="16"/>
      <c r="AB1351" s="16"/>
      <c r="AC1351" s="14"/>
      <c r="AD1351" s="14"/>
      <c r="AE1351" s="27"/>
      <c r="AF1351" s="27"/>
      <c r="AG1351" s="33"/>
      <c r="AH1351" s="34"/>
      <c r="AI1351" s="35"/>
      <c r="AJ1351" s="33"/>
      <c r="AK1351" s="34"/>
      <c r="AL1351" s="35"/>
      <c r="AM1351" s="28"/>
      <c r="AN1351" s="28"/>
      <c r="AO1351" s="28"/>
    </row>
    <row r="1352" spans="5:41" x14ac:dyDescent="0.25">
      <c r="E1352" s="20"/>
      <c r="F1352" s="20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6"/>
      <c r="AA1352" s="16"/>
      <c r="AB1352" s="16"/>
      <c r="AC1352" s="14"/>
      <c r="AD1352" s="14"/>
      <c r="AE1352" s="27"/>
      <c r="AF1352" s="27"/>
      <c r="AG1352" s="33"/>
      <c r="AH1352" s="34"/>
      <c r="AI1352" s="35"/>
      <c r="AJ1352" s="33"/>
      <c r="AK1352" s="34"/>
      <c r="AL1352" s="35"/>
      <c r="AM1352" s="28"/>
      <c r="AN1352" s="28"/>
      <c r="AO1352" s="28"/>
    </row>
    <row r="1353" spans="5:41" x14ac:dyDescent="0.25">
      <c r="E1353" s="20"/>
      <c r="F1353" s="20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6"/>
      <c r="AA1353" s="16"/>
      <c r="AB1353" s="16"/>
      <c r="AC1353" s="14"/>
      <c r="AD1353" s="14"/>
      <c r="AE1353" s="27"/>
      <c r="AF1353" s="27"/>
      <c r="AG1353" s="33"/>
      <c r="AH1353" s="34"/>
      <c r="AI1353" s="35"/>
      <c r="AJ1353" s="33"/>
      <c r="AK1353" s="34"/>
      <c r="AL1353" s="35"/>
      <c r="AM1353" s="28"/>
      <c r="AN1353" s="28"/>
      <c r="AO1353" s="28"/>
    </row>
    <row r="1354" spans="5:41" x14ac:dyDescent="0.25">
      <c r="E1354" s="20"/>
      <c r="F1354" s="20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6"/>
      <c r="AA1354" s="16"/>
      <c r="AB1354" s="16"/>
      <c r="AC1354" s="14"/>
      <c r="AD1354" s="14"/>
      <c r="AE1354" s="27"/>
      <c r="AF1354" s="27"/>
      <c r="AG1354" s="33"/>
      <c r="AH1354" s="34"/>
      <c r="AI1354" s="35"/>
      <c r="AJ1354" s="33"/>
      <c r="AK1354" s="34"/>
      <c r="AL1354" s="35"/>
      <c r="AM1354" s="28"/>
      <c r="AN1354" s="28"/>
      <c r="AO1354" s="28"/>
    </row>
    <row r="1355" spans="5:41" x14ac:dyDescent="0.25">
      <c r="E1355" s="20"/>
      <c r="F1355" s="20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6"/>
      <c r="AA1355" s="16"/>
      <c r="AB1355" s="16"/>
      <c r="AC1355" s="14"/>
      <c r="AD1355" s="14"/>
      <c r="AE1355" s="27"/>
      <c r="AF1355" s="27"/>
      <c r="AG1355" s="33"/>
      <c r="AH1355" s="34"/>
      <c r="AI1355" s="35"/>
      <c r="AJ1355" s="33"/>
      <c r="AK1355" s="34"/>
      <c r="AL1355" s="35"/>
      <c r="AM1355" s="28"/>
      <c r="AN1355" s="28"/>
      <c r="AO1355" s="28"/>
    </row>
    <row r="1356" spans="5:41" x14ac:dyDescent="0.25">
      <c r="E1356" s="20"/>
      <c r="F1356" s="20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6"/>
      <c r="AA1356" s="16"/>
      <c r="AB1356" s="16"/>
      <c r="AC1356" s="14"/>
      <c r="AD1356" s="14"/>
      <c r="AE1356" s="27"/>
      <c r="AF1356" s="27"/>
      <c r="AG1356" s="33"/>
      <c r="AH1356" s="34"/>
      <c r="AI1356" s="35"/>
      <c r="AJ1356" s="33"/>
      <c r="AK1356" s="34"/>
      <c r="AL1356" s="35"/>
      <c r="AM1356" s="28"/>
      <c r="AN1356" s="28"/>
      <c r="AO1356" s="28"/>
    </row>
    <row r="1357" spans="5:41" x14ac:dyDescent="0.25">
      <c r="E1357" s="20"/>
      <c r="F1357" s="20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6"/>
      <c r="AA1357" s="16"/>
      <c r="AB1357" s="16"/>
      <c r="AC1357" s="14"/>
      <c r="AD1357" s="14"/>
      <c r="AE1357" s="27"/>
      <c r="AF1357" s="27"/>
      <c r="AG1357" s="33"/>
      <c r="AH1357" s="34"/>
      <c r="AI1357" s="35"/>
      <c r="AJ1357" s="33"/>
      <c r="AK1357" s="34"/>
      <c r="AL1357" s="35"/>
      <c r="AM1357" s="28"/>
      <c r="AN1357" s="28"/>
      <c r="AO1357" s="28"/>
    </row>
    <row r="1358" spans="5:41" x14ac:dyDescent="0.25">
      <c r="E1358" s="20"/>
      <c r="F1358" s="20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6"/>
      <c r="AA1358" s="16"/>
      <c r="AB1358" s="16"/>
      <c r="AC1358" s="14"/>
      <c r="AD1358" s="14"/>
      <c r="AE1358" s="27"/>
      <c r="AF1358" s="27"/>
      <c r="AG1358" s="33"/>
      <c r="AH1358" s="34"/>
      <c r="AI1358" s="35"/>
      <c r="AJ1358" s="33"/>
      <c r="AK1358" s="34"/>
      <c r="AL1358" s="35"/>
      <c r="AM1358" s="28"/>
      <c r="AN1358" s="28"/>
      <c r="AO1358" s="28"/>
    </row>
    <row r="1359" spans="5:41" x14ac:dyDescent="0.25">
      <c r="E1359" s="20"/>
      <c r="F1359" s="20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6"/>
      <c r="AA1359" s="16"/>
      <c r="AB1359" s="16"/>
      <c r="AC1359" s="14"/>
      <c r="AD1359" s="14"/>
      <c r="AE1359" s="27"/>
      <c r="AF1359" s="27"/>
      <c r="AG1359" s="33"/>
      <c r="AH1359" s="34"/>
      <c r="AI1359" s="35"/>
      <c r="AJ1359" s="33"/>
      <c r="AK1359" s="34"/>
      <c r="AL1359" s="35"/>
      <c r="AM1359" s="28"/>
      <c r="AN1359" s="28"/>
      <c r="AO1359" s="28"/>
    </row>
    <row r="1360" spans="5:41" x14ac:dyDescent="0.25">
      <c r="E1360" s="20"/>
      <c r="F1360" s="20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6"/>
      <c r="AA1360" s="16"/>
      <c r="AB1360" s="16"/>
      <c r="AC1360" s="14"/>
      <c r="AD1360" s="14"/>
      <c r="AE1360" s="27"/>
      <c r="AF1360" s="27"/>
      <c r="AG1360" s="33"/>
      <c r="AH1360" s="34"/>
      <c r="AI1360" s="35"/>
      <c r="AJ1360" s="33"/>
      <c r="AK1360" s="34"/>
      <c r="AL1360" s="35"/>
      <c r="AM1360" s="28"/>
      <c r="AN1360" s="28"/>
      <c r="AO1360" s="28"/>
    </row>
    <row r="1361" spans="5:41" x14ac:dyDescent="0.25">
      <c r="E1361" s="20"/>
      <c r="F1361" s="20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6"/>
      <c r="AA1361" s="16"/>
      <c r="AB1361" s="16"/>
      <c r="AC1361" s="14"/>
      <c r="AD1361" s="14"/>
      <c r="AE1361" s="27"/>
      <c r="AF1361" s="27"/>
      <c r="AG1361" s="33"/>
      <c r="AH1361" s="34"/>
      <c r="AI1361" s="35"/>
      <c r="AJ1361" s="33"/>
      <c r="AK1361" s="34"/>
      <c r="AL1361" s="35"/>
      <c r="AM1361" s="28"/>
      <c r="AN1361" s="28"/>
      <c r="AO1361" s="28"/>
    </row>
    <row r="1362" spans="5:41" x14ac:dyDescent="0.25">
      <c r="E1362" s="20"/>
      <c r="F1362" s="20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6"/>
      <c r="AA1362" s="16"/>
      <c r="AB1362" s="16"/>
      <c r="AC1362" s="14"/>
      <c r="AD1362" s="14"/>
      <c r="AE1362" s="27"/>
      <c r="AF1362" s="27"/>
      <c r="AG1362" s="33"/>
      <c r="AH1362" s="34"/>
      <c r="AI1362" s="35"/>
      <c r="AJ1362" s="33"/>
      <c r="AK1362" s="34"/>
      <c r="AL1362" s="35"/>
      <c r="AM1362" s="28"/>
      <c r="AN1362" s="28"/>
      <c r="AO1362" s="28"/>
    </row>
    <row r="1363" spans="5:41" x14ac:dyDescent="0.25">
      <c r="E1363" s="20"/>
      <c r="F1363" s="20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6"/>
      <c r="AA1363" s="16"/>
      <c r="AB1363" s="16"/>
      <c r="AC1363" s="14"/>
      <c r="AD1363" s="14"/>
      <c r="AE1363" s="27"/>
      <c r="AF1363" s="27"/>
      <c r="AG1363" s="33"/>
      <c r="AH1363" s="34"/>
      <c r="AI1363" s="35"/>
      <c r="AJ1363" s="33"/>
      <c r="AK1363" s="34"/>
      <c r="AL1363" s="35"/>
      <c r="AM1363" s="28"/>
      <c r="AN1363" s="28"/>
      <c r="AO1363" s="28"/>
    </row>
    <row r="1364" spans="5:41" x14ac:dyDescent="0.25">
      <c r="E1364" s="20"/>
      <c r="F1364" s="20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6"/>
      <c r="AA1364" s="16"/>
      <c r="AB1364" s="16"/>
      <c r="AC1364" s="14"/>
      <c r="AD1364" s="14"/>
      <c r="AE1364" s="27"/>
      <c r="AF1364" s="27"/>
      <c r="AG1364" s="33"/>
      <c r="AH1364" s="34"/>
      <c r="AI1364" s="35"/>
      <c r="AJ1364" s="33"/>
      <c r="AK1364" s="34"/>
      <c r="AL1364" s="35"/>
      <c r="AM1364" s="28"/>
      <c r="AN1364" s="28"/>
      <c r="AO1364" s="28"/>
    </row>
    <row r="1365" spans="5:41" x14ac:dyDescent="0.25">
      <c r="E1365" s="20"/>
      <c r="F1365" s="20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6"/>
      <c r="AA1365" s="16"/>
      <c r="AB1365" s="16"/>
      <c r="AC1365" s="14"/>
      <c r="AD1365" s="14"/>
      <c r="AE1365" s="27"/>
      <c r="AF1365" s="27"/>
      <c r="AG1365" s="33"/>
      <c r="AH1365" s="34"/>
      <c r="AI1365" s="35"/>
      <c r="AJ1365" s="33"/>
      <c r="AK1365" s="34"/>
      <c r="AL1365" s="35"/>
      <c r="AM1365" s="28"/>
      <c r="AN1365" s="28"/>
      <c r="AO1365" s="28"/>
    </row>
    <row r="1366" spans="5:41" x14ac:dyDescent="0.25">
      <c r="E1366" s="20"/>
      <c r="F1366" s="20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6"/>
      <c r="AA1366" s="16"/>
      <c r="AB1366" s="16"/>
      <c r="AC1366" s="14"/>
      <c r="AD1366" s="14"/>
      <c r="AE1366" s="27"/>
      <c r="AF1366" s="27"/>
      <c r="AG1366" s="33"/>
      <c r="AH1366" s="34"/>
      <c r="AI1366" s="35"/>
      <c r="AJ1366" s="33"/>
      <c r="AK1366" s="34"/>
      <c r="AL1366" s="35"/>
      <c r="AM1366" s="28"/>
      <c r="AN1366" s="28"/>
      <c r="AO1366" s="28"/>
    </row>
    <row r="1367" spans="5:41" x14ac:dyDescent="0.25">
      <c r="E1367" s="20"/>
      <c r="F1367" s="20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6"/>
      <c r="AA1367" s="16"/>
      <c r="AB1367" s="16"/>
      <c r="AC1367" s="14"/>
      <c r="AD1367" s="14"/>
      <c r="AE1367" s="27"/>
      <c r="AF1367" s="27"/>
      <c r="AG1367" s="33"/>
      <c r="AH1367" s="34"/>
      <c r="AI1367" s="35"/>
      <c r="AJ1367" s="33"/>
      <c r="AK1367" s="34"/>
      <c r="AL1367" s="35"/>
      <c r="AM1367" s="28"/>
      <c r="AN1367" s="28"/>
      <c r="AO1367" s="28"/>
    </row>
    <row r="1368" spans="5:41" x14ac:dyDescent="0.25">
      <c r="E1368" s="20"/>
      <c r="F1368" s="20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6"/>
      <c r="AA1368" s="16"/>
      <c r="AB1368" s="16"/>
      <c r="AC1368" s="14"/>
      <c r="AD1368" s="14"/>
      <c r="AE1368" s="27"/>
      <c r="AF1368" s="27"/>
      <c r="AG1368" s="33"/>
      <c r="AH1368" s="34"/>
      <c r="AI1368" s="35"/>
      <c r="AJ1368" s="33"/>
      <c r="AK1368" s="34"/>
      <c r="AL1368" s="35"/>
      <c r="AM1368" s="28"/>
      <c r="AN1368" s="28"/>
      <c r="AO1368" s="28"/>
    </row>
    <row r="1369" spans="5:41" x14ac:dyDescent="0.25">
      <c r="E1369" s="20"/>
      <c r="F1369" s="20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6"/>
      <c r="AA1369" s="16"/>
      <c r="AB1369" s="16"/>
      <c r="AC1369" s="14"/>
      <c r="AD1369" s="14"/>
      <c r="AE1369" s="27"/>
      <c r="AF1369" s="27"/>
      <c r="AG1369" s="33"/>
      <c r="AH1369" s="34"/>
      <c r="AI1369" s="35"/>
      <c r="AJ1369" s="33"/>
      <c r="AK1369" s="34"/>
      <c r="AL1369" s="35"/>
      <c r="AM1369" s="28"/>
      <c r="AN1369" s="28"/>
      <c r="AO1369" s="28"/>
    </row>
    <row r="1370" spans="5:41" x14ac:dyDescent="0.25">
      <c r="E1370" s="20"/>
      <c r="F1370" s="20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6"/>
      <c r="AA1370" s="16"/>
      <c r="AB1370" s="16"/>
      <c r="AC1370" s="14"/>
      <c r="AD1370" s="14"/>
      <c r="AE1370" s="27"/>
      <c r="AF1370" s="27"/>
      <c r="AG1370" s="33"/>
      <c r="AH1370" s="34"/>
      <c r="AI1370" s="35"/>
      <c r="AJ1370" s="33"/>
      <c r="AK1370" s="34"/>
      <c r="AL1370" s="35"/>
      <c r="AM1370" s="28"/>
      <c r="AN1370" s="28"/>
      <c r="AO1370" s="28"/>
    </row>
    <row r="1371" spans="5:41" x14ac:dyDescent="0.25">
      <c r="E1371" s="20"/>
      <c r="F1371" s="20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6"/>
      <c r="AA1371" s="16"/>
      <c r="AB1371" s="16"/>
      <c r="AC1371" s="14"/>
      <c r="AD1371" s="14"/>
      <c r="AE1371" s="27"/>
      <c r="AF1371" s="27"/>
      <c r="AG1371" s="33"/>
      <c r="AH1371" s="34"/>
      <c r="AI1371" s="35"/>
      <c r="AJ1371" s="33"/>
      <c r="AK1371" s="34"/>
      <c r="AL1371" s="35"/>
      <c r="AM1371" s="28"/>
      <c r="AN1371" s="28"/>
      <c r="AO1371" s="28"/>
    </row>
    <row r="1372" spans="5:41" x14ac:dyDescent="0.25">
      <c r="E1372" s="20"/>
      <c r="F1372" s="20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6"/>
      <c r="AA1372" s="16"/>
      <c r="AB1372" s="16"/>
      <c r="AC1372" s="14"/>
      <c r="AD1372" s="14"/>
      <c r="AE1372" s="27"/>
      <c r="AF1372" s="27"/>
      <c r="AG1372" s="33"/>
      <c r="AH1372" s="34"/>
      <c r="AI1372" s="35"/>
      <c r="AJ1372" s="33"/>
      <c r="AK1372" s="34"/>
      <c r="AL1372" s="35"/>
      <c r="AM1372" s="28"/>
      <c r="AN1372" s="28"/>
      <c r="AO1372" s="28"/>
    </row>
    <row r="1373" spans="5:41" x14ac:dyDescent="0.25">
      <c r="E1373" s="20"/>
      <c r="F1373" s="20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6"/>
      <c r="AA1373" s="16"/>
      <c r="AB1373" s="16"/>
      <c r="AC1373" s="14"/>
      <c r="AD1373" s="14"/>
      <c r="AE1373" s="27"/>
      <c r="AF1373" s="27"/>
      <c r="AG1373" s="33"/>
      <c r="AH1373" s="34"/>
      <c r="AI1373" s="35"/>
      <c r="AJ1373" s="33"/>
      <c r="AK1373" s="34"/>
      <c r="AL1373" s="35"/>
      <c r="AM1373" s="28"/>
      <c r="AN1373" s="28"/>
      <c r="AO1373" s="28"/>
    </row>
    <row r="1374" spans="5:41" x14ac:dyDescent="0.25">
      <c r="E1374" s="20"/>
      <c r="F1374" s="20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6"/>
      <c r="AA1374" s="16"/>
      <c r="AB1374" s="16"/>
      <c r="AC1374" s="14"/>
      <c r="AD1374" s="14"/>
      <c r="AE1374" s="27"/>
      <c r="AF1374" s="27"/>
      <c r="AG1374" s="33"/>
      <c r="AH1374" s="34"/>
      <c r="AI1374" s="35"/>
      <c r="AJ1374" s="33"/>
      <c r="AK1374" s="34"/>
      <c r="AL1374" s="35"/>
      <c r="AM1374" s="28"/>
      <c r="AN1374" s="28"/>
      <c r="AO1374" s="28"/>
    </row>
    <row r="1375" spans="5:41" x14ac:dyDescent="0.25">
      <c r="E1375" s="20"/>
      <c r="F1375" s="20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6"/>
      <c r="AA1375" s="16"/>
      <c r="AB1375" s="16"/>
      <c r="AC1375" s="14"/>
      <c r="AD1375" s="14"/>
      <c r="AE1375" s="27"/>
      <c r="AF1375" s="27"/>
      <c r="AG1375" s="33"/>
      <c r="AH1375" s="34"/>
      <c r="AI1375" s="35"/>
      <c r="AJ1375" s="33"/>
      <c r="AK1375" s="34"/>
      <c r="AL1375" s="35"/>
      <c r="AM1375" s="28"/>
      <c r="AN1375" s="28"/>
      <c r="AO1375" s="28"/>
    </row>
    <row r="1376" spans="5:41" x14ac:dyDescent="0.25">
      <c r="E1376" s="20"/>
      <c r="F1376" s="20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6"/>
      <c r="AA1376" s="16"/>
      <c r="AB1376" s="16"/>
      <c r="AC1376" s="14"/>
      <c r="AD1376" s="14"/>
      <c r="AE1376" s="27"/>
      <c r="AF1376" s="27"/>
      <c r="AG1376" s="33"/>
      <c r="AH1376" s="34"/>
      <c r="AI1376" s="35"/>
      <c r="AJ1376" s="33"/>
      <c r="AK1376" s="34"/>
      <c r="AL1376" s="35"/>
      <c r="AM1376" s="28"/>
      <c r="AN1376" s="28"/>
      <c r="AO1376" s="28"/>
    </row>
    <row r="1377" spans="5:41" x14ac:dyDescent="0.25">
      <c r="E1377" s="20"/>
      <c r="F1377" s="20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6"/>
      <c r="AA1377" s="16"/>
      <c r="AB1377" s="16"/>
      <c r="AC1377" s="14"/>
      <c r="AD1377" s="14"/>
      <c r="AE1377" s="27"/>
      <c r="AF1377" s="27"/>
      <c r="AG1377" s="33"/>
      <c r="AH1377" s="34"/>
      <c r="AI1377" s="35"/>
      <c r="AJ1377" s="33"/>
      <c r="AK1377" s="34"/>
      <c r="AL1377" s="35"/>
      <c r="AM1377" s="28"/>
      <c r="AN1377" s="28"/>
      <c r="AO1377" s="28"/>
    </row>
    <row r="1378" spans="5:41" x14ac:dyDescent="0.25">
      <c r="E1378" s="20"/>
      <c r="F1378" s="20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6"/>
      <c r="AA1378" s="16"/>
      <c r="AB1378" s="16"/>
      <c r="AC1378" s="14"/>
      <c r="AD1378" s="14"/>
      <c r="AE1378" s="27"/>
      <c r="AF1378" s="27"/>
      <c r="AG1378" s="33"/>
      <c r="AH1378" s="34"/>
      <c r="AI1378" s="35"/>
      <c r="AJ1378" s="33"/>
      <c r="AK1378" s="34"/>
      <c r="AL1378" s="35"/>
      <c r="AM1378" s="28"/>
      <c r="AN1378" s="28"/>
      <c r="AO1378" s="28"/>
    </row>
    <row r="1379" spans="5:41" x14ac:dyDescent="0.25">
      <c r="E1379" s="20"/>
      <c r="F1379" s="20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6"/>
      <c r="AA1379" s="16"/>
      <c r="AB1379" s="16"/>
      <c r="AC1379" s="14"/>
      <c r="AD1379" s="14"/>
      <c r="AE1379" s="27"/>
      <c r="AF1379" s="27"/>
      <c r="AG1379" s="33"/>
      <c r="AH1379" s="34"/>
      <c r="AI1379" s="35"/>
      <c r="AJ1379" s="33"/>
      <c r="AK1379" s="34"/>
      <c r="AL1379" s="35"/>
      <c r="AM1379" s="28"/>
      <c r="AN1379" s="28"/>
      <c r="AO1379" s="28"/>
    </row>
    <row r="1380" spans="5:41" x14ac:dyDescent="0.25">
      <c r="E1380" s="20"/>
      <c r="F1380" s="20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6"/>
      <c r="AA1380" s="16"/>
      <c r="AB1380" s="16"/>
      <c r="AC1380" s="14"/>
      <c r="AD1380" s="14"/>
      <c r="AE1380" s="27"/>
      <c r="AF1380" s="27"/>
      <c r="AG1380" s="33"/>
      <c r="AH1380" s="34"/>
      <c r="AI1380" s="35"/>
      <c r="AJ1380" s="33"/>
      <c r="AK1380" s="34"/>
      <c r="AL1380" s="35"/>
      <c r="AM1380" s="28"/>
      <c r="AN1380" s="28"/>
      <c r="AO1380" s="28"/>
    </row>
    <row r="1381" spans="5:41" x14ac:dyDescent="0.25">
      <c r="E1381" s="20"/>
      <c r="F1381" s="20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6"/>
      <c r="AA1381" s="16"/>
      <c r="AB1381" s="16"/>
      <c r="AC1381" s="14"/>
      <c r="AD1381" s="14"/>
      <c r="AE1381" s="27"/>
      <c r="AF1381" s="27"/>
      <c r="AG1381" s="33"/>
      <c r="AH1381" s="34"/>
      <c r="AI1381" s="35"/>
      <c r="AJ1381" s="33"/>
      <c r="AK1381" s="34"/>
      <c r="AL1381" s="35"/>
      <c r="AM1381" s="28"/>
      <c r="AN1381" s="28"/>
      <c r="AO1381" s="28"/>
    </row>
    <row r="1382" spans="5:41" x14ac:dyDescent="0.25">
      <c r="E1382" s="20"/>
      <c r="F1382" s="20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6"/>
      <c r="AA1382" s="16"/>
      <c r="AB1382" s="16"/>
      <c r="AC1382" s="14"/>
      <c r="AD1382" s="14"/>
      <c r="AE1382" s="27"/>
      <c r="AF1382" s="27"/>
      <c r="AG1382" s="33"/>
      <c r="AH1382" s="34"/>
      <c r="AI1382" s="35"/>
      <c r="AJ1382" s="33"/>
      <c r="AK1382" s="34"/>
      <c r="AL1382" s="35"/>
      <c r="AM1382" s="28"/>
      <c r="AN1382" s="28"/>
      <c r="AO1382" s="28"/>
    </row>
    <row r="1383" spans="5:41" x14ac:dyDescent="0.25">
      <c r="E1383" s="20"/>
      <c r="F1383" s="20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6"/>
      <c r="AA1383" s="16"/>
      <c r="AB1383" s="16"/>
      <c r="AC1383" s="14"/>
      <c r="AD1383" s="14"/>
      <c r="AE1383" s="27"/>
      <c r="AF1383" s="27"/>
      <c r="AG1383" s="33"/>
      <c r="AH1383" s="34"/>
      <c r="AI1383" s="35"/>
      <c r="AJ1383" s="33"/>
      <c r="AK1383" s="34"/>
      <c r="AL1383" s="35"/>
      <c r="AM1383" s="28"/>
      <c r="AN1383" s="28"/>
      <c r="AO1383" s="28"/>
    </row>
    <row r="1384" spans="5:41" x14ac:dyDescent="0.25">
      <c r="E1384" s="20"/>
      <c r="F1384" s="20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6"/>
      <c r="AA1384" s="16"/>
      <c r="AB1384" s="16"/>
      <c r="AC1384" s="14"/>
      <c r="AD1384" s="14"/>
      <c r="AE1384" s="27"/>
      <c r="AF1384" s="27"/>
      <c r="AG1384" s="33"/>
      <c r="AH1384" s="34"/>
      <c r="AI1384" s="35"/>
      <c r="AJ1384" s="33"/>
      <c r="AK1384" s="34"/>
      <c r="AL1384" s="35"/>
      <c r="AM1384" s="28"/>
      <c r="AN1384" s="28"/>
      <c r="AO1384" s="28"/>
    </row>
    <row r="1385" spans="5:41" x14ac:dyDescent="0.25">
      <c r="E1385" s="20"/>
      <c r="F1385" s="20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6"/>
      <c r="AA1385" s="16"/>
      <c r="AB1385" s="16"/>
      <c r="AC1385" s="14"/>
      <c r="AD1385" s="14"/>
      <c r="AE1385" s="27"/>
      <c r="AF1385" s="27"/>
      <c r="AG1385" s="33"/>
      <c r="AH1385" s="34"/>
      <c r="AI1385" s="35"/>
      <c r="AJ1385" s="33"/>
      <c r="AK1385" s="34"/>
      <c r="AL1385" s="35"/>
      <c r="AM1385" s="28"/>
      <c r="AN1385" s="28"/>
      <c r="AO1385" s="28"/>
    </row>
    <row r="1386" spans="5:41" x14ac:dyDescent="0.25">
      <c r="E1386" s="20"/>
      <c r="F1386" s="20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6"/>
      <c r="AA1386" s="16"/>
      <c r="AB1386" s="16"/>
      <c r="AC1386" s="14"/>
      <c r="AD1386" s="14"/>
      <c r="AE1386" s="27"/>
      <c r="AF1386" s="27"/>
      <c r="AG1386" s="33"/>
      <c r="AH1386" s="34"/>
      <c r="AI1386" s="35"/>
      <c r="AJ1386" s="33"/>
      <c r="AK1386" s="34"/>
      <c r="AL1386" s="35"/>
      <c r="AM1386" s="28"/>
      <c r="AN1386" s="28"/>
      <c r="AO1386" s="28"/>
    </row>
    <row r="1387" spans="5:41" x14ac:dyDescent="0.25">
      <c r="E1387" s="20"/>
      <c r="F1387" s="20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6"/>
      <c r="AA1387" s="16"/>
      <c r="AB1387" s="16"/>
      <c r="AC1387" s="14"/>
      <c r="AD1387" s="14"/>
      <c r="AE1387" s="27"/>
      <c r="AF1387" s="27"/>
      <c r="AG1387" s="33"/>
      <c r="AH1387" s="34"/>
      <c r="AI1387" s="35"/>
      <c r="AJ1387" s="33"/>
      <c r="AK1387" s="34"/>
      <c r="AL1387" s="35"/>
      <c r="AM1387" s="28"/>
      <c r="AN1387" s="28"/>
      <c r="AO1387" s="28"/>
    </row>
    <row r="1388" spans="5:41" x14ac:dyDescent="0.25">
      <c r="E1388" s="20"/>
      <c r="F1388" s="20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6"/>
      <c r="AA1388" s="16"/>
      <c r="AB1388" s="16"/>
      <c r="AC1388" s="14"/>
      <c r="AD1388" s="14"/>
      <c r="AE1388" s="27"/>
      <c r="AF1388" s="27"/>
      <c r="AG1388" s="33"/>
      <c r="AH1388" s="34"/>
      <c r="AI1388" s="35"/>
      <c r="AJ1388" s="33"/>
      <c r="AK1388" s="34"/>
      <c r="AL1388" s="35"/>
      <c r="AM1388" s="28"/>
      <c r="AN1388" s="28"/>
      <c r="AO1388" s="28"/>
    </row>
    <row r="1389" spans="5:41" x14ac:dyDescent="0.25">
      <c r="E1389" s="20"/>
      <c r="F1389" s="20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6"/>
      <c r="AA1389" s="16"/>
      <c r="AB1389" s="16"/>
      <c r="AC1389" s="14"/>
      <c r="AD1389" s="14"/>
      <c r="AE1389" s="27"/>
      <c r="AF1389" s="27"/>
      <c r="AG1389" s="33"/>
      <c r="AH1389" s="34"/>
      <c r="AI1389" s="35"/>
      <c r="AJ1389" s="33"/>
      <c r="AK1389" s="34"/>
      <c r="AL1389" s="35"/>
      <c r="AM1389" s="28"/>
      <c r="AN1389" s="28"/>
      <c r="AO1389" s="28"/>
    </row>
    <row r="1390" spans="5:41" x14ac:dyDescent="0.25">
      <c r="E1390" s="20"/>
      <c r="F1390" s="20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6"/>
      <c r="AA1390" s="16"/>
      <c r="AB1390" s="16"/>
      <c r="AC1390" s="14"/>
      <c r="AD1390" s="14"/>
      <c r="AE1390" s="27"/>
      <c r="AF1390" s="27"/>
      <c r="AG1390" s="33"/>
      <c r="AH1390" s="34"/>
      <c r="AI1390" s="35"/>
      <c r="AJ1390" s="33"/>
      <c r="AK1390" s="34"/>
      <c r="AL1390" s="35"/>
      <c r="AM1390" s="28"/>
      <c r="AN1390" s="28"/>
      <c r="AO1390" s="28"/>
    </row>
    <row r="1391" spans="5:41" x14ac:dyDescent="0.25">
      <c r="E1391" s="20"/>
      <c r="F1391" s="20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6"/>
      <c r="AA1391" s="16"/>
      <c r="AB1391" s="16"/>
      <c r="AC1391" s="14"/>
      <c r="AD1391" s="14"/>
      <c r="AE1391" s="27"/>
      <c r="AF1391" s="27"/>
      <c r="AG1391" s="33"/>
      <c r="AH1391" s="34"/>
      <c r="AI1391" s="35"/>
      <c r="AJ1391" s="33"/>
      <c r="AK1391" s="34"/>
      <c r="AL1391" s="35"/>
      <c r="AM1391" s="28"/>
      <c r="AN1391" s="28"/>
      <c r="AO1391" s="28"/>
    </row>
    <row r="1392" spans="5:41" x14ac:dyDescent="0.25">
      <c r="E1392" s="20"/>
      <c r="F1392" s="20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6"/>
      <c r="AA1392" s="16"/>
      <c r="AB1392" s="16"/>
      <c r="AC1392" s="14"/>
      <c r="AD1392" s="14"/>
      <c r="AE1392" s="27"/>
      <c r="AF1392" s="27"/>
      <c r="AG1392" s="33"/>
      <c r="AH1392" s="34"/>
      <c r="AI1392" s="35"/>
      <c r="AJ1392" s="33"/>
      <c r="AK1392" s="34"/>
      <c r="AL1392" s="35"/>
      <c r="AM1392" s="28"/>
      <c r="AN1392" s="28"/>
      <c r="AO1392" s="28"/>
    </row>
    <row r="1393" spans="5:41" x14ac:dyDescent="0.25">
      <c r="E1393" s="20"/>
      <c r="F1393" s="20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6"/>
      <c r="AA1393" s="16"/>
      <c r="AB1393" s="16"/>
      <c r="AC1393" s="14"/>
      <c r="AD1393" s="14"/>
      <c r="AE1393" s="27"/>
      <c r="AF1393" s="27"/>
      <c r="AG1393" s="33"/>
      <c r="AH1393" s="34"/>
      <c r="AI1393" s="35"/>
      <c r="AJ1393" s="33"/>
      <c r="AK1393" s="34"/>
      <c r="AL1393" s="35"/>
      <c r="AM1393" s="28"/>
      <c r="AN1393" s="28"/>
      <c r="AO1393" s="28"/>
    </row>
    <row r="1394" spans="5:41" x14ac:dyDescent="0.25">
      <c r="E1394" s="20"/>
      <c r="F1394" s="20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6"/>
      <c r="AA1394" s="16"/>
      <c r="AB1394" s="16"/>
      <c r="AC1394" s="14"/>
      <c r="AD1394" s="14"/>
      <c r="AE1394" s="27"/>
      <c r="AF1394" s="27"/>
      <c r="AG1394" s="33"/>
      <c r="AH1394" s="34"/>
      <c r="AI1394" s="35"/>
      <c r="AJ1394" s="33"/>
      <c r="AK1394" s="34"/>
      <c r="AL1394" s="35"/>
      <c r="AM1394" s="28"/>
      <c r="AN1394" s="28"/>
      <c r="AO1394" s="28"/>
    </row>
    <row r="1395" spans="5:41" x14ac:dyDescent="0.25">
      <c r="E1395" s="20"/>
      <c r="F1395" s="20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6"/>
      <c r="AA1395" s="16"/>
      <c r="AB1395" s="16"/>
      <c r="AC1395" s="14"/>
      <c r="AD1395" s="14"/>
      <c r="AE1395" s="27"/>
      <c r="AF1395" s="27"/>
      <c r="AG1395" s="33"/>
      <c r="AH1395" s="34"/>
      <c r="AI1395" s="35"/>
      <c r="AJ1395" s="33"/>
      <c r="AK1395" s="34"/>
      <c r="AL1395" s="35"/>
      <c r="AM1395" s="28"/>
      <c r="AN1395" s="28"/>
      <c r="AO1395" s="28"/>
    </row>
    <row r="1396" spans="5:41" x14ac:dyDescent="0.25">
      <c r="E1396" s="20"/>
      <c r="F1396" s="20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6"/>
      <c r="AA1396" s="16"/>
      <c r="AB1396" s="16"/>
      <c r="AC1396" s="14"/>
      <c r="AD1396" s="14"/>
      <c r="AE1396" s="27"/>
      <c r="AF1396" s="27"/>
      <c r="AG1396" s="33"/>
      <c r="AH1396" s="34"/>
      <c r="AI1396" s="35"/>
      <c r="AJ1396" s="33"/>
      <c r="AK1396" s="34"/>
      <c r="AL1396" s="35"/>
      <c r="AM1396" s="28"/>
      <c r="AN1396" s="28"/>
      <c r="AO1396" s="28"/>
    </row>
    <row r="1397" spans="5:41" x14ac:dyDescent="0.25">
      <c r="E1397" s="20"/>
      <c r="F1397" s="20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6"/>
      <c r="AA1397" s="16"/>
      <c r="AB1397" s="16"/>
      <c r="AC1397" s="14"/>
      <c r="AD1397" s="14"/>
      <c r="AE1397" s="27"/>
      <c r="AF1397" s="27"/>
      <c r="AG1397" s="33"/>
      <c r="AH1397" s="34"/>
      <c r="AI1397" s="35"/>
      <c r="AJ1397" s="33"/>
      <c r="AK1397" s="34"/>
      <c r="AL1397" s="35"/>
      <c r="AM1397" s="28"/>
      <c r="AN1397" s="28"/>
      <c r="AO1397" s="28"/>
    </row>
    <row r="1398" spans="5:41" x14ac:dyDescent="0.25">
      <c r="E1398" s="20"/>
      <c r="F1398" s="20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6"/>
      <c r="AA1398" s="16"/>
      <c r="AB1398" s="16"/>
      <c r="AC1398" s="14"/>
      <c r="AD1398" s="14"/>
      <c r="AE1398" s="27"/>
      <c r="AF1398" s="27"/>
      <c r="AG1398" s="33"/>
      <c r="AH1398" s="34"/>
      <c r="AI1398" s="35"/>
      <c r="AJ1398" s="33"/>
      <c r="AK1398" s="34"/>
      <c r="AL1398" s="35"/>
      <c r="AM1398" s="28"/>
      <c r="AN1398" s="28"/>
      <c r="AO1398" s="28"/>
    </row>
    <row r="1399" spans="5:41" x14ac:dyDescent="0.25">
      <c r="E1399" s="20"/>
      <c r="F1399" s="20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6"/>
      <c r="AA1399" s="16"/>
      <c r="AB1399" s="16"/>
      <c r="AC1399" s="14"/>
      <c r="AD1399" s="14"/>
      <c r="AE1399" s="27"/>
      <c r="AF1399" s="27"/>
      <c r="AG1399" s="33"/>
      <c r="AH1399" s="34"/>
      <c r="AI1399" s="35"/>
      <c r="AJ1399" s="33"/>
      <c r="AK1399" s="34"/>
      <c r="AL1399" s="35"/>
      <c r="AM1399" s="28"/>
      <c r="AN1399" s="28"/>
      <c r="AO1399" s="28"/>
    </row>
    <row r="1400" spans="5:41" x14ac:dyDescent="0.25">
      <c r="E1400" s="20"/>
      <c r="F1400" s="20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6"/>
      <c r="AA1400" s="16"/>
      <c r="AB1400" s="16"/>
      <c r="AC1400" s="14"/>
      <c r="AD1400" s="14"/>
      <c r="AE1400" s="27"/>
      <c r="AF1400" s="27"/>
      <c r="AG1400" s="33"/>
      <c r="AH1400" s="34"/>
      <c r="AI1400" s="35"/>
      <c r="AJ1400" s="33"/>
      <c r="AK1400" s="34"/>
      <c r="AL1400" s="35"/>
      <c r="AM1400" s="28"/>
      <c r="AN1400" s="28"/>
      <c r="AO1400" s="28"/>
    </row>
    <row r="1401" spans="5:41" x14ac:dyDescent="0.25">
      <c r="E1401" s="20"/>
      <c r="F1401" s="20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6"/>
      <c r="AA1401" s="16"/>
      <c r="AB1401" s="16"/>
      <c r="AC1401" s="14"/>
      <c r="AD1401" s="14"/>
      <c r="AE1401" s="27"/>
      <c r="AF1401" s="27"/>
      <c r="AG1401" s="33"/>
      <c r="AH1401" s="34"/>
      <c r="AI1401" s="35"/>
      <c r="AJ1401" s="33"/>
      <c r="AK1401" s="34"/>
      <c r="AL1401" s="35"/>
      <c r="AM1401" s="28"/>
      <c r="AN1401" s="28"/>
      <c r="AO1401" s="28"/>
    </row>
    <row r="1402" spans="5:41" x14ac:dyDescent="0.25">
      <c r="E1402" s="20"/>
      <c r="F1402" s="20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6"/>
      <c r="AA1402" s="16"/>
      <c r="AB1402" s="16"/>
      <c r="AC1402" s="14"/>
      <c r="AD1402" s="14"/>
      <c r="AE1402" s="27"/>
      <c r="AF1402" s="27"/>
      <c r="AG1402" s="33"/>
      <c r="AH1402" s="34"/>
      <c r="AI1402" s="35"/>
      <c r="AJ1402" s="33"/>
      <c r="AK1402" s="34"/>
      <c r="AL1402" s="35"/>
      <c r="AM1402" s="28"/>
      <c r="AN1402" s="28"/>
      <c r="AO1402" s="28"/>
    </row>
    <row r="1403" spans="5:41" x14ac:dyDescent="0.25">
      <c r="E1403" s="20"/>
      <c r="F1403" s="20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6"/>
      <c r="AA1403" s="16"/>
      <c r="AB1403" s="16"/>
      <c r="AC1403" s="14"/>
      <c r="AD1403" s="14"/>
      <c r="AE1403" s="27"/>
      <c r="AF1403" s="27"/>
      <c r="AG1403" s="33"/>
      <c r="AH1403" s="34"/>
      <c r="AI1403" s="35"/>
      <c r="AJ1403" s="33"/>
      <c r="AK1403" s="34"/>
      <c r="AL1403" s="35"/>
      <c r="AM1403" s="28"/>
      <c r="AN1403" s="28"/>
      <c r="AO1403" s="28"/>
    </row>
    <row r="1404" spans="5:41" x14ac:dyDescent="0.25">
      <c r="E1404" s="20"/>
      <c r="F1404" s="20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6"/>
      <c r="AA1404" s="16"/>
      <c r="AB1404" s="16"/>
      <c r="AC1404" s="14"/>
      <c r="AD1404" s="14"/>
      <c r="AE1404" s="27"/>
      <c r="AF1404" s="27"/>
      <c r="AG1404" s="33"/>
      <c r="AH1404" s="34"/>
      <c r="AI1404" s="35"/>
      <c r="AJ1404" s="33"/>
      <c r="AK1404" s="34"/>
      <c r="AL1404" s="35"/>
      <c r="AM1404" s="28"/>
      <c r="AN1404" s="28"/>
      <c r="AO1404" s="28"/>
    </row>
    <row r="1405" spans="5:41" x14ac:dyDescent="0.25">
      <c r="E1405" s="20"/>
      <c r="F1405" s="20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6"/>
      <c r="AA1405" s="16"/>
      <c r="AB1405" s="16"/>
      <c r="AC1405" s="14"/>
      <c r="AD1405" s="14"/>
      <c r="AE1405" s="27"/>
      <c r="AF1405" s="27"/>
      <c r="AG1405" s="33"/>
      <c r="AH1405" s="34"/>
      <c r="AI1405" s="35"/>
      <c r="AJ1405" s="33"/>
      <c r="AK1405" s="34"/>
      <c r="AL1405" s="35"/>
      <c r="AM1405" s="28"/>
      <c r="AN1405" s="28"/>
      <c r="AO1405" s="28"/>
    </row>
    <row r="1406" spans="5:41" x14ac:dyDescent="0.25">
      <c r="E1406" s="20"/>
      <c r="F1406" s="20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6"/>
      <c r="AA1406" s="16"/>
      <c r="AB1406" s="16"/>
      <c r="AC1406" s="14"/>
      <c r="AD1406" s="14"/>
      <c r="AE1406" s="27"/>
      <c r="AF1406" s="27"/>
      <c r="AG1406" s="33"/>
      <c r="AH1406" s="34"/>
      <c r="AI1406" s="35"/>
      <c r="AJ1406" s="33"/>
      <c r="AK1406" s="34"/>
      <c r="AL1406" s="35"/>
      <c r="AM1406" s="28"/>
      <c r="AN1406" s="28"/>
      <c r="AO1406" s="28"/>
    </row>
    <row r="1407" spans="5:41" x14ac:dyDescent="0.25">
      <c r="E1407" s="20"/>
      <c r="F1407" s="20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6"/>
      <c r="AA1407" s="16"/>
      <c r="AB1407" s="16"/>
      <c r="AC1407" s="14"/>
      <c r="AD1407" s="14"/>
      <c r="AE1407" s="27"/>
      <c r="AF1407" s="27"/>
      <c r="AG1407" s="33"/>
      <c r="AH1407" s="34"/>
      <c r="AI1407" s="35"/>
      <c r="AJ1407" s="33"/>
      <c r="AK1407" s="34"/>
      <c r="AL1407" s="35"/>
      <c r="AM1407" s="28"/>
      <c r="AN1407" s="28"/>
      <c r="AO1407" s="28"/>
    </row>
    <row r="1408" spans="5:41" x14ac:dyDescent="0.25">
      <c r="E1408" s="20"/>
      <c r="F1408" s="20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6"/>
      <c r="AA1408" s="16"/>
      <c r="AB1408" s="16"/>
      <c r="AC1408" s="14"/>
      <c r="AD1408" s="14"/>
      <c r="AE1408" s="27"/>
      <c r="AF1408" s="27"/>
      <c r="AG1408" s="33"/>
      <c r="AH1408" s="34"/>
      <c r="AI1408" s="35"/>
      <c r="AJ1408" s="33"/>
      <c r="AK1408" s="34"/>
      <c r="AL1408" s="35"/>
      <c r="AM1408" s="28"/>
      <c r="AN1408" s="28"/>
      <c r="AO1408" s="28"/>
    </row>
    <row r="1409" spans="5:41" x14ac:dyDescent="0.25">
      <c r="E1409" s="20"/>
      <c r="F1409" s="20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6"/>
      <c r="AA1409" s="16"/>
      <c r="AB1409" s="16"/>
      <c r="AC1409" s="14"/>
      <c r="AD1409" s="14"/>
      <c r="AE1409" s="27"/>
      <c r="AF1409" s="27"/>
      <c r="AG1409" s="33"/>
      <c r="AH1409" s="34"/>
      <c r="AI1409" s="35"/>
      <c r="AJ1409" s="33"/>
      <c r="AK1409" s="34"/>
      <c r="AL1409" s="35"/>
      <c r="AM1409" s="28"/>
      <c r="AN1409" s="28"/>
      <c r="AO1409" s="28"/>
    </row>
    <row r="1410" spans="5:41" x14ac:dyDescent="0.25">
      <c r="E1410" s="20"/>
      <c r="F1410" s="20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6"/>
      <c r="AA1410" s="16"/>
      <c r="AB1410" s="16"/>
      <c r="AC1410" s="14"/>
      <c r="AD1410" s="14"/>
      <c r="AE1410" s="27"/>
      <c r="AF1410" s="27"/>
      <c r="AG1410" s="33"/>
      <c r="AH1410" s="34"/>
      <c r="AI1410" s="35"/>
      <c r="AJ1410" s="33"/>
      <c r="AK1410" s="34"/>
      <c r="AL1410" s="35"/>
      <c r="AM1410" s="28"/>
      <c r="AN1410" s="28"/>
      <c r="AO1410" s="28"/>
    </row>
    <row r="1411" spans="5:41" x14ac:dyDescent="0.25">
      <c r="E1411" s="20"/>
      <c r="F1411" s="20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6"/>
      <c r="AA1411" s="16"/>
      <c r="AB1411" s="16"/>
      <c r="AC1411" s="14"/>
      <c r="AD1411" s="14"/>
      <c r="AE1411" s="27"/>
      <c r="AF1411" s="27"/>
      <c r="AG1411" s="33"/>
      <c r="AH1411" s="34"/>
      <c r="AI1411" s="35"/>
      <c r="AJ1411" s="33"/>
      <c r="AK1411" s="34"/>
      <c r="AL1411" s="35"/>
      <c r="AM1411" s="28"/>
      <c r="AN1411" s="28"/>
      <c r="AO1411" s="28"/>
    </row>
    <row r="1412" spans="5:41" x14ac:dyDescent="0.25">
      <c r="E1412" s="20"/>
      <c r="F1412" s="20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6"/>
      <c r="AA1412" s="16"/>
      <c r="AB1412" s="16"/>
      <c r="AC1412" s="14"/>
      <c r="AD1412" s="14"/>
      <c r="AE1412" s="27"/>
      <c r="AF1412" s="27"/>
      <c r="AG1412" s="33"/>
      <c r="AH1412" s="34"/>
      <c r="AI1412" s="35"/>
      <c r="AJ1412" s="33"/>
      <c r="AK1412" s="34"/>
      <c r="AL1412" s="35"/>
      <c r="AM1412" s="28"/>
      <c r="AN1412" s="28"/>
      <c r="AO1412" s="28"/>
    </row>
    <row r="1413" spans="5:41" x14ac:dyDescent="0.25">
      <c r="E1413" s="20"/>
      <c r="F1413" s="20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6"/>
      <c r="AA1413" s="16"/>
      <c r="AB1413" s="16"/>
      <c r="AC1413" s="14"/>
      <c r="AD1413" s="14"/>
      <c r="AE1413" s="27"/>
      <c r="AF1413" s="27"/>
      <c r="AG1413" s="33"/>
      <c r="AH1413" s="34"/>
      <c r="AI1413" s="35"/>
      <c r="AJ1413" s="33"/>
      <c r="AK1413" s="34"/>
      <c r="AL1413" s="35"/>
      <c r="AM1413" s="28"/>
      <c r="AN1413" s="28"/>
      <c r="AO1413" s="28"/>
    </row>
    <row r="1414" spans="5:41" x14ac:dyDescent="0.25">
      <c r="E1414" s="20"/>
      <c r="F1414" s="20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6"/>
      <c r="AA1414" s="16"/>
      <c r="AB1414" s="16"/>
      <c r="AC1414" s="14"/>
      <c r="AD1414" s="14"/>
      <c r="AE1414" s="27"/>
      <c r="AF1414" s="27"/>
      <c r="AG1414" s="33"/>
      <c r="AH1414" s="34"/>
      <c r="AI1414" s="35"/>
      <c r="AJ1414" s="33"/>
      <c r="AK1414" s="34"/>
      <c r="AL1414" s="35"/>
      <c r="AM1414" s="28"/>
      <c r="AN1414" s="28"/>
      <c r="AO1414" s="28"/>
    </row>
    <row r="1415" spans="5:41" x14ac:dyDescent="0.25">
      <c r="E1415" s="20"/>
      <c r="F1415" s="20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6"/>
      <c r="AA1415" s="16"/>
      <c r="AB1415" s="16"/>
      <c r="AC1415" s="14"/>
      <c r="AD1415" s="14"/>
      <c r="AE1415" s="27"/>
      <c r="AF1415" s="27"/>
      <c r="AG1415" s="33"/>
      <c r="AH1415" s="34"/>
      <c r="AI1415" s="35"/>
      <c r="AJ1415" s="33"/>
      <c r="AK1415" s="34"/>
      <c r="AL1415" s="35"/>
      <c r="AM1415" s="28"/>
      <c r="AN1415" s="28"/>
      <c r="AO1415" s="28"/>
    </row>
    <row r="1416" spans="5:41" x14ac:dyDescent="0.25">
      <c r="E1416" s="20"/>
      <c r="F1416" s="20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6"/>
      <c r="AA1416" s="16"/>
      <c r="AB1416" s="16"/>
      <c r="AC1416" s="14"/>
      <c r="AD1416" s="14"/>
      <c r="AE1416" s="27"/>
      <c r="AF1416" s="27"/>
      <c r="AG1416" s="33"/>
      <c r="AH1416" s="34"/>
      <c r="AI1416" s="35"/>
      <c r="AJ1416" s="33"/>
      <c r="AK1416" s="34"/>
      <c r="AL1416" s="35"/>
      <c r="AM1416" s="28"/>
      <c r="AN1416" s="28"/>
      <c r="AO1416" s="28"/>
    </row>
    <row r="1417" spans="5:41" x14ac:dyDescent="0.25">
      <c r="E1417" s="20"/>
      <c r="F1417" s="20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6"/>
      <c r="AA1417" s="16"/>
      <c r="AB1417" s="16"/>
      <c r="AC1417" s="14"/>
      <c r="AD1417" s="14"/>
      <c r="AE1417" s="27"/>
      <c r="AF1417" s="27"/>
      <c r="AG1417" s="33"/>
      <c r="AH1417" s="34"/>
      <c r="AI1417" s="35"/>
      <c r="AJ1417" s="33"/>
      <c r="AK1417" s="34"/>
      <c r="AL1417" s="35"/>
      <c r="AM1417" s="28"/>
      <c r="AN1417" s="28"/>
      <c r="AO1417" s="28"/>
    </row>
    <row r="1418" spans="5:41" x14ac:dyDescent="0.25">
      <c r="E1418" s="20"/>
      <c r="F1418" s="20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6"/>
      <c r="AA1418" s="16"/>
      <c r="AB1418" s="16"/>
      <c r="AC1418" s="14"/>
      <c r="AD1418" s="14"/>
      <c r="AE1418" s="27"/>
      <c r="AF1418" s="27"/>
      <c r="AG1418" s="33"/>
      <c r="AH1418" s="34"/>
      <c r="AI1418" s="35"/>
      <c r="AJ1418" s="33"/>
      <c r="AK1418" s="34"/>
      <c r="AL1418" s="35"/>
      <c r="AM1418" s="28"/>
      <c r="AN1418" s="28"/>
      <c r="AO1418" s="28"/>
    </row>
    <row r="1419" spans="5:41" x14ac:dyDescent="0.25">
      <c r="E1419" s="20"/>
      <c r="F1419" s="20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6"/>
      <c r="AA1419" s="16"/>
      <c r="AB1419" s="16"/>
      <c r="AC1419" s="14"/>
      <c r="AD1419" s="14"/>
      <c r="AE1419" s="27"/>
      <c r="AF1419" s="27"/>
      <c r="AG1419" s="33"/>
      <c r="AH1419" s="34"/>
      <c r="AI1419" s="35"/>
      <c r="AJ1419" s="33"/>
      <c r="AK1419" s="34"/>
      <c r="AL1419" s="35"/>
      <c r="AM1419" s="28"/>
      <c r="AN1419" s="28"/>
      <c r="AO1419" s="28"/>
    </row>
    <row r="1420" spans="5:41" x14ac:dyDescent="0.25">
      <c r="E1420" s="20"/>
      <c r="F1420" s="20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6"/>
      <c r="AA1420" s="16"/>
      <c r="AB1420" s="16"/>
      <c r="AC1420" s="14"/>
      <c r="AD1420" s="14"/>
      <c r="AE1420" s="27"/>
      <c r="AF1420" s="27"/>
      <c r="AG1420" s="33"/>
      <c r="AH1420" s="34"/>
      <c r="AI1420" s="35"/>
      <c r="AJ1420" s="33"/>
      <c r="AK1420" s="34"/>
      <c r="AL1420" s="35"/>
      <c r="AM1420" s="28"/>
      <c r="AN1420" s="28"/>
      <c r="AO1420" s="28"/>
    </row>
    <row r="1421" spans="5:41" x14ac:dyDescent="0.25">
      <c r="E1421" s="20"/>
      <c r="F1421" s="20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6"/>
      <c r="AA1421" s="16"/>
      <c r="AB1421" s="16"/>
      <c r="AC1421" s="14"/>
      <c r="AD1421" s="14"/>
      <c r="AE1421" s="27"/>
      <c r="AF1421" s="27"/>
      <c r="AG1421" s="33"/>
      <c r="AH1421" s="34"/>
      <c r="AI1421" s="35"/>
      <c r="AJ1421" s="33"/>
      <c r="AK1421" s="34"/>
      <c r="AL1421" s="35"/>
      <c r="AM1421" s="28"/>
      <c r="AN1421" s="28"/>
      <c r="AO1421" s="28"/>
    </row>
    <row r="1422" spans="5:41" x14ac:dyDescent="0.25">
      <c r="E1422" s="20"/>
      <c r="F1422" s="20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6"/>
      <c r="AA1422" s="16"/>
      <c r="AB1422" s="16"/>
      <c r="AC1422" s="14"/>
      <c r="AD1422" s="14"/>
      <c r="AE1422" s="27"/>
      <c r="AF1422" s="27"/>
      <c r="AG1422" s="33"/>
      <c r="AH1422" s="34"/>
      <c r="AI1422" s="35"/>
      <c r="AJ1422" s="33"/>
      <c r="AK1422" s="34"/>
      <c r="AL1422" s="35"/>
      <c r="AM1422" s="28"/>
      <c r="AN1422" s="28"/>
      <c r="AO1422" s="28"/>
    </row>
    <row r="1423" spans="5:41" x14ac:dyDescent="0.25">
      <c r="E1423" s="20"/>
      <c r="F1423" s="20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6"/>
      <c r="AA1423" s="16"/>
      <c r="AB1423" s="16"/>
      <c r="AC1423" s="14"/>
      <c r="AD1423" s="14"/>
      <c r="AE1423" s="27"/>
      <c r="AF1423" s="27"/>
      <c r="AG1423" s="33"/>
      <c r="AH1423" s="34"/>
      <c r="AI1423" s="35"/>
      <c r="AJ1423" s="33"/>
      <c r="AK1423" s="34"/>
      <c r="AL1423" s="35"/>
      <c r="AM1423" s="28"/>
      <c r="AN1423" s="28"/>
      <c r="AO1423" s="28"/>
    </row>
    <row r="1424" spans="5:41" x14ac:dyDescent="0.25">
      <c r="E1424" s="20"/>
      <c r="F1424" s="20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6"/>
      <c r="AA1424" s="16"/>
      <c r="AB1424" s="16"/>
      <c r="AC1424" s="14"/>
      <c r="AD1424" s="14"/>
      <c r="AE1424" s="27"/>
      <c r="AF1424" s="27"/>
      <c r="AG1424" s="33"/>
      <c r="AH1424" s="34"/>
      <c r="AI1424" s="35"/>
      <c r="AJ1424" s="33"/>
      <c r="AK1424" s="34"/>
      <c r="AL1424" s="35"/>
      <c r="AM1424" s="28"/>
      <c r="AN1424" s="28"/>
      <c r="AO1424" s="28"/>
    </row>
    <row r="1425" spans="5:41" x14ac:dyDescent="0.25">
      <c r="E1425" s="20"/>
      <c r="F1425" s="20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6"/>
      <c r="AA1425" s="16"/>
      <c r="AB1425" s="16"/>
      <c r="AC1425" s="14"/>
      <c r="AD1425" s="14"/>
      <c r="AE1425" s="27"/>
      <c r="AF1425" s="27"/>
      <c r="AG1425" s="33"/>
      <c r="AH1425" s="34"/>
      <c r="AI1425" s="35"/>
      <c r="AJ1425" s="33"/>
      <c r="AK1425" s="34"/>
      <c r="AL1425" s="35"/>
      <c r="AM1425" s="28"/>
      <c r="AN1425" s="28"/>
      <c r="AO1425" s="28"/>
    </row>
    <row r="1426" spans="5:41" x14ac:dyDescent="0.25">
      <c r="E1426" s="20"/>
      <c r="F1426" s="20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6"/>
      <c r="AA1426" s="16"/>
      <c r="AB1426" s="16"/>
      <c r="AC1426" s="14"/>
      <c r="AD1426" s="14"/>
      <c r="AE1426" s="27"/>
      <c r="AF1426" s="27"/>
      <c r="AG1426" s="33"/>
      <c r="AH1426" s="34"/>
      <c r="AI1426" s="35"/>
      <c r="AJ1426" s="33"/>
      <c r="AK1426" s="34"/>
      <c r="AL1426" s="35"/>
      <c r="AM1426" s="28"/>
      <c r="AN1426" s="28"/>
      <c r="AO1426" s="28"/>
    </row>
    <row r="1427" spans="5:41" x14ac:dyDescent="0.25">
      <c r="E1427" s="20"/>
      <c r="F1427" s="20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6"/>
      <c r="AA1427" s="16"/>
      <c r="AB1427" s="16"/>
      <c r="AC1427" s="14"/>
      <c r="AD1427" s="14"/>
      <c r="AE1427" s="27"/>
      <c r="AF1427" s="27"/>
      <c r="AG1427" s="33"/>
      <c r="AH1427" s="34"/>
      <c r="AI1427" s="35"/>
      <c r="AJ1427" s="33"/>
      <c r="AK1427" s="34"/>
      <c r="AL1427" s="35"/>
      <c r="AM1427" s="28"/>
      <c r="AN1427" s="28"/>
      <c r="AO1427" s="28"/>
    </row>
    <row r="1428" spans="5:41" x14ac:dyDescent="0.25">
      <c r="E1428" s="20"/>
      <c r="F1428" s="20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6"/>
      <c r="AA1428" s="16"/>
      <c r="AB1428" s="16"/>
      <c r="AC1428" s="14"/>
      <c r="AD1428" s="14"/>
      <c r="AE1428" s="27"/>
      <c r="AF1428" s="27"/>
      <c r="AG1428" s="33"/>
      <c r="AH1428" s="34"/>
      <c r="AI1428" s="35"/>
      <c r="AJ1428" s="33"/>
      <c r="AK1428" s="34"/>
      <c r="AL1428" s="35"/>
      <c r="AM1428" s="28"/>
      <c r="AN1428" s="28"/>
      <c r="AO1428" s="28"/>
    </row>
    <row r="1429" spans="5:41" x14ac:dyDescent="0.25">
      <c r="E1429" s="20"/>
      <c r="F1429" s="20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6"/>
      <c r="AA1429" s="16"/>
      <c r="AB1429" s="16"/>
      <c r="AC1429" s="14"/>
      <c r="AD1429" s="14"/>
      <c r="AE1429" s="27"/>
      <c r="AF1429" s="27"/>
      <c r="AG1429" s="33"/>
      <c r="AH1429" s="34"/>
      <c r="AI1429" s="35"/>
      <c r="AJ1429" s="33"/>
      <c r="AK1429" s="34"/>
      <c r="AL1429" s="35"/>
      <c r="AM1429" s="28"/>
      <c r="AN1429" s="28"/>
      <c r="AO1429" s="28"/>
    </row>
    <row r="1430" spans="5:41" x14ac:dyDescent="0.25">
      <c r="E1430" s="20"/>
      <c r="F1430" s="20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6"/>
      <c r="AA1430" s="16"/>
      <c r="AB1430" s="16"/>
      <c r="AC1430" s="14"/>
      <c r="AD1430" s="14"/>
      <c r="AE1430" s="27"/>
      <c r="AF1430" s="27"/>
      <c r="AG1430" s="33"/>
      <c r="AH1430" s="34"/>
      <c r="AI1430" s="35"/>
      <c r="AJ1430" s="33"/>
      <c r="AK1430" s="34"/>
      <c r="AL1430" s="35"/>
      <c r="AM1430" s="28"/>
      <c r="AN1430" s="28"/>
      <c r="AO1430" s="28"/>
    </row>
    <row r="1431" spans="5:41" x14ac:dyDescent="0.25">
      <c r="E1431" s="20"/>
      <c r="F1431" s="20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6"/>
      <c r="AA1431" s="16"/>
      <c r="AB1431" s="16"/>
      <c r="AC1431" s="14"/>
      <c r="AD1431" s="14"/>
      <c r="AE1431" s="27"/>
      <c r="AF1431" s="27"/>
      <c r="AG1431" s="33"/>
      <c r="AH1431" s="34"/>
      <c r="AI1431" s="35"/>
      <c r="AJ1431" s="33"/>
      <c r="AK1431" s="34"/>
      <c r="AL1431" s="35"/>
      <c r="AM1431" s="28"/>
      <c r="AN1431" s="28"/>
      <c r="AO1431" s="28"/>
    </row>
    <row r="1432" spans="5:41" x14ac:dyDescent="0.25">
      <c r="E1432" s="20"/>
      <c r="F1432" s="20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6"/>
      <c r="AA1432" s="16"/>
      <c r="AB1432" s="16"/>
      <c r="AC1432" s="14"/>
      <c r="AD1432" s="14"/>
      <c r="AE1432" s="27"/>
      <c r="AF1432" s="27"/>
      <c r="AG1432" s="33"/>
      <c r="AH1432" s="34"/>
      <c r="AI1432" s="35"/>
      <c r="AJ1432" s="33"/>
      <c r="AK1432" s="34"/>
      <c r="AL1432" s="35"/>
      <c r="AM1432" s="28"/>
      <c r="AN1432" s="28"/>
      <c r="AO1432" s="28"/>
    </row>
    <row r="1433" spans="5:41" x14ac:dyDescent="0.25">
      <c r="E1433" s="20"/>
      <c r="F1433" s="20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6"/>
      <c r="AA1433" s="16"/>
      <c r="AB1433" s="16"/>
      <c r="AC1433" s="14"/>
      <c r="AD1433" s="14"/>
      <c r="AE1433" s="27"/>
      <c r="AF1433" s="27"/>
      <c r="AG1433" s="33"/>
      <c r="AH1433" s="34"/>
      <c r="AI1433" s="35"/>
      <c r="AJ1433" s="33"/>
      <c r="AK1433" s="34"/>
      <c r="AL1433" s="35"/>
      <c r="AM1433" s="28"/>
      <c r="AN1433" s="28"/>
      <c r="AO1433" s="28"/>
    </row>
    <row r="1434" spans="5:41" x14ac:dyDescent="0.25">
      <c r="E1434" s="20"/>
      <c r="F1434" s="20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6"/>
      <c r="AA1434" s="16"/>
      <c r="AB1434" s="16"/>
      <c r="AC1434" s="14"/>
      <c r="AD1434" s="14"/>
      <c r="AE1434" s="27"/>
      <c r="AF1434" s="27"/>
      <c r="AG1434" s="33"/>
      <c r="AH1434" s="34"/>
      <c r="AI1434" s="35"/>
      <c r="AJ1434" s="33"/>
      <c r="AK1434" s="34"/>
      <c r="AL1434" s="35"/>
      <c r="AM1434" s="28"/>
      <c r="AN1434" s="28"/>
      <c r="AO1434" s="28"/>
    </row>
    <row r="1435" spans="5:41" x14ac:dyDescent="0.25">
      <c r="E1435" s="20"/>
      <c r="F1435" s="20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6"/>
      <c r="AA1435" s="16"/>
      <c r="AB1435" s="16"/>
      <c r="AC1435" s="14"/>
      <c r="AD1435" s="14"/>
      <c r="AE1435" s="27"/>
      <c r="AF1435" s="27"/>
      <c r="AG1435" s="33"/>
      <c r="AH1435" s="34"/>
      <c r="AI1435" s="35"/>
      <c r="AJ1435" s="33"/>
      <c r="AK1435" s="34"/>
      <c r="AL1435" s="35"/>
      <c r="AM1435" s="28"/>
      <c r="AN1435" s="28"/>
      <c r="AO1435" s="28"/>
    </row>
    <row r="1436" spans="5:41" x14ac:dyDescent="0.25">
      <c r="E1436" s="20"/>
      <c r="F1436" s="20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6"/>
      <c r="AA1436" s="16"/>
      <c r="AB1436" s="16"/>
      <c r="AC1436" s="14"/>
      <c r="AD1436" s="14"/>
      <c r="AE1436" s="27"/>
      <c r="AF1436" s="27"/>
      <c r="AG1436" s="33"/>
      <c r="AH1436" s="34"/>
      <c r="AI1436" s="35"/>
      <c r="AJ1436" s="33"/>
      <c r="AK1436" s="34"/>
      <c r="AL1436" s="35"/>
      <c r="AM1436" s="28"/>
      <c r="AN1436" s="28"/>
      <c r="AO1436" s="28"/>
    </row>
    <row r="1437" spans="5:41" x14ac:dyDescent="0.25">
      <c r="E1437" s="20"/>
      <c r="F1437" s="20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6"/>
      <c r="AA1437" s="16"/>
      <c r="AB1437" s="16"/>
      <c r="AC1437" s="14"/>
      <c r="AD1437" s="14"/>
      <c r="AE1437" s="27"/>
      <c r="AF1437" s="27"/>
      <c r="AG1437" s="33"/>
      <c r="AH1437" s="34"/>
      <c r="AI1437" s="35"/>
      <c r="AJ1437" s="33"/>
      <c r="AK1437" s="34"/>
      <c r="AL1437" s="35"/>
      <c r="AM1437" s="28"/>
      <c r="AN1437" s="28"/>
      <c r="AO1437" s="28"/>
    </row>
    <row r="1438" spans="5:41" x14ac:dyDescent="0.25">
      <c r="E1438" s="20"/>
      <c r="F1438" s="20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6"/>
      <c r="AA1438" s="16"/>
      <c r="AB1438" s="16"/>
      <c r="AC1438" s="14"/>
      <c r="AD1438" s="14"/>
      <c r="AE1438" s="27"/>
      <c r="AF1438" s="27"/>
      <c r="AG1438" s="33"/>
      <c r="AH1438" s="34"/>
      <c r="AI1438" s="35"/>
      <c r="AJ1438" s="33"/>
      <c r="AK1438" s="34"/>
      <c r="AL1438" s="35"/>
      <c r="AM1438" s="28"/>
      <c r="AN1438" s="28"/>
      <c r="AO1438" s="28"/>
    </row>
    <row r="1439" spans="5:41" x14ac:dyDescent="0.25">
      <c r="E1439" s="20"/>
      <c r="F1439" s="20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6"/>
      <c r="AA1439" s="16"/>
      <c r="AB1439" s="16"/>
      <c r="AC1439" s="14"/>
      <c r="AD1439" s="14"/>
      <c r="AE1439" s="27"/>
      <c r="AF1439" s="27"/>
      <c r="AG1439" s="33"/>
      <c r="AH1439" s="34"/>
      <c r="AI1439" s="35"/>
      <c r="AJ1439" s="33"/>
      <c r="AK1439" s="34"/>
      <c r="AL1439" s="35"/>
      <c r="AM1439" s="28"/>
      <c r="AN1439" s="28"/>
      <c r="AO1439" s="28"/>
    </row>
    <row r="1440" spans="5:41" x14ac:dyDescent="0.25">
      <c r="E1440" s="20"/>
      <c r="F1440" s="20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6"/>
      <c r="AA1440" s="16"/>
      <c r="AB1440" s="16"/>
      <c r="AC1440" s="14"/>
      <c r="AD1440" s="14"/>
      <c r="AE1440" s="27"/>
      <c r="AF1440" s="27"/>
      <c r="AG1440" s="33"/>
      <c r="AH1440" s="34"/>
      <c r="AI1440" s="35"/>
      <c r="AJ1440" s="33"/>
      <c r="AK1440" s="34"/>
      <c r="AL1440" s="35"/>
      <c r="AM1440" s="28"/>
      <c r="AN1440" s="28"/>
      <c r="AO1440" s="28"/>
    </row>
    <row r="1441" spans="5:41" x14ac:dyDescent="0.25">
      <c r="E1441" s="20"/>
      <c r="F1441" s="20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6"/>
      <c r="AA1441" s="16"/>
      <c r="AB1441" s="16"/>
      <c r="AC1441" s="14"/>
      <c r="AD1441" s="14"/>
      <c r="AE1441" s="27"/>
      <c r="AF1441" s="27"/>
      <c r="AG1441" s="33"/>
      <c r="AH1441" s="34"/>
      <c r="AI1441" s="35"/>
      <c r="AJ1441" s="33"/>
      <c r="AK1441" s="34"/>
      <c r="AL1441" s="35"/>
      <c r="AM1441" s="28"/>
      <c r="AN1441" s="28"/>
      <c r="AO1441" s="28"/>
    </row>
    <row r="1442" spans="5:41" x14ac:dyDescent="0.25">
      <c r="E1442" s="20"/>
      <c r="F1442" s="20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6"/>
      <c r="AA1442" s="16"/>
      <c r="AB1442" s="16"/>
      <c r="AC1442" s="14"/>
      <c r="AD1442" s="14"/>
      <c r="AE1442" s="27"/>
      <c r="AF1442" s="27"/>
      <c r="AG1442" s="33"/>
      <c r="AH1442" s="34"/>
      <c r="AI1442" s="35"/>
      <c r="AJ1442" s="33"/>
      <c r="AK1442" s="34"/>
      <c r="AL1442" s="35"/>
      <c r="AM1442" s="28"/>
      <c r="AN1442" s="28"/>
      <c r="AO1442" s="28"/>
    </row>
    <row r="1443" spans="5:41" x14ac:dyDescent="0.25">
      <c r="E1443" s="20"/>
      <c r="F1443" s="20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6"/>
      <c r="AA1443" s="16"/>
      <c r="AB1443" s="16"/>
      <c r="AC1443" s="14"/>
      <c r="AD1443" s="14"/>
      <c r="AE1443" s="27"/>
      <c r="AF1443" s="27"/>
      <c r="AG1443" s="33"/>
      <c r="AH1443" s="34"/>
      <c r="AI1443" s="35"/>
      <c r="AJ1443" s="33"/>
      <c r="AK1443" s="34"/>
      <c r="AL1443" s="35"/>
      <c r="AM1443" s="28"/>
      <c r="AN1443" s="28"/>
      <c r="AO1443" s="28"/>
    </row>
    <row r="1444" spans="5:41" x14ac:dyDescent="0.25">
      <c r="E1444" s="20"/>
      <c r="F1444" s="20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6"/>
      <c r="AA1444" s="16"/>
      <c r="AB1444" s="16"/>
      <c r="AC1444" s="14"/>
      <c r="AD1444" s="14"/>
      <c r="AE1444" s="27"/>
      <c r="AF1444" s="27"/>
      <c r="AG1444" s="33"/>
      <c r="AH1444" s="34"/>
      <c r="AI1444" s="35"/>
      <c r="AJ1444" s="33"/>
      <c r="AK1444" s="34"/>
      <c r="AL1444" s="35"/>
      <c r="AM1444" s="28"/>
      <c r="AN1444" s="28"/>
      <c r="AO1444" s="28"/>
    </row>
    <row r="1445" spans="5:41" x14ac:dyDescent="0.25">
      <c r="E1445" s="20"/>
      <c r="F1445" s="20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6"/>
      <c r="AA1445" s="16"/>
      <c r="AB1445" s="16"/>
      <c r="AC1445" s="14"/>
      <c r="AD1445" s="14"/>
      <c r="AE1445" s="27"/>
      <c r="AF1445" s="27"/>
      <c r="AG1445" s="33"/>
      <c r="AH1445" s="34"/>
      <c r="AI1445" s="35"/>
      <c r="AJ1445" s="33"/>
      <c r="AK1445" s="34"/>
      <c r="AL1445" s="35"/>
      <c r="AM1445" s="28"/>
      <c r="AN1445" s="28"/>
      <c r="AO1445" s="28"/>
    </row>
    <row r="1446" spans="5:41" x14ac:dyDescent="0.25">
      <c r="E1446" s="20"/>
      <c r="F1446" s="20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6"/>
      <c r="AA1446" s="16"/>
      <c r="AB1446" s="16"/>
      <c r="AC1446" s="14"/>
      <c r="AD1446" s="14"/>
      <c r="AE1446" s="27"/>
      <c r="AF1446" s="27"/>
      <c r="AG1446" s="33"/>
      <c r="AH1446" s="34"/>
      <c r="AI1446" s="35"/>
      <c r="AJ1446" s="33"/>
      <c r="AK1446" s="34"/>
      <c r="AL1446" s="35"/>
      <c r="AM1446" s="28"/>
      <c r="AN1446" s="28"/>
      <c r="AO1446" s="28"/>
    </row>
    <row r="1447" spans="5:41" x14ac:dyDescent="0.25">
      <c r="E1447" s="20"/>
      <c r="F1447" s="20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6"/>
      <c r="AA1447" s="16"/>
      <c r="AB1447" s="16"/>
      <c r="AC1447" s="14"/>
      <c r="AD1447" s="14"/>
      <c r="AE1447" s="27"/>
      <c r="AF1447" s="27"/>
      <c r="AG1447" s="33"/>
      <c r="AH1447" s="34"/>
      <c r="AI1447" s="35"/>
      <c r="AJ1447" s="33"/>
      <c r="AK1447" s="34"/>
      <c r="AL1447" s="35"/>
      <c r="AM1447" s="28"/>
      <c r="AN1447" s="28"/>
      <c r="AO1447" s="28"/>
    </row>
    <row r="1448" spans="5:41" x14ac:dyDescent="0.25">
      <c r="E1448" s="20"/>
      <c r="F1448" s="20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6"/>
      <c r="AA1448" s="16"/>
      <c r="AB1448" s="16"/>
      <c r="AC1448" s="14"/>
      <c r="AD1448" s="14"/>
      <c r="AE1448" s="27"/>
      <c r="AF1448" s="27"/>
      <c r="AG1448" s="33"/>
      <c r="AH1448" s="34"/>
      <c r="AI1448" s="35"/>
      <c r="AJ1448" s="33"/>
      <c r="AK1448" s="34"/>
      <c r="AL1448" s="35"/>
      <c r="AM1448" s="28"/>
      <c r="AN1448" s="28"/>
      <c r="AO1448" s="28"/>
    </row>
    <row r="1449" spans="5:41" x14ac:dyDescent="0.25">
      <c r="E1449" s="20"/>
      <c r="F1449" s="20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6"/>
      <c r="AA1449" s="16"/>
      <c r="AB1449" s="16"/>
      <c r="AC1449" s="14"/>
      <c r="AD1449" s="14"/>
      <c r="AE1449" s="27"/>
      <c r="AF1449" s="27"/>
      <c r="AG1449" s="33"/>
      <c r="AH1449" s="34"/>
      <c r="AI1449" s="35"/>
      <c r="AJ1449" s="33"/>
      <c r="AK1449" s="34"/>
      <c r="AL1449" s="35"/>
      <c r="AM1449" s="28"/>
      <c r="AN1449" s="28"/>
      <c r="AO1449" s="28"/>
    </row>
    <row r="1450" spans="5:41" x14ac:dyDescent="0.25">
      <c r="E1450" s="20"/>
      <c r="F1450" s="20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6"/>
      <c r="AA1450" s="16"/>
      <c r="AB1450" s="16"/>
      <c r="AC1450" s="14"/>
      <c r="AD1450" s="14"/>
      <c r="AE1450" s="27"/>
      <c r="AF1450" s="27"/>
      <c r="AG1450" s="33"/>
      <c r="AH1450" s="34"/>
      <c r="AI1450" s="35"/>
      <c r="AJ1450" s="33"/>
      <c r="AK1450" s="34"/>
      <c r="AL1450" s="35"/>
      <c r="AM1450" s="28"/>
      <c r="AN1450" s="28"/>
      <c r="AO1450" s="28"/>
    </row>
    <row r="1451" spans="5:41" x14ac:dyDescent="0.25">
      <c r="E1451" s="20"/>
      <c r="F1451" s="20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6"/>
      <c r="AA1451" s="16"/>
      <c r="AB1451" s="16"/>
      <c r="AC1451" s="14"/>
      <c r="AD1451" s="14"/>
      <c r="AE1451" s="27"/>
      <c r="AF1451" s="27"/>
      <c r="AG1451" s="33"/>
      <c r="AH1451" s="34"/>
      <c r="AI1451" s="35"/>
      <c r="AJ1451" s="33"/>
      <c r="AK1451" s="34"/>
      <c r="AL1451" s="35"/>
      <c r="AM1451" s="28"/>
      <c r="AN1451" s="28"/>
      <c r="AO1451" s="28"/>
    </row>
    <row r="1452" spans="5:41" x14ac:dyDescent="0.25">
      <c r="E1452" s="20"/>
      <c r="F1452" s="20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6"/>
      <c r="AA1452" s="16"/>
      <c r="AB1452" s="16"/>
      <c r="AC1452" s="14"/>
      <c r="AD1452" s="14"/>
      <c r="AE1452" s="27"/>
      <c r="AF1452" s="27"/>
      <c r="AG1452" s="33"/>
      <c r="AH1452" s="34"/>
      <c r="AI1452" s="35"/>
      <c r="AJ1452" s="33"/>
      <c r="AK1452" s="34"/>
      <c r="AL1452" s="35"/>
      <c r="AM1452" s="28"/>
      <c r="AN1452" s="28"/>
      <c r="AO1452" s="28"/>
    </row>
    <row r="1453" spans="5:41" x14ac:dyDescent="0.25">
      <c r="E1453" s="20"/>
      <c r="F1453" s="20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6"/>
      <c r="AA1453" s="16"/>
      <c r="AB1453" s="16"/>
      <c r="AC1453" s="14"/>
      <c r="AD1453" s="14"/>
      <c r="AE1453" s="27"/>
      <c r="AF1453" s="27"/>
      <c r="AG1453" s="33"/>
      <c r="AH1453" s="34"/>
      <c r="AI1453" s="35"/>
      <c r="AJ1453" s="33"/>
      <c r="AK1453" s="34"/>
      <c r="AL1453" s="35"/>
      <c r="AM1453" s="28"/>
      <c r="AN1453" s="28"/>
      <c r="AO1453" s="28"/>
    </row>
    <row r="1454" spans="5:41" x14ac:dyDescent="0.25">
      <c r="E1454" s="20"/>
      <c r="F1454" s="20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6"/>
      <c r="AA1454" s="16"/>
      <c r="AB1454" s="16"/>
      <c r="AC1454" s="14"/>
      <c r="AD1454" s="14"/>
      <c r="AE1454" s="27"/>
      <c r="AF1454" s="27"/>
      <c r="AG1454" s="33"/>
      <c r="AH1454" s="34"/>
      <c r="AI1454" s="35"/>
      <c r="AJ1454" s="33"/>
      <c r="AK1454" s="34"/>
      <c r="AL1454" s="35"/>
      <c r="AM1454" s="28"/>
      <c r="AN1454" s="28"/>
      <c r="AO1454" s="28"/>
    </row>
    <row r="1455" spans="5:41" x14ac:dyDescent="0.25">
      <c r="E1455" s="20"/>
      <c r="F1455" s="20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6"/>
      <c r="AA1455" s="16"/>
      <c r="AB1455" s="16"/>
      <c r="AC1455" s="14"/>
      <c r="AD1455" s="14"/>
      <c r="AE1455" s="27"/>
      <c r="AF1455" s="27"/>
      <c r="AG1455" s="33"/>
      <c r="AH1455" s="34"/>
      <c r="AI1455" s="35"/>
      <c r="AJ1455" s="33"/>
      <c r="AK1455" s="34"/>
      <c r="AL1455" s="35"/>
      <c r="AM1455" s="28"/>
      <c r="AN1455" s="28"/>
      <c r="AO1455" s="28"/>
    </row>
    <row r="1456" spans="5:41" x14ac:dyDescent="0.25">
      <c r="E1456" s="20"/>
      <c r="F1456" s="20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6"/>
      <c r="AA1456" s="16"/>
      <c r="AB1456" s="16"/>
      <c r="AC1456" s="14"/>
      <c r="AD1456" s="14"/>
      <c r="AE1456" s="27"/>
      <c r="AF1456" s="27"/>
      <c r="AG1456" s="33"/>
      <c r="AH1456" s="34"/>
      <c r="AI1456" s="35"/>
      <c r="AJ1456" s="33"/>
      <c r="AK1456" s="34"/>
      <c r="AL1456" s="35"/>
      <c r="AM1456" s="28"/>
      <c r="AN1456" s="28"/>
      <c r="AO1456" s="28"/>
    </row>
    <row r="1457" spans="5:41" x14ac:dyDescent="0.25">
      <c r="E1457" s="20"/>
      <c r="F1457" s="20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6"/>
      <c r="AA1457" s="16"/>
      <c r="AB1457" s="16"/>
      <c r="AC1457" s="14"/>
      <c r="AD1457" s="14"/>
      <c r="AE1457" s="27"/>
      <c r="AF1457" s="27"/>
      <c r="AG1457" s="33"/>
      <c r="AH1457" s="34"/>
      <c r="AI1457" s="35"/>
      <c r="AJ1457" s="33"/>
      <c r="AK1457" s="34"/>
      <c r="AL1457" s="35"/>
      <c r="AM1457" s="28"/>
      <c r="AN1457" s="28"/>
      <c r="AO1457" s="28"/>
    </row>
    <row r="1458" spans="5:41" x14ac:dyDescent="0.25">
      <c r="E1458" s="20"/>
      <c r="F1458" s="20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6"/>
      <c r="AA1458" s="16"/>
      <c r="AB1458" s="16"/>
      <c r="AC1458" s="14"/>
      <c r="AD1458" s="14"/>
      <c r="AE1458" s="27"/>
      <c r="AF1458" s="27"/>
      <c r="AG1458" s="33"/>
      <c r="AH1458" s="34"/>
      <c r="AI1458" s="35"/>
      <c r="AJ1458" s="33"/>
      <c r="AK1458" s="34"/>
      <c r="AL1458" s="35"/>
      <c r="AM1458" s="28"/>
      <c r="AN1458" s="28"/>
      <c r="AO1458" s="28"/>
    </row>
    <row r="1459" spans="5:41" x14ac:dyDescent="0.25">
      <c r="E1459" s="20"/>
      <c r="F1459" s="20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6"/>
      <c r="AA1459" s="16"/>
      <c r="AB1459" s="16"/>
      <c r="AC1459" s="14"/>
      <c r="AD1459" s="14"/>
      <c r="AE1459" s="27"/>
      <c r="AF1459" s="27"/>
      <c r="AG1459" s="33"/>
      <c r="AH1459" s="34"/>
      <c r="AI1459" s="35"/>
      <c r="AJ1459" s="33"/>
      <c r="AK1459" s="34"/>
      <c r="AL1459" s="35"/>
      <c r="AM1459" s="28"/>
      <c r="AN1459" s="28"/>
      <c r="AO1459" s="28"/>
    </row>
    <row r="1460" spans="5:41" x14ac:dyDescent="0.25">
      <c r="E1460" s="20"/>
      <c r="F1460" s="20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6"/>
      <c r="AA1460" s="16"/>
      <c r="AB1460" s="16"/>
      <c r="AC1460" s="14"/>
      <c r="AD1460" s="14"/>
      <c r="AE1460" s="27"/>
      <c r="AF1460" s="27"/>
      <c r="AG1460" s="33"/>
      <c r="AH1460" s="34"/>
      <c r="AI1460" s="35"/>
      <c r="AJ1460" s="33"/>
      <c r="AK1460" s="34"/>
      <c r="AL1460" s="35"/>
      <c r="AM1460" s="28"/>
      <c r="AN1460" s="28"/>
      <c r="AO1460" s="28"/>
    </row>
    <row r="1461" spans="5:41" x14ac:dyDescent="0.25">
      <c r="E1461" s="20"/>
      <c r="F1461" s="20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6"/>
      <c r="AA1461" s="16"/>
      <c r="AB1461" s="16"/>
      <c r="AC1461" s="14"/>
      <c r="AD1461" s="14"/>
      <c r="AE1461" s="27"/>
      <c r="AF1461" s="27"/>
      <c r="AG1461" s="33"/>
      <c r="AH1461" s="34"/>
      <c r="AI1461" s="35"/>
      <c r="AJ1461" s="33"/>
      <c r="AK1461" s="34"/>
      <c r="AL1461" s="35"/>
      <c r="AM1461" s="28"/>
      <c r="AN1461" s="28"/>
      <c r="AO1461" s="28"/>
    </row>
    <row r="1462" spans="5:41" x14ac:dyDescent="0.25">
      <c r="E1462" s="20"/>
      <c r="F1462" s="20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6"/>
      <c r="AA1462" s="16"/>
      <c r="AB1462" s="16"/>
      <c r="AC1462" s="14"/>
      <c r="AD1462" s="14"/>
      <c r="AE1462" s="27"/>
      <c r="AF1462" s="27"/>
      <c r="AG1462" s="33"/>
      <c r="AH1462" s="34"/>
      <c r="AI1462" s="35"/>
      <c r="AJ1462" s="33"/>
      <c r="AK1462" s="34"/>
      <c r="AL1462" s="35"/>
      <c r="AM1462" s="28"/>
      <c r="AN1462" s="28"/>
      <c r="AO1462" s="28"/>
    </row>
    <row r="1463" spans="5:41" x14ac:dyDescent="0.25">
      <c r="E1463" s="20"/>
      <c r="F1463" s="20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6"/>
      <c r="AA1463" s="16"/>
      <c r="AB1463" s="16"/>
      <c r="AC1463" s="14"/>
      <c r="AD1463" s="14"/>
      <c r="AE1463" s="27"/>
      <c r="AF1463" s="27"/>
      <c r="AG1463" s="33"/>
      <c r="AH1463" s="34"/>
      <c r="AI1463" s="35"/>
      <c r="AJ1463" s="33"/>
      <c r="AK1463" s="34"/>
      <c r="AL1463" s="35"/>
      <c r="AM1463" s="28"/>
      <c r="AN1463" s="28"/>
      <c r="AO1463" s="28"/>
    </row>
    <row r="1464" spans="5:41" x14ac:dyDescent="0.25">
      <c r="E1464" s="20"/>
      <c r="F1464" s="20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6"/>
      <c r="AA1464" s="16"/>
      <c r="AB1464" s="16"/>
      <c r="AC1464" s="14"/>
      <c r="AD1464" s="14"/>
      <c r="AE1464" s="27"/>
      <c r="AF1464" s="27"/>
      <c r="AG1464" s="33"/>
      <c r="AH1464" s="34"/>
      <c r="AI1464" s="35"/>
      <c r="AJ1464" s="33"/>
      <c r="AK1464" s="34"/>
      <c r="AL1464" s="35"/>
      <c r="AM1464" s="28"/>
      <c r="AN1464" s="28"/>
      <c r="AO1464" s="28"/>
    </row>
    <row r="1465" spans="5:41" x14ac:dyDescent="0.25">
      <c r="E1465" s="20"/>
      <c r="F1465" s="20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6"/>
      <c r="AA1465" s="16"/>
      <c r="AB1465" s="16"/>
      <c r="AC1465" s="14"/>
      <c r="AD1465" s="14"/>
      <c r="AE1465" s="27"/>
      <c r="AF1465" s="27"/>
      <c r="AG1465" s="33"/>
      <c r="AH1465" s="34"/>
      <c r="AI1465" s="35"/>
      <c r="AJ1465" s="33"/>
      <c r="AK1465" s="34"/>
      <c r="AL1465" s="35"/>
      <c r="AM1465" s="28"/>
      <c r="AN1465" s="28"/>
      <c r="AO1465" s="28"/>
    </row>
    <row r="1466" spans="5:41" x14ac:dyDescent="0.25">
      <c r="E1466" s="20"/>
      <c r="F1466" s="20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6"/>
      <c r="AA1466" s="16"/>
      <c r="AB1466" s="16"/>
      <c r="AC1466" s="14"/>
      <c r="AD1466" s="14"/>
      <c r="AE1466" s="27"/>
      <c r="AF1466" s="27"/>
      <c r="AG1466" s="33"/>
      <c r="AH1466" s="34"/>
      <c r="AI1466" s="35"/>
      <c r="AJ1466" s="33"/>
      <c r="AK1466" s="34"/>
      <c r="AL1466" s="35"/>
      <c r="AM1466" s="28"/>
      <c r="AN1466" s="28"/>
      <c r="AO1466" s="28"/>
    </row>
    <row r="1467" spans="5:41" x14ac:dyDescent="0.25">
      <c r="E1467" s="20"/>
      <c r="F1467" s="20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6"/>
      <c r="AA1467" s="16"/>
      <c r="AB1467" s="16"/>
      <c r="AC1467" s="14"/>
      <c r="AD1467" s="14"/>
      <c r="AE1467" s="27"/>
      <c r="AF1467" s="27"/>
      <c r="AG1467" s="33"/>
      <c r="AH1467" s="34"/>
      <c r="AI1467" s="35"/>
      <c r="AJ1467" s="33"/>
      <c r="AK1467" s="34"/>
      <c r="AL1467" s="35"/>
      <c r="AM1467" s="28"/>
      <c r="AN1467" s="28"/>
      <c r="AO1467" s="28"/>
    </row>
    <row r="1468" spans="5:41" x14ac:dyDescent="0.25">
      <c r="E1468" s="20"/>
      <c r="F1468" s="20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6"/>
      <c r="AA1468" s="16"/>
      <c r="AB1468" s="16"/>
      <c r="AC1468" s="14"/>
      <c r="AD1468" s="14"/>
      <c r="AE1468" s="27"/>
      <c r="AF1468" s="27"/>
      <c r="AG1468" s="33"/>
      <c r="AH1468" s="34"/>
      <c r="AI1468" s="35"/>
      <c r="AJ1468" s="33"/>
      <c r="AK1468" s="34"/>
      <c r="AL1468" s="35"/>
      <c r="AM1468" s="28"/>
      <c r="AN1468" s="28"/>
      <c r="AO1468" s="28"/>
    </row>
    <row r="1469" spans="5:41" x14ac:dyDescent="0.25">
      <c r="E1469" s="20"/>
      <c r="F1469" s="20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6"/>
      <c r="AA1469" s="16"/>
      <c r="AB1469" s="16"/>
      <c r="AC1469" s="14"/>
      <c r="AD1469" s="14"/>
      <c r="AE1469" s="27"/>
      <c r="AF1469" s="27"/>
      <c r="AG1469" s="33"/>
      <c r="AH1469" s="34"/>
      <c r="AI1469" s="35"/>
      <c r="AJ1469" s="33"/>
      <c r="AK1469" s="34"/>
      <c r="AL1469" s="35"/>
      <c r="AM1469" s="28"/>
      <c r="AN1469" s="28"/>
      <c r="AO1469" s="28"/>
    </row>
    <row r="1470" spans="5:41" x14ac:dyDescent="0.25">
      <c r="E1470" s="20"/>
      <c r="F1470" s="20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6"/>
      <c r="AA1470" s="16"/>
      <c r="AB1470" s="16"/>
      <c r="AC1470" s="14"/>
      <c r="AD1470" s="14"/>
      <c r="AE1470" s="27"/>
      <c r="AF1470" s="27"/>
      <c r="AG1470" s="33"/>
      <c r="AH1470" s="34"/>
      <c r="AI1470" s="35"/>
      <c r="AJ1470" s="33"/>
      <c r="AK1470" s="34"/>
      <c r="AL1470" s="35"/>
      <c r="AM1470" s="28"/>
      <c r="AN1470" s="28"/>
      <c r="AO1470" s="28"/>
    </row>
    <row r="1471" spans="5:41" x14ac:dyDescent="0.25">
      <c r="E1471" s="20"/>
      <c r="F1471" s="20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6"/>
      <c r="AA1471" s="16"/>
      <c r="AB1471" s="16"/>
      <c r="AC1471" s="14"/>
      <c r="AD1471" s="14"/>
      <c r="AE1471" s="27"/>
      <c r="AF1471" s="27"/>
      <c r="AG1471" s="33"/>
      <c r="AH1471" s="34"/>
      <c r="AI1471" s="35"/>
      <c r="AJ1471" s="33"/>
      <c r="AK1471" s="34"/>
      <c r="AL1471" s="35"/>
      <c r="AM1471" s="28"/>
      <c r="AN1471" s="28"/>
      <c r="AO1471" s="28"/>
    </row>
    <row r="1472" spans="5:41" x14ac:dyDescent="0.25">
      <c r="E1472" s="20"/>
      <c r="F1472" s="20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6"/>
      <c r="AA1472" s="16"/>
      <c r="AB1472" s="16"/>
      <c r="AC1472" s="14"/>
      <c r="AD1472" s="14"/>
      <c r="AE1472" s="27"/>
      <c r="AF1472" s="27"/>
      <c r="AG1472" s="33"/>
      <c r="AH1472" s="34"/>
      <c r="AI1472" s="35"/>
      <c r="AJ1472" s="33"/>
      <c r="AK1472" s="34"/>
      <c r="AL1472" s="35"/>
      <c r="AM1472" s="28"/>
      <c r="AN1472" s="28"/>
      <c r="AO1472" s="28"/>
    </row>
    <row r="1473" spans="5:41" x14ac:dyDescent="0.25">
      <c r="E1473" s="20"/>
      <c r="F1473" s="20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6"/>
      <c r="AA1473" s="16"/>
      <c r="AB1473" s="16"/>
      <c r="AC1473" s="14"/>
      <c r="AD1473" s="14"/>
      <c r="AE1473" s="27"/>
      <c r="AF1473" s="27"/>
      <c r="AG1473" s="33"/>
      <c r="AH1473" s="34"/>
      <c r="AI1473" s="35"/>
      <c r="AJ1473" s="33"/>
      <c r="AK1473" s="34"/>
      <c r="AL1473" s="35"/>
      <c r="AM1473" s="28"/>
      <c r="AN1473" s="28"/>
      <c r="AO1473" s="28"/>
    </row>
    <row r="1474" spans="5:41" x14ac:dyDescent="0.25">
      <c r="E1474" s="20"/>
      <c r="F1474" s="20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6"/>
      <c r="AA1474" s="16"/>
      <c r="AB1474" s="16"/>
      <c r="AC1474" s="14"/>
      <c r="AD1474" s="14"/>
      <c r="AE1474" s="27"/>
      <c r="AF1474" s="27"/>
      <c r="AG1474" s="33"/>
      <c r="AH1474" s="34"/>
      <c r="AI1474" s="35"/>
      <c r="AJ1474" s="33"/>
      <c r="AK1474" s="34"/>
      <c r="AL1474" s="35"/>
      <c r="AM1474" s="28"/>
      <c r="AN1474" s="28"/>
      <c r="AO1474" s="28"/>
    </row>
    <row r="1475" spans="5:41" x14ac:dyDescent="0.25">
      <c r="E1475" s="20"/>
      <c r="F1475" s="20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6"/>
      <c r="AA1475" s="16"/>
      <c r="AB1475" s="16"/>
      <c r="AC1475" s="14"/>
      <c r="AD1475" s="14"/>
      <c r="AE1475" s="27"/>
      <c r="AF1475" s="27"/>
      <c r="AG1475" s="33"/>
      <c r="AH1475" s="34"/>
      <c r="AI1475" s="35"/>
      <c r="AJ1475" s="33"/>
      <c r="AK1475" s="34"/>
      <c r="AL1475" s="35"/>
      <c r="AM1475" s="28"/>
      <c r="AN1475" s="28"/>
      <c r="AO1475" s="28"/>
    </row>
    <row r="1476" spans="5:41" x14ac:dyDescent="0.25">
      <c r="E1476" s="20"/>
      <c r="F1476" s="20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6"/>
      <c r="AA1476" s="16"/>
      <c r="AB1476" s="16"/>
      <c r="AC1476" s="14"/>
      <c r="AD1476" s="14"/>
      <c r="AE1476" s="27"/>
      <c r="AF1476" s="27"/>
      <c r="AG1476" s="33"/>
      <c r="AH1476" s="34"/>
      <c r="AI1476" s="35"/>
      <c r="AJ1476" s="33"/>
      <c r="AK1476" s="34"/>
      <c r="AL1476" s="35"/>
      <c r="AM1476" s="28"/>
      <c r="AN1476" s="28"/>
      <c r="AO1476" s="28"/>
    </row>
    <row r="1477" spans="5:41" x14ac:dyDescent="0.25">
      <c r="E1477" s="20"/>
      <c r="F1477" s="20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6"/>
      <c r="AA1477" s="16"/>
      <c r="AB1477" s="16"/>
      <c r="AC1477" s="14"/>
      <c r="AD1477" s="14"/>
      <c r="AE1477" s="27"/>
      <c r="AF1477" s="27"/>
      <c r="AG1477" s="33"/>
      <c r="AH1477" s="34"/>
      <c r="AI1477" s="35"/>
      <c r="AJ1477" s="33"/>
      <c r="AK1477" s="34"/>
      <c r="AL1477" s="35"/>
      <c r="AM1477" s="28"/>
      <c r="AN1477" s="28"/>
      <c r="AO1477" s="28"/>
    </row>
    <row r="1478" spans="5:41" x14ac:dyDescent="0.25">
      <c r="E1478" s="20"/>
      <c r="F1478" s="20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6"/>
      <c r="AA1478" s="16"/>
      <c r="AB1478" s="16"/>
      <c r="AC1478" s="14"/>
      <c r="AD1478" s="14"/>
      <c r="AE1478" s="27"/>
      <c r="AF1478" s="27"/>
      <c r="AG1478" s="33"/>
      <c r="AH1478" s="34"/>
      <c r="AI1478" s="35"/>
      <c r="AJ1478" s="33"/>
      <c r="AK1478" s="34"/>
      <c r="AL1478" s="35"/>
      <c r="AM1478" s="28"/>
      <c r="AN1478" s="28"/>
      <c r="AO1478" s="28"/>
    </row>
    <row r="1479" spans="5:41" x14ac:dyDescent="0.25">
      <c r="E1479" s="20"/>
      <c r="F1479" s="20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6"/>
      <c r="AA1479" s="16"/>
      <c r="AB1479" s="16"/>
      <c r="AC1479" s="14"/>
      <c r="AD1479" s="14"/>
      <c r="AE1479" s="27"/>
      <c r="AF1479" s="27"/>
      <c r="AG1479" s="33"/>
      <c r="AH1479" s="34"/>
      <c r="AI1479" s="35"/>
      <c r="AJ1479" s="33"/>
      <c r="AK1479" s="34"/>
      <c r="AL1479" s="35"/>
      <c r="AM1479" s="28"/>
      <c r="AN1479" s="28"/>
      <c r="AO1479" s="28"/>
    </row>
    <row r="1480" spans="5:41" x14ac:dyDescent="0.25">
      <c r="E1480" s="20"/>
      <c r="F1480" s="20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6"/>
      <c r="AA1480" s="16"/>
      <c r="AB1480" s="16"/>
      <c r="AC1480" s="14"/>
      <c r="AD1480" s="14"/>
      <c r="AE1480" s="27"/>
      <c r="AF1480" s="27"/>
      <c r="AG1480" s="33"/>
      <c r="AH1480" s="34"/>
      <c r="AI1480" s="35"/>
      <c r="AJ1480" s="33"/>
      <c r="AK1480" s="34"/>
      <c r="AL1480" s="35"/>
      <c r="AM1480" s="28"/>
      <c r="AN1480" s="28"/>
      <c r="AO1480" s="28"/>
    </row>
    <row r="1481" spans="5:41" x14ac:dyDescent="0.25">
      <c r="E1481" s="20"/>
      <c r="F1481" s="20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6"/>
      <c r="AA1481" s="16"/>
      <c r="AB1481" s="16"/>
      <c r="AC1481" s="14"/>
      <c r="AD1481" s="14"/>
      <c r="AE1481" s="27"/>
      <c r="AF1481" s="27"/>
      <c r="AG1481" s="33"/>
      <c r="AH1481" s="34"/>
      <c r="AI1481" s="35"/>
      <c r="AJ1481" s="33"/>
      <c r="AK1481" s="34"/>
      <c r="AL1481" s="35"/>
      <c r="AM1481" s="28"/>
      <c r="AN1481" s="28"/>
      <c r="AO1481" s="28"/>
    </row>
    <row r="1482" spans="5:41" x14ac:dyDescent="0.25">
      <c r="E1482" s="20"/>
      <c r="F1482" s="20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6"/>
      <c r="AA1482" s="16"/>
      <c r="AB1482" s="16"/>
      <c r="AC1482" s="14"/>
      <c r="AD1482" s="14"/>
      <c r="AE1482" s="27"/>
      <c r="AF1482" s="27"/>
      <c r="AG1482" s="33"/>
      <c r="AH1482" s="34"/>
      <c r="AI1482" s="35"/>
      <c r="AJ1482" s="33"/>
      <c r="AK1482" s="34"/>
      <c r="AL1482" s="35"/>
      <c r="AM1482" s="28"/>
      <c r="AN1482" s="28"/>
      <c r="AO1482" s="28"/>
    </row>
    <row r="1483" spans="5:41" x14ac:dyDescent="0.25">
      <c r="E1483" s="20"/>
      <c r="F1483" s="20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6"/>
      <c r="AA1483" s="16"/>
      <c r="AB1483" s="16"/>
      <c r="AC1483" s="14"/>
      <c r="AD1483" s="14"/>
      <c r="AE1483" s="27"/>
      <c r="AF1483" s="27"/>
      <c r="AG1483" s="33"/>
      <c r="AH1483" s="34"/>
      <c r="AI1483" s="35"/>
      <c r="AJ1483" s="33"/>
      <c r="AK1483" s="34"/>
      <c r="AL1483" s="35"/>
      <c r="AM1483" s="28"/>
      <c r="AN1483" s="28"/>
      <c r="AO1483" s="28"/>
    </row>
    <row r="1484" spans="5:41" x14ac:dyDescent="0.25">
      <c r="E1484" s="20"/>
      <c r="F1484" s="20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6"/>
      <c r="AA1484" s="16"/>
      <c r="AB1484" s="16"/>
      <c r="AC1484" s="14"/>
      <c r="AD1484" s="14"/>
      <c r="AE1484" s="27"/>
      <c r="AF1484" s="27"/>
      <c r="AG1484" s="33"/>
      <c r="AH1484" s="34"/>
      <c r="AI1484" s="35"/>
      <c r="AJ1484" s="33"/>
      <c r="AK1484" s="34"/>
      <c r="AL1484" s="35"/>
      <c r="AM1484" s="28"/>
      <c r="AN1484" s="28"/>
      <c r="AO1484" s="28"/>
    </row>
    <row r="1485" spans="5:41" x14ac:dyDescent="0.25">
      <c r="E1485" s="20"/>
      <c r="F1485" s="20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6"/>
      <c r="AA1485" s="16"/>
      <c r="AB1485" s="16"/>
      <c r="AC1485" s="14"/>
      <c r="AD1485" s="14"/>
      <c r="AE1485" s="27"/>
      <c r="AF1485" s="27"/>
      <c r="AG1485" s="33"/>
      <c r="AH1485" s="34"/>
      <c r="AI1485" s="35"/>
      <c r="AJ1485" s="33"/>
      <c r="AK1485" s="34"/>
      <c r="AL1485" s="35"/>
      <c r="AM1485" s="28"/>
      <c r="AN1485" s="28"/>
      <c r="AO1485" s="28"/>
    </row>
    <row r="1486" spans="5:41" x14ac:dyDescent="0.25">
      <c r="E1486" s="20"/>
      <c r="F1486" s="20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6"/>
      <c r="AA1486" s="16"/>
      <c r="AB1486" s="16"/>
      <c r="AC1486" s="14"/>
      <c r="AD1486" s="14"/>
      <c r="AE1486" s="27"/>
      <c r="AF1486" s="27"/>
      <c r="AG1486" s="33"/>
      <c r="AH1486" s="34"/>
      <c r="AI1486" s="35"/>
      <c r="AJ1486" s="33"/>
      <c r="AK1486" s="34"/>
      <c r="AL1486" s="35"/>
      <c r="AM1486" s="28"/>
      <c r="AN1486" s="28"/>
      <c r="AO1486" s="28"/>
    </row>
    <row r="1487" spans="5:41" x14ac:dyDescent="0.25">
      <c r="E1487" s="20"/>
      <c r="F1487" s="20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6"/>
      <c r="AA1487" s="16"/>
      <c r="AB1487" s="16"/>
      <c r="AC1487" s="14"/>
      <c r="AD1487" s="14"/>
      <c r="AE1487" s="27"/>
      <c r="AF1487" s="27"/>
      <c r="AG1487" s="33"/>
      <c r="AH1487" s="34"/>
      <c r="AI1487" s="35"/>
      <c r="AJ1487" s="33"/>
      <c r="AK1487" s="34"/>
      <c r="AL1487" s="35"/>
      <c r="AM1487" s="28"/>
      <c r="AN1487" s="28"/>
      <c r="AO1487" s="28"/>
    </row>
    <row r="1488" spans="5:41" x14ac:dyDescent="0.25">
      <c r="E1488" s="20"/>
      <c r="F1488" s="20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6"/>
      <c r="AA1488" s="16"/>
      <c r="AB1488" s="16"/>
      <c r="AC1488" s="14"/>
      <c r="AD1488" s="14"/>
      <c r="AE1488" s="27"/>
      <c r="AF1488" s="27"/>
      <c r="AG1488" s="33"/>
      <c r="AH1488" s="34"/>
      <c r="AI1488" s="35"/>
      <c r="AJ1488" s="33"/>
      <c r="AK1488" s="34"/>
      <c r="AL1488" s="35"/>
      <c r="AM1488" s="28"/>
      <c r="AN1488" s="28"/>
      <c r="AO1488" s="28"/>
    </row>
    <row r="1489" spans="5:41" x14ac:dyDescent="0.25">
      <c r="E1489" s="20"/>
      <c r="F1489" s="20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6"/>
      <c r="AA1489" s="16"/>
      <c r="AB1489" s="16"/>
      <c r="AC1489" s="14"/>
      <c r="AD1489" s="14"/>
      <c r="AE1489" s="27"/>
      <c r="AF1489" s="27"/>
      <c r="AG1489" s="33"/>
      <c r="AH1489" s="34"/>
      <c r="AI1489" s="35"/>
      <c r="AJ1489" s="33"/>
      <c r="AK1489" s="34"/>
      <c r="AL1489" s="35"/>
      <c r="AM1489" s="28"/>
      <c r="AN1489" s="28"/>
      <c r="AO1489" s="28"/>
    </row>
    <row r="1490" spans="5:41" x14ac:dyDescent="0.25">
      <c r="E1490" s="20"/>
      <c r="F1490" s="20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6"/>
      <c r="AA1490" s="16"/>
      <c r="AB1490" s="16"/>
      <c r="AC1490" s="14"/>
      <c r="AD1490" s="14"/>
      <c r="AE1490" s="27"/>
      <c r="AF1490" s="27"/>
      <c r="AG1490" s="33"/>
      <c r="AH1490" s="34"/>
      <c r="AI1490" s="35"/>
      <c r="AJ1490" s="33"/>
      <c r="AK1490" s="34"/>
      <c r="AL1490" s="35"/>
      <c r="AM1490" s="28"/>
      <c r="AN1490" s="28"/>
      <c r="AO1490" s="28"/>
    </row>
    <row r="1491" spans="5:41" x14ac:dyDescent="0.25">
      <c r="E1491" s="20"/>
      <c r="F1491" s="20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6"/>
      <c r="AA1491" s="16"/>
      <c r="AB1491" s="16"/>
      <c r="AC1491" s="14"/>
      <c r="AD1491" s="14"/>
      <c r="AE1491" s="27"/>
      <c r="AF1491" s="27"/>
      <c r="AG1491" s="33"/>
      <c r="AH1491" s="34"/>
      <c r="AI1491" s="35"/>
      <c r="AJ1491" s="33"/>
      <c r="AK1491" s="34"/>
      <c r="AL1491" s="35"/>
      <c r="AM1491" s="28"/>
      <c r="AN1491" s="28"/>
      <c r="AO1491" s="28"/>
    </row>
    <row r="1492" spans="5:41" x14ac:dyDescent="0.25">
      <c r="E1492" s="20"/>
      <c r="F1492" s="20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6"/>
      <c r="AA1492" s="16"/>
      <c r="AB1492" s="16"/>
      <c r="AC1492" s="14"/>
      <c r="AD1492" s="14"/>
      <c r="AE1492" s="27"/>
      <c r="AF1492" s="27"/>
      <c r="AG1492" s="33"/>
      <c r="AH1492" s="34"/>
      <c r="AI1492" s="35"/>
      <c r="AJ1492" s="33"/>
      <c r="AK1492" s="34"/>
      <c r="AL1492" s="35"/>
      <c r="AM1492" s="28"/>
      <c r="AN1492" s="28"/>
      <c r="AO1492" s="28"/>
    </row>
    <row r="1493" spans="5:41" x14ac:dyDescent="0.25">
      <c r="E1493" s="20"/>
      <c r="F1493" s="20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6"/>
      <c r="AA1493" s="16"/>
      <c r="AB1493" s="16"/>
      <c r="AC1493" s="14"/>
      <c r="AD1493" s="14"/>
      <c r="AE1493" s="27"/>
      <c r="AF1493" s="27"/>
      <c r="AG1493" s="33"/>
      <c r="AH1493" s="34"/>
      <c r="AI1493" s="35"/>
      <c r="AJ1493" s="33"/>
      <c r="AK1493" s="34"/>
      <c r="AL1493" s="35"/>
      <c r="AM1493" s="28"/>
      <c r="AN1493" s="28"/>
      <c r="AO1493" s="28"/>
    </row>
    <row r="1494" spans="5:41" x14ac:dyDescent="0.25">
      <c r="E1494" s="20"/>
      <c r="F1494" s="20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6"/>
      <c r="AA1494" s="16"/>
      <c r="AB1494" s="16"/>
      <c r="AC1494" s="14"/>
      <c r="AD1494" s="14"/>
      <c r="AE1494" s="27"/>
      <c r="AF1494" s="27"/>
      <c r="AG1494" s="33"/>
      <c r="AH1494" s="34"/>
      <c r="AI1494" s="35"/>
      <c r="AJ1494" s="33"/>
      <c r="AK1494" s="34"/>
      <c r="AL1494" s="35"/>
      <c r="AM1494" s="28"/>
      <c r="AN1494" s="28"/>
      <c r="AO1494" s="28"/>
    </row>
    <row r="1495" spans="5:41" x14ac:dyDescent="0.25">
      <c r="E1495" s="20"/>
      <c r="F1495" s="20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6"/>
      <c r="AA1495" s="16"/>
      <c r="AB1495" s="16"/>
      <c r="AC1495" s="14"/>
      <c r="AD1495" s="14"/>
      <c r="AE1495" s="27"/>
      <c r="AF1495" s="27"/>
      <c r="AG1495" s="33"/>
      <c r="AH1495" s="34"/>
      <c r="AI1495" s="35"/>
      <c r="AJ1495" s="33"/>
      <c r="AK1495" s="34"/>
      <c r="AL1495" s="35"/>
      <c r="AM1495" s="28"/>
      <c r="AN1495" s="28"/>
      <c r="AO1495" s="28"/>
    </row>
    <row r="1496" spans="5:41" x14ac:dyDescent="0.25">
      <c r="E1496" s="20"/>
      <c r="F1496" s="20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6"/>
      <c r="AA1496" s="16"/>
      <c r="AB1496" s="16"/>
      <c r="AC1496" s="14"/>
      <c r="AD1496" s="14"/>
      <c r="AE1496" s="27"/>
      <c r="AF1496" s="27"/>
      <c r="AG1496" s="33"/>
      <c r="AH1496" s="34"/>
      <c r="AI1496" s="35"/>
      <c r="AJ1496" s="33"/>
      <c r="AK1496" s="34"/>
      <c r="AL1496" s="35"/>
      <c r="AM1496" s="28"/>
      <c r="AN1496" s="28"/>
      <c r="AO1496" s="28"/>
    </row>
    <row r="1497" spans="5:41" x14ac:dyDescent="0.25">
      <c r="E1497" s="20"/>
      <c r="F1497" s="20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6"/>
      <c r="AA1497" s="16"/>
      <c r="AB1497" s="16"/>
      <c r="AC1497" s="14"/>
      <c r="AD1497" s="14"/>
      <c r="AE1497" s="27"/>
      <c r="AF1497" s="27"/>
      <c r="AG1497" s="33"/>
      <c r="AH1497" s="34"/>
      <c r="AI1497" s="35"/>
      <c r="AJ1497" s="33"/>
      <c r="AK1497" s="34"/>
      <c r="AL1497" s="35"/>
      <c r="AM1497" s="28"/>
      <c r="AN1497" s="28"/>
      <c r="AO1497" s="28"/>
    </row>
    <row r="1498" spans="5:41" x14ac:dyDescent="0.25">
      <c r="E1498" s="20"/>
      <c r="F1498" s="20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6"/>
      <c r="AA1498" s="16"/>
      <c r="AB1498" s="16"/>
      <c r="AC1498" s="14"/>
      <c r="AD1498" s="14"/>
      <c r="AE1498" s="27"/>
      <c r="AF1498" s="27"/>
      <c r="AG1498" s="33"/>
      <c r="AH1498" s="34"/>
      <c r="AI1498" s="35"/>
      <c r="AJ1498" s="33"/>
      <c r="AK1498" s="34"/>
      <c r="AL1498" s="35"/>
      <c r="AM1498" s="28"/>
      <c r="AN1498" s="28"/>
      <c r="AO1498" s="28"/>
    </row>
    <row r="1499" spans="5:41" x14ac:dyDescent="0.25">
      <c r="E1499" s="20"/>
      <c r="F1499" s="20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6"/>
      <c r="AA1499" s="16"/>
      <c r="AB1499" s="16"/>
      <c r="AC1499" s="14"/>
      <c r="AD1499" s="14"/>
      <c r="AE1499" s="27"/>
      <c r="AF1499" s="27"/>
      <c r="AG1499" s="33"/>
      <c r="AH1499" s="34"/>
      <c r="AI1499" s="35"/>
      <c r="AJ1499" s="33"/>
      <c r="AK1499" s="34"/>
      <c r="AL1499" s="35"/>
      <c r="AM1499" s="28"/>
      <c r="AN1499" s="28"/>
      <c r="AO1499" s="28"/>
    </row>
    <row r="1500" spans="5:41" x14ac:dyDescent="0.25">
      <c r="E1500" s="20"/>
      <c r="F1500" s="20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6"/>
      <c r="AA1500" s="16"/>
      <c r="AB1500" s="16"/>
      <c r="AC1500" s="14"/>
      <c r="AD1500" s="14"/>
      <c r="AE1500" s="27"/>
      <c r="AF1500" s="27"/>
      <c r="AG1500" s="33"/>
      <c r="AH1500" s="34"/>
      <c r="AI1500" s="35"/>
      <c r="AJ1500" s="33"/>
      <c r="AK1500" s="34"/>
      <c r="AL1500" s="35"/>
      <c r="AM1500" s="28"/>
      <c r="AN1500" s="28"/>
      <c r="AO1500" s="28"/>
    </row>
    <row r="1501" spans="5:41" x14ac:dyDescent="0.25">
      <c r="E1501" s="20"/>
      <c r="F1501" s="20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6"/>
      <c r="AA1501" s="16"/>
      <c r="AB1501" s="16"/>
      <c r="AC1501" s="14"/>
      <c r="AD1501" s="14"/>
      <c r="AE1501" s="27"/>
      <c r="AF1501" s="27"/>
      <c r="AG1501" s="33"/>
      <c r="AH1501" s="34"/>
      <c r="AI1501" s="35"/>
      <c r="AJ1501" s="33"/>
      <c r="AK1501" s="34"/>
      <c r="AL1501" s="35"/>
      <c r="AM1501" s="28"/>
      <c r="AN1501" s="28"/>
      <c r="AO1501" s="28"/>
    </row>
    <row r="1502" spans="5:41" x14ac:dyDescent="0.25">
      <c r="E1502" s="20"/>
      <c r="F1502" s="20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6"/>
      <c r="AA1502" s="16"/>
      <c r="AB1502" s="16"/>
      <c r="AC1502" s="14"/>
      <c r="AD1502" s="14"/>
      <c r="AE1502" s="27"/>
      <c r="AF1502" s="27"/>
      <c r="AG1502" s="33"/>
      <c r="AH1502" s="34"/>
      <c r="AI1502" s="35"/>
      <c r="AJ1502" s="33"/>
      <c r="AK1502" s="34"/>
      <c r="AL1502" s="35"/>
      <c r="AM1502" s="28"/>
      <c r="AN1502" s="28"/>
      <c r="AO1502" s="28"/>
    </row>
    <row r="1503" spans="5:41" x14ac:dyDescent="0.25">
      <c r="E1503" s="20"/>
      <c r="F1503" s="20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6"/>
      <c r="AA1503" s="16"/>
      <c r="AB1503" s="16"/>
      <c r="AC1503" s="14"/>
      <c r="AD1503" s="14"/>
      <c r="AE1503" s="27"/>
      <c r="AF1503" s="27"/>
      <c r="AG1503" s="33"/>
      <c r="AH1503" s="34"/>
      <c r="AI1503" s="35"/>
      <c r="AJ1503" s="33"/>
      <c r="AK1503" s="34"/>
      <c r="AL1503" s="35"/>
      <c r="AM1503" s="28"/>
      <c r="AN1503" s="28"/>
      <c r="AO1503" s="28"/>
    </row>
    <row r="1504" spans="5:41" x14ac:dyDescent="0.25">
      <c r="E1504" s="20"/>
      <c r="F1504" s="20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6"/>
      <c r="AA1504" s="16"/>
      <c r="AB1504" s="16"/>
      <c r="AC1504" s="14"/>
      <c r="AD1504" s="14"/>
      <c r="AE1504" s="27"/>
      <c r="AF1504" s="27"/>
      <c r="AG1504" s="33"/>
      <c r="AH1504" s="34"/>
      <c r="AI1504" s="35"/>
      <c r="AJ1504" s="33"/>
      <c r="AK1504" s="34"/>
      <c r="AL1504" s="35"/>
      <c r="AM1504" s="28"/>
      <c r="AN1504" s="28"/>
      <c r="AO1504" s="28"/>
    </row>
    <row r="1505" spans="5:41" x14ac:dyDescent="0.25">
      <c r="E1505" s="20"/>
      <c r="F1505" s="20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6"/>
      <c r="AA1505" s="16"/>
      <c r="AB1505" s="16"/>
      <c r="AC1505" s="14"/>
      <c r="AD1505" s="14"/>
      <c r="AE1505" s="27"/>
      <c r="AF1505" s="27"/>
      <c r="AG1505" s="33"/>
      <c r="AH1505" s="34"/>
      <c r="AI1505" s="35"/>
      <c r="AJ1505" s="33"/>
      <c r="AK1505" s="34"/>
      <c r="AL1505" s="35"/>
      <c r="AM1505" s="28"/>
      <c r="AN1505" s="28"/>
      <c r="AO1505" s="28"/>
    </row>
    <row r="1506" spans="5:41" x14ac:dyDescent="0.25">
      <c r="E1506" s="20"/>
      <c r="F1506" s="20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6"/>
      <c r="AA1506" s="16"/>
      <c r="AB1506" s="16"/>
      <c r="AC1506" s="14"/>
      <c r="AD1506" s="14"/>
      <c r="AE1506" s="27"/>
      <c r="AF1506" s="27"/>
      <c r="AG1506" s="33"/>
      <c r="AH1506" s="34"/>
      <c r="AI1506" s="35"/>
      <c r="AJ1506" s="33"/>
      <c r="AK1506" s="34"/>
      <c r="AL1506" s="35"/>
      <c r="AM1506" s="28"/>
      <c r="AN1506" s="28"/>
      <c r="AO1506" s="28"/>
    </row>
    <row r="1507" spans="5:41" x14ac:dyDescent="0.25">
      <c r="E1507" s="20"/>
      <c r="F1507" s="20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6"/>
      <c r="AA1507" s="16"/>
      <c r="AB1507" s="16"/>
      <c r="AC1507" s="14"/>
      <c r="AD1507" s="14"/>
      <c r="AE1507" s="27"/>
      <c r="AF1507" s="27"/>
      <c r="AG1507" s="33"/>
      <c r="AH1507" s="34"/>
      <c r="AI1507" s="35"/>
      <c r="AJ1507" s="33"/>
      <c r="AK1507" s="34"/>
      <c r="AL1507" s="35"/>
      <c r="AM1507" s="28"/>
      <c r="AN1507" s="28"/>
      <c r="AO1507" s="28"/>
    </row>
    <row r="1508" spans="5:41" x14ac:dyDescent="0.25">
      <c r="E1508" s="20"/>
      <c r="F1508" s="20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6"/>
      <c r="AA1508" s="16"/>
      <c r="AB1508" s="16"/>
      <c r="AC1508" s="14"/>
      <c r="AD1508" s="14"/>
      <c r="AE1508" s="27"/>
      <c r="AF1508" s="27"/>
      <c r="AG1508" s="33"/>
      <c r="AH1508" s="34"/>
      <c r="AI1508" s="35"/>
      <c r="AJ1508" s="33"/>
      <c r="AK1508" s="34"/>
      <c r="AL1508" s="35"/>
      <c r="AM1508" s="28"/>
      <c r="AN1508" s="28"/>
      <c r="AO1508" s="28"/>
    </row>
    <row r="1509" spans="5:41" x14ac:dyDescent="0.25">
      <c r="E1509" s="20"/>
      <c r="F1509" s="20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6"/>
      <c r="AA1509" s="16"/>
      <c r="AB1509" s="16"/>
      <c r="AC1509" s="14"/>
      <c r="AD1509" s="14"/>
      <c r="AE1509" s="27"/>
      <c r="AF1509" s="27"/>
      <c r="AG1509" s="33"/>
      <c r="AH1509" s="34"/>
      <c r="AI1509" s="35"/>
      <c r="AJ1509" s="33"/>
      <c r="AK1509" s="34"/>
      <c r="AL1509" s="35"/>
      <c r="AM1509" s="28"/>
      <c r="AN1509" s="28"/>
      <c r="AO1509" s="28"/>
    </row>
    <row r="1510" spans="5:41" x14ac:dyDescent="0.25">
      <c r="E1510" s="20"/>
      <c r="F1510" s="20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6"/>
      <c r="AA1510" s="16"/>
      <c r="AB1510" s="16"/>
      <c r="AC1510" s="14"/>
      <c r="AD1510" s="14"/>
      <c r="AE1510" s="27"/>
      <c r="AF1510" s="27"/>
      <c r="AG1510" s="33"/>
      <c r="AH1510" s="34"/>
      <c r="AI1510" s="35"/>
      <c r="AJ1510" s="33"/>
      <c r="AK1510" s="34"/>
      <c r="AL1510" s="35"/>
      <c r="AM1510" s="28"/>
      <c r="AN1510" s="28"/>
      <c r="AO1510" s="28"/>
    </row>
    <row r="1511" spans="5:41" x14ac:dyDescent="0.25">
      <c r="E1511" s="20"/>
      <c r="F1511" s="20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6"/>
      <c r="AA1511" s="16"/>
      <c r="AB1511" s="16"/>
      <c r="AC1511" s="14"/>
      <c r="AD1511" s="14"/>
      <c r="AE1511" s="27"/>
      <c r="AF1511" s="27"/>
      <c r="AG1511" s="33"/>
      <c r="AH1511" s="34"/>
      <c r="AI1511" s="35"/>
      <c r="AJ1511" s="33"/>
      <c r="AK1511" s="34"/>
      <c r="AL1511" s="35"/>
      <c r="AM1511" s="28"/>
      <c r="AN1511" s="28"/>
      <c r="AO1511" s="28"/>
    </row>
    <row r="1512" spans="5:41" x14ac:dyDescent="0.25">
      <c r="E1512" s="20"/>
      <c r="F1512" s="20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6"/>
      <c r="AA1512" s="16"/>
      <c r="AB1512" s="16"/>
      <c r="AC1512" s="14"/>
      <c r="AD1512" s="14"/>
      <c r="AE1512" s="27"/>
      <c r="AF1512" s="27"/>
      <c r="AG1512" s="33"/>
      <c r="AH1512" s="34"/>
      <c r="AI1512" s="35"/>
      <c r="AJ1512" s="33"/>
      <c r="AK1512" s="34"/>
      <c r="AL1512" s="35"/>
      <c r="AM1512" s="28"/>
      <c r="AN1512" s="28"/>
      <c r="AO1512" s="28"/>
    </row>
    <row r="1513" spans="5:41" x14ac:dyDescent="0.25">
      <c r="E1513" s="20"/>
      <c r="F1513" s="20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6"/>
      <c r="AA1513" s="16"/>
      <c r="AB1513" s="16"/>
      <c r="AC1513" s="14"/>
      <c r="AD1513" s="14"/>
      <c r="AE1513" s="27"/>
      <c r="AF1513" s="27"/>
      <c r="AG1513" s="33"/>
      <c r="AH1513" s="34"/>
      <c r="AI1513" s="35"/>
      <c r="AJ1513" s="33"/>
      <c r="AK1513" s="34"/>
      <c r="AL1513" s="35"/>
      <c r="AM1513" s="28"/>
      <c r="AN1513" s="28"/>
      <c r="AO1513" s="28"/>
    </row>
    <row r="1514" spans="5:41" x14ac:dyDescent="0.25">
      <c r="E1514" s="20"/>
      <c r="F1514" s="20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6"/>
      <c r="AA1514" s="16"/>
      <c r="AB1514" s="16"/>
      <c r="AC1514" s="14"/>
      <c r="AD1514" s="14"/>
      <c r="AE1514" s="27"/>
      <c r="AF1514" s="27"/>
      <c r="AG1514" s="33"/>
      <c r="AH1514" s="34"/>
      <c r="AI1514" s="35"/>
      <c r="AJ1514" s="33"/>
      <c r="AK1514" s="34"/>
      <c r="AL1514" s="35"/>
      <c r="AM1514" s="28"/>
      <c r="AN1514" s="28"/>
      <c r="AO1514" s="28"/>
    </row>
    <row r="1515" spans="5:41" x14ac:dyDescent="0.25">
      <c r="E1515" s="20"/>
      <c r="F1515" s="20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6"/>
      <c r="AA1515" s="16"/>
      <c r="AB1515" s="16"/>
      <c r="AC1515" s="14"/>
      <c r="AD1515" s="14"/>
      <c r="AE1515" s="27"/>
      <c r="AF1515" s="27"/>
      <c r="AG1515" s="33"/>
      <c r="AH1515" s="34"/>
      <c r="AI1515" s="35"/>
      <c r="AJ1515" s="33"/>
      <c r="AK1515" s="34"/>
      <c r="AL1515" s="35"/>
      <c r="AM1515" s="28"/>
      <c r="AN1515" s="28"/>
      <c r="AO1515" s="28"/>
    </row>
    <row r="1516" spans="5:41" x14ac:dyDescent="0.25">
      <c r="E1516" s="20"/>
      <c r="F1516" s="20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6"/>
      <c r="AA1516" s="16"/>
      <c r="AB1516" s="16"/>
      <c r="AC1516" s="14"/>
      <c r="AD1516" s="14"/>
      <c r="AE1516" s="27"/>
      <c r="AF1516" s="27"/>
      <c r="AG1516" s="33"/>
      <c r="AH1516" s="34"/>
      <c r="AI1516" s="35"/>
      <c r="AJ1516" s="33"/>
      <c r="AK1516" s="34"/>
      <c r="AL1516" s="35"/>
      <c r="AM1516" s="28"/>
      <c r="AN1516" s="28"/>
      <c r="AO1516" s="28"/>
    </row>
    <row r="1517" spans="5:41" x14ac:dyDescent="0.25">
      <c r="E1517" s="20"/>
      <c r="F1517" s="20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6"/>
      <c r="AA1517" s="16"/>
      <c r="AB1517" s="16"/>
      <c r="AC1517" s="14"/>
      <c r="AD1517" s="14"/>
      <c r="AE1517" s="27"/>
      <c r="AF1517" s="27"/>
      <c r="AG1517" s="33"/>
      <c r="AH1517" s="34"/>
      <c r="AI1517" s="35"/>
      <c r="AJ1517" s="33"/>
      <c r="AK1517" s="34"/>
      <c r="AL1517" s="35"/>
      <c r="AM1517" s="28"/>
      <c r="AN1517" s="28"/>
      <c r="AO1517" s="28"/>
    </row>
    <row r="1518" spans="5:41" x14ac:dyDescent="0.25">
      <c r="E1518" s="20"/>
      <c r="F1518" s="20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6"/>
      <c r="AA1518" s="16"/>
      <c r="AB1518" s="16"/>
      <c r="AC1518" s="14"/>
      <c r="AD1518" s="14"/>
      <c r="AE1518" s="27"/>
      <c r="AF1518" s="27"/>
      <c r="AG1518" s="33"/>
      <c r="AH1518" s="34"/>
      <c r="AI1518" s="35"/>
      <c r="AJ1518" s="33"/>
      <c r="AK1518" s="34"/>
      <c r="AL1518" s="35"/>
      <c r="AM1518" s="28"/>
      <c r="AN1518" s="28"/>
      <c r="AO1518" s="28"/>
    </row>
    <row r="1519" spans="5:41" x14ac:dyDescent="0.25">
      <c r="E1519" s="20"/>
      <c r="F1519" s="20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6"/>
      <c r="AA1519" s="16"/>
      <c r="AB1519" s="16"/>
      <c r="AC1519" s="14"/>
      <c r="AD1519" s="14"/>
      <c r="AE1519" s="27"/>
      <c r="AF1519" s="27"/>
      <c r="AG1519" s="33"/>
      <c r="AH1519" s="34"/>
      <c r="AI1519" s="35"/>
      <c r="AJ1519" s="33"/>
      <c r="AK1519" s="34"/>
      <c r="AL1519" s="35"/>
      <c r="AM1519" s="28"/>
      <c r="AN1519" s="28"/>
      <c r="AO1519" s="28"/>
    </row>
    <row r="1520" spans="5:41" x14ac:dyDescent="0.25">
      <c r="E1520" s="20"/>
      <c r="F1520" s="20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6"/>
      <c r="AA1520" s="16"/>
      <c r="AB1520" s="16"/>
      <c r="AC1520" s="14"/>
      <c r="AD1520" s="14"/>
      <c r="AE1520" s="27"/>
      <c r="AF1520" s="27"/>
      <c r="AG1520" s="33"/>
      <c r="AH1520" s="34"/>
      <c r="AI1520" s="35"/>
      <c r="AJ1520" s="33"/>
      <c r="AK1520" s="34"/>
      <c r="AL1520" s="35"/>
      <c r="AM1520" s="28"/>
      <c r="AN1520" s="28"/>
      <c r="AO1520" s="28"/>
    </row>
    <row r="1521" spans="5:41" x14ac:dyDescent="0.25">
      <c r="E1521" s="20"/>
      <c r="F1521" s="20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6"/>
      <c r="AA1521" s="16"/>
      <c r="AB1521" s="16"/>
      <c r="AC1521" s="14"/>
      <c r="AD1521" s="14"/>
      <c r="AE1521" s="27"/>
      <c r="AF1521" s="27"/>
      <c r="AG1521" s="33"/>
      <c r="AH1521" s="34"/>
      <c r="AI1521" s="35"/>
      <c r="AJ1521" s="33"/>
      <c r="AK1521" s="34"/>
      <c r="AL1521" s="35"/>
      <c r="AM1521" s="28"/>
      <c r="AN1521" s="28"/>
      <c r="AO1521" s="28"/>
    </row>
    <row r="1522" spans="5:41" x14ac:dyDescent="0.25">
      <c r="E1522" s="20"/>
      <c r="F1522" s="20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6"/>
      <c r="AA1522" s="16"/>
      <c r="AB1522" s="16"/>
      <c r="AC1522" s="14"/>
      <c r="AD1522" s="14"/>
      <c r="AE1522" s="27"/>
      <c r="AF1522" s="27"/>
      <c r="AG1522" s="33"/>
      <c r="AH1522" s="34"/>
      <c r="AI1522" s="35"/>
      <c r="AJ1522" s="33"/>
      <c r="AK1522" s="34"/>
      <c r="AL1522" s="35"/>
      <c r="AM1522" s="28"/>
      <c r="AN1522" s="28"/>
      <c r="AO1522" s="28"/>
    </row>
    <row r="1523" spans="5:41" x14ac:dyDescent="0.25">
      <c r="E1523" s="20"/>
      <c r="F1523" s="20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6"/>
      <c r="AA1523" s="16"/>
      <c r="AB1523" s="16"/>
      <c r="AC1523" s="14"/>
      <c r="AD1523" s="14"/>
      <c r="AE1523" s="27"/>
      <c r="AF1523" s="27"/>
      <c r="AG1523" s="33"/>
      <c r="AH1523" s="34"/>
      <c r="AI1523" s="35"/>
      <c r="AJ1523" s="33"/>
      <c r="AK1523" s="34"/>
      <c r="AL1523" s="35"/>
      <c r="AM1523" s="28"/>
      <c r="AN1523" s="28"/>
      <c r="AO1523" s="28"/>
    </row>
    <row r="1524" spans="5:41" x14ac:dyDescent="0.25">
      <c r="E1524" s="20"/>
      <c r="F1524" s="20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6"/>
      <c r="AA1524" s="16"/>
      <c r="AB1524" s="16"/>
      <c r="AC1524" s="14"/>
      <c r="AD1524" s="14"/>
      <c r="AE1524" s="27"/>
      <c r="AF1524" s="27"/>
      <c r="AG1524" s="33"/>
      <c r="AH1524" s="34"/>
      <c r="AI1524" s="35"/>
      <c r="AJ1524" s="33"/>
      <c r="AK1524" s="34"/>
      <c r="AL1524" s="35"/>
      <c r="AM1524" s="28"/>
      <c r="AN1524" s="28"/>
      <c r="AO1524" s="28"/>
    </row>
    <row r="1525" spans="5:41" x14ac:dyDescent="0.25">
      <c r="E1525" s="20"/>
      <c r="F1525" s="20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6"/>
      <c r="AA1525" s="16"/>
      <c r="AB1525" s="16"/>
      <c r="AC1525" s="14"/>
      <c r="AD1525" s="14"/>
      <c r="AE1525" s="27"/>
      <c r="AF1525" s="27"/>
      <c r="AG1525" s="33"/>
      <c r="AH1525" s="34"/>
      <c r="AI1525" s="35"/>
      <c r="AJ1525" s="33"/>
      <c r="AK1525" s="34"/>
      <c r="AL1525" s="35"/>
      <c r="AM1525" s="28"/>
      <c r="AN1525" s="28"/>
      <c r="AO1525" s="28"/>
    </row>
    <row r="1526" spans="5:41" x14ac:dyDescent="0.25">
      <c r="E1526" s="20"/>
      <c r="F1526" s="20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6"/>
      <c r="AA1526" s="16"/>
      <c r="AB1526" s="16"/>
      <c r="AC1526" s="14"/>
      <c r="AD1526" s="14"/>
      <c r="AE1526" s="27"/>
      <c r="AF1526" s="27"/>
      <c r="AG1526" s="33"/>
      <c r="AH1526" s="34"/>
      <c r="AI1526" s="35"/>
      <c r="AJ1526" s="33"/>
      <c r="AK1526" s="34"/>
      <c r="AL1526" s="35"/>
      <c r="AM1526" s="28"/>
      <c r="AN1526" s="28"/>
      <c r="AO1526" s="28"/>
    </row>
    <row r="1527" spans="5:41" x14ac:dyDescent="0.25">
      <c r="E1527" s="20"/>
      <c r="F1527" s="20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6"/>
      <c r="AA1527" s="16"/>
      <c r="AB1527" s="16"/>
      <c r="AC1527" s="14"/>
      <c r="AD1527" s="14"/>
      <c r="AE1527" s="27"/>
      <c r="AF1527" s="27"/>
      <c r="AG1527" s="33"/>
      <c r="AH1527" s="34"/>
      <c r="AI1527" s="35"/>
      <c r="AJ1527" s="33"/>
      <c r="AK1527" s="34"/>
      <c r="AL1527" s="35"/>
      <c r="AM1527" s="28"/>
      <c r="AN1527" s="28"/>
      <c r="AO1527" s="28"/>
    </row>
    <row r="1528" spans="5:41" x14ac:dyDescent="0.25">
      <c r="E1528" s="20"/>
      <c r="F1528" s="20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6"/>
      <c r="AA1528" s="16"/>
      <c r="AB1528" s="16"/>
      <c r="AC1528" s="14"/>
      <c r="AD1528" s="14"/>
      <c r="AE1528" s="27"/>
      <c r="AF1528" s="27"/>
      <c r="AG1528" s="33"/>
      <c r="AH1528" s="34"/>
      <c r="AI1528" s="35"/>
      <c r="AJ1528" s="33"/>
      <c r="AK1528" s="34"/>
      <c r="AL1528" s="35"/>
      <c r="AM1528" s="28"/>
      <c r="AN1528" s="28"/>
      <c r="AO1528" s="28"/>
    </row>
    <row r="1529" spans="5:41" x14ac:dyDescent="0.25">
      <c r="E1529" s="20"/>
      <c r="F1529" s="20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6"/>
      <c r="AA1529" s="16"/>
      <c r="AB1529" s="16"/>
      <c r="AC1529" s="14"/>
      <c r="AD1529" s="14"/>
      <c r="AE1529" s="27"/>
      <c r="AF1529" s="27"/>
      <c r="AG1529" s="33"/>
      <c r="AH1529" s="34"/>
      <c r="AI1529" s="35"/>
      <c r="AJ1529" s="33"/>
      <c r="AK1529" s="34"/>
      <c r="AL1529" s="35"/>
      <c r="AM1529" s="28"/>
      <c r="AN1529" s="28"/>
      <c r="AO1529" s="28"/>
    </row>
    <row r="1530" spans="5:41" x14ac:dyDescent="0.25">
      <c r="E1530" s="20"/>
      <c r="F1530" s="20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6"/>
      <c r="AA1530" s="16"/>
      <c r="AB1530" s="16"/>
      <c r="AC1530" s="14"/>
      <c r="AD1530" s="14"/>
      <c r="AE1530" s="27"/>
      <c r="AF1530" s="27"/>
      <c r="AG1530" s="33"/>
      <c r="AH1530" s="34"/>
      <c r="AI1530" s="35"/>
      <c r="AJ1530" s="33"/>
      <c r="AK1530" s="34"/>
      <c r="AL1530" s="35"/>
      <c r="AM1530" s="28"/>
      <c r="AN1530" s="28"/>
      <c r="AO1530" s="28"/>
    </row>
    <row r="1531" spans="5:41" x14ac:dyDescent="0.25">
      <c r="E1531" s="20"/>
      <c r="F1531" s="20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6"/>
      <c r="AA1531" s="16"/>
      <c r="AB1531" s="16"/>
      <c r="AC1531" s="14"/>
      <c r="AD1531" s="14"/>
      <c r="AE1531" s="27"/>
      <c r="AF1531" s="27"/>
      <c r="AG1531" s="33"/>
      <c r="AH1531" s="34"/>
      <c r="AI1531" s="35"/>
      <c r="AJ1531" s="33"/>
      <c r="AK1531" s="34"/>
      <c r="AL1531" s="35"/>
      <c r="AM1531" s="28"/>
      <c r="AN1531" s="28"/>
      <c r="AO1531" s="28"/>
    </row>
    <row r="1532" spans="5:41" x14ac:dyDescent="0.25">
      <c r="E1532" s="20"/>
      <c r="F1532" s="20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6"/>
      <c r="AA1532" s="16"/>
      <c r="AB1532" s="16"/>
      <c r="AC1532" s="14"/>
      <c r="AD1532" s="14"/>
      <c r="AE1532" s="27"/>
      <c r="AF1532" s="27"/>
      <c r="AG1532" s="33"/>
      <c r="AH1532" s="34"/>
      <c r="AI1532" s="35"/>
      <c r="AJ1532" s="33"/>
      <c r="AK1532" s="34"/>
      <c r="AL1532" s="35"/>
      <c r="AM1532" s="28"/>
      <c r="AN1532" s="28"/>
      <c r="AO1532" s="28"/>
    </row>
    <row r="1533" spans="5:41" x14ac:dyDescent="0.25">
      <c r="E1533" s="20"/>
      <c r="F1533" s="20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6"/>
      <c r="AA1533" s="16"/>
      <c r="AB1533" s="16"/>
      <c r="AC1533" s="14"/>
      <c r="AD1533" s="14"/>
      <c r="AE1533" s="27"/>
      <c r="AF1533" s="27"/>
      <c r="AG1533" s="33"/>
      <c r="AH1533" s="34"/>
      <c r="AI1533" s="35"/>
      <c r="AJ1533" s="33"/>
      <c r="AK1533" s="34"/>
      <c r="AL1533" s="35"/>
      <c r="AM1533" s="28"/>
      <c r="AN1533" s="28"/>
      <c r="AO1533" s="28"/>
    </row>
    <row r="1534" spans="5:41" x14ac:dyDescent="0.25">
      <c r="E1534" s="20"/>
      <c r="F1534" s="20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6"/>
      <c r="AA1534" s="16"/>
      <c r="AB1534" s="16"/>
      <c r="AC1534" s="14"/>
      <c r="AD1534" s="14"/>
      <c r="AE1534" s="27"/>
      <c r="AF1534" s="27"/>
      <c r="AG1534" s="33"/>
      <c r="AH1534" s="34"/>
      <c r="AI1534" s="35"/>
      <c r="AJ1534" s="33"/>
      <c r="AK1534" s="34"/>
      <c r="AL1534" s="35"/>
      <c r="AM1534" s="28"/>
      <c r="AN1534" s="28"/>
      <c r="AO1534" s="28"/>
    </row>
    <row r="1535" spans="5:41" x14ac:dyDescent="0.25">
      <c r="E1535" s="20"/>
      <c r="F1535" s="20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6"/>
      <c r="AA1535" s="16"/>
      <c r="AB1535" s="16"/>
      <c r="AC1535" s="14"/>
      <c r="AD1535" s="14"/>
      <c r="AE1535" s="27"/>
      <c r="AF1535" s="27"/>
      <c r="AG1535" s="33"/>
      <c r="AH1535" s="34"/>
      <c r="AI1535" s="35"/>
      <c r="AJ1535" s="33"/>
      <c r="AK1535" s="34"/>
      <c r="AL1535" s="35"/>
      <c r="AM1535" s="28"/>
      <c r="AN1535" s="28"/>
      <c r="AO1535" s="28"/>
    </row>
    <row r="1536" spans="5:41" x14ac:dyDescent="0.25">
      <c r="E1536" s="20"/>
      <c r="F1536" s="20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6"/>
      <c r="AA1536" s="16"/>
      <c r="AB1536" s="16"/>
      <c r="AC1536" s="14"/>
      <c r="AD1536" s="14"/>
      <c r="AE1536" s="27"/>
      <c r="AF1536" s="27"/>
      <c r="AG1536" s="33"/>
      <c r="AH1536" s="34"/>
      <c r="AI1536" s="35"/>
      <c r="AJ1536" s="33"/>
      <c r="AK1536" s="34"/>
      <c r="AL1536" s="35"/>
      <c r="AM1536" s="28"/>
      <c r="AN1536" s="28"/>
      <c r="AO1536" s="28"/>
    </row>
    <row r="1537" spans="5:41" x14ac:dyDescent="0.25">
      <c r="E1537" s="20"/>
      <c r="F1537" s="20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6"/>
      <c r="AA1537" s="16"/>
      <c r="AB1537" s="16"/>
      <c r="AC1537" s="14"/>
      <c r="AD1537" s="14"/>
      <c r="AE1537" s="27"/>
      <c r="AF1537" s="27"/>
      <c r="AG1537" s="33"/>
      <c r="AH1537" s="34"/>
      <c r="AI1537" s="35"/>
      <c r="AJ1537" s="33"/>
      <c r="AK1537" s="34"/>
      <c r="AL1537" s="35"/>
      <c r="AM1537" s="28"/>
      <c r="AN1537" s="28"/>
      <c r="AO1537" s="28"/>
    </row>
    <row r="1538" spans="5:41" x14ac:dyDescent="0.25">
      <c r="E1538" s="20"/>
      <c r="F1538" s="20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6"/>
      <c r="AA1538" s="16"/>
      <c r="AB1538" s="16"/>
      <c r="AC1538" s="14"/>
      <c r="AD1538" s="14"/>
      <c r="AE1538" s="27"/>
      <c r="AF1538" s="27"/>
      <c r="AG1538" s="33"/>
      <c r="AH1538" s="34"/>
      <c r="AI1538" s="35"/>
      <c r="AJ1538" s="33"/>
      <c r="AK1538" s="34"/>
      <c r="AL1538" s="35"/>
      <c r="AM1538" s="28"/>
      <c r="AN1538" s="28"/>
      <c r="AO1538" s="28"/>
    </row>
    <row r="1539" spans="5:41" x14ac:dyDescent="0.25">
      <c r="E1539" s="20"/>
      <c r="F1539" s="20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6"/>
      <c r="AA1539" s="16"/>
      <c r="AB1539" s="16"/>
      <c r="AC1539" s="14"/>
      <c r="AD1539" s="14"/>
      <c r="AE1539" s="27"/>
      <c r="AF1539" s="27"/>
      <c r="AG1539" s="33"/>
      <c r="AH1539" s="34"/>
      <c r="AI1539" s="35"/>
      <c r="AJ1539" s="33"/>
      <c r="AK1539" s="34"/>
      <c r="AL1539" s="35"/>
      <c r="AM1539" s="28"/>
      <c r="AN1539" s="28"/>
      <c r="AO1539" s="28"/>
    </row>
    <row r="1540" spans="5:41" x14ac:dyDescent="0.25">
      <c r="E1540" s="20"/>
      <c r="F1540" s="20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6"/>
      <c r="AA1540" s="16"/>
      <c r="AB1540" s="16"/>
      <c r="AC1540" s="14"/>
      <c r="AD1540" s="14"/>
      <c r="AE1540" s="27"/>
      <c r="AF1540" s="27"/>
      <c r="AG1540" s="33"/>
      <c r="AH1540" s="34"/>
      <c r="AI1540" s="35"/>
      <c r="AJ1540" s="33"/>
      <c r="AK1540" s="34"/>
      <c r="AL1540" s="35"/>
      <c r="AM1540" s="28"/>
      <c r="AN1540" s="28"/>
      <c r="AO1540" s="28"/>
    </row>
    <row r="1541" spans="5:41" x14ac:dyDescent="0.25">
      <c r="E1541" s="20"/>
      <c r="F1541" s="20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6"/>
      <c r="AA1541" s="16"/>
      <c r="AB1541" s="16"/>
      <c r="AC1541" s="14"/>
      <c r="AD1541" s="14"/>
      <c r="AE1541" s="27"/>
      <c r="AF1541" s="27"/>
      <c r="AG1541" s="33"/>
      <c r="AH1541" s="34"/>
      <c r="AI1541" s="35"/>
      <c r="AJ1541" s="33"/>
      <c r="AK1541" s="34"/>
      <c r="AL1541" s="35"/>
      <c r="AM1541" s="28"/>
      <c r="AN1541" s="28"/>
      <c r="AO1541" s="28"/>
    </row>
    <row r="1542" spans="5:41" x14ac:dyDescent="0.25">
      <c r="E1542" s="20"/>
      <c r="F1542" s="20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6"/>
      <c r="AA1542" s="16"/>
      <c r="AB1542" s="16"/>
      <c r="AC1542" s="14"/>
      <c r="AD1542" s="14"/>
      <c r="AE1542" s="27"/>
      <c r="AF1542" s="27"/>
      <c r="AG1542" s="33"/>
      <c r="AH1542" s="34"/>
      <c r="AI1542" s="35"/>
      <c r="AJ1542" s="33"/>
      <c r="AK1542" s="34"/>
      <c r="AL1542" s="35"/>
      <c r="AM1542" s="28"/>
      <c r="AN1542" s="28"/>
      <c r="AO1542" s="28"/>
    </row>
    <row r="1543" spans="5:41" x14ac:dyDescent="0.25">
      <c r="E1543" s="20"/>
      <c r="F1543" s="20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6"/>
      <c r="AA1543" s="16"/>
      <c r="AB1543" s="16"/>
      <c r="AC1543" s="14"/>
      <c r="AD1543" s="14"/>
      <c r="AE1543" s="27"/>
      <c r="AF1543" s="27"/>
      <c r="AG1543" s="33"/>
      <c r="AH1543" s="34"/>
      <c r="AI1543" s="35"/>
      <c r="AJ1543" s="33"/>
      <c r="AK1543" s="34"/>
      <c r="AL1543" s="35"/>
      <c r="AM1543" s="28"/>
      <c r="AN1543" s="28"/>
      <c r="AO1543" s="28"/>
    </row>
    <row r="1544" spans="5:41" x14ac:dyDescent="0.25">
      <c r="E1544" s="20"/>
      <c r="F1544" s="20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6"/>
      <c r="AA1544" s="16"/>
      <c r="AB1544" s="16"/>
      <c r="AC1544" s="14"/>
      <c r="AD1544" s="14"/>
      <c r="AE1544" s="27"/>
      <c r="AF1544" s="27"/>
      <c r="AG1544" s="33"/>
      <c r="AH1544" s="34"/>
      <c r="AI1544" s="35"/>
      <c r="AJ1544" s="33"/>
      <c r="AK1544" s="34"/>
      <c r="AL1544" s="35"/>
      <c r="AM1544" s="28"/>
      <c r="AN1544" s="28"/>
      <c r="AO1544" s="28"/>
    </row>
    <row r="1545" spans="5:41" x14ac:dyDescent="0.25">
      <c r="E1545" s="20"/>
      <c r="F1545" s="20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6"/>
      <c r="AA1545" s="16"/>
      <c r="AB1545" s="16"/>
      <c r="AC1545" s="14"/>
      <c r="AD1545" s="14"/>
      <c r="AE1545" s="27"/>
      <c r="AF1545" s="27"/>
      <c r="AG1545" s="33"/>
      <c r="AH1545" s="34"/>
      <c r="AI1545" s="35"/>
      <c r="AJ1545" s="33"/>
      <c r="AK1545" s="34"/>
      <c r="AL1545" s="35"/>
      <c r="AM1545" s="28"/>
      <c r="AN1545" s="28"/>
      <c r="AO1545" s="28"/>
    </row>
    <row r="1546" spans="5:41" x14ac:dyDescent="0.25">
      <c r="E1546" s="20"/>
      <c r="F1546" s="20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6"/>
      <c r="AA1546" s="16"/>
      <c r="AB1546" s="16"/>
      <c r="AC1546" s="14"/>
      <c r="AD1546" s="14"/>
      <c r="AE1546" s="27"/>
      <c r="AF1546" s="27"/>
      <c r="AG1546" s="33"/>
      <c r="AH1546" s="34"/>
      <c r="AI1546" s="35"/>
      <c r="AJ1546" s="33"/>
      <c r="AK1546" s="34"/>
      <c r="AL1546" s="35"/>
      <c r="AM1546" s="28"/>
      <c r="AN1546" s="28"/>
      <c r="AO1546" s="28"/>
    </row>
    <row r="1547" spans="5:41" x14ac:dyDescent="0.25">
      <c r="E1547" s="20"/>
      <c r="F1547" s="20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6"/>
      <c r="AA1547" s="16"/>
      <c r="AB1547" s="16"/>
      <c r="AC1547" s="14"/>
      <c r="AD1547" s="14"/>
      <c r="AE1547" s="27"/>
      <c r="AF1547" s="27"/>
      <c r="AG1547" s="33"/>
      <c r="AH1547" s="34"/>
      <c r="AI1547" s="35"/>
      <c r="AJ1547" s="33"/>
      <c r="AK1547" s="34"/>
      <c r="AL1547" s="35"/>
      <c r="AM1547" s="28"/>
      <c r="AN1547" s="28"/>
      <c r="AO1547" s="28"/>
    </row>
    <row r="1548" spans="5:41" x14ac:dyDescent="0.25">
      <c r="E1548" s="20"/>
      <c r="F1548" s="20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6"/>
      <c r="AA1548" s="16"/>
      <c r="AB1548" s="16"/>
      <c r="AC1548" s="14"/>
      <c r="AD1548" s="14"/>
      <c r="AE1548" s="27"/>
      <c r="AF1548" s="27"/>
      <c r="AG1548" s="33"/>
      <c r="AH1548" s="34"/>
      <c r="AI1548" s="35"/>
      <c r="AJ1548" s="33"/>
      <c r="AK1548" s="34"/>
      <c r="AL1548" s="35"/>
      <c r="AM1548" s="28"/>
      <c r="AN1548" s="28"/>
      <c r="AO1548" s="28"/>
    </row>
    <row r="1549" spans="5:41" x14ac:dyDescent="0.25">
      <c r="E1549" s="20"/>
      <c r="F1549" s="20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6"/>
      <c r="AA1549" s="16"/>
      <c r="AB1549" s="16"/>
      <c r="AC1549" s="14"/>
      <c r="AD1549" s="14"/>
      <c r="AE1549" s="27"/>
      <c r="AF1549" s="27"/>
      <c r="AG1549" s="33"/>
      <c r="AH1549" s="34"/>
      <c r="AI1549" s="35"/>
      <c r="AJ1549" s="33"/>
      <c r="AK1549" s="34"/>
      <c r="AL1549" s="35"/>
      <c r="AM1549" s="28"/>
      <c r="AN1549" s="28"/>
      <c r="AO1549" s="28"/>
    </row>
    <row r="1550" spans="5:41" x14ac:dyDescent="0.25">
      <c r="E1550" s="20"/>
      <c r="F1550" s="20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6"/>
      <c r="AA1550" s="16"/>
      <c r="AB1550" s="16"/>
      <c r="AC1550" s="14"/>
      <c r="AD1550" s="14"/>
      <c r="AE1550" s="27"/>
      <c r="AF1550" s="27"/>
      <c r="AG1550" s="33"/>
      <c r="AH1550" s="34"/>
      <c r="AI1550" s="35"/>
      <c r="AJ1550" s="33"/>
      <c r="AK1550" s="34"/>
      <c r="AL1550" s="35"/>
      <c r="AM1550" s="28"/>
      <c r="AN1550" s="28"/>
      <c r="AO1550" s="28"/>
    </row>
    <row r="1551" spans="5:41" x14ac:dyDescent="0.25">
      <c r="E1551" s="20"/>
      <c r="F1551" s="20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6"/>
      <c r="AA1551" s="16"/>
      <c r="AB1551" s="16"/>
      <c r="AC1551" s="14"/>
      <c r="AD1551" s="14"/>
      <c r="AE1551" s="27"/>
      <c r="AF1551" s="27"/>
      <c r="AG1551" s="33"/>
      <c r="AH1551" s="34"/>
      <c r="AI1551" s="35"/>
      <c r="AJ1551" s="33"/>
      <c r="AK1551" s="34"/>
      <c r="AL1551" s="35"/>
      <c r="AM1551" s="28"/>
      <c r="AN1551" s="28"/>
      <c r="AO1551" s="28"/>
    </row>
    <row r="1552" spans="5:41" x14ac:dyDescent="0.25">
      <c r="E1552" s="20"/>
      <c r="F1552" s="20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6"/>
      <c r="AA1552" s="16"/>
      <c r="AB1552" s="16"/>
      <c r="AC1552" s="14"/>
      <c r="AD1552" s="14"/>
      <c r="AE1552" s="27"/>
      <c r="AF1552" s="27"/>
      <c r="AG1552" s="33"/>
      <c r="AH1552" s="34"/>
      <c r="AI1552" s="35"/>
      <c r="AJ1552" s="33"/>
      <c r="AK1552" s="34"/>
      <c r="AL1552" s="35"/>
      <c r="AM1552" s="28"/>
      <c r="AN1552" s="28"/>
      <c r="AO1552" s="28"/>
    </row>
    <row r="1553" spans="5:41" x14ac:dyDescent="0.25">
      <c r="E1553" s="20"/>
      <c r="F1553" s="20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6"/>
      <c r="AA1553" s="16"/>
      <c r="AB1553" s="16"/>
      <c r="AC1553" s="14"/>
      <c r="AD1553" s="14"/>
      <c r="AE1553" s="27"/>
      <c r="AF1553" s="27"/>
      <c r="AG1553" s="33"/>
      <c r="AH1553" s="34"/>
      <c r="AI1553" s="35"/>
      <c r="AJ1553" s="33"/>
      <c r="AK1553" s="34"/>
      <c r="AL1553" s="35"/>
      <c r="AM1553" s="28"/>
      <c r="AN1553" s="28"/>
      <c r="AO1553" s="28"/>
    </row>
    <row r="1554" spans="5:41" x14ac:dyDescent="0.25">
      <c r="E1554" s="20"/>
      <c r="F1554" s="20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6"/>
      <c r="AA1554" s="16"/>
      <c r="AB1554" s="16"/>
      <c r="AC1554" s="14"/>
      <c r="AD1554" s="14"/>
      <c r="AE1554" s="27"/>
      <c r="AF1554" s="27"/>
      <c r="AG1554" s="33"/>
      <c r="AH1554" s="34"/>
      <c r="AI1554" s="35"/>
      <c r="AJ1554" s="33"/>
      <c r="AK1554" s="34"/>
      <c r="AL1554" s="35"/>
      <c r="AM1554" s="28"/>
      <c r="AN1554" s="28"/>
      <c r="AO1554" s="28"/>
    </row>
    <row r="1555" spans="5:41" x14ac:dyDescent="0.25">
      <c r="E1555" s="20"/>
      <c r="F1555" s="20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6"/>
      <c r="AA1555" s="16"/>
      <c r="AB1555" s="16"/>
      <c r="AC1555" s="14"/>
      <c r="AD1555" s="14"/>
      <c r="AE1555" s="27"/>
      <c r="AF1555" s="27"/>
      <c r="AG1555" s="33"/>
      <c r="AH1555" s="34"/>
      <c r="AI1555" s="35"/>
      <c r="AJ1555" s="33"/>
      <c r="AK1555" s="34"/>
      <c r="AL1555" s="35"/>
      <c r="AM1555" s="28"/>
      <c r="AN1555" s="28"/>
      <c r="AO1555" s="28"/>
    </row>
    <row r="1556" spans="5:41" x14ac:dyDescent="0.25">
      <c r="E1556" s="20"/>
      <c r="F1556" s="20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6"/>
      <c r="AA1556" s="16"/>
      <c r="AB1556" s="16"/>
      <c r="AC1556" s="14"/>
      <c r="AD1556" s="14"/>
      <c r="AE1556" s="27"/>
      <c r="AF1556" s="27"/>
      <c r="AG1556" s="33"/>
      <c r="AH1556" s="34"/>
      <c r="AI1556" s="35"/>
      <c r="AJ1556" s="33"/>
      <c r="AK1556" s="34"/>
      <c r="AL1556" s="35"/>
      <c r="AM1556" s="28"/>
      <c r="AN1556" s="28"/>
      <c r="AO1556" s="28"/>
    </row>
    <row r="1557" spans="5:41" x14ac:dyDescent="0.25">
      <c r="E1557" s="20"/>
      <c r="F1557" s="20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6"/>
      <c r="AA1557" s="16"/>
      <c r="AB1557" s="16"/>
      <c r="AC1557" s="14"/>
      <c r="AD1557" s="14"/>
      <c r="AE1557" s="27"/>
      <c r="AF1557" s="27"/>
      <c r="AG1557" s="33"/>
      <c r="AH1557" s="34"/>
      <c r="AI1557" s="35"/>
      <c r="AJ1557" s="33"/>
      <c r="AK1557" s="34"/>
      <c r="AL1557" s="35"/>
      <c r="AM1557" s="28"/>
      <c r="AN1557" s="28"/>
      <c r="AO1557" s="28"/>
    </row>
    <row r="1558" spans="5:41" x14ac:dyDescent="0.25">
      <c r="E1558" s="20"/>
      <c r="F1558" s="20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6"/>
      <c r="AA1558" s="16"/>
      <c r="AB1558" s="16"/>
      <c r="AC1558" s="14"/>
      <c r="AD1558" s="14"/>
      <c r="AE1558" s="27"/>
      <c r="AF1558" s="27"/>
      <c r="AG1558" s="33"/>
      <c r="AH1558" s="34"/>
      <c r="AI1558" s="35"/>
      <c r="AJ1558" s="33"/>
      <c r="AK1558" s="34"/>
      <c r="AL1558" s="35"/>
      <c r="AM1558" s="28"/>
      <c r="AN1558" s="28"/>
      <c r="AO1558" s="28"/>
    </row>
    <row r="1559" spans="5:41" x14ac:dyDescent="0.25">
      <c r="E1559" s="20"/>
      <c r="F1559" s="20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6"/>
      <c r="AA1559" s="16"/>
      <c r="AB1559" s="16"/>
      <c r="AC1559" s="14"/>
      <c r="AD1559" s="14"/>
      <c r="AE1559" s="27"/>
      <c r="AF1559" s="27"/>
      <c r="AG1559" s="33"/>
      <c r="AH1559" s="34"/>
      <c r="AI1559" s="35"/>
      <c r="AJ1559" s="33"/>
      <c r="AK1559" s="34"/>
      <c r="AL1559" s="35"/>
      <c r="AM1559" s="28"/>
      <c r="AN1559" s="28"/>
      <c r="AO1559" s="28"/>
    </row>
    <row r="1560" spans="5:41" x14ac:dyDescent="0.25">
      <c r="E1560" s="20"/>
      <c r="F1560" s="20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6"/>
      <c r="AA1560" s="16"/>
      <c r="AB1560" s="16"/>
      <c r="AC1560" s="14"/>
      <c r="AD1560" s="14"/>
      <c r="AE1560" s="27"/>
      <c r="AF1560" s="27"/>
      <c r="AG1560" s="33"/>
      <c r="AH1560" s="34"/>
      <c r="AI1560" s="35"/>
      <c r="AJ1560" s="33"/>
      <c r="AK1560" s="34"/>
      <c r="AL1560" s="35"/>
      <c r="AM1560" s="28"/>
      <c r="AN1560" s="28"/>
      <c r="AO1560" s="28"/>
    </row>
    <row r="1561" spans="5:41" x14ac:dyDescent="0.25">
      <c r="E1561" s="20"/>
      <c r="F1561" s="20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6"/>
      <c r="AA1561" s="16"/>
      <c r="AB1561" s="16"/>
      <c r="AC1561" s="14"/>
      <c r="AD1561" s="14"/>
      <c r="AE1561" s="27"/>
      <c r="AF1561" s="27"/>
      <c r="AG1561" s="33"/>
      <c r="AH1561" s="34"/>
      <c r="AI1561" s="35"/>
      <c r="AJ1561" s="33"/>
      <c r="AK1561" s="34"/>
      <c r="AL1561" s="35"/>
      <c r="AM1561" s="28"/>
      <c r="AN1561" s="28"/>
      <c r="AO1561" s="28"/>
    </row>
    <row r="1562" spans="5:41" x14ac:dyDescent="0.25">
      <c r="E1562" s="20"/>
      <c r="F1562" s="20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6"/>
      <c r="AA1562" s="16"/>
      <c r="AB1562" s="16"/>
      <c r="AC1562" s="14"/>
      <c r="AD1562" s="14"/>
      <c r="AE1562" s="27"/>
      <c r="AF1562" s="27"/>
      <c r="AG1562" s="33"/>
      <c r="AH1562" s="34"/>
      <c r="AI1562" s="35"/>
      <c r="AJ1562" s="33"/>
      <c r="AK1562" s="34"/>
      <c r="AL1562" s="35"/>
      <c r="AM1562" s="28"/>
      <c r="AN1562" s="28"/>
      <c r="AO1562" s="28"/>
    </row>
    <row r="1563" spans="5:41" x14ac:dyDescent="0.25">
      <c r="E1563" s="20"/>
      <c r="F1563" s="20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6"/>
      <c r="AA1563" s="16"/>
      <c r="AB1563" s="16"/>
      <c r="AC1563" s="14"/>
      <c r="AD1563" s="14"/>
      <c r="AE1563" s="27"/>
      <c r="AF1563" s="27"/>
      <c r="AG1563" s="33"/>
      <c r="AH1563" s="34"/>
      <c r="AI1563" s="35"/>
      <c r="AJ1563" s="33"/>
      <c r="AK1563" s="34"/>
      <c r="AL1563" s="35"/>
      <c r="AM1563" s="28"/>
      <c r="AN1563" s="28"/>
      <c r="AO1563" s="28"/>
    </row>
    <row r="1564" spans="5:41" x14ac:dyDescent="0.25">
      <c r="E1564" s="20"/>
      <c r="F1564" s="20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6"/>
      <c r="AA1564" s="16"/>
      <c r="AB1564" s="16"/>
      <c r="AC1564" s="14"/>
      <c r="AD1564" s="14"/>
      <c r="AE1564" s="27"/>
      <c r="AF1564" s="27"/>
      <c r="AG1564" s="33"/>
      <c r="AH1564" s="34"/>
      <c r="AI1564" s="35"/>
      <c r="AJ1564" s="33"/>
      <c r="AK1564" s="34"/>
      <c r="AL1564" s="35"/>
      <c r="AM1564" s="28"/>
      <c r="AN1564" s="28"/>
      <c r="AO1564" s="28"/>
    </row>
    <row r="1565" spans="5:41" x14ac:dyDescent="0.25">
      <c r="E1565" s="20"/>
      <c r="F1565" s="20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6"/>
      <c r="AA1565" s="16"/>
      <c r="AB1565" s="16"/>
      <c r="AC1565" s="14"/>
      <c r="AD1565" s="14"/>
      <c r="AE1565" s="27"/>
      <c r="AF1565" s="27"/>
      <c r="AG1565" s="33"/>
      <c r="AH1565" s="34"/>
      <c r="AI1565" s="35"/>
      <c r="AJ1565" s="33"/>
      <c r="AK1565" s="34"/>
      <c r="AL1565" s="35"/>
      <c r="AM1565" s="28"/>
      <c r="AN1565" s="28"/>
      <c r="AO1565" s="28"/>
    </row>
    <row r="1566" spans="5:41" x14ac:dyDescent="0.25">
      <c r="E1566" s="20"/>
      <c r="F1566" s="20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6"/>
      <c r="AA1566" s="16"/>
      <c r="AB1566" s="16"/>
      <c r="AC1566" s="14"/>
      <c r="AD1566" s="14"/>
      <c r="AE1566" s="27"/>
      <c r="AF1566" s="27"/>
      <c r="AG1566" s="33"/>
      <c r="AH1566" s="34"/>
      <c r="AI1566" s="35"/>
      <c r="AJ1566" s="33"/>
      <c r="AK1566" s="34"/>
      <c r="AL1566" s="35"/>
      <c r="AM1566" s="28"/>
      <c r="AN1566" s="28"/>
      <c r="AO1566" s="28"/>
    </row>
    <row r="1567" spans="5:41" x14ac:dyDescent="0.25">
      <c r="E1567" s="20"/>
      <c r="F1567" s="20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6"/>
      <c r="AA1567" s="16"/>
      <c r="AB1567" s="16"/>
      <c r="AC1567" s="14"/>
      <c r="AD1567" s="14"/>
      <c r="AE1567" s="27"/>
      <c r="AF1567" s="27"/>
      <c r="AG1567" s="33"/>
      <c r="AH1567" s="34"/>
      <c r="AI1567" s="35"/>
      <c r="AJ1567" s="33"/>
      <c r="AK1567" s="34"/>
      <c r="AL1567" s="35"/>
      <c r="AM1567" s="28"/>
      <c r="AN1567" s="28"/>
      <c r="AO1567" s="28"/>
    </row>
    <row r="1568" spans="5:41" x14ac:dyDescent="0.25">
      <c r="E1568" s="20"/>
      <c r="F1568" s="20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6"/>
      <c r="AA1568" s="16"/>
      <c r="AB1568" s="16"/>
      <c r="AC1568" s="14"/>
      <c r="AD1568" s="14"/>
      <c r="AE1568" s="27"/>
      <c r="AF1568" s="27"/>
      <c r="AG1568" s="33"/>
      <c r="AH1568" s="34"/>
      <c r="AI1568" s="35"/>
      <c r="AJ1568" s="33"/>
      <c r="AK1568" s="34"/>
      <c r="AL1568" s="35"/>
      <c r="AM1568" s="28"/>
      <c r="AN1568" s="28"/>
      <c r="AO1568" s="28"/>
    </row>
    <row r="1569" spans="5:41" x14ac:dyDescent="0.25">
      <c r="E1569" s="20"/>
      <c r="F1569" s="20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6"/>
      <c r="AA1569" s="16"/>
      <c r="AB1569" s="16"/>
      <c r="AC1569" s="14"/>
      <c r="AD1569" s="14"/>
      <c r="AE1569" s="27"/>
      <c r="AF1569" s="27"/>
      <c r="AG1569" s="33"/>
      <c r="AH1569" s="34"/>
      <c r="AI1569" s="35"/>
      <c r="AJ1569" s="33"/>
      <c r="AK1569" s="34"/>
      <c r="AL1569" s="35"/>
      <c r="AM1569" s="28"/>
      <c r="AN1569" s="28"/>
      <c r="AO1569" s="28"/>
    </row>
    <row r="1570" spans="5:41" x14ac:dyDescent="0.25">
      <c r="E1570" s="20"/>
      <c r="F1570" s="20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6"/>
      <c r="AA1570" s="16"/>
      <c r="AB1570" s="16"/>
      <c r="AC1570" s="14"/>
      <c r="AD1570" s="14"/>
      <c r="AE1570" s="27"/>
      <c r="AF1570" s="27"/>
      <c r="AG1570" s="33"/>
      <c r="AH1570" s="34"/>
      <c r="AI1570" s="35"/>
      <c r="AJ1570" s="33"/>
      <c r="AK1570" s="34"/>
      <c r="AL1570" s="35"/>
      <c r="AM1570" s="28"/>
      <c r="AN1570" s="28"/>
      <c r="AO1570" s="28"/>
    </row>
    <row r="1571" spans="5:41" x14ac:dyDescent="0.25">
      <c r="E1571" s="20"/>
      <c r="F1571" s="20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6"/>
      <c r="AA1571" s="16"/>
      <c r="AB1571" s="16"/>
      <c r="AC1571" s="14"/>
      <c r="AD1571" s="14"/>
      <c r="AE1571" s="27"/>
      <c r="AF1571" s="27"/>
      <c r="AG1571" s="33"/>
      <c r="AH1571" s="34"/>
      <c r="AI1571" s="35"/>
      <c r="AJ1571" s="33"/>
      <c r="AK1571" s="34"/>
      <c r="AL1571" s="35"/>
      <c r="AM1571" s="28"/>
      <c r="AN1571" s="28"/>
      <c r="AO1571" s="28"/>
    </row>
    <row r="1572" spans="5:41" x14ac:dyDescent="0.25">
      <c r="E1572" s="20"/>
      <c r="F1572" s="20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6"/>
      <c r="AA1572" s="16"/>
      <c r="AB1572" s="16"/>
      <c r="AC1572" s="14"/>
      <c r="AD1572" s="14"/>
      <c r="AE1572" s="27"/>
      <c r="AF1572" s="27"/>
      <c r="AG1572" s="33"/>
      <c r="AH1572" s="34"/>
      <c r="AI1572" s="35"/>
      <c r="AJ1572" s="33"/>
      <c r="AK1572" s="34"/>
      <c r="AL1572" s="35"/>
      <c r="AM1572" s="28"/>
      <c r="AN1572" s="28"/>
      <c r="AO1572" s="28"/>
    </row>
    <row r="1573" spans="5:41" x14ac:dyDescent="0.25">
      <c r="E1573" s="20"/>
      <c r="F1573" s="20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6"/>
      <c r="AA1573" s="16"/>
      <c r="AB1573" s="16"/>
      <c r="AC1573" s="14"/>
      <c r="AD1573" s="14"/>
      <c r="AE1573" s="27"/>
      <c r="AF1573" s="27"/>
      <c r="AG1573" s="33"/>
      <c r="AH1573" s="34"/>
      <c r="AI1573" s="35"/>
      <c r="AJ1573" s="33"/>
      <c r="AK1573" s="34"/>
      <c r="AL1573" s="35"/>
      <c r="AM1573" s="28"/>
      <c r="AN1573" s="28"/>
      <c r="AO1573" s="28"/>
    </row>
    <row r="1574" spans="5:41" x14ac:dyDescent="0.25">
      <c r="E1574" s="20"/>
      <c r="F1574" s="20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6"/>
      <c r="AA1574" s="16"/>
      <c r="AB1574" s="16"/>
      <c r="AC1574" s="14"/>
      <c r="AD1574" s="14"/>
      <c r="AE1574" s="27"/>
      <c r="AF1574" s="27"/>
      <c r="AG1574" s="33"/>
      <c r="AH1574" s="34"/>
      <c r="AI1574" s="35"/>
      <c r="AJ1574" s="33"/>
      <c r="AK1574" s="34"/>
      <c r="AL1574" s="35"/>
      <c r="AM1574" s="28"/>
      <c r="AN1574" s="28"/>
      <c r="AO1574" s="28"/>
    </row>
    <row r="1575" spans="5:41" x14ac:dyDescent="0.25">
      <c r="E1575" s="20"/>
      <c r="F1575" s="20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6"/>
      <c r="AA1575" s="16"/>
      <c r="AB1575" s="16"/>
      <c r="AC1575" s="14"/>
      <c r="AD1575" s="14"/>
      <c r="AE1575" s="27"/>
      <c r="AF1575" s="27"/>
      <c r="AG1575" s="33"/>
      <c r="AH1575" s="34"/>
      <c r="AI1575" s="35"/>
      <c r="AJ1575" s="33"/>
      <c r="AK1575" s="34"/>
      <c r="AL1575" s="35"/>
      <c r="AM1575" s="28"/>
      <c r="AN1575" s="28"/>
      <c r="AO1575" s="28"/>
    </row>
    <row r="1576" spans="5:41" x14ac:dyDescent="0.25">
      <c r="E1576" s="20"/>
      <c r="F1576" s="20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6"/>
      <c r="AA1576" s="16"/>
      <c r="AB1576" s="16"/>
      <c r="AC1576" s="14"/>
      <c r="AD1576" s="14"/>
      <c r="AE1576" s="27"/>
      <c r="AF1576" s="27"/>
      <c r="AG1576" s="33"/>
      <c r="AH1576" s="34"/>
      <c r="AI1576" s="35"/>
      <c r="AJ1576" s="33"/>
      <c r="AK1576" s="34"/>
      <c r="AL1576" s="35"/>
      <c r="AM1576" s="28"/>
      <c r="AN1576" s="28"/>
      <c r="AO1576" s="28"/>
    </row>
    <row r="1577" spans="5:41" x14ac:dyDescent="0.25">
      <c r="E1577" s="20"/>
      <c r="F1577" s="20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6"/>
      <c r="AA1577" s="16"/>
      <c r="AB1577" s="16"/>
      <c r="AC1577" s="14"/>
      <c r="AD1577" s="14"/>
      <c r="AE1577" s="27"/>
      <c r="AF1577" s="27"/>
      <c r="AG1577" s="33"/>
      <c r="AH1577" s="34"/>
      <c r="AI1577" s="35"/>
      <c r="AJ1577" s="33"/>
      <c r="AK1577" s="34"/>
      <c r="AL1577" s="35"/>
      <c r="AM1577" s="28"/>
      <c r="AN1577" s="28"/>
      <c r="AO1577" s="28"/>
    </row>
    <row r="1578" spans="5:41" x14ac:dyDescent="0.25">
      <c r="E1578" s="20"/>
      <c r="F1578" s="20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6"/>
      <c r="AA1578" s="16"/>
      <c r="AB1578" s="16"/>
      <c r="AC1578" s="14"/>
      <c r="AD1578" s="14"/>
      <c r="AE1578" s="27"/>
      <c r="AF1578" s="27"/>
      <c r="AG1578" s="33"/>
      <c r="AH1578" s="34"/>
      <c r="AI1578" s="35"/>
      <c r="AJ1578" s="33"/>
      <c r="AK1578" s="34"/>
      <c r="AL1578" s="35"/>
      <c r="AM1578" s="28"/>
      <c r="AN1578" s="28"/>
      <c r="AO1578" s="28"/>
    </row>
    <row r="1579" spans="5:41" x14ac:dyDescent="0.25">
      <c r="E1579" s="20"/>
      <c r="F1579" s="20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6"/>
      <c r="AA1579" s="16"/>
      <c r="AB1579" s="16"/>
      <c r="AC1579" s="14"/>
      <c r="AD1579" s="14"/>
      <c r="AE1579" s="27"/>
      <c r="AF1579" s="27"/>
      <c r="AG1579" s="33"/>
      <c r="AH1579" s="34"/>
      <c r="AI1579" s="35"/>
      <c r="AJ1579" s="33"/>
      <c r="AK1579" s="34"/>
      <c r="AL1579" s="35"/>
      <c r="AM1579" s="28"/>
      <c r="AN1579" s="28"/>
      <c r="AO1579" s="28"/>
    </row>
    <row r="1580" spans="5:41" x14ac:dyDescent="0.25">
      <c r="E1580" s="20"/>
      <c r="F1580" s="20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6"/>
      <c r="AA1580" s="16"/>
      <c r="AB1580" s="16"/>
      <c r="AC1580" s="14"/>
      <c r="AD1580" s="14"/>
      <c r="AE1580" s="27"/>
      <c r="AF1580" s="27"/>
      <c r="AG1580" s="33"/>
      <c r="AH1580" s="34"/>
      <c r="AI1580" s="35"/>
      <c r="AJ1580" s="33"/>
      <c r="AK1580" s="34"/>
      <c r="AL1580" s="35"/>
      <c r="AM1580" s="28"/>
      <c r="AN1580" s="28"/>
      <c r="AO1580" s="28"/>
    </row>
    <row r="1581" spans="5:41" x14ac:dyDescent="0.25">
      <c r="E1581" s="20"/>
      <c r="F1581" s="20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6"/>
      <c r="AA1581" s="16"/>
      <c r="AB1581" s="16"/>
      <c r="AC1581" s="14"/>
      <c r="AD1581" s="14"/>
      <c r="AE1581" s="27"/>
      <c r="AF1581" s="27"/>
      <c r="AG1581" s="33"/>
      <c r="AH1581" s="34"/>
      <c r="AI1581" s="35"/>
      <c r="AJ1581" s="33"/>
      <c r="AK1581" s="34"/>
      <c r="AL1581" s="35"/>
      <c r="AM1581" s="28"/>
      <c r="AN1581" s="28"/>
      <c r="AO1581" s="28"/>
    </row>
    <row r="1582" spans="5:41" x14ac:dyDescent="0.25">
      <c r="E1582" s="20"/>
      <c r="F1582" s="20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6"/>
      <c r="AA1582" s="16"/>
      <c r="AB1582" s="16"/>
      <c r="AC1582" s="14"/>
      <c r="AD1582" s="14"/>
      <c r="AE1582" s="27"/>
      <c r="AF1582" s="27"/>
      <c r="AG1582" s="33"/>
      <c r="AH1582" s="34"/>
      <c r="AI1582" s="35"/>
      <c r="AJ1582" s="33"/>
      <c r="AK1582" s="34"/>
      <c r="AL1582" s="35"/>
      <c r="AM1582" s="28"/>
      <c r="AN1582" s="28"/>
      <c r="AO1582" s="28"/>
    </row>
    <row r="1583" spans="5:41" x14ac:dyDescent="0.25">
      <c r="E1583" s="20"/>
      <c r="F1583" s="20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6"/>
      <c r="AA1583" s="16"/>
      <c r="AB1583" s="16"/>
      <c r="AC1583" s="14"/>
      <c r="AD1583" s="14"/>
      <c r="AE1583" s="27"/>
      <c r="AF1583" s="27"/>
      <c r="AG1583" s="33"/>
      <c r="AH1583" s="34"/>
      <c r="AI1583" s="35"/>
      <c r="AJ1583" s="33"/>
      <c r="AK1583" s="34"/>
      <c r="AL1583" s="35"/>
      <c r="AM1583" s="28"/>
      <c r="AN1583" s="28"/>
      <c r="AO1583" s="28"/>
    </row>
    <row r="1584" spans="5:41" x14ac:dyDescent="0.25">
      <c r="E1584" s="20"/>
      <c r="F1584" s="20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6"/>
      <c r="AA1584" s="16"/>
      <c r="AB1584" s="16"/>
      <c r="AC1584" s="14"/>
      <c r="AD1584" s="14"/>
      <c r="AE1584" s="27"/>
      <c r="AF1584" s="27"/>
      <c r="AG1584" s="33"/>
      <c r="AH1584" s="34"/>
      <c r="AI1584" s="35"/>
      <c r="AJ1584" s="33"/>
      <c r="AK1584" s="34"/>
      <c r="AL1584" s="35"/>
      <c r="AM1584" s="28"/>
      <c r="AN1584" s="28"/>
      <c r="AO1584" s="28"/>
    </row>
    <row r="1585" spans="5:41" x14ac:dyDescent="0.25">
      <c r="E1585" s="20"/>
      <c r="F1585" s="20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6"/>
      <c r="AA1585" s="16"/>
      <c r="AB1585" s="16"/>
      <c r="AC1585" s="14"/>
      <c r="AD1585" s="14"/>
      <c r="AE1585" s="27"/>
      <c r="AF1585" s="27"/>
      <c r="AG1585" s="33"/>
      <c r="AH1585" s="34"/>
      <c r="AI1585" s="35"/>
      <c r="AJ1585" s="33"/>
      <c r="AK1585" s="34"/>
      <c r="AL1585" s="35"/>
      <c r="AM1585" s="28"/>
      <c r="AN1585" s="28"/>
      <c r="AO1585" s="28"/>
    </row>
    <row r="1586" spans="5:41" x14ac:dyDescent="0.25">
      <c r="E1586" s="20"/>
      <c r="F1586" s="20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6"/>
      <c r="AA1586" s="16"/>
      <c r="AB1586" s="16"/>
      <c r="AC1586" s="14"/>
      <c r="AD1586" s="14"/>
      <c r="AE1586" s="27"/>
      <c r="AF1586" s="27"/>
      <c r="AG1586" s="33"/>
      <c r="AH1586" s="34"/>
      <c r="AI1586" s="35"/>
      <c r="AJ1586" s="33"/>
      <c r="AK1586" s="34"/>
      <c r="AL1586" s="35"/>
      <c r="AM1586" s="28"/>
      <c r="AN1586" s="28"/>
      <c r="AO1586" s="28"/>
    </row>
    <row r="1587" spans="5:41" x14ac:dyDescent="0.25">
      <c r="E1587" s="20"/>
      <c r="F1587" s="20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6"/>
      <c r="AA1587" s="16"/>
      <c r="AB1587" s="16"/>
      <c r="AC1587" s="14"/>
      <c r="AD1587" s="14"/>
      <c r="AE1587" s="27"/>
      <c r="AF1587" s="27"/>
      <c r="AG1587" s="33"/>
      <c r="AH1587" s="34"/>
      <c r="AI1587" s="35"/>
      <c r="AJ1587" s="33"/>
      <c r="AK1587" s="34"/>
      <c r="AL1587" s="35"/>
      <c r="AM1587" s="28"/>
      <c r="AN1587" s="28"/>
      <c r="AO1587" s="28"/>
    </row>
    <row r="1588" spans="5:41" x14ac:dyDescent="0.25">
      <c r="E1588" s="20"/>
      <c r="F1588" s="20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6"/>
      <c r="AA1588" s="16"/>
      <c r="AB1588" s="16"/>
      <c r="AC1588" s="14"/>
      <c r="AD1588" s="14"/>
      <c r="AE1588" s="27"/>
      <c r="AF1588" s="27"/>
      <c r="AG1588" s="33"/>
      <c r="AH1588" s="34"/>
      <c r="AI1588" s="35"/>
      <c r="AJ1588" s="33"/>
      <c r="AK1588" s="34"/>
      <c r="AL1588" s="35"/>
      <c r="AM1588" s="28"/>
      <c r="AN1588" s="28"/>
      <c r="AO1588" s="28"/>
    </row>
    <row r="1589" spans="5:41" x14ac:dyDescent="0.25">
      <c r="E1589" s="20"/>
      <c r="F1589" s="20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6"/>
      <c r="AA1589" s="16"/>
      <c r="AB1589" s="16"/>
      <c r="AC1589" s="14"/>
      <c r="AD1589" s="14"/>
      <c r="AE1589" s="27"/>
      <c r="AF1589" s="27"/>
      <c r="AG1589" s="33"/>
      <c r="AH1589" s="34"/>
      <c r="AI1589" s="35"/>
      <c r="AJ1589" s="33"/>
      <c r="AK1589" s="34"/>
      <c r="AL1589" s="35"/>
      <c r="AM1589" s="28"/>
      <c r="AN1589" s="28"/>
      <c r="AO1589" s="28"/>
    </row>
    <row r="1590" spans="5:41" x14ac:dyDescent="0.25">
      <c r="E1590" s="20"/>
      <c r="F1590" s="20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6"/>
      <c r="AA1590" s="16"/>
      <c r="AB1590" s="16"/>
      <c r="AC1590" s="14"/>
      <c r="AD1590" s="14"/>
      <c r="AE1590" s="27"/>
      <c r="AF1590" s="27"/>
      <c r="AG1590" s="33"/>
      <c r="AH1590" s="34"/>
      <c r="AI1590" s="35"/>
      <c r="AJ1590" s="33"/>
      <c r="AK1590" s="34"/>
      <c r="AL1590" s="35"/>
      <c r="AM1590" s="28"/>
      <c r="AN1590" s="28"/>
      <c r="AO1590" s="28"/>
    </row>
    <row r="1591" spans="5:41" x14ac:dyDescent="0.25">
      <c r="E1591" s="20"/>
      <c r="F1591" s="20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6"/>
      <c r="AA1591" s="16"/>
      <c r="AB1591" s="16"/>
      <c r="AC1591" s="14"/>
      <c r="AD1591" s="14"/>
      <c r="AE1591" s="27"/>
      <c r="AF1591" s="27"/>
      <c r="AG1591" s="33"/>
      <c r="AH1591" s="34"/>
      <c r="AI1591" s="35"/>
      <c r="AJ1591" s="33"/>
      <c r="AK1591" s="34"/>
      <c r="AL1591" s="35"/>
      <c r="AM1591" s="28"/>
      <c r="AN1591" s="28"/>
      <c r="AO1591" s="28"/>
    </row>
    <row r="1592" spans="5:41" x14ac:dyDescent="0.25">
      <c r="E1592" s="20"/>
      <c r="F1592" s="20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6"/>
      <c r="AA1592" s="16"/>
      <c r="AB1592" s="16"/>
      <c r="AC1592" s="14"/>
      <c r="AD1592" s="14"/>
      <c r="AE1592" s="27"/>
      <c r="AF1592" s="27"/>
      <c r="AG1592" s="33"/>
      <c r="AH1592" s="34"/>
      <c r="AI1592" s="35"/>
      <c r="AJ1592" s="33"/>
      <c r="AK1592" s="34"/>
      <c r="AL1592" s="35"/>
      <c r="AM1592" s="28"/>
      <c r="AN1592" s="28"/>
      <c r="AO1592" s="28"/>
    </row>
    <row r="1593" spans="5:41" x14ac:dyDescent="0.25">
      <c r="E1593" s="20"/>
      <c r="F1593" s="20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6"/>
      <c r="AA1593" s="16"/>
      <c r="AB1593" s="16"/>
      <c r="AC1593" s="14"/>
      <c r="AD1593" s="14"/>
      <c r="AE1593" s="27"/>
      <c r="AF1593" s="27"/>
      <c r="AG1593" s="33"/>
      <c r="AH1593" s="34"/>
      <c r="AI1593" s="35"/>
      <c r="AJ1593" s="33"/>
      <c r="AK1593" s="34"/>
      <c r="AL1593" s="35"/>
      <c r="AM1593" s="28"/>
      <c r="AN1593" s="28"/>
      <c r="AO1593" s="28"/>
    </row>
    <row r="1594" spans="5:41" x14ac:dyDescent="0.25">
      <c r="E1594" s="20"/>
      <c r="F1594" s="20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6"/>
      <c r="AA1594" s="16"/>
      <c r="AB1594" s="16"/>
      <c r="AC1594" s="14"/>
      <c r="AD1594" s="14"/>
      <c r="AE1594" s="27"/>
      <c r="AF1594" s="27"/>
      <c r="AG1594" s="33"/>
      <c r="AH1594" s="34"/>
      <c r="AI1594" s="35"/>
      <c r="AJ1594" s="33"/>
      <c r="AK1594" s="34"/>
      <c r="AL1594" s="35"/>
      <c r="AM1594" s="28"/>
      <c r="AN1594" s="28"/>
      <c r="AO1594" s="28"/>
    </row>
    <row r="1595" spans="5:41" x14ac:dyDescent="0.25">
      <c r="E1595" s="20"/>
      <c r="F1595" s="20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6"/>
      <c r="AA1595" s="16"/>
      <c r="AB1595" s="16"/>
      <c r="AC1595" s="14"/>
      <c r="AD1595" s="14"/>
      <c r="AE1595" s="27"/>
      <c r="AF1595" s="27"/>
      <c r="AG1595" s="33"/>
      <c r="AH1595" s="34"/>
      <c r="AI1595" s="35"/>
      <c r="AJ1595" s="33"/>
      <c r="AK1595" s="34"/>
      <c r="AL1595" s="35"/>
      <c r="AM1595" s="28"/>
      <c r="AN1595" s="28"/>
      <c r="AO1595" s="28"/>
    </row>
    <row r="1596" spans="5:41" x14ac:dyDescent="0.25">
      <c r="E1596" s="20"/>
      <c r="F1596" s="20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6"/>
      <c r="AA1596" s="16"/>
      <c r="AB1596" s="16"/>
      <c r="AC1596" s="14"/>
      <c r="AD1596" s="14"/>
      <c r="AE1596" s="27"/>
      <c r="AF1596" s="27"/>
      <c r="AG1596" s="33"/>
      <c r="AH1596" s="34"/>
      <c r="AI1596" s="35"/>
      <c r="AJ1596" s="33"/>
      <c r="AK1596" s="34"/>
      <c r="AL1596" s="35"/>
      <c r="AM1596" s="28"/>
      <c r="AN1596" s="28"/>
      <c r="AO1596" s="28"/>
    </row>
    <row r="1597" spans="5:41" x14ac:dyDescent="0.25">
      <c r="E1597" s="20"/>
      <c r="F1597" s="20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6"/>
      <c r="AA1597" s="16"/>
      <c r="AB1597" s="16"/>
      <c r="AC1597" s="14"/>
      <c r="AD1597" s="14"/>
      <c r="AE1597" s="27"/>
      <c r="AF1597" s="27"/>
      <c r="AG1597" s="33"/>
      <c r="AH1597" s="34"/>
      <c r="AI1597" s="35"/>
      <c r="AJ1597" s="33"/>
      <c r="AK1597" s="34"/>
      <c r="AL1597" s="35"/>
      <c r="AM1597" s="28"/>
      <c r="AN1597" s="28"/>
      <c r="AO1597" s="28"/>
    </row>
    <row r="1598" spans="5:41" x14ac:dyDescent="0.25">
      <c r="E1598" s="20"/>
      <c r="F1598" s="20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6"/>
      <c r="AA1598" s="16"/>
      <c r="AB1598" s="16"/>
      <c r="AC1598" s="14"/>
      <c r="AD1598" s="14"/>
      <c r="AE1598" s="27"/>
      <c r="AF1598" s="27"/>
      <c r="AG1598" s="33"/>
      <c r="AH1598" s="34"/>
      <c r="AI1598" s="35"/>
      <c r="AJ1598" s="33"/>
      <c r="AK1598" s="34"/>
      <c r="AL1598" s="35"/>
      <c r="AM1598" s="28"/>
      <c r="AN1598" s="28"/>
      <c r="AO1598" s="28"/>
    </row>
    <row r="1599" spans="5:41" x14ac:dyDescent="0.25">
      <c r="E1599" s="20"/>
      <c r="F1599" s="20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6"/>
      <c r="AA1599" s="16"/>
      <c r="AB1599" s="16"/>
      <c r="AC1599" s="14"/>
      <c r="AD1599" s="14"/>
      <c r="AE1599" s="27"/>
      <c r="AF1599" s="27"/>
      <c r="AG1599" s="33"/>
      <c r="AH1599" s="34"/>
      <c r="AI1599" s="35"/>
      <c r="AJ1599" s="33"/>
      <c r="AK1599" s="34"/>
      <c r="AL1599" s="35"/>
      <c r="AM1599" s="28"/>
      <c r="AN1599" s="28"/>
      <c r="AO1599" s="28"/>
    </row>
    <row r="1600" spans="5:41" x14ac:dyDescent="0.25">
      <c r="E1600" s="20"/>
      <c r="F1600" s="20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6"/>
      <c r="AA1600" s="16"/>
      <c r="AB1600" s="16"/>
      <c r="AC1600" s="14"/>
      <c r="AD1600" s="14"/>
      <c r="AE1600" s="27"/>
      <c r="AF1600" s="27"/>
      <c r="AG1600" s="33"/>
      <c r="AH1600" s="34"/>
      <c r="AI1600" s="35"/>
      <c r="AJ1600" s="33"/>
      <c r="AK1600" s="34"/>
      <c r="AL1600" s="35"/>
      <c r="AM1600" s="28"/>
      <c r="AN1600" s="28"/>
      <c r="AO1600" s="28"/>
    </row>
    <row r="1601" spans="5:41" x14ac:dyDescent="0.25">
      <c r="E1601" s="20"/>
      <c r="F1601" s="20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6"/>
      <c r="AA1601" s="16"/>
      <c r="AB1601" s="16"/>
      <c r="AC1601" s="14"/>
      <c r="AD1601" s="14"/>
      <c r="AE1601" s="27"/>
      <c r="AF1601" s="27"/>
      <c r="AG1601" s="33"/>
      <c r="AH1601" s="34"/>
      <c r="AI1601" s="35"/>
      <c r="AJ1601" s="33"/>
      <c r="AK1601" s="34"/>
      <c r="AL1601" s="35"/>
      <c r="AM1601" s="28"/>
      <c r="AN1601" s="28"/>
      <c r="AO1601" s="28"/>
    </row>
    <row r="1602" spans="5:41" x14ac:dyDescent="0.25">
      <c r="E1602" s="20"/>
      <c r="F1602" s="20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6"/>
      <c r="AA1602" s="16"/>
      <c r="AB1602" s="16"/>
      <c r="AC1602" s="14"/>
      <c r="AD1602" s="14"/>
      <c r="AE1602" s="27"/>
      <c r="AF1602" s="27"/>
      <c r="AG1602" s="33"/>
      <c r="AH1602" s="34"/>
      <c r="AI1602" s="35"/>
      <c r="AJ1602" s="33"/>
      <c r="AK1602" s="34"/>
      <c r="AL1602" s="35"/>
      <c r="AM1602" s="28"/>
      <c r="AN1602" s="28"/>
      <c r="AO1602" s="28"/>
    </row>
    <row r="1603" spans="5:41" x14ac:dyDescent="0.25">
      <c r="E1603" s="20"/>
      <c r="F1603" s="20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6"/>
      <c r="AA1603" s="16"/>
      <c r="AB1603" s="16"/>
      <c r="AC1603" s="14"/>
      <c r="AD1603" s="14"/>
      <c r="AE1603" s="27"/>
      <c r="AF1603" s="27"/>
      <c r="AG1603" s="33"/>
      <c r="AH1603" s="34"/>
      <c r="AI1603" s="35"/>
      <c r="AJ1603" s="33"/>
      <c r="AK1603" s="34"/>
      <c r="AL1603" s="35"/>
      <c r="AM1603" s="28"/>
      <c r="AN1603" s="28"/>
      <c r="AO1603" s="28"/>
    </row>
    <row r="1604" spans="5:41" x14ac:dyDescent="0.25">
      <c r="E1604" s="20"/>
      <c r="F1604" s="20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6"/>
      <c r="AA1604" s="16"/>
      <c r="AB1604" s="16"/>
      <c r="AC1604" s="14"/>
      <c r="AD1604" s="14"/>
      <c r="AE1604" s="27"/>
      <c r="AF1604" s="27"/>
      <c r="AG1604" s="33"/>
      <c r="AH1604" s="34"/>
      <c r="AI1604" s="35"/>
      <c r="AJ1604" s="33"/>
      <c r="AK1604" s="34"/>
      <c r="AL1604" s="35"/>
      <c r="AM1604" s="28"/>
      <c r="AN1604" s="28"/>
      <c r="AO1604" s="28"/>
    </row>
    <row r="1605" spans="5:41" x14ac:dyDescent="0.25">
      <c r="E1605" s="20"/>
      <c r="F1605" s="20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6"/>
      <c r="AA1605" s="16"/>
      <c r="AB1605" s="16"/>
      <c r="AC1605" s="14"/>
      <c r="AD1605" s="14"/>
      <c r="AE1605" s="27"/>
      <c r="AF1605" s="27"/>
      <c r="AG1605" s="33"/>
      <c r="AH1605" s="34"/>
      <c r="AI1605" s="35"/>
      <c r="AJ1605" s="33"/>
      <c r="AK1605" s="34"/>
      <c r="AL1605" s="35"/>
      <c r="AM1605" s="28"/>
      <c r="AN1605" s="28"/>
      <c r="AO1605" s="28"/>
    </row>
    <row r="1606" spans="5:41" x14ac:dyDescent="0.25">
      <c r="E1606" s="20"/>
      <c r="F1606" s="20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6"/>
      <c r="AA1606" s="16"/>
      <c r="AB1606" s="16"/>
      <c r="AC1606" s="14"/>
      <c r="AD1606" s="14"/>
      <c r="AE1606" s="27"/>
      <c r="AF1606" s="27"/>
      <c r="AG1606" s="33"/>
      <c r="AH1606" s="34"/>
      <c r="AI1606" s="35"/>
      <c r="AJ1606" s="33"/>
      <c r="AK1606" s="34"/>
      <c r="AL1606" s="35"/>
      <c r="AM1606" s="28"/>
      <c r="AN1606" s="28"/>
      <c r="AO1606" s="28"/>
    </row>
    <row r="1607" spans="5:41" x14ac:dyDescent="0.25">
      <c r="E1607" s="20"/>
      <c r="F1607" s="20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6"/>
      <c r="AA1607" s="16"/>
      <c r="AB1607" s="16"/>
      <c r="AC1607" s="14"/>
      <c r="AD1607" s="14"/>
      <c r="AE1607" s="27"/>
      <c r="AF1607" s="27"/>
      <c r="AG1607" s="33"/>
      <c r="AH1607" s="34"/>
      <c r="AI1607" s="35"/>
      <c r="AJ1607" s="33"/>
      <c r="AK1607" s="34"/>
      <c r="AL1607" s="35"/>
      <c r="AM1607" s="28"/>
      <c r="AN1607" s="28"/>
      <c r="AO1607" s="28"/>
    </row>
    <row r="1608" spans="5:41" x14ac:dyDescent="0.25">
      <c r="E1608" s="20"/>
      <c r="F1608" s="20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6"/>
      <c r="AA1608" s="16"/>
      <c r="AB1608" s="16"/>
      <c r="AC1608" s="14"/>
      <c r="AD1608" s="14"/>
      <c r="AE1608" s="27"/>
      <c r="AF1608" s="27"/>
      <c r="AG1608" s="33"/>
      <c r="AH1608" s="34"/>
      <c r="AI1608" s="35"/>
      <c r="AJ1608" s="33"/>
      <c r="AK1608" s="34"/>
      <c r="AL1608" s="35"/>
      <c r="AM1608" s="28"/>
      <c r="AN1608" s="28"/>
      <c r="AO1608" s="28"/>
    </row>
    <row r="1609" spans="5:41" x14ac:dyDescent="0.25">
      <c r="E1609" s="20"/>
      <c r="F1609" s="20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6"/>
      <c r="AA1609" s="16"/>
      <c r="AB1609" s="16"/>
      <c r="AC1609" s="14"/>
      <c r="AD1609" s="14"/>
      <c r="AE1609" s="27"/>
      <c r="AF1609" s="27"/>
      <c r="AG1609" s="33"/>
      <c r="AH1609" s="34"/>
      <c r="AI1609" s="35"/>
      <c r="AJ1609" s="33"/>
      <c r="AK1609" s="34"/>
      <c r="AL1609" s="35"/>
      <c r="AM1609" s="28"/>
      <c r="AN1609" s="28"/>
      <c r="AO1609" s="28"/>
    </row>
    <row r="1610" spans="5:41" x14ac:dyDescent="0.25">
      <c r="E1610" s="20"/>
      <c r="F1610" s="20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6"/>
      <c r="AA1610" s="16"/>
      <c r="AB1610" s="16"/>
      <c r="AC1610" s="14"/>
      <c r="AD1610" s="14"/>
      <c r="AE1610" s="27"/>
      <c r="AF1610" s="27"/>
      <c r="AG1610" s="33"/>
      <c r="AH1610" s="34"/>
      <c r="AI1610" s="35"/>
      <c r="AJ1610" s="33"/>
      <c r="AK1610" s="34"/>
      <c r="AL1610" s="35"/>
      <c r="AM1610" s="28"/>
      <c r="AN1610" s="28"/>
      <c r="AO1610" s="28"/>
    </row>
    <row r="1611" spans="5:41" x14ac:dyDescent="0.25">
      <c r="E1611" s="20"/>
      <c r="F1611" s="20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6"/>
      <c r="AA1611" s="16"/>
      <c r="AB1611" s="16"/>
      <c r="AC1611" s="14"/>
      <c r="AD1611" s="14"/>
      <c r="AE1611" s="27"/>
      <c r="AF1611" s="27"/>
      <c r="AG1611" s="33"/>
      <c r="AH1611" s="34"/>
      <c r="AI1611" s="35"/>
      <c r="AJ1611" s="33"/>
      <c r="AK1611" s="34"/>
      <c r="AL1611" s="35"/>
      <c r="AM1611" s="28"/>
      <c r="AN1611" s="28"/>
      <c r="AO1611" s="28"/>
    </row>
    <row r="1612" spans="5:41" x14ac:dyDescent="0.25">
      <c r="E1612" s="20"/>
      <c r="F1612" s="20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6"/>
      <c r="AA1612" s="16"/>
      <c r="AB1612" s="16"/>
      <c r="AC1612" s="14"/>
      <c r="AD1612" s="14"/>
      <c r="AE1612" s="27"/>
      <c r="AF1612" s="27"/>
      <c r="AG1612" s="33"/>
      <c r="AH1612" s="34"/>
      <c r="AI1612" s="35"/>
      <c r="AJ1612" s="33"/>
      <c r="AK1612" s="34"/>
      <c r="AL1612" s="35"/>
      <c r="AM1612" s="28"/>
      <c r="AN1612" s="28"/>
      <c r="AO1612" s="28"/>
    </row>
    <row r="1613" spans="5:41" x14ac:dyDescent="0.25">
      <c r="E1613" s="20"/>
      <c r="F1613" s="20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6"/>
      <c r="AA1613" s="16"/>
      <c r="AB1613" s="16"/>
      <c r="AC1613" s="14"/>
      <c r="AD1613" s="14"/>
      <c r="AE1613" s="27"/>
      <c r="AF1613" s="27"/>
      <c r="AG1613" s="33"/>
      <c r="AH1613" s="34"/>
      <c r="AI1613" s="35"/>
      <c r="AJ1613" s="33"/>
      <c r="AK1613" s="34"/>
      <c r="AL1613" s="35"/>
      <c r="AM1613" s="28"/>
      <c r="AN1613" s="28"/>
      <c r="AO1613" s="28"/>
    </row>
    <row r="1614" spans="5:41" x14ac:dyDescent="0.25">
      <c r="E1614" s="20"/>
      <c r="F1614" s="20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6"/>
      <c r="AA1614" s="16"/>
      <c r="AB1614" s="16"/>
      <c r="AC1614" s="14"/>
      <c r="AD1614" s="14"/>
      <c r="AE1614" s="27"/>
      <c r="AF1614" s="27"/>
      <c r="AG1614" s="33"/>
      <c r="AH1614" s="34"/>
      <c r="AI1614" s="35"/>
      <c r="AJ1614" s="33"/>
      <c r="AK1614" s="34"/>
      <c r="AL1614" s="35"/>
      <c r="AM1614" s="28"/>
      <c r="AN1614" s="28"/>
      <c r="AO1614" s="28"/>
    </row>
    <row r="1615" spans="5:41" x14ac:dyDescent="0.25">
      <c r="E1615" s="20"/>
      <c r="F1615" s="20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6"/>
      <c r="AA1615" s="16"/>
      <c r="AB1615" s="16"/>
      <c r="AC1615" s="14"/>
      <c r="AD1615" s="14"/>
      <c r="AE1615" s="27"/>
      <c r="AF1615" s="27"/>
      <c r="AG1615" s="33"/>
      <c r="AH1615" s="34"/>
      <c r="AI1615" s="35"/>
      <c r="AJ1615" s="33"/>
      <c r="AK1615" s="34"/>
      <c r="AL1615" s="35"/>
      <c r="AM1615" s="28"/>
      <c r="AN1615" s="28"/>
      <c r="AO1615" s="28"/>
    </row>
    <row r="1616" spans="5:41" x14ac:dyDescent="0.25">
      <c r="E1616" s="20"/>
      <c r="F1616" s="20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6"/>
      <c r="AA1616" s="16"/>
      <c r="AB1616" s="16"/>
      <c r="AC1616" s="14"/>
      <c r="AD1616" s="14"/>
      <c r="AE1616" s="27"/>
      <c r="AF1616" s="27"/>
      <c r="AG1616" s="33"/>
      <c r="AH1616" s="34"/>
      <c r="AI1616" s="35"/>
      <c r="AJ1616" s="33"/>
      <c r="AK1616" s="34"/>
      <c r="AL1616" s="35"/>
      <c r="AM1616" s="28"/>
      <c r="AN1616" s="28"/>
      <c r="AO1616" s="28"/>
    </row>
    <row r="1617" spans="5:41" x14ac:dyDescent="0.25">
      <c r="E1617" s="20"/>
      <c r="F1617" s="20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6"/>
      <c r="AA1617" s="16"/>
      <c r="AB1617" s="16"/>
      <c r="AC1617" s="14"/>
      <c r="AD1617" s="14"/>
      <c r="AE1617" s="27"/>
      <c r="AF1617" s="27"/>
      <c r="AG1617" s="33"/>
      <c r="AH1617" s="34"/>
      <c r="AI1617" s="35"/>
      <c r="AJ1617" s="33"/>
      <c r="AK1617" s="34"/>
      <c r="AL1617" s="35"/>
      <c r="AM1617" s="28"/>
      <c r="AN1617" s="28"/>
      <c r="AO1617" s="28"/>
    </row>
    <row r="1618" spans="5:41" x14ac:dyDescent="0.25">
      <c r="E1618" s="20"/>
      <c r="F1618" s="20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6"/>
      <c r="AA1618" s="16"/>
      <c r="AB1618" s="16"/>
      <c r="AC1618" s="14"/>
      <c r="AD1618" s="14"/>
      <c r="AE1618" s="27"/>
      <c r="AF1618" s="27"/>
      <c r="AG1618" s="33"/>
      <c r="AH1618" s="34"/>
      <c r="AI1618" s="35"/>
      <c r="AJ1618" s="33"/>
      <c r="AK1618" s="34"/>
      <c r="AL1618" s="35"/>
      <c r="AM1618" s="28"/>
      <c r="AN1618" s="28"/>
      <c r="AO1618" s="28"/>
    </row>
    <row r="1619" spans="5:41" x14ac:dyDescent="0.25">
      <c r="E1619" s="20"/>
      <c r="F1619" s="20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6"/>
      <c r="AA1619" s="16"/>
      <c r="AB1619" s="16"/>
      <c r="AC1619" s="14"/>
      <c r="AD1619" s="14"/>
      <c r="AE1619" s="27"/>
      <c r="AF1619" s="27"/>
      <c r="AG1619" s="33"/>
      <c r="AH1619" s="34"/>
      <c r="AI1619" s="35"/>
      <c r="AJ1619" s="33"/>
      <c r="AK1619" s="34"/>
      <c r="AL1619" s="35"/>
      <c r="AM1619" s="28"/>
      <c r="AN1619" s="28"/>
      <c r="AO1619" s="28"/>
    </row>
    <row r="1620" spans="5:41" x14ac:dyDescent="0.25">
      <c r="E1620" s="20"/>
      <c r="F1620" s="20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6"/>
      <c r="AA1620" s="16"/>
      <c r="AB1620" s="16"/>
      <c r="AC1620" s="14"/>
      <c r="AD1620" s="14"/>
      <c r="AE1620" s="27"/>
      <c r="AF1620" s="27"/>
      <c r="AG1620" s="33"/>
      <c r="AH1620" s="34"/>
      <c r="AI1620" s="35"/>
      <c r="AJ1620" s="33"/>
      <c r="AK1620" s="34"/>
      <c r="AL1620" s="35"/>
      <c r="AM1620" s="28"/>
      <c r="AN1620" s="28"/>
      <c r="AO1620" s="28"/>
    </row>
    <row r="1621" spans="5:41" x14ac:dyDescent="0.25">
      <c r="E1621" s="20"/>
      <c r="F1621" s="20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6"/>
      <c r="AA1621" s="16"/>
      <c r="AB1621" s="16"/>
      <c r="AC1621" s="14"/>
      <c r="AD1621" s="14"/>
      <c r="AE1621" s="27"/>
      <c r="AF1621" s="27"/>
      <c r="AG1621" s="33"/>
      <c r="AH1621" s="34"/>
      <c r="AI1621" s="35"/>
      <c r="AJ1621" s="33"/>
      <c r="AK1621" s="34"/>
      <c r="AL1621" s="35"/>
      <c r="AM1621" s="28"/>
      <c r="AN1621" s="28"/>
      <c r="AO1621" s="28"/>
    </row>
    <row r="1622" spans="5:41" x14ac:dyDescent="0.25">
      <c r="E1622" s="20"/>
      <c r="F1622" s="20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6"/>
      <c r="AA1622" s="16"/>
      <c r="AB1622" s="16"/>
      <c r="AC1622" s="14"/>
      <c r="AD1622" s="14"/>
      <c r="AE1622" s="27"/>
      <c r="AF1622" s="27"/>
      <c r="AG1622" s="33"/>
      <c r="AH1622" s="34"/>
      <c r="AI1622" s="35"/>
      <c r="AJ1622" s="33"/>
      <c r="AK1622" s="34"/>
      <c r="AL1622" s="35"/>
      <c r="AM1622" s="28"/>
      <c r="AN1622" s="28"/>
      <c r="AO1622" s="28"/>
    </row>
    <row r="1623" spans="5:41" x14ac:dyDescent="0.25">
      <c r="E1623" s="20"/>
      <c r="F1623" s="20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6"/>
      <c r="AA1623" s="16"/>
      <c r="AB1623" s="16"/>
      <c r="AC1623" s="14"/>
      <c r="AD1623" s="14"/>
      <c r="AE1623" s="27"/>
      <c r="AF1623" s="27"/>
      <c r="AG1623" s="33"/>
      <c r="AH1623" s="34"/>
      <c r="AI1623" s="35"/>
      <c r="AJ1623" s="33"/>
      <c r="AK1623" s="34"/>
      <c r="AL1623" s="35"/>
      <c r="AM1623" s="28"/>
      <c r="AN1623" s="28"/>
      <c r="AO1623" s="28"/>
    </row>
    <row r="1624" spans="5:41" x14ac:dyDescent="0.25">
      <c r="E1624" s="20"/>
      <c r="F1624" s="20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6"/>
      <c r="AA1624" s="16"/>
      <c r="AB1624" s="16"/>
      <c r="AC1624" s="14"/>
      <c r="AD1624" s="14"/>
      <c r="AE1624" s="27"/>
      <c r="AF1624" s="27"/>
      <c r="AG1624" s="33"/>
      <c r="AH1624" s="34"/>
      <c r="AI1624" s="35"/>
      <c r="AJ1624" s="33"/>
      <c r="AK1624" s="34"/>
      <c r="AL1624" s="35"/>
      <c r="AM1624" s="28"/>
      <c r="AN1624" s="28"/>
      <c r="AO1624" s="28"/>
    </row>
    <row r="1625" spans="5:41" x14ac:dyDescent="0.25">
      <c r="E1625" s="20"/>
      <c r="F1625" s="20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6"/>
      <c r="AA1625" s="16"/>
      <c r="AB1625" s="16"/>
      <c r="AC1625" s="14"/>
      <c r="AD1625" s="14"/>
      <c r="AE1625" s="27"/>
      <c r="AF1625" s="27"/>
      <c r="AG1625" s="33"/>
      <c r="AH1625" s="34"/>
      <c r="AI1625" s="35"/>
      <c r="AJ1625" s="33"/>
      <c r="AK1625" s="34"/>
      <c r="AL1625" s="35"/>
      <c r="AM1625" s="28"/>
      <c r="AN1625" s="28"/>
      <c r="AO1625" s="28"/>
    </row>
    <row r="1626" spans="5:41" x14ac:dyDescent="0.25">
      <c r="E1626" s="20"/>
      <c r="F1626" s="20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6"/>
      <c r="AA1626" s="16"/>
      <c r="AB1626" s="16"/>
      <c r="AC1626" s="14"/>
      <c r="AD1626" s="14"/>
      <c r="AE1626" s="27"/>
      <c r="AF1626" s="27"/>
      <c r="AG1626" s="33"/>
      <c r="AH1626" s="34"/>
      <c r="AI1626" s="35"/>
      <c r="AJ1626" s="33"/>
      <c r="AK1626" s="34"/>
      <c r="AL1626" s="35"/>
      <c r="AM1626" s="28"/>
      <c r="AN1626" s="28"/>
      <c r="AO1626" s="28"/>
    </row>
    <row r="1627" spans="5:41" x14ac:dyDescent="0.25">
      <c r="E1627" s="20"/>
      <c r="F1627" s="20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6"/>
      <c r="AA1627" s="16"/>
      <c r="AB1627" s="16"/>
      <c r="AC1627" s="14"/>
      <c r="AD1627" s="14"/>
      <c r="AE1627" s="27"/>
      <c r="AF1627" s="27"/>
      <c r="AG1627" s="33"/>
      <c r="AH1627" s="34"/>
      <c r="AI1627" s="35"/>
      <c r="AJ1627" s="33"/>
      <c r="AK1627" s="34"/>
      <c r="AL1627" s="35"/>
      <c r="AM1627" s="28"/>
      <c r="AN1627" s="28"/>
      <c r="AO1627" s="28"/>
    </row>
    <row r="1628" spans="5:41" x14ac:dyDescent="0.25">
      <c r="E1628" s="20"/>
      <c r="F1628" s="20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6"/>
      <c r="AA1628" s="16"/>
      <c r="AB1628" s="16"/>
      <c r="AC1628" s="14"/>
      <c r="AD1628" s="14"/>
      <c r="AE1628" s="27"/>
      <c r="AF1628" s="27"/>
      <c r="AG1628" s="33"/>
      <c r="AH1628" s="34"/>
      <c r="AI1628" s="35"/>
      <c r="AJ1628" s="33"/>
      <c r="AK1628" s="34"/>
      <c r="AL1628" s="35"/>
      <c r="AM1628" s="28"/>
      <c r="AN1628" s="28"/>
      <c r="AO1628" s="28"/>
    </row>
    <row r="1629" spans="5:41" x14ac:dyDescent="0.25">
      <c r="E1629" s="20"/>
      <c r="F1629" s="20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6"/>
      <c r="AA1629" s="16"/>
      <c r="AB1629" s="16"/>
      <c r="AC1629" s="14"/>
      <c r="AD1629" s="14"/>
      <c r="AE1629" s="27"/>
      <c r="AF1629" s="27"/>
      <c r="AG1629" s="33"/>
      <c r="AH1629" s="34"/>
      <c r="AI1629" s="35"/>
      <c r="AJ1629" s="33"/>
      <c r="AK1629" s="34"/>
      <c r="AL1629" s="35"/>
      <c r="AM1629" s="28"/>
      <c r="AN1629" s="28"/>
      <c r="AO1629" s="28"/>
    </row>
    <row r="1630" spans="5:41" x14ac:dyDescent="0.25">
      <c r="E1630" s="20"/>
      <c r="F1630" s="20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6"/>
      <c r="AA1630" s="16"/>
      <c r="AB1630" s="16"/>
      <c r="AC1630" s="14"/>
      <c r="AD1630" s="14"/>
      <c r="AE1630" s="27"/>
      <c r="AF1630" s="27"/>
      <c r="AG1630" s="33"/>
      <c r="AH1630" s="34"/>
      <c r="AI1630" s="35"/>
      <c r="AJ1630" s="33"/>
      <c r="AK1630" s="34"/>
      <c r="AL1630" s="35"/>
      <c r="AM1630" s="28"/>
      <c r="AN1630" s="28"/>
      <c r="AO1630" s="28"/>
    </row>
    <row r="1631" spans="5:41" x14ac:dyDescent="0.25">
      <c r="E1631" s="20"/>
      <c r="F1631" s="20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6"/>
      <c r="AA1631" s="16"/>
      <c r="AB1631" s="16"/>
      <c r="AC1631" s="14"/>
      <c r="AD1631" s="14"/>
      <c r="AE1631" s="27"/>
      <c r="AF1631" s="27"/>
      <c r="AG1631" s="33"/>
      <c r="AH1631" s="34"/>
      <c r="AI1631" s="35"/>
      <c r="AJ1631" s="33"/>
      <c r="AK1631" s="34"/>
      <c r="AL1631" s="35"/>
      <c r="AM1631" s="28"/>
      <c r="AN1631" s="28"/>
      <c r="AO1631" s="28"/>
    </row>
    <row r="1632" spans="5:41" x14ac:dyDescent="0.25">
      <c r="E1632" s="20"/>
      <c r="F1632" s="20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6"/>
      <c r="AA1632" s="16"/>
      <c r="AB1632" s="16"/>
      <c r="AC1632" s="14"/>
      <c r="AD1632" s="14"/>
      <c r="AE1632" s="27"/>
      <c r="AF1632" s="27"/>
      <c r="AG1632" s="33"/>
      <c r="AH1632" s="34"/>
      <c r="AI1632" s="35"/>
      <c r="AJ1632" s="33"/>
      <c r="AK1632" s="34"/>
      <c r="AL1632" s="35"/>
      <c r="AM1632" s="28"/>
      <c r="AN1632" s="28"/>
      <c r="AO1632" s="28"/>
    </row>
    <row r="1633" spans="5:41" x14ac:dyDescent="0.25">
      <c r="E1633" s="20"/>
      <c r="F1633" s="20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6"/>
      <c r="AA1633" s="16"/>
      <c r="AB1633" s="16"/>
      <c r="AC1633" s="14"/>
      <c r="AD1633" s="14"/>
      <c r="AE1633" s="27"/>
      <c r="AF1633" s="27"/>
      <c r="AG1633" s="33"/>
      <c r="AH1633" s="34"/>
      <c r="AI1633" s="35"/>
      <c r="AJ1633" s="33"/>
      <c r="AK1633" s="34"/>
      <c r="AL1633" s="35"/>
      <c r="AM1633" s="28"/>
      <c r="AN1633" s="28"/>
      <c r="AO1633" s="28"/>
    </row>
    <row r="1634" spans="5:41" x14ac:dyDescent="0.25">
      <c r="E1634" s="20"/>
      <c r="F1634" s="20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6"/>
      <c r="AA1634" s="16"/>
      <c r="AB1634" s="16"/>
      <c r="AC1634" s="14"/>
      <c r="AD1634" s="14"/>
      <c r="AE1634" s="27"/>
      <c r="AF1634" s="27"/>
      <c r="AG1634" s="33"/>
      <c r="AH1634" s="34"/>
      <c r="AI1634" s="35"/>
      <c r="AJ1634" s="33"/>
      <c r="AK1634" s="34"/>
      <c r="AL1634" s="35"/>
      <c r="AM1634" s="28"/>
      <c r="AN1634" s="28"/>
      <c r="AO1634" s="28"/>
    </row>
    <row r="1635" spans="5:41" x14ac:dyDescent="0.25">
      <c r="E1635" s="20"/>
      <c r="F1635" s="20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6"/>
      <c r="AA1635" s="16"/>
      <c r="AB1635" s="16"/>
      <c r="AC1635" s="14"/>
      <c r="AD1635" s="14"/>
      <c r="AE1635" s="27"/>
      <c r="AF1635" s="27"/>
      <c r="AG1635" s="33"/>
      <c r="AH1635" s="34"/>
      <c r="AI1635" s="35"/>
      <c r="AJ1635" s="33"/>
      <c r="AK1635" s="34"/>
      <c r="AL1635" s="35"/>
      <c r="AM1635" s="28"/>
      <c r="AN1635" s="28"/>
      <c r="AO1635" s="28"/>
    </row>
    <row r="1636" spans="5:41" x14ac:dyDescent="0.25">
      <c r="E1636" s="20"/>
      <c r="F1636" s="20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6"/>
      <c r="AA1636" s="16"/>
      <c r="AB1636" s="16"/>
      <c r="AC1636" s="14"/>
      <c r="AD1636" s="14"/>
      <c r="AE1636" s="27"/>
      <c r="AF1636" s="27"/>
      <c r="AG1636" s="33"/>
      <c r="AH1636" s="34"/>
      <c r="AI1636" s="35"/>
      <c r="AJ1636" s="33"/>
      <c r="AK1636" s="34"/>
      <c r="AL1636" s="35"/>
      <c r="AM1636" s="28"/>
      <c r="AN1636" s="28"/>
      <c r="AO1636" s="28"/>
    </row>
    <row r="1637" spans="5:41" x14ac:dyDescent="0.25">
      <c r="E1637" s="20"/>
      <c r="F1637" s="20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6"/>
      <c r="AA1637" s="16"/>
      <c r="AB1637" s="16"/>
      <c r="AC1637" s="14"/>
      <c r="AD1637" s="14"/>
      <c r="AE1637" s="27"/>
      <c r="AF1637" s="27"/>
      <c r="AG1637" s="33"/>
      <c r="AH1637" s="34"/>
      <c r="AI1637" s="35"/>
      <c r="AJ1637" s="33"/>
      <c r="AK1637" s="34"/>
      <c r="AL1637" s="35"/>
      <c r="AM1637" s="28"/>
      <c r="AN1637" s="28"/>
      <c r="AO1637" s="28"/>
    </row>
    <row r="1638" spans="5:41" x14ac:dyDescent="0.25">
      <c r="E1638" s="20"/>
      <c r="F1638" s="20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6"/>
      <c r="AA1638" s="16"/>
      <c r="AB1638" s="16"/>
      <c r="AC1638" s="14"/>
      <c r="AD1638" s="14"/>
      <c r="AE1638" s="27"/>
      <c r="AF1638" s="27"/>
      <c r="AG1638" s="33"/>
      <c r="AH1638" s="34"/>
      <c r="AI1638" s="35"/>
      <c r="AJ1638" s="33"/>
      <c r="AK1638" s="34"/>
      <c r="AL1638" s="35"/>
      <c r="AM1638" s="28"/>
      <c r="AN1638" s="28"/>
      <c r="AO1638" s="28"/>
    </row>
    <row r="1639" spans="5:41" x14ac:dyDescent="0.25">
      <c r="E1639" s="20"/>
      <c r="F1639" s="20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6"/>
      <c r="AA1639" s="16"/>
      <c r="AB1639" s="16"/>
      <c r="AC1639" s="14"/>
      <c r="AD1639" s="14"/>
      <c r="AE1639" s="27"/>
      <c r="AF1639" s="27"/>
      <c r="AG1639" s="33"/>
      <c r="AH1639" s="34"/>
      <c r="AI1639" s="35"/>
      <c r="AJ1639" s="33"/>
      <c r="AK1639" s="34"/>
      <c r="AL1639" s="35"/>
      <c r="AM1639" s="28"/>
      <c r="AN1639" s="28"/>
      <c r="AO1639" s="28"/>
    </row>
    <row r="1640" spans="5:41" x14ac:dyDescent="0.25">
      <c r="E1640" s="20"/>
      <c r="F1640" s="20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6"/>
      <c r="AA1640" s="16"/>
      <c r="AB1640" s="16"/>
      <c r="AC1640" s="14"/>
      <c r="AD1640" s="14"/>
      <c r="AE1640" s="27"/>
      <c r="AF1640" s="27"/>
      <c r="AG1640" s="33"/>
      <c r="AH1640" s="34"/>
      <c r="AI1640" s="35"/>
      <c r="AJ1640" s="33"/>
      <c r="AK1640" s="34"/>
      <c r="AL1640" s="35"/>
      <c r="AM1640" s="28"/>
      <c r="AN1640" s="28"/>
      <c r="AO1640" s="28"/>
    </row>
    <row r="1641" spans="5:41" x14ac:dyDescent="0.25">
      <c r="E1641" s="20"/>
      <c r="F1641" s="20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6"/>
      <c r="AA1641" s="16"/>
      <c r="AB1641" s="16"/>
      <c r="AC1641" s="14"/>
      <c r="AD1641" s="14"/>
      <c r="AE1641" s="27"/>
      <c r="AF1641" s="27"/>
      <c r="AG1641" s="33"/>
      <c r="AH1641" s="34"/>
      <c r="AI1641" s="35"/>
      <c r="AJ1641" s="33"/>
      <c r="AK1641" s="34"/>
      <c r="AL1641" s="35"/>
      <c r="AM1641" s="28"/>
      <c r="AN1641" s="28"/>
      <c r="AO1641" s="28"/>
    </row>
    <row r="1642" spans="5:41" x14ac:dyDescent="0.25">
      <c r="E1642" s="20"/>
      <c r="F1642" s="20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6"/>
      <c r="AA1642" s="16"/>
      <c r="AB1642" s="16"/>
      <c r="AC1642" s="14"/>
      <c r="AD1642" s="14"/>
      <c r="AE1642" s="27"/>
      <c r="AF1642" s="27"/>
      <c r="AG1642" s="33"/>
      <c r="AH1642" s="34"/>
      <c r="AI1642" s="35"/>
      <c r="AJ1642" s="33"/>
      <c r="AK1642" s="34"/>
      <c r="AL1642" s="35"/>
      <c r="AM1642" s="28"/>
      <c r="AN1642" s="28"/>
      <c r="AO1642" s="28"/>
    </row>
    <row r="1643" spans="5:41" x14ac:dyDescent="0.25">
      <c r="E1643" s="20"/>
      <c r="F1643" s="20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6"/>
      <c r="AA1643" s="16"/>
      <c r="AB1643" s="16"/>
      <c r="AC1643" s="14"/>
      <c r="AD1643" s="14"/>
      <c r="AE1643" s="27"/>
      <c r="AF1643" s="27"/>
      <c r="AG1643" s="33"/>
      <c r="AH1643" s="34"/>
      <c r="AI1643" s="35"/>
      <c r="AJ1643" s="33"/>
      <c r="AK1643" s="34"/>
      <c r="AL1643" s="35"/>
      <c r="AM1643" s="28"/>
      <c r="AN1643" s="28"/>
      <c r="AO1643" s="28"/>
    </row>
    <row r="1644" spans="5:41" x14ac:dyDescent="0.25">
      <c r="E1644" s="20"/>
      <c r="F1644" s="20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6"/>
      <c r="AA1644" s="16"/>
      <c r="AB1644" s="16"/>
      <c r="AC1644" s="14"/>
      <c r="AD1644" s="14"/>
      <c r="AE1644" s="27"/>
      <c r="AF1644" s="27"/>
      <c r="AG1644" s="33"/>
      <c r="AH1644" s="34"/>
      <c r="AI1644" s="35"/>
      <c r="AJ1644" s="33"/>
      <c r="AK1644" s="34"/>
      <c r="AL1644" s="35"/>
      <c r="AM1644" s="28"/>
      <c r="AN1644" s="28"/>
      <c r="AO1644" s="28"/>
    </row>
    <row r="1645" spans="5:41" x14ac:dyDescent="0.25">
      <c r="E1645" s="20"/>
      <c r="F1645" s="20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6"/>
      <c r="AA1645" s="16"/>
      <c r="AB1645" s="16"/>
      <c r="AC1645" s="14"/>
      <c r="AD1645" s="14"/>
      <c r="AE1645" s="27"/>
      <c r="AF1645" s="27"/>
      <c r="AG1645" s="33"/>
      <c r="AH1645" s="34"/>
      <c r="AI1645" s="35"/>
      <c r="AJ1645" s="33"/>
      <c r="AK1645" s="34"/>
      <c r="AL1645" s="35"/>
      <c r="AM1645" s="28"/>
      <c r="AN1645" s="28"/>
      <c r="AO1645" s="28"/>
    </row>
    <row r="1646" spans="5:41" x14ac:dyDescent="0.25">
      <c r="E1646" s="20"/>
      <c r="F1646" s="20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6"/>
      <c r="AA1646" s="16"/>
      <c r="AB1646" s="16"/>
      <c r="AC1646" s="14"/>
      <c r="AD1646" s="14"/>
      <c r="AE1646" s="27"/>
      <c r="AF1646" s="27"/>
      <c r="AG1646" s="33"/>
      <c r="AH1646" s="34"/>
      <c r="AI1646" s="35"/>
      <c r="AJ1646" s="33"/>
      <c r="AK1646" s="34"/>
      <c r="AL1646" s="35"/>
      <c r="AM1646" s="28"/>
      <c r="AN1646" s="28"/>
      <c r="AO1646" s="28"/>
    </row>
    <row r="1647" spans="5:41" x14ac:dyDescent="0.25">
      <c r="E1647" s="20"/>
      <c r="F1647" s="20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6"/>
      <c r="AA1647" s="16"/>
      <c r="AB1647" s="16"/>
      <c r="AC1647" s="14"/>
      <c r="AD1647" s="14"/>
      <c r="AE1647" s="27"/>
      <c r="AF1647" s="27"/>
      <c r="AG1647" s="33"/>
      <c r="AH1647" s="34"/>
      <c r="AI1647" s="35"/>
      <c r="AJ1647" s="33"/>
      <c r="AK1647" s="34"/>
      <c r="AL1647" s="35"/>
      <c r="AM1647" s="28"/>
      <c r="AN1647" s="28"/>
      <c r="AO1647" s="28"/>
    </row>
    <row r="1648" spans="5:41" x14ac:dyDescent="0.25">
      <c r="E1648" s="20"/>
      <c r="F1648" s="20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6"/>
      <c r="AA1648" s="16"/>
      <c r="AB1648" s="16"/>
      <c r="AC1648" s="14"/>
      <c r="AD1648" s="14"/>
      <c r="AE1648" s="27"/>
      <c r="AF1648" s="27"/>
      <c r="AG1648" s="33"/>
      <c r="AH1648" s="34"/>
      <c r="AI1648" s="35"/>
      <c r="AJ1648" s="33"/>
      <c r="AK1648" s="34"/>
      <c r="AL1648" s="35"/>
      <c r="AM1648" s="28"/>
      <c r="AN1648" s="28"/>
      <c r="AO1648" s="28"/>
    </row>
    <row r="1649" spans="5:41" x14ac:dyDescent="0.25">
      <c r="E1649" s="20"/>
      <c r="F1649" s="20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6"/>
      <c r="AA1649" s="16"/>
      <c r="AB1649" s="16"/>
      <c r="AC1649" s="14"/>
      <c r="AD1649" s="14"/>
      <c r="AE1649" s="27"/>
      <c r="AF1649" s="27"/>
      <c r="AG1649" s="33"/>
      <c r="AH1649" s="34"/>
      <c r="AI1649" s="35"/>
      <c r="AJ1649" s="33"/>
      <c r="AK1649" s="34"/>
      <c r="AL1649" s="35"/>
      <c r="AM1649" s="28"/>
      <c r="AN1649" s="28"/>
      <c r="AO1649" s="28"/>
    </row>
    <row r="1650" spans="5:41" x14ac:dyDescent="0.25">
      <c r="E1650" s="20"/>
      <c r="F1650" s="20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6"/>
      <c r="AA1650" s="16"/>
      <c r="AB1650" s="16"/>
      <c r="AC1650" s="14"/>
      <c r="AD1650" s="14"/>
      <c r="AE1650" s="27"/>
      <c r="AF1650" s="27"/>
      <c r="AG1650" s="33"/>
      <c r="AH1650" s="34"/>
      <c r="AI1650" s="35"/>
      <c r="AJ1650" s="33"/>
      <c r="AK1650" s="34"/>
      <c r="AL1650" s="35"/>
      <c r="AM1650" s="28"/>
      <c r="AN1650" s="28"/>
      <c r="AO1650" s="28"/>
    </row>
    <row r="1651" spans="5:41" x14ac:dyDescent="0.25">
      <c r="E1651" s="20"/>
      <c r="F1651" s="20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6"/>
      <c r="AA1651" s="16"/>
      <c r="AB1651" s="16"/>
      <c r="AC1651" s="14"/>
      <c r="AD1651" s="14"/>
      <c r="AE1651" s="27"/>
      <c r="AF1651" s="27"/>
      <c r="AG1651" s="33"/>
      <c r="AH1651" s="34"/>
      <c r="AI1651" s="35"/>
      <c r="AJ1651" s="33"/>
      <c r="AK1651" s="34"/>
      <c r="AL1651" s="35"/>
      <c r="AM1651" s="28"/>
      <c r="AN1651" s="28"/>
      <c r="AO1651" s="28"/>
    </row>
    <row r="1652" spans="5:41" x14ac:dyDescent="0.25">
      <c r="E1652" s="20"/>
      <c r="F1652" s="20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6"/>
      <c r="AA1652" s="16"/>
      <c r="AB1652" s="16"/>
      <c r="AC1652" s="14"/>
      <c r="AD1652" s="14"/>
      <c r="AE1652" s="27"/>
      <c r="AF1652" s="27"/>
      <c r="AG1652" s="33"/>
      <c r="AH1652" s="34"/>
      <c r="AI1652" s="35"/>
      <c r="AJ1652" s="33"/>
      <c r="AK1652" s="34"/>
      <c r="AL1652" s="35"/>
      <c r="AM1652" s="28"/>
      <c r="AN1652" s="28"/>
      <c r="AO1652" s="28"/>
    </row>
    <row r="1653" spans="5:41" x14ac:dyDescent="0.25">
      <c r="E1653" s="20"/>
      <c r="F1653" s="20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6"/>
      <c r="AA1653" s="16"/>
      <c r="AB1653" s="16"/>
      <c r="AC1653" s="14"/>
      <c r="AD1653" s="14"/>
      <c r="AE1653" s="27"/>
      <c r="AF1653" s="27"/>
      <c r="AG1653" s="33"/>
      <c r="AH1653" s="34"/>
      <c r="AI1653" s="35"/>
      <c r="AJ1653" s="33"/>
      <c r="AK1653" s="34"/>
      <c r="AL1653" s="35"/>
      <c r="AM1653" s="28"/>
      <c r="AN1653" s="28"/>
      <c r="AO1653" s="28"/>
    </row>
    <row r="1654" spans="5:41" x14ac:dyDescent="0.25">
      <c r="E1654" s="20"/>
      <c r="F1654" s="20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6"/>
      <c r="AA1654" s="16"/>
      <c r="AB1654" s="16"/>
      <c r="AC1654" s="14"/>
      <c r="AD1654" s="14"/>
      <c r="AE1654" s="27"/>
      <c r="AF1654" s="27"/>
      <c r="AG1654" s="33"/>
      <c r="AH1654" s="34"/>
      <c r="AI1654" s="35"/>
      <c r="AJ1654" s="33"/>
      <c r="AK1654" s="34"/>
      <c r="AL1654" s="35"/>
      <c r="AM1654" s="28"/>
      <c r="AN1654" s="28"/>
      <c r="AO1654" s="28"/>
    </row>
    <row r="1655" spans="5:41" x14ac:dyDescent="0.25">
      <c r="E1655" s="20"/>
      <c r="F1655" s="20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6"/>
      <c r="AA1655" s="16"/>
      <c r="AB1655" s="16"/>
      <c r="AC1655" s="14"/>
      <c r="AD1655" s="14"/>
      <c r="AE1655" s="27"/>
      <c r="AF1655" s="27"/>
      <c r="AG1655" s="33"/>
      <c r="AH1655" s="34"/>
      <c r="AI1655" s="35"/>
      <c r="AJ1655" s="33"/>
      <c r="AK1655" s="34"/>
      <c r="AL1655" s="35"/>
      <c r="AM1655" s="28"/>
      <c r="AN1655" s="28"/>
      <c r="AO1655" s="28"/>
    </row>
    <row r="1656" spans="5:41" x14ac:dyDescent="0.25">
      <c r="E1656" s="20"/>
      <c r="F1656" s="20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6"/>
      <c r="AA1656" s="16"/>
      <c r="AB1656" s="16"/>
      <c r="AC1656" s="14"/>
      <c r="AD1656" s="14"/>
      <c r="AE1656" s="27"/>
      <c r="AF1656" s="27"/>
      <c r="AG1656" s="33"/>
      <c r="AH1656" s="34"/>
      <c r="AI1656" s="35"/>
      <c r="AJ1656" s="33"/>
      <c r="AK1656" s="34"/>
      <c r="AL1656" s="35"/>
      <c r="AM1656" s="28"/>
      <c r="AN1656" s="28"/>
      <c r="AO1656" s="28"/>
    </row>
    <row r="1657" spans="5:41" x14ac:dyDescent="0.25">
      <c r="E1657" s="20"/>
      <c r="F1657" s="20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6"/>
      <c r="AA1657" s="16"/>
      <c r="AB1657" s="16"/>
      <c r="AC1657" s="14"/>
      <c r="AD1657" s="14"/>
      <c r="AE1657" s="27"/>
      <c r="AF1657" s="27"/>
      <c r="AG1657" s="33"/>
      <c r="AH1657" s="34"/>
      <c r="AI1657" s="35"/>
      <c r="AJ1657" s="33"/>
      <c r="AK1657" s="34"/>
      <c r="AL1657" s="35"/>
      <c r="AM1657" s="28"/>
      <c r="AN1657" s="28"/>
      <c r="AO1657" s="28"/>
    </row>
    <row r="1658" spans="5:41" x14ac:dyDescent="0.25">
      <c r="E1658" s="20"/>
      <c r="F1658" s="20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6"/>
      <c r="AA1658" s="16"/>
      <c r="AB1658" s="16"/>
      <c r="AC1658" s="14"/>
      <c r="AD1658" s="14"/>
      <c r="AE1658" s="27"/>
      <c r="AF1658" s="27"/>
      <c r="AG1658" s="33"/>
      <c r="AH1658" s="34"/>
      <c r="AI1658" s="35"/>
      <c r="AJ1658" s="33"/>
      <c r="AK1658" s="34"/>
      <c r="AL1658" s="35"/>
      <c r="AM1658" s="28"/>
      <c r="AN1658" s="28"/>
      <c r="AO1658" s="28"/>
    </row>
    <row r="1659" spans="5:41" x14ac:dyDescent="0.25">
      <c r="E1659" s="20"/>
      <c r="F1659" s="20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6"/>
      <c r="AA1659" s="16"/>
      <c r="AB1659" s="16"/>
      <c r="AC1659" s="14"/>
      <c r="AD1659" s="14"/>
      <c r="AE1659" s="27"/>
      <c r="AF1659" s="27"/>
      <c r="AG1659" s="33"/>
      <c r="AH1659" s="34"/>
      <c r="AI1659" s="35"/>
      <c r="AJ1659" s="33"/>
      <c r="AK1659" s="34"/>
      <c r="AL1659" s="35"/>
      <c r="AM1659" s="28"/>
      <c r="AN1659" s="28"/>
      <c r="AO1659" s="28"/>
    </row>
    <row r="1660" spans="5:41" x14ac:dyDescent="0.25">
      <c r="E1660" s="20"/>
      <c r="F1660" s="20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6"/>
      <c r="AA1660" s="16"/>
      <c r="AB1660" s="16"/>
      <c r="AC1660" s="14"/>
      <c r="AD1660" s="14"/>
      <c r="AE1660" s="27"/>
      <c r="AF1660" s="27"/>
      <c r="AG1660" s="33"/>
      <c r="AH1660" s="34"/>
      <c r="AI1660" s="35"/>
      <c r="AJ1660" s="33"/>
      <c r="AK1660" s="34"/>
      <c r="AL1660" s="35"/>
      <c r="AM1660" s="28"/>
      <c r="AN1660" s="28"/>
      <c r="AO1660" s="28"/>
    </row>
    <row r="1661" spans="5:41" x14ac:dyDescent="0.25">
      <c r="E1661" s="20"/>
      <c r="F1661" s="20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6"/>
      <c r="AA1661" s="16"/>
      <c r="AB1661" s="16"/>
      <c r="AC1661" s="14"/>
      <c r="AD1661" s="14"/>
      <c r="AE1661" s="27"/>
      <c r="AF1661" s="27"/>
      <c r="AG1661" s="33"/>
      <c r="AH1661" s="34"/>
      <c r="AI1661" s="35"/>
      <c r="AJ1661" s="33"/>
      <c r="AK1661" s="34"/>
      <c r="AL1661" s="35"/>
      <c r="AM1661" s="28"/>
      <c r="AN1661" s="28"/>
      <c r="AO1661" s="28"/>
    </row>
    <row r="1662" spans="5:41" x14ac:dyDescent="0.25">
      <c r="E1662" s="20"/>
      <c r="F1662" s="20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6"/>
      <c r="AA1662" s="16"/>
      <c r="AB1662" s="16"/>
      <c r="AC1662" s="14"/>
      <c r="AD1662" s="14"/>
      <c r="AE1662" s="27"/>
      <c r="AF1662" s="27"/>
      <c r="AG1662" s="33"/>
      <c r="AH1662" s="34"/>
      <c r="AI1662" s="35"/>
      <c r="AJ1662" s="33"/>
      <c r="AK1662" s="34"/>
      <c r="AL1662" s="35"/>
      <c r="AM1662" s="28"/>
      <c r="AN1662" s="28"/>
      <c r="AO1662" s="28"/>
    </row>
    <row r="1663" spans="5:41" x14ac:dyDescent="0.25">
      <c r="E1663" s="20"/>
      <c r="F1663" s="20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6"/>
      <c r="AA1663" s="16"/>
      <c r="AB1663" s="16"/>
      <c r="AC1663" s="14"/>
      <c r="AD1663" s="14"/>
      <c r="AE1663" s="27"/>
      <c r="AF1663" s="27"/>
      <c r="AG1663" s="33"/>
      <c r="AH1663" s="34"/>
      <c r="AI1663" s="35"/>
      <c r="AJ1663" s="33"/>
      <c r="AK1663" s="34"/>
      <c r="AL1663" s="35"/>
      <c r="AM1663" s="28"/>
      <c r="AN1663" s="28"/>
      <c r="AO1663" s="28"/>
    </row>
    <row r="1664" spans="5:41" x14ac:dyDescent="0.25">
      <c r="E1664" s="20"/>
      <c r="F1664" s="20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6"/>
      <c r="AA1664" s="16"/>
      <c r="AB1664" s="16"/>
      <c r="AC1664" s="14"/>
      <c r="AD1664" s="14"/>
      <c r="AE1664" s="27"/>
      <c r="AF1664" s="27"/>
      <c r="AG1664" s="33"/>
      <c r="AH1664" s="34"/>
      <c r="AI1664" s="35"/>
      <c r="AJ1664" s="33"/>
      <c r="AK1664" s="34"/>
      <c r="AL1664" s="35"/>
      <c r="AM1664" s="28"/>
      <c r="AN1664" s="28"/>
      <c r="AO1664" s="28"/>
    </row>
    <row r="1665" spans="5:41" x14ac:dyDescent="0.25">
      <c r="E1665" s="20"/>
      <c r="F1665" s="20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6"/>
      <c r="AA1665" s="16"/>
      <c r="AB1665" s="16"/>
      <c r="AC1665" s="14"/>
      <c r="AD1665" s="14"/>
      <c r="AE1665" s="27"/>
      <c r="AF1665" s="27"/>
      <c r="AG1665" s="33"/>
      <c r="AH1665" s="34"/>
      <c r="AI1665" s="35"/>
      <c r="AJ1665" s="33"/>
      <c r="AK1665" s="34"/>
      <c r="AL1665" s="35"/>
      <c r="AM1665" s="28"/>
      <c r="AN1665" s="28"/>
      <c r="AO1665" s="28"/>
    </row>
    <row r="1666" spans="5:41" x14ac:dyDescent="0.25">
      <c r="E1666" s="20"/>
      <c r="F1666" s="20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6"/>
      <c r="AA1666" s="16"/>
      <c r="AB1666" s="16"/>
      <c r="AC1666" s="14"/>
      <c r="AD1666" s="14"/>
      <c r="AE1666" s="27"/>
      <c r="AF1666" s="27"/>
      <c r="AG1666" s="33"/>
      <c r="AH1666" s="34"/>
      <c r="AI1666" s="35"/>
      <c r="AJ1666" s="33"/>
      <c r="AK1666" s="34"/>
      <c r="AL1666" s="35"/>
      <c r="AM1666" s="28"/>
      <c r="AN1666" s="28"/>
      <c r="AO1666" s="28"/>
    </row>
    <row r="1667" spans="5:41" x14ac:dyDescent="0.25">
      <c r="E1667" s="20"/>
      <c r="F1667" s="20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6"/>
      <c r="AA1667" s="16"/>
      <c r="AB1667" s="16"/>
      <c r="AC1667" s="14"/>
      <c r="AD1667" s="14"/>
      <c r="AE1667" s="27"/>
      <c r="AF1667" s="27"/>
      <c r="AG1667" s="33"/>
      <c r="AH1667" s="34"/>
      <c r="AI1667" s="35"/>
      <c r="AJ1667" s="33"/>
      <c r="AK1667" s="34"/>
      <c r="AL1667" s="35"/>
      <c r="AM1667" s="28"/>
      <c r="AN1667" s="28"/>
      <c r="AO1667" s="28"/>
    </row>
    <row r="1668" spans="5:41" x14ac:dyDescent="0.25">
      <c r="E1668" s="20"/>
      <c r="F1668" s="20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6"/>
      <c r="AA1668" s="16"/>
      <c r="AB1668" s="16"/>
      <c r="AC1668" s="14"/>
      <c r="AD1668" s="14"/>
      <c r="AE1668" s="27"/>
      <c r="AF1668" s="27"/>
      <c r="AG1668" s="33"/>
      <c r="AH1668" s="34"/>
      <c r="AI1668" s="35"/>
      <c r="AJ1668" s="33"/>
      <c r="AK1668" s="34"/>
      <c r="AL1668" s="35"/>
      <c r="AM1668" s="28"/>
      <c r="AN1668" s="28"/>
      <c r="AO1668" s="28"/>
    </row>
    <row r="1669" spans="5:41" x14ac:dyDescent="0.25">
      <c r="E1669" s="20"/>
      <c r="F1669" s="20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6"/>
      <c r="AA1669" s="16"/>
      <c r="AB1669" s="16"/>
      <c r="AC1669" s="14"/>
      <c r="AD1669" s="14"/>
      <c r="AE1669" s="27"/>
      <c r="AF1669" s="27"/>
      <c r="AG1669" s="33"/>
      <c r="AH1669" s="34"/>
      <c r="AI1669" s="35"/>
      <c r="AJ1669" s="33"/>
      <c r="AK1669" s="34"/>
      <c r="AL1669" s="35"/>
      <c r="AM1669" s="28"/>
      <c r="AN1669" s="28"/>
      <c r="AO1669" s="28"/>
    </row>
    <row r="1670" spans="5:41" x14ac:dyDescent="0.25">
      <c r="E1670" s="20"/>
      <c r="F1670" s="20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6"/>
      <c r="AA1670" s="16"/>
      <c r="AB1670" s="16"/>
      <c r="AC1670" s="14"/>
      <c r="AD1670" s="14"/>
      <c r="AE1670" s="27"/>
      <c r="AF1670" s="27"/>
      <c r="AG1670" s="33"/>
      <c r="AH1670" s="34"/>
      <c r="AI1670" s="35"/>
      <c r="AJ1670" s="33"/>
      <c r="AK1670" s="34"/>
      <c r="AL1670" s="35"/>
      <c r="AM1670" s="28"/>
      <c r="AN1670" s="28"/>
      <c r="AO1670" s="28"/>
    </row>
    <row r="1671" spans="5:41" x14ac:dyDescent="0.25">
      <c r="E1671" s="20"/>
      <c r="F1671" s="20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6"/>
      <c r="AA1671" s="16"/>
      <c r="AB1671" s="16"/>
      <c r="AC1671" s="14"/>
      <c r="AD1671" s="14"/>
      <c r="AE1671" s="27"/>
      <c r="AF1671" s="27"/>
      <c r="AG1671" s="33"/>
      <c r="AH1671" s="34"/>
      <c r="AI1671" s="35"/>
      <c r="AJ1671" s="33"/>
      <c r="AK1671" s="34"/>
      <c r="AL1671" s="35"/>
      <c r="AM1671" s="28"/>
      <c r="AN1671" s="28"/>
      <c r="AO1671" s="28"/>
    </row>
    <row r="1672" spans="5:41" x14ac:dyDescent="0.25">
      <c r="E1672" s="20"/>
      <c r="F1672" s="20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6"/>
      <c r="AA1672" s="16"/>
      <c r="AB1672" s="16"/>
      <c r="AC1672" s="14"/>
      <c r="AD1672" s="14"/>
      <c r="AE1672" s="27"/>
      <c r="AF1672" s="27"/>
      <c r="AG1672" s="33"/>
      <c r="AH1672" s="34"/>
      <c r="AI1672" s="35"/>
      <c r="AJ1672" s="33"/>
      <c r="AK1672" s="34"/>
      <c r="AL1672" s="35"/>
      <c r="AM1672" s="28"/>
      <c r="AN1672" s="28"/>
      <c r="AO1672" s="28"/>
    </row>
    <row r="1673" spans="5:41" x14ac:dyDescent="0.25">
      <c r="E1673" s="20"/>
      <c r="F1673" s="20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6"/>
      <c r="AA1673" s="16"/>
      <c r="AB1673" s="16"/>
      <c r="AC1673" s="14"/>
      <c r="AD1673" s="14"/>
      <c r="AE1673" s="27"/>
      <c r="AF1673" s="27"/>
      <c r="AG1673" s="33"/>
      <c r="AH1673" s="34"/>
      <c r="AI1673" s="35"/>
      <c r="AJ1673" s="33"/>
      <c r="AK1673" s="34"/>
      <c r="AL1673" s="35"/>
      <c r="AM1673" s="28"/>
      <c r="AN1673" s="28"/>
      <c r="AO1673" s="28"/>
    </row>
    <row r="1674" spans="5:41" x14ac:dyDescent="0.25">
      <c r="E1674" s="20"/>
      <c r="F1674" s="20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6"/>
      <c r="AA1674" s="16"/>
      <c r="AB1674" s="16"/>
      <c r="AC1674" s="14"/>
      <c r="AD1674" s="14"/>
      <c r="AE1674" s="27"/>
      <c r="AF1674" s="27"/>
      <c r="AG1674" s="33"/>
      <c r="AH1674" s="34"/>
      <c r="AI1674" s="35"/>
      <c r="AJ1674" s="33"/>
      <c r="AK1674" s="34"/>
      <c r="AL1674" s="35"/>
      <c r="AM1674" s="28"/>
      <c r="AN1674" s="28"/>
      <c r="AO1674" s="28"/>
    </row>
    <row r="1675" spans="5:41" x14ac:dyDescent="0.25">
      <c r="E1675" s="20"/>
      <c r="F1675" s="20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6"/>
      <c r="AA1675" s="16"/>
      <c r="AB1675" s="16"/>
      <c r="AC1675" s="14"/>
      <c r="AD1675" s="14"/>
      <c r="AE1675" s="27"/>
      <c r="AF1675" s="27"/>
      <c r="AG1675" s="33"/>
      <c r="AH1675" s="34"/>
      <c r="AI1675" s="35"/>
      <c r="AJ1675" s="33"/>
      <c r="AK1675" s="34"/>
      <c r="AL1675" s="35"/>
      <c r="AM1675" s="28"/>
      <c r="AN1675" s="28"/>
      <c r="AO1675" s="28"/>
    </row>
    <row r="1676" spans="5:41" x14ac:dyDescent="0.25">
      <c r="E1676" s="20"/>
      <c r="F1676" s="20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6"/>
      <c r="AA1676" s="16"/>
      <c r="AB1676" s="16"/>
      <c r="AC1676" s="14"/>
      <c r="AD1676" s="14"/>
      <c r="AE1676" s="27"/>
      <c r="AF1676" s="27"/>
      <c r="AG1676" s="33"/>
      <c r="AH1676" s="34"/>
      <c r="AI1676" s="35"/>
      <c r="AJ1676" s="33"/>
      <c r="AK1676" s="34"/>
      <c r="AL1676" s="35"/>
      <c r="AM1676" s="28"/>
      <c r="AN1676" s="28"/>
      <c r="AO1676" s="28"/>
    </row>
    <row r="1677" spans="5:41" x14ac:dyDescent="0.25">
      <c r="E1677" s="20"/>
      <c r="F1677" s="20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6"/>
      <c r="AA1677" s="16"/>
      <c r="AB1677" s="16"/>
      <c r="AC1677" s="14"/>
      <c r="AD1677" s="14"/>
      <c r="AE1677" s="27"/>
      <c r="AF1677" s="27"/>
      <c r="AG1677" s="33"/>
      <c r="AH1677" s="34"/>
      <c r="AI1677" s="35"/>
      <c r="AJ1677" s="33"/>
      <c r="AK1677" s="34"/>
      <c r="AL1677" s="35"/>
      <c r="AM1677" s="28"/>
      <c r="AN1677" s="28"/>
      <c r="AO1677" s="28"/>
    </row>
    <row r="1678" spans="5:41" x14ac:dyDescent="0.25">
      <c r="E1678" s="20"/>
      <c r="F1678" s="20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6"/>
      <c r="AA1678" s="16"/>
      <c r="AB1678" s="16"/>
      <c r="AC1678" s="14"/>
      <c r="AD1678" s="14"/>
      <c r="AE1678" s="27"/>
      <c r="AF1678" s="27"/>
      <c r="AG1678" s="33"/>
      <c r="AH1678" s="34"/>
      <c r="AI1678" s="35"/>
      <c r="AJ1678" s="33"/>
      <c r="AK1678" s="34"/>
      <c r="AL1678" s="35"/>
      <c r="AM1678" s="28"/>
      <c r="AN1678" s="28"/>
      <c r="AO1678" s="28"/>
    </row>
    <row r="1679" spans="5:41" x14ac:dyDescent="0.25">
      <c r="E1679" s="20"/>
      <c r="F1679" s="20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6"/>
      <c r="AA1679" s="16"/>
      <c r="AB1679" s="16"/>
      <c r="AC1679" s="14"/>
      <c r="AD1679" s="14"/>
      <c r="AE1679" s="27"/>
      <c r="AF1679" s="27"/>
      <c r="AG1679" s="33"/>
      <c r="AH1679" s="34"/>
      <c r="AI1679" s="35"/>
      <c r="AJ1679" s="33"/>
      <c r="AK1679" s="34"/>
      <c r="AL1679" s="35"/>
      <c r="AM1679" s="28"/>
      <c r="AN1679" s="28"/>
      <c r="AO1679" s="28"/>
    </row>
    <row r="1680" spans="5:41" x14ac:dyDescent="0.25">
      <c r="E1680" s="20"/>
      <c r="F1680" s="20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6"/>
      <c r="AA1680" s="16"/>
      <c r="AB1680" s="16"/>
      <c r="AC1680" s="14"/>
      <c r="AD1680" s="14"/>
      <c r="AE1680" s="27"/>
      <c r="AF1680" s="27"/>
      <c r="AG1680" s="33"/>
      <c r="AH1680" s="34"/>
      <c r="AI1680" s="35"/>
      <c r="AJ1680" s="33"/>
      <c r="AK1680" s="34"/>
      <c r="AL1680" s="35"/>
      <c r="AM1680" s="28"/>
      <c r="AN1680" s="28"/>
      <c r="AO1680" s="28"/>
    </row>
    <row r="1681" spans="5:41" x14ac:dyDescent="0.25">
      <c r="E1681" s="20"/>
      <c r="F1681" s="20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6"/>
      <c r="AA1681" s="16"/>
      <c r="AB1681" s="16"/>
      <c r="AC1681" s="14"/>
      <c r="AD1681" s="14"/>
      <c r="AE1681" s="27"/>
      <c r="AF1681" s="27"/>
      <c r="AG1681" s="33"/>
      <c r="AH1681" s="34"/>
      <c r="AI1681" s="35"/>
      <c r="AJ1681" s="33"/>
      <c r="AK1681" s="34"/>
      <c r="AL1681" s="35"/>
      <c r="AM1681" s="28"/>
      <c r="AN1681" s="28"/>
      <c r="AO1681" s="28"/>
    </row>
    <row r="1682" spans="5:41" x14ac:dyDescent="0.25">
      <c r="E1682" s="20"/>
      <c r="F1682" s="20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6"/>
      <c r="AA1682" s="16"/>
      <c r="AB1682" s="16"/>
      <c r="AC1682" s="14"/>
      <c r="AD1682" s="14"/>
      <c r="AE1682" s="27"/>
      <c r="AF1682" s="27"/>
      <c r="AG1682" s="33"/>
      <c r="AH1682" s="34"/>
      <c r="AI1682" s="35"/>
      <c r="AJ1682" s="33"/>
      <c r="AK1682" s="34"/>
      <c r="AL1682" s="35"/>
      <c r="AM1682" s="28"/>
      <c r="AN1682" s="28"/>
      <c r="AO1682" s="28"/>
    </row>
    <row r="1683" spans="5:41" x14ac:dyDescent="0.25">
      <c r="E1683" s="20"/>
      <c r="F1683" s="20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6"/>
      <c r="AA1683" s="16"/>
      <c r="AB1683" s="16"/>
      <c r="AC1683" s="14"/>
      <c r="AD1683" s="14"/>
      <c r="AE1683" s="27"/>
      <c r="AF1683" s="27"/>
      <c r="AG1683" s="33"/>
      <c r="AH1683" s="34"/>
      <c r="AI1683" s="35"/>
      <c r="AJ1683" s="33"/>
      <c r="AK1683" s="34"/>
      <c r="AL1683" s="35"/>
      <c r="AM1683" s="28"/>
      <c r="AN1683" s="28"/>
      <c r="AO1683" s="28"/>
    </row>
    <row r="1684" spans="5:41" x14ac:dyDescent="0.25">
      <c r="E1684" s="20"/>
      <c r="F1684" s="20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6"/>
      <c r="AA1684" s="16"/>
      <c r="AB1684" s="16"/>
      <c r="AC1684" s="14"/>
      <c r="AD1684" s="14"/>
      <c r="AE1684" s="27"/>
      <c r="AF1684" s="27"/>
      <c r="AG1684" s="33"/>
      <c r="AH1684" s="34"/>
      <c r="AI1684" s="35"/>
      <c r="AJ1684" s="33"/>
      <c r="AK1684" s="34"/>
      <c r="AL1684" s="35"/>
      <c r="AM1684" s="28"/>
      <c r="AN1684" s="28"/>
      <c r="AO1684" s="28"/>
    </row>
    <row r="1685" spans="5:41" x14ac:dyDescent="0.25">
      <c r="E1685" s="20"/>
      <c r="F1685" s="20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6"/>
      <c r="AA1685" s="16"/>
      <c r="AB1685" s="16"/>
      <c r="AC1685" s="14"/>
      <c r="AD1685" s="14"/>
      <c r="AE1685" s="27"/>
      <c r="AF1685" s="27"/>
      <c r="AG1685" s="33"/>
      <c r="AH1685" s="34"/>
      <c r="AI1685" s="35"/>
      <c r="AJ1685" s="33"/>
      <c r="AK1685" s="34"/>
      <c r="AL1685" s="35"/>
      <c r="AM1685" s="28"/>
      <c r="AN1685" s="28"/>
      <c r="AO1685" s="28"/>
    </row>
    <row r="1686" spans="5:41" x14ac:dyDescent="0.25">
      <c r="E1686" s="20"/>
      <c r="F1686" s="20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6"/>
      <c r="AA1686" s="16"/>
      <c r="AB1686" s="16"/>
      <c r="AC1686" s="14"/>
      <c r="AD1686" s="14"/>
      <c r="AE1686" s="27"/>
      <c r="AF1686" s="27"/>
      <c r="AG1686" s="33"/>
      <c r="AH1686" s="34"/>
      <c r="AI1686" s="35"/>
      <c r="AJ1686" s="33"/>
      <c r="AK1686" s="34"/>
      <c r="AL1686" s="35"/>
      <c r="AM1686" s="28"/>
      <c r="AN1686" s="28"/>
      <c r="AO1686" s="28"/>
    </row>
    <row r="1687" spans="5:41" x14ac:dyDescent="0.25">
      <c r="E1687" s="20"/>
      <c r="F1687" s="20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6"/>
      <c r="AA1687" s="16"/>
      <c r="AB1687" s="16"/>
      <c r="AC1687" s="14"/>
      <c r="AD1687" s="14"/>
      <c r="AE1687" s="27"/>
      <c r="AF1687" s="27"/>
      <c r="AG1687" s="33"/>
      <c r="AH1687" s="34"/>
      <c r="AI1687" s="35"/>
      <c r="AJ1687" s="33"/>
      <c r="AK1687" s="34"/>
      <c r="AL1687" s="35"/>
      <c r="AM1687" s="28"/>
      <c r="AN1687" s="28"/>
      <c r="AO1687" s="28"/>
    </row>
    <row r="1688" spans="5:41" x14ac:dyDescent="0.25">
      <c r="E1688" s="20"/>
      <c r="F1688" s="20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6"/>
      <c r="AA1688" s="16"/>
      <c r="AB1688" s="16"/>
      <c r="AC1688" s="14"/>
      <c r="AD1688" s="14"/>
      <c r="AE1688" s="27"/>
      <c r="AF1688" s="27"/>
      <c r="AG1688" s="33"/>
      <c r="AH1688" s="34"/>
      <c r="AI1688" s="35"/>
      <c r="AJ1688" s="33"/>
      <c r="AK1688" s="34"/>
      <c r="AL1688" s="35"/>
      <c r="AM1688" s="28"/>
      <c r="AN1688" s="28"/>
      <c r="AO1688" s="28"/>
    </row>
    <row r="1689" spans="5:41" x14ac:dyDescent="0.25">
      <c r="E1689" s="20"/>
      <c r="F1689" s="20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6"/>
      <c r="AA1689" s="16"/>
      <c r="AB1689" s="16"/>
      <c r="AC1689" s="14"/>
      <c r="AD1689" s="14"/>
      <c r="AE1689" s="27"/>
      <c r="AF1689" s="27"/>
      <c r="AG1689" s="33"/>
      <c r="AH1689" s="34"/>
      <c r="AI1689" s="35"/>
      <c r="AJ1689" s="33"/>
      <c r="AK1689" s="34"/>
      <c r="AL1689" s="35"/>
      <c r="AM1689" s="28"/>
      <c r="AN1689" s="28"/>
      <c r="AO1689" s="28"/>
    </row>
    <row r="1690" spans="5:41" x14ac:dyDescent="0.25">
      <c r="E1690" s="20"/>
      <c r="F1690" s="20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6"/>
      <c r="AA1690" s="16"/>
      <c r="AB1690" s="16"/>
      <c r="AC1690" s="14"/>
      <c r="AD1690" s="14"/>
      <c r="AE1690" s="27"/>
      <c r="AF1690" s="27"/>
      <c r="AG1690" s="33"/>
      <c r="AH1690" s="34"/>
      <c r="AI1690" s="35"/>
      <c r="AJ1690" s="33"/>
      <c r="AK1690" s="34"/>
      <c r="AL1690" s="35"/>
      <c r="AM1690" s="28"/>
      <c r="AN1690" s="28"/>
      <c r="AO1690" s="28"/>
    </row>
    <row r="1691" spans="5:41" x14ac:dyDescent="0.25">
      <c r="E1691" s="20"/>
      <c r="F1691" s="20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6"/>
      <c r="AA1691" s="16"/>
      <c r="AB1691" s="16"/>
      <c r="AC1691" s="14"/>
      <c r="AD1691" s="14"/>
      <c r="AE1691" s="27"/>
      <c r="AF1691" s="27"/>
      <c r="AG1691" s="33"/>
      <c r="AH1691" s="34"/>
      <c r="AI1691" s="35"/>
      <c r="AJ1691" s="33"/>
      <c r="AK1691" s="34"/>
      <c r="AL1691" s="35"/>
      <c r="AM1691" s="28"/>
      <c r="AN1691" s="28"/>
      <c r="AO1691" s="28"/>
    </row>
    <row r="1692" spans="5:41" x14ac:dyDescent="0.25">
      <c r="E1692" s="20"/>
      <c r="F1692" s="20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6"/>
      <c r="AA1692" s="16"/>
      <c r="AB1692" s="16"/>
      <c r="AC1692" s="14"/>
      <c r="AD1692" s="14"/>
      <c r="AE1692" s="27"/>
      <c r="AF1692" s="27"/>
      <c r="AG1692" s="33"/>
      <c r="AH1692" s="34"/>
      <c r="AI1692" s="35"/>
      <c r="AJ1692" s="33"/>
      <c r="AK1692" s="34"/>
      <c r="AL1692" s="35"/>
      <c r="AM1692" s="28"/>
      <c r="AN1692" s="28"/>
      <c r="AO1692" s="28"/>
    </row>
    <row r="1693" spans="5:41" x14ac:dyDescent="0.25">
      <c r="E1693" s="20"/>
      <c r="F1693" s="20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6"/>
      <c r="AA1693" s="16"/>
      <c r="AB1693" s="16"/>
      <c r="AC1693" s="14"/>
      <c r="AD1693" s="14"/>
      <c r="AE1693" s="27"/>
      <c r="AF1693" s="27"/>
      <c r="AG1693" s="33"/>
      <c r="AH1693" s="34"/>
      <c r="AI1693" s="35"/>
      <c r="AJ1693" s="33"/>
      <c r="AK1693" s="34"/>
      <c r="AL1693" s="35"/>
      <c r="AM1693" s="28"/>
      <c r="AN1693" s="28"/>
      <c r="AO1693" s="28"/>
    </row>
    <row r="1694" spans="5:41" x14ac:dyDescent="0.25">
      <c r="E1694" s="20"/>
      <c r="F1694" s="20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6"/>
      <c r="AA1694" s="16"/>
      <c r="AB1694" s="16"/>
      <c r="AC1694" s="14"/>
      <c r="AD1694" s="14"/>
      <c r="AE1694" s="27"/>
      <c r="AF1694" s="27"/>
      <c r="AG1694" s="33"/>
      <c r="AH1694" s="34"/>
      <c r="AI1694" s="35"/>
      <c r="AJ1694" s="33"/>
      <c r="AK1694" s="34"/>
      <c r="AL1694" s="35"/>
      <c r="AM1694" s="28"/>
      <c r="AN1694" s="28"/>
      <c r="AO1694" s="28"/>
    </row>
    <row r="1695" spans="5:41" x14ac:dyDescent="0.25">
      <c r="E1695" s="20"/>
      <c r="F1695" s="20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6"/>
      <c r="AA1695" s="16"/>
      <c r="AB1695" s="16"/>
      <c r="AC1695" s="14"/>
      <c r="AD1695" s="14"/>
      <c r="AE1695" s="27"/>
      <c r="AF1695" s="27"/>
      <c r="AG1695" s="33"/>
      <c r="AH1695" s="34"/>
      <c r="AI1695" s="35"/>
      <c r="AJ1695" s="33"/>
      <c r="AK1695" s="34"/>
      <c r="AL1695" s="35"/>
      <c r="AM1695" s="28"/>
      <c r="AN1695" s="28"/>
      <c r="AO1695" s="28"/>
    </row>
    <row r="1696" spans="5:41" x14ac:dyDescent="0.25">
      <c r="E1696" s="20"/>
      <c r="F1696" s="20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6"/>
      <c r="AA1696" s="16"/>
      <c r="AB1696" s="16"/>
      <c r="AC1696" s="14"/>
      <c r="AD1696" s="14"/>
      <c r="AE1696" s="27"/>
      <c r="AF1696" s="27"/>
      <c r="AG1696" s="33"/>
      <c r="AH1696" s="34"/>
      <c r="AI1696" s="35"/>
      <c r="AJ1696" s="33"/>
      <c r="AK1696" s="34"/>
      <c r="AL1696" s="35"/>
      <c r="AM1696" s="28"/>
      <c r="AN1696" s="28"/>
      <c r="AO1696" s="28"/>
    </row>
    <row r="1697" spans="5:41" x14ac:dyDescent="0.25">
      <c r="E1697" s="20"/>
      <c r="F1697" s="20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6"/>
      <c r="AA1697" s="16"/>
      <c r="AB1697" s="16"/>
      <c r="AC1697" s="14"/>
      <c r="AD1697" s="14"/>
      <c r="AE1697" s="27"/>
      <c r="AF1697" s="27"/>
      <c r="AG1697" s="33"/>
      <c r="AH1697" s="34"/>
      <c r="AI1697" s="35"/>
      <c r="AJ1697" s="33"/>
      <c r="AK1697" s="34"/>
      <c r="AL1697" s="35"/>
      <c r="AM1697" s="28"/>
      <c r="AN1697" s="28"/>
      <c r="AO1697" s="28"/>
    </row>
    <row r="1698" spans="5:41" x14ac:dyDescent="0.25">
      <c r="E1698" s="20"/>
      <c r="F1698" s="20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6"/>
      <c r="AA1698" s="16"/>
      <c r="AB1698" s="16"/>
      <c r="AC1698" s="14"/>
      <c r="AD1698" s="14"/>
      <c r="AE1698" s="27"/>
      <c r="AF1698" s="27"/>
      <c r="AG1698" s="33"/>
      <c r="AH1698" s="34"/>
      <c r="AI1698" s="35"/>
      <c r="AJ1698" s="33"/>
      <c r="AK1698" s="34"/>
      <c r="AL1698" s="35"/>
      <c r="AM1698" s="28"/>
      <c r="AN1698" s="28"/>
      <c r="AO1698" s="28"/>
    </row>
    <row r="1699" spans="5:41" x14ac:dyDescent="0.25">
      <c r="E1699" s="20"/>
      <c r="F1699" s="20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6"/>
      <c r="AA1699" s="16"/>
      <c r="AB1699" s="16"/>
      <c r="AC1699" s="14"/>
      <c r="AD1699" s="14"/>
      <c r="AE1699" s="27"/>
      <c r="AF1699" s="27"/>
      <c r="AG1699" s="33"/>
      <c r="AH1699" s="34"/>
      <c r="AI1699" s="35"/>
      <c r="AJ1699" s="33"/>
      <c r="AK1699" s="34"/>
      <c r="AL1699" s="35"/>
      <c r="AM1699" s="28"/>
      <c r="AN1699" s="28"/>
      <c r="AO1699" s="28"/>
    </row>
    <row r="1700" spans="5:41" x14ac:dyDescent="0.25">
      <c r="E1700" s="20"/>
      <c r="F1700" s="20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6"/>
      <c r="AA1700" s="16"/>
      <c r="AB1700" s="16"/>
      <c r="AC1700" s="14"/>
      <c r="AD1700" s="14"/>
      <c r="AE1700" s="27"/>
      <c r="AF1700" s="27"/>
      <c r="AG1700" s="33"/>
      <c r="AH1700" s="34"/>
      <c r="AI1700" s="35"/>
      <c r="AJ1700" s="33"/>
      <c r="AK1700" s="34"/>
      <c r="AL1700" s="35"/>
      <c r="AM1700" s="28"/>
      <c r="AN1700" s="28"/>
      <c r="AO1700" s="28"/>
    </row>
    <row r="1701" spans="5:41" x14ac:dyDescent="0.25">
      <c r="E1701" s="20"/>
      <c r="F1701" s="20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6"/>
      <c r="AA1701" s="16"/>
      <c r="AB1701" s="16"/>
      <c r="AC1701" s="14"/>
      <c r="AD1701" s="14"/>
      <c r="AE1701" s="27"/>
      <c r="AF1701" s="27"/>
      <c r="AG1701" s="33"/>
      <c r="AH1701" s="34"/>
      <c r="AI1701" s="35"/>
      <c r="AJ1701" s="33"/>
      <c r="AK1701" s="34"/>
      <c r="AL1701" s="35"/>
      <c r="AM1701" s="28"/>
      <c r="AN1701" s="28"/>
      <c r="AO1701" s="28"/>
    </row>
    <row r="1702" spans="5:41" x14ac:dyDescent="0.25">
      <c r="E1702" s="20"/>
      <c r="F1702" s="20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6"/>
      <c r="AA1702" s="16"/>
      <c r="AB1702" s="16"/>
      <c r="AC1702" s="14"/>
      <c r="AD1702" s="14"/>
      <c r="AE1702" s="27"/>
      <c r="AF1702" s="27"/>
      <c r="AG1702" s="33"/>
      <c r="AH1702" s="34"/>
      <c r="AI1702" s="35"/>
      <c r="AJ1702" s="33"/>
      <c r="AK1702" s="34"/>
      <c r="AL1702" s="35"/>
      <c r="AM1702" s="28"/>
      <c r="AN1702" s="28"/>
      <c r="AO1702" s="28"/>
    </row>
    <row r="1703" spans="5:41" x14ac:dyDescent="0.25">
      <c r="E1703" s="20"/>
      <c r="F1703" s="20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6"/>
      <c r="AA1703" s="16"/>
      <c r="AB1703" s="16"/>
      <c r="AC1703" s="14"/>
      <c r="AD1703" s="14"/>
      <c r="AE1703" s="27"/>
      <c r="AF1703" s="27"/>
      <c r="AG1703" s="33"/>
      <c r="AH1703" s="34"/>
      <c r="AI1703" s="35"/>
      <c r="AJ1703" s="33"/>
      <c r="AK1703" s="34"/>
      <c r="AL1703" s="35"/>
      <c r="AM1703" s="28"/>
      <c r="AN1703" s="28"/>
      <c r="AO1703" s="28"/>
    </row>
    <row r="1704" spans="5:41" x14ac:dyDescent="0.25">
      <c r="E1704" s="20"/>
      <c r="F1704" s="20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6"/>
      <c r="AA1704" s="16"/>
      <c r="AB1704" s="16"/>
      <c r="AC1704" s="14"/>
      <c r="AD1704" s="14"/>
      <c r="AE1704" s="27"/>
      <c r="AF1704" s="27"/>
      <c r="AG1704" s="33"/>
      <c r="AH1704" s="34"/>
      <c r="AI1704" s="35"/>
      <c r="AJ1704" s="33"/>
      <c r="AK1704" s="34"/>
      <c r="AL1704" s="35"/>
      <c r="AM1704" s="28"/>
      <c r="AN1704" s="28"/>
      <c r="AO1704" s="28"/>
    </row>
    <row r="1705" spans="5:41" x14ac:dyDescent="0.25">
      <c r="E1705" s="20"/>
      <c r="F1705" s="20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6"/>
      <c r="AA1705" s="16"/>
      <c r="AB1705" s="16"/>
      <c r="AC1705" s="14"/>
      <c r="AD1705" s="14"/>
      <c r="AE1705" s="27"/>
      <c r="AF1705" s="27"/>
      <c r="AG1705" s="33"/>
      <c r="AH1705" s="34"/>
      <c r="AI1705" s="35"/>
      <c r="AJ1705" s="33"/>
      <c r="AK1705" s="34"/>
      <c r="AL1705" s="35"/>
      <c r="AM1705" s="28"/>
      <c r="AN1705" s="28"/>
      <c r="AO1705" s="28"/>
    </row>
    <row r="1706" spans="5:41" x14ac:dyDescent="0.25">
      <c r="E1706" s="20"/>
      <c r="F1706" s="20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6"/>
      <c r="AA1706" s="16"/>
      <c r="AB1706" s="16"/>
      <c r="AC1706" s="14"/>
      <c r="AD1706" s="14"/>
      <c r="AE1706" s="27"/>
      <c r="AF1706" s="27"/>
      <c r="AG1706" s="33"/>
      <c r="AH1706" s="34"/>
      <c r="AI1706" s="35"/>
      <c r="AJ1706" s="33"/>
      <c r="AK1706" s="34"/>
      <c r="AL1706" s="35"/>
      <c r="AM1706" s="28"/>
      <c r="AN1706" s="28"/>
      <c r="AO1706" s="28"/>
    </row>
    <row r="1707" spans="5:41" x14ac:dyDescent="0.25">
      <c r="E1707" s="20"/>
      <c r="F1707" s="20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6"/>
      <c r="AA1707" s="16"/>
      <c r="AB1707" s="16"/>
      <c r="AC1707" s="14"/>
      <c r="AD1707" s="14"/>
      <c r="AE1707" s="27"/>
      <c r="AF1707" s="27"/>
      <c r="AG1707" s="33"/>
      <c r="AH1707" s="34"/>
      <c r="AI1707" s="35"/>
      <c r="AJ1707" s="33"/>
      <c r="AK1707" s="34"/>
      <c r="AL1707" s="35"/>
      <c r="AM1707" s="28"/>
      <c r="AN1707" s="28"/>
      <c r="AO1707" s="28"/>
    </row>
    <row r="1708" spans="5:41" x14ac:dyDescent="0.25">
      <c r="E1708" s="20"/>
      <c r="F1708" s="20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6"/>
      <c r="AA1708" s="16"/>
      <c r="AB1708" s="16"/>
      <c r="AC1708" s="14"/>
      <c r="AD1708" s="14"/>
      <c r="AE1708" s="27"/>
      <c r="AF1708" s="27"/>
      <c r="AG1708" s="33"/>
      <c r="AH1708" s="34"/>
      <c r="AI1708" s="35"/>
      <c r="AJ1708" s="33"/>
      <c r="AK1708" s="34"/>
      <c r="AL1708" s="35"/>
      <c r="AM1708" s="28"/>
      <c r="AN1708" s="28"/>
      <c r="AO1708" s="28"/>
    </row>
    <row r="1709" spans="5:41" x14ac:dyDescent="0.25">
      <c r="E1709" s="20"/>
      <c r="F1709" s="20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6"/>
      <c r="AA1709" s="16"/>
      <c r="AB1709" s="16"/>
      <c r="AC1709" s="14"/>
      <c r="AD1709" s="14"/>
      <c r="AE1709" s="27"/>
      <c r="AF1709" s="27"/>
      <c r="AG1709" s="33"/>
      <c r="AH1709" s="34"/>
      <c r="AI1709" s="35"/>
      <c r="AJ1709" s="33"/>
      <c r="AK1709" s="34"/>
      <c r="AL1709" s="35"/>
      <c r="AM1709" s="28"/>
      <c r="AN1709" s="28"/>
      <c r="AO1709" s="28"/>
    </row>
    <row r="1710" spans="5:41" x14ac:dyDescent="0.25">
      <c r="E1710" s="20"/>
      <c r="F1710" s="20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6"/>
      <c r="AA1710" s="16"/>
      <c r="AB1710" s="16"/>
      <c r="AC1710" s="14"/>
      <c r="AD1710" s="14"/>
      <c r="AE1710" s="27"/>
      <c r="AF1710" s="27"/>
      <c r="AG1710" s="33"/>
      <c r="AH1710" s="34"/>
      <c r="AI1710" s="35"/>
      <c r="AJ1710" s="33"/>
      <c r="AK1710" s="34"/>
      <c r="AL1710" s="35"/>
      <c r="AM1710" s="28"/>
      <c r="AN1710" s="28"/>
      <c r="AO1710" s="28"/>
    </row>
    <row r="1711" spans="5:41" x14ac:dyDescent="0.25">
      <c r="E1711" s="20"/>
      <c r="F1711" s="20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6"/>
      <c r="AA1711" s="16"/>
      <c r="AB1711" s="16"/>
      <c r="AC1711" s="14"/>
      <c r="AD1711" s="14"/>
      <c r="AE1711" s="27"/>
      <c r="AF1711" s="27"/>
      <c r="AG1711" s="33"/>
      <c r="AH1711" s="34"/>
      <c r="AI1711" s="35"/>
      <c r="AJ1711" s="33"/>
      <c r="AK1711" s="34"/>
      <c r="AL1711" s="35"/>
      <c r="AM1711" s="28"/>
      <c r="AN1711" s="28"/>
      <c r="AO1711" s="28"/>
    </row>
    <row r="1712" spans="5:41" x14ac:dyDescent="0.25">
      <c r="E1712" s="20"/>
      <c r="F1712" s="20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6"/>
      <c r="AA1712" s="16"/>
      <c r="AB1712" s="16"/>
      <c r="AC1712" s="14"/>
      <c r="AD1712" s="14"/>
      <c r="AE1712" s="27"/>
      <c r="AF1712" s="27"/>
      <c r="AG1712" s="33"/>
      <c r="AH1712" s="34"/>
      <c r="AI1712" s="35"/>
      <c r="AJ1712" s="33"/>
      <c r="AK1712" s="34"/>
      <c r="AL1712" s="35"/>
      <c r="AM1712" s="28"/>
      <c r="AN1712" s="28"/>
      <c r="AO1712" s="28"/>
    </row>
    <row r="1713" spans="5:41" x14ac:dyDescent="0.25">
      <c r="E1713" s="20"/>
      <c r="F1713" s="20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6"/>
      <c r="AA1713" s="16"/>
      <c r="AB1713" s="16"/>
      <c r="AC1713" s="14"/>
      <c r="AD1713" s="14"/>
      <c r="AE1713" s="27"/>
      <c r="AF1713" s="27"/>
      <c r="AG1713" s="33"/>
      <c r="AH1713" s="34"/>
      <c r="AI1713" s="35"/>
      <c r="AJ1713" s="33"/>
      <c r="AK1713" s="34"/>
      <c r="AL1713" s="35"/>
      <c r="AM1713" s="28"/>
      <c r="AN1713" s="28"/>
      <c r="AO1713" s="28"/>
    </row>
    <row r="1714" spans="5:41" x14ac:dyDescent="0.25">
      <c r="E1714" s="20"/>
      <c r="F1714" s="20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6"/>
      <c r="AA1714" s="16"/>
      <c r="AB1714" s="16"/>
      <c r="AC1714" s="14"/>
      <c r="AD1714" s="14"/>
      <c r="AE1714" s="27"/>
      <c r="AF1714" s="27"/>
      <c r="AG1714" s="33"/>
      <c r="AH1714" s="34"/>
      <c r="AI1714" s="35"/>
      <c r="AJ1714" s="33"/>
      <c r="AK1714" s="34"/>
      <c r="AL1714" s="35"/>
      <c r="AM1714" s="28"/>
      <c r="AN1714" s="28"/>
      <c r="AO1714" s="28"/>
    </row>
    <row r="1715" spans="5:41" x14ac:dyDescent="0.25">
      <c r="E1715" s="20"/>
      <c r="F1715" s="20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6"/>
      <c r="AA1715" s="16"/>
      <c r="AB1715" s="16"/>
      <c r="AC1715" s="14"/>
      <c r="AD1715" s="14"/>
      <c r="AE1715" s="27"/>
      <c r="AF1715" s="27"/>
      <c r="AG1715" s="33"/>
      <c r="AH1715" s="34"/>
      <c r="AI1715" s="35"/>
      <c r="AJ1715" s="33"/>
      <c r="AK1715" s="34"/>
      <c r="AL1715" s="35"/>
      <c r="AM1715" s="28"/>
      <c r="AN1715" s="28"/>
      <c r="AO1715" s="28"/>
    </row>
    <row r="1716" spans="5:41" x14ac:dyDescent="0.25">
      <c r="E1716" s="20"/>
      <c r="F1716" s="20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6"/>
      <c r="AA1716" s="16"/>
      <c r="AB1716" s="16"/>
      <c r="AC1716" s="14"/>
      <c r="AD1716" s="14"/>
      <c r="AE1716" s="27"/>
      <c r="AF1716" s="27"/>
      <c r="AG1716" s="33"/>
      <c r="AH1716" s="34"/>
      <c r="AI1716" s="35"/>
      <c r="AJ1716" s="33"/>
      <c r="AK1716" s="34"/>
      <c r="AL1716" s="35"/>
      <c r="AM1716" s="28"/>
      <c r="AN1716" s="28"/>
      <c r="AO1716" s="28"/>
    </row>
    <row r="1717" spans="5:41" x14ac:dyDescent="0.25">
      <c r="E1717" s="20"/>
      <c r="F1717" s="20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6"/>
      <c r="AA1717" s="16"/>
      <c r="AB1717" s="16"/>
      <c r="AC1717" s="14"/>
      <c r="AD1717" s="14"/>
      <c r="AE1717" s="27"/>
      <c r="AF1717" s="27"/>
      <c r="AG1717" s="33"/>
      <c r="AH1717" s="34"/>
      <c r="AI1717" s="35"/>
      <c r="AJ1717" s="33"/>
      <c r="AK1717" s="34"/>
      <c r="AL1717" s="35"/>
      <c r="AM1717" s="28"/>
      <c r="AN1717" s="28"/>
      <c r="AO1717" s="28"/>
    </row>
    <row r="1718" spans="5:41" x14ac:dyDescent="0.25">
      <c r="E1718" s="20"/>
      <c r="F1718" s="20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6"/>
      <c r="AA1718" s="16"/>
      <c r="AB1718" s="16"/>
      <c r="AC1718" s="14"/>
      <c r="AD1718" s="14"/>
      <c r="AE1718" s="27"/>
      <c r="AF1718" s="27"/>
      <c r="AG1718" s="33"/>
      <c r="AH1718" s="34"/>
      <c r="AI1718" s="35"/>
      <c r="AJ1718" s="33"/>
      <c r="AK1718" s="34"/>
      <c r="AL1718" s="35"/>
      <c r="AM1718" s="28"/>
      <c r="AN1718" s="28"/>
      <c r="AO1718" s="28"/>
    </row>
    <row r="1719" spans="5:41" x14ac:dyDescent="0.25">
      <c r="E1719" s="20"/>
      <c r="F1719" s="20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6"/>
      <c r="AA1719" s="16"/>
      <c r="AB1719" s="16"/>
      <c r="AC1719" s="14"/>
      <c r="AD1719" s="14"/>
      <c r="AE1719" s="27"/>
      <c r="AF1719" s="27"/>
      <c r="AG1719" s="33"/>
      <c r="AH1719" s="34"/>
      <c r="AI1719" s="35"/>
      <c r="AJ1719" s="33"/>
      <c r="AK1719" s="34"/>
      <c r="AL1719" s="35"/>
      <c r="AM1719" s="28"/>
      <c r="AN1719" s="28"/>
      <c r="AO1719" s="28"/>
    </row>
    <row r="1720" spans="5:41" x14ac:dyDescent="0.25">
      <c r="E1720" s="20"/>
      <c r="F1720" s="20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6"/>
      <c r="AA1720" s="16"/>
      <c r="AB1720" s="16"/>
      <c r="AC1720" s="14"/>
      <c r="AD1720" s="14"/>
      <c r="AE1720" s="27"/>
      <c r="AF1720" s="27"/>
      <c r="AG1720" s="33"/>
      <c r="AH1720" s="34"/>
      <c r="AI1720" s="35"/>
      <c r="AJ1720" s="33"/>
      <c r="AK1720" s="34"/>
      <c r="AL1720" s="35"/>
      <c r="AM1720" s="28"/>
      <c r="AN1720" s="28"/>
      <c r="AO1720" s="28"/>
    </row>
    <row r="1721" spans="5:41" x14ac:dyDescent="0.25">
      <c r="E1721" s="20"/>
      <c r="F1721" s="20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6"/>
      <c r="AA1721" s="16"/>
      <c r="AB1721" s="16"/>
      <c r="AC1721" s="14"/>
      <c r="AD1721" s="14"/>
      <c r="AE1721" s="27"/>
      <c r="AF1721" s="27"/>
      <c r="AG1721" s="33"/>
      <c r="AH1721" s="34"/>
      <c r="AI1721" s="35"/>
      <c r="AJ1721" s="33"/>
      <c r="AK1721" s="34"/>
      <c r="AL1721" s="35"/>
      <c r="AM1721" s="28"/>
      <c r="AN1721" s="28"/>
      <c r="AO1721" s="28"/>
    </row>
    <row r="1722" spans="5:41" x14ac:dyDescent="0.25">
      <c r="E1722" s="20"/>
      <c r="F1722" s="20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6"/>
      <c r="AA1722" s="16"/>
      <c r="AB1722" s="16"/>
      <c r="AC1722" s="14"/>
      <c r="AD1722" s="14"/>
      <c r="AE1722" s="27"/>
      <c r="AF1722" s="27"/>
      <c r="AG1722" s="33"/>
      <c r="AH1722" s="34"/>
      <c r="AI1722" s="35"/>
      <c r="AJ1722" s="33"/>
      <c r="AK1722" s="34"/>
      <c r="AL1722" s="35"/>
      <c r="AM1722" s="28"/>
      <c r="AN1722" s="28"/>
      <c r="AO1722" s="28"/>
    </row>
    <row r="1723" spans="5:41" x14ac:dyDescent="0.25">
      <c r="E1723" s="20"/>
      <c r="F1723" s="20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6"/>
      <c r="AA1723" s="16"/>
      <c r="AB1723" s="16"/>
      <c r="AC1723" s="14"/>
      <c r="AD1723" s="14"/>
      <c r="AE1723" s="27"/>
      <c r="AF1723" s="27"/>
      <c r="AG1723" s="33"/>
      <c r="AH1723" s="34"/>
      <c r="AI1723" s="35"/>
      <c r="AJ1723" s="33"/>
      <c r="AK1723" s="34"/>
      <c r="AL1723" s="35"/>
      <c r="AM1723" s="28"/>
      <c r="AN1723" s="28"/>
      <c r="AO1723" s="28"/>
    </row>
    <row r="1724" spans="5:41" x14ac:dyDescent="0.25">
      <c r="E1724" s="20"/>
      <c r="F1724" s="20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6"/>
      <c r="AA1724" s="16"/>
      <c r="AB1724" s="16"/>
      <c r="AC1724" s="14"/>
      <c r="AD1724" s="14"/>
      <c r="AE1724" s="27"/>
      <c r="AF1724" s="27"/>
      <c r="AG1724" s="33"/>
      <c r="AH1724" s="34"/>
      <c r="AI1724" s="35"/>
      <c r="AJ1724" s="33"/>
      <c r="AK1724" s="34"/>
      <c r="AL1724" s="35"/>
      <c r="AM1724" s="28"/>
      <c r="AN1724" s="28"/>
      <c r="AO1724" s="28"/>
    </row>
    <row r="1725" spans="5:41" x14ac:dyDescent="0.25">
      <c r="E1725" s="20"/>
      <c r="F1725" s="20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6"/>
      <c r="AA1725" s="16"/>
      <c r="AB1725" s="16"/>
      <c r="AC1725" s="14"/>
      <c r="AD1725" s="14"/>
      <c r="AE1725" s="27"/>
      <c r="AF1725" s="27"/>
      <c r="AG1725" s="33"/>
      <c r="AH1725" s="34"/>
      <c r="AI1725" s="35"/>
      <c r="AJ1725" s="33"/>
      <c r="AK1725" s="34"/>
      <c r="AL1725" s="35"/>
      <c r="AM1725" s="28"/>
      <c r="AN1725" s="28"/>
      <c r="AO1725" s="28"/>
    </row>
    <row r="1726" spans="5:41" x14ac:dyDescent="0.25">
      <c r="E1726" s="20"/>
      <c r="F1726" s="20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6"/>
      <c r="AA1726" s="16"/>
      <c r="AB1726" s="16"/>
      <c r="AC1726" s="14"/>
      <c r="AD1726" s="14"/>
      <c r="AE1726" s="27"/>
      <c r="AF1726" s="27"/>
      <c r="AG1726" s="33"/>
      <c r="AH1726" s="34"/>
      <c r="AI1726" s="35"/>
      <c r="AJ1726" s="33"/>
      <c r="AK1726" s="34"/>
      <c r="AL1726" s="35"/>
      <c r="AM1726" s="28"/>
      <c r="AN1726" s="28"/>
      <c r="AO1726" s="28"/>
    </row>
    <row r="1727" spans="5:41" x14ac:dyDescent="0.25">
      <c r="E1727" s="20"/>
      <c r="F1727" s="20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6"/>
      <c r="AA1727" s="16"/>
      <c r="AB1727" s="16"/>
      <c r="AC1727" s="14"/>
      <c r="AD1727" s="14"/>
      <c r="AE1727" s="27"/>
      <c r="AF1727" s="27"/>
      <c r="AG1727" s="33"/>
      <c r="AH1727" s="34"/>
      <c r="AI1727" s="35"/>
      <c r="AJ1727" s="33"/>
      <c r="AK1727" s="34"/>
      <c r="AL1727" s="35"/>
      <c r="AM1727" s="28"/>
      <c r="AN1727" s="28"/>
      <c r="AO1727" s="28"/>
    </row>
    <row r="1728" spans="5:41" x14ac:dyDescent="0.25">
      <c r="E1728" s="20"/>
      <c r="F1728" s="20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6"/>
      <c r="AA1728" s="16"/>
      <c r="AB1728" s="16"/>
      <c r="AC1728" s="14"/>
      <c r="AD1728" s="14"/>
      <c r="AE1728" s="27"/>
      <c r="AF1728" s="27"/>
      <c r="AG1728" s="33"/>
      <c r="AH1728" s="34"/>
      <c r="AI1728" s="35"/>
      <c r="AJ1728" s="33"/>
      <c r="AK1728" s="34"/>
      <c r="AL1728" s="35"/>
      <c r="AM1728" s="28"/>
      <c r="AN1728" s="28"/>
      <c r="AO1728" s="28"/>
    </row>
    <row r="1729" spans="5:41" x14ac:dyDescent="0.25">
      <c r="E1729" s="20"/>
      <c r="F1729" s="20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6"/>
      <c r="AA1729" s="16"/>
      <c r="AB1729" s="16"/>
      <c r="AC1729" s="14"/>
      <c r="AD1729" s="14"/>
      <c r="AE1729" s="27"/>
      <c r="AF1729" s="27"/>
      <c r="AG1729" s="33"/>
      <c r="AH1729" s="34"/>
      <c r="AI1729" s="35"/>
      <c r="AJ1729" s="33"/>
      <c r="AK1729" s="34"/>
      <c r="AL1729" s="35"/>
      <c r="AM1729" s="28"/>
      <c r="AN1729" s="28"/>
      <c r="AO1729" s="28"/>
    </row>
    <row r="1730" spans="5:41" x14ac:dyDescent="0.25">
      <c r="E1730" s="20"/>
      <c r="F1730" s="20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6"/>
      <c r="AA1730" s="16"/>
      <c r="AB1730" s="16"/>
      <c r="AC1730" s="14"/>
      <c r="AD1730" s="14"/>
      <c r="AE1730" s="27"/>
      <c r="AF1730" s="27"/>
      <c r="AG1730" s="33"/>
      <c r="AH1730" s="34"/>
      <c r="AI1730" s="35"/>
      <c r="AJ1730" s="33"/>
      <c r="AK1730" s="34"/>
      <c r="AL1730" s="35"/>
      <c r="AM1730" s="28"/>
      <c r="AN1730" s="28"/>
      <c r="AO1730" s="28"/>
    </row>
    <row r="1731" spans="5:41" x14ac:dyDescent="0.25">
      <c r="E1731" s="20"/>
      <c r="F1731" s="20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6"/>
      <c r="AA1731" s="16"/>
      <c r="AB1731" s="16"/>
      <c r="AC1731" s="14"/>
      <c r="AD1731" s="14"/>
      <c r="AE1731" s="27"/>
      <c r="AF1731" s="27"/>
      <c r="AG1731" s="33"/>
      <c r="AH1731" s="34"/>
      <c r="AI1731" s="35"/>
      <c r="AJ1731" s="33"/>
      <c r="AK1731" s="34"/>
      <c r="AL1731" s="35"/>
      <c r="AM1731" s="28"/>
      <c r="AN1731" s="28"/>
      <c r="AO1731" s="28"/>
    </row>
    <row r="1732" spans="5:41" x14ac:dyDescent="0.25">
      <c r="E1732" s="20"/>
      <c r="F1732" s="20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6"/>
      <c r="AA1732" s="16"/>
      <c r="AB1732" s="16"/>
      <c r="AC1732" s="14"/>
      <c r="AD1732" s="14"/>
      <c r="AE1732" s="27"/>
      <c r="AF1732" s="27"/>
      <c r="AG1732" s="33"/>
      <c r="AH1732" s="34"/>
      <c r="AI1732" s="35"/>
      <c r="AJ1732" s="33"/>
      <c r="AK1732" s="34"/>
      <c r="AL1732" s="35"/>
      <c r="AM1732" s="28"/>
      <c r="AN1732" s="28"/>
      <c r="AO1732" s="28"/>
    </row>
    <row r="1733" spans="5:41" x14ac:dyDescent="0.25">
      <c r="E1733" s="20"/>
      <c r="F1733" s="20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6"/>
      <c r="AA1733" s="16"/>
      <c r="AB1733" s="16"/>
      <c r="AC1733" s="14"/>
      <c r="AD1733" s="14"/>
      <c r="AE1733" s="27"/>
      <c r="AF1733" s="27"/>
      <c r="AG1733" s="33"/>
      <c r="AH1733" s="34"/>
      <c r="AI1733" s="35"/>
      <c r="AJ1733" s="33"/>
      <c r="AK1733" s="34"/>
      <c r="AL1733" s="35"/>
      <c r="AM1733" s="28"/>
      <c r="AN1733" s="28"/>
      <c r="AO1733" s="28"/>
    </row>
    <row r="1734" spans="5:41" x14ac:dyDescent="0.25">
      <c r="E1734" s="20"/>
      <c r="F1734" s="20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6"/>
      <c r="AA1734" s="16"/>
      <c r="AB1734" s="16"/>
      <c r="AC1734" s="14"/>
      <c r="AD1734" s="14"/>
      <c r="AE1734" s="27"/>
      <c r="AF1734" s="27"/>
      <c r="AG1734" s="33"/>
      <c r="AH1734" s="34"/>
      <c r="AI1734" s="35"/>
      <c r="AJ1734" s="33"/>
      <c r="AK1734" s="34"/>
      <c r="AL1734" s="35"/>
      <c r="AM1734" s="28"/>
      <c r="AN1734" s="28"/>
      <c r="AO1734" s="28"/>
    </row>
    <row r="1735" spans="5:41" x14ac:dyDescent="0.25">
      <c r="E1735" s="20"/>
      <c r="F1735" s="20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6"/>
      <c r="AA1735" s="16"/>
      <c r="AB1735" s="16"/>
      <c r="AC1735" s="14"/>
      <c r="AD1735" s="14"/>
      <c r="AE1735" s="27"/>
      <c r="AF1735" s="27"/>
      <c r="AG1735" s="33"/>
      <c r="AH1735" s="34"/>
      <c r="AI1735" s="35"/>
      <c r="AJ1735" s="33"/>
      <c r="AK1735" s="34"/>
      <c r="AL1735" s="35"/>
      <c r="AM1735" s="28"/>
      <c r="AN1735" s="28"/>
      <c r="AO1735" s="28"/>
    </row>
    <row r="1736" spans="5:41" x14ac:dyDescent="0.25">
      <c r="E1736" s="20"/>
      <c r="F1736" s="20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6"/>
      <c r="AA1736" s="16"/>
      <c r="AB1736" s="16"/>
      <c r="AC1736" s="14"/>
      <c r="AD1736" s="14"/>
      <c r="AE1736" s="27"/>
      <c r="AF1736" s="27"/>
      <c r="AG1736" s="33"/>
      <c r="AH1736" s="34"/>
      <c r="AI1736" s="35"/>
      <c r="AJ1736" s="33"/>
      <c r="AK1736" s="34"/>
      <c r="AL1736" s="35"/>
      <c r="AM1736" s="28"/>
      <c r="AN1736" s="28"/>
      <c r="AO1736" s="28"/>
    </row>
    <row r="1737" spans="5:41" x14ac:dyDescent="0.25">
      <c r="E1737" s="20"/>
      <c r="F1737" s="20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6"/>
      <c r="AA1737" s="16"/>
      <c r="AB1737" s="16"/>
      <c r="AC1737" s="14"/>
      <c r="AD1737" s="14"/>
      <c r="AE1737" s="27"/>
      <c r="AF1737" s="27"/>
      <c r="AG1737" s="33"/>
      <c r="AH1737" s="34"/>
      <c r="AI1737" s="35"/>
      <c r="AJ1737" s="33"/>
      <c r="AK1737" s="34"/>
      <c r="AL1737" s="35"/>
      <c r="AM1737" s="28"/>
      <c r="AN1737" s="28"/>
      <c r="AO1737" s="28"/>
    </row>
    <row r="1738" spans="5:41" x14ac:dyDescent="0.25">
      <c r="E1738" s="20"/>
      <c r="F1738" s="20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6"/>
      <c r="AA1738" s="16"/>
      <c r="AB1738" s="16"/>
      <c r="AC1738" s="14"/>
      <c r="AD1738" s="14"/>
      <c r="AE1738" s="27"/>
      <c r="AF1738" s="27"/>
      <c r="AG1738" s="33"/>
      <c r="AH1738" s="34"/>
      <c r="AI1738" s="35"/>
      <c r="AJ1738" s="33"/>
      <c r="AK1738" s="34"/>
      <c r="AL1738" s="35"/>
      <c r="AM1738" s="28"/>
      <c r="AN1738" s="28"/>
      <c r="AO1738" s="28"/>
    </row>
    <row r="1739" spans="5:41" x14ac:dyDescent="0.25">
      <c r="E1739" s="20"/>
      <c r="F1739" s="20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6"/>
      <c r="AA1739" s="16"/>
      <c r="AB1739" s="16"/>
      <c r="AC1739" s="14"/>
      <c r="AD1739" s="14"/>
      <c r="AE1739" s="27"/>
      <c r="AF1739" s="27"/>
      <c r="AG1739" s="33"/>
      <c r="AH1739" s="34"/>
      <c r="AI1739" s="35"/>
      <c r="AJ1739" s="33"/>
      <c r="AK1739" s="34"/>
      <c r="AL1739" s="35"/>
      <c r="AM1739" s="28"/>
      <c r="AN1739" s="28"/>
      <c r="AO1739" s="28"/>
    </row>
    <row r="1740" spans="5:41" x14ac:dyDescent="0.25">
      <c r="E1740" s="20"/>
      <c r="F1740" s="20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6"/>
      <c r="AA1740" s="16"/>
      <c r="AB1740" s="16"/>
      <c r="AC1740" s="14"/>
      <c r="AD1740" s="14"/>
      <c r="AE1740" s="27"/>
      <c r="AF1740" s="27"/>
      <c r="AG1740" s="33"/>
      <c r="AH1740" s="34"/>
      <c r="AI1740" s="35"/>
      <c r="AJ1740" s="33"/>
      <c r="AK1740" s="34"/>
      <c r="AL1740" s="35"/>
      <c r="AM1740" s="28"/>
      <c r="AN1740" s="28"/>
      <c r="AO1740" s="28"/>
    </row>
    <row r="1741" spans="5:41" x14ac:dyDescent="0.25">
      <c r="E1741" s="20"/>
      <c r="F1741" s="20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6"/>
      <c r="AA1741" s="16"/>
      <c r="AB1741" s="16"/>
      <c r="AC1741" s="14"/>
      <c r="AD1741" s="14"/>
      <c r="AE1741" s="27"/>
      <c r="AF1741" s="27"/>
      <c r="AG1741" s="33"/>
      <c r="AH1741" s="34"/>
      <c r="AI1741" s="35"/>
      <c r="AJ1741" s="33"/>
      <c r="AK1741" s="34"/>
      <c r="AL1741" s="35"/>
      <c r="AM1741" s="28"/>
      <c r="AN1741" s="28"/>
      <c r="AO1741" s="28"/>
    </row>
    <row r="1742" spans="5:41" x14ac:dyDescent="0.25">
      <c r="E1742" s="20"/>
      <c r="F1742" s="20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6"/>
      <c r="AA1742" s="16"/>
      <c r="AB1742" s="16"/>
      <c r="AC1742" s="14"/>
      <c r="AD1742" s="14"/>
      <c r="AE1742" s="27"/>
      <c r="AF1742" s="27"/>
      <c r="AG1742" s="33"/>
      <c r="AH1742" s="34"/>
      <c r="AI1742" s="35"/>
      <c r="AJ1742" s="33"/>
      <c r="AK1742" s="34"/>
      <c r="AL1742" s="35"/>
      <c r="AM1742" s="28"/>
      <c r="AN1742" s="28"/>
      <c r="AO1742" s="28"/>
    </row>
    <row r="1743" spans="5:41" x14ac:dyDescent="0.25">
      <c r="E1743" s="20"/>
      <c r="F1743" s="20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6"/>
      <c r="AA1743" s="16"/>
      <c r="AB1743" s="16"/>
      <c r="AC1743" s="14"/>
      <c r="AD1743" s="14"/>
      <c r="AE1743" s="27"/>
      <c r="AF1743" s="27"/>
      <c r="AG1743" s="33"/>
      <c r="AH1743" s="34"/>
      <c r="AI1743" s="35"/>
      <c r="AJ1743" s="33"/>
      <c r="AK1743" s="34"/>
      <c r="AL1743" s="35"/>
      <c r="AM1743" s="28"/>
      <c r="AN1743" s="28"/>
      <c r="AO1743" s="28"/>
    </row>
    <row r="1744" spans="5:41" x14ac:dyDescent="0.25">
      <c r="E1744" s="20"/>
      <c r="F1744" s="20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6"/>
      <c r="AA1744" s="16"/>
      <c r="AB1744" s="16"/>
      <c r="AC1744" s="14"/>
      <c r="AD1744" s="14"/>
      <c r="AE1744" s="27"/>
      <c r="AF1744" s="27"/>
      <c r="AG1744" s="33"/>
      <c r="AH1744" s="34"/>
      <c r="AI1744" s="35"/>
      <c r="AJ1744" s="33"/>
      <c r="AK1744" s="34"/>
      <c r="AL1744" s="35"/>
      <c r="AM1744" s="28"/>
      <c r="AN1744" s="28"/>
      <c r="AO1744" s="28"/>
    </row>
    <row r="1745" spans="5:41" x14ac:dyDescent="0.25">
      <c r="E1745" s="20"/>
      <c r="F1745" s="20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6"/>
      <c r="AA1745" s="16"/>
      <c r="AB1745" s="16"/>
      <c r="AC1745" s="14"/>
      <c r="AD1745" s="14"/>
      <c r="AE1745" s="27"/>
      <c r="AF1745" s="27"/>
      <c r="AG1745" s="33"/>
      <c r="AH1745" s="34"/>
      <c r="AI1745" s="35"/>
      <c r="AJ1745" s="33"/>
      <c r="AK1745" s="34"/>
      <c r="AL1745" s="35"/>
      <c r="AM1745" s="28"/>
      <c r="AN1745" s="28"/>
      <c r="AO1745" s="28"/>
    </row>
    <row r="1746" spans="5:41" x14ac:dyDescent="0.25">
      <c r="E1746" s="20"/>
      <c r="F1746" s="20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6"/>
      <c r="AA1746" s="16"/>
      <c r="AB1746" s="16"/>
      <c r="AC1746" s="14"/>
      <c r="AD1746" s="14"/>
      <c r="AE1746" s="27"/>
      <c r="AF1746" s="27"/>
      <c r="AG1746" s="33"/>
      <c r="AH1746" s="34"/>
      <c r="AI1746" s="35"/>
      <c r="AJ1746" s="33"/>
      <c r="AK1746" s="34"/>
      <c r="AL1746" s="35"/>
      <c r="AM1746" s="28"/>
      <c r="AN1746" s="28"/>
      <c r="AO1746" s="28"/>
    </row>
    <row r="1747" spans="5:41" x14ac:dyDescent="0.25">
      <c r="E1747" s="20"/>
      <c r="F1747" s="20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6"/>
      <c r="AA1747" s="16"/>
      <c r="AB1747" s="16"/>
      <c r="AC1747" s="14"/>
      <c r="AD1747" s="14"/>
      <c r="AE1747" s="27"/>
      <c r="AF1747" s="27"/>
      <c r="AG1747" s="33"/>
      <c r="AH1747" s="34"/>
      <c r="AI1747" s="35"/>
      <c r="AJ1747" s="33"/>
      <c r="AK1747" s="34"/>
      <c r="AL1747" s="35"/>
      <c r="AM1747" s="28"/>
      <c r="AN1747" s="28"/>
      <c r="AO1747" s="28"/>
    </row>
    <row r="1748" spans="5:41" x14ac:dyDescent="0.25">
      <c r="E1748" s="20"/>
      <c r="F1748" s="20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6"/>
      <c r="AA1748" s="16"/>
      <c r="AB1748" s="16"/>
      <c r="AC1748" s="14"/>
      <c r="AD1748" s="14"/>
      <c r="AE1748" s="27"/>
      <c r="AF1748" s="27"/>
      <c r="AG1748" s="33"/>
      <c r="AH1748" s="34"/>
      <c r="AI1748" s="35"/>
      <c r="AJ1748" s="33"/>
      <c r="AK1748" s="34"/>
      <c r="AL1748" s="35"/>
      <c r="AM1748" s="28"/>
      <c r="AN1748" s="28"/>
      <c r="AO1748" s="28"/>
    </row>
    <row r="1749" spans="5:41" x14ac:dyDescent="0.25">
      <c r="E1749" s="20"/>
      <c r="F1749" s="20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6"/>
      <c r="AA1749" s="16"/>
      <c r="AB1749" s="16"/>
      <c r="AC1749" s="14"/>
      <c r="AD1749" s="14"/>
      <c r="AE1749" s="27"/>
      <c r="AF1749" s="27"/>
      <c r="AG1749" s="33"/>
      <c r="AH1749" s="34"/>
      <c r="AI1749" s="35"/>
      <c r="AJ1749" s="33"/>
      <c r="AK1749" s="34"/>
      <c r="AL1749" s="35"/>
      <c r="AM1749" s="28"/>
      <c r="AN1749" s="28"/>
      <c r="AO1749" s="28"/>
    </row>
    <row r="1750" spans="5:41" x14ac:dyDescent="0.25">
      <c r="E1750" s="20"/>
      <c r="F1750" s="20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6"/>
      <c r="AA1750" s="16"/>
      <c r="AB1750" s="16"/>
      <c r="AC1750" s="14"/>
      <c r="AD1750" s="14"/>
      <c r="AE1750" s="27"/>
      <c r="AF1750" s="27"/>
      <c r="AG1750" s="33"/>
      <c r="AH1750" s="34"/>
      <c r="AI1750" s="35"/>
      <c r="AJ1750" s="33"/>
      <c r="AK1750" s="34"/>
      <c r="AL1750" s="35"/>
      <c r="AM1750" s="28"/>
      <c r="AN1750" s="28"/>
      <c r="AO1750" s="28"/>
    </row>
    <row r="1751" spans="5:41" x14ac:dyDescent="0.25">
      <c r="E1751" s="20"/>
      <c r="F1751" s="20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6"/>
      <c r="AA1751" s="16"/>
      <c r="AB1751" s="16"/>
      <c r="AC1751" s="14"/>
      <c r="AD1751" s="14"/>
      <c r="AE1751" s="27"/>
      <c r="AF1751" s="27"/>
      <c r="AG1751" s="33"/>
      <c r="AH1751" s="34"/>
      <c r="AI1751" s="35"/>
      <c r="AJ1751" s="33"/>
      <c r="AK1751" s="34"/>
      <c r="AL1751" s="35"/>
      <c r="AM1751" s="28"/>
      <c r="AN1751" s="28"/>
      <c r="AO1751" s="28"/>
    </row>
    <row r="1752" spans="5:41" x14ac:dyDescent="0.25">
      <c r="E1752" s="20"/>
      <c r="F1752" s="20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6"/>
      <c r="AA1752" s="16"/>
      <c r="AB1752" s="16"/>
      <c r="AC1752" s="14"/>
      <c r="AD1752" s="14"/>
      <c r="AE1752" s="27"/>
      <c r="AF1752" s="27"/>
      <c r="AG1752" s="33"/>
      <c r="AH1752" s="34"/>
      <c r="AI1752" s="35"/>
      <c r="AJ1752" s="33"/>
      <c r="AK1752" s="34"/>
      <c r="AL1752" s="35"/>
      <c r="AM1752" s="28"/>
      <c r="AN1752" s="28"/>
      <c r="AO1752" s="28"/>
    </row>
    <row r="1753" spans="5:41" x14ac:dyDescent="0.25">
      <c r="E1753" s="20"/>
      <c r="F1753" s="20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6"/>
      <c r="AA1753" s="16"/>
      <c r="AB1753" s="16"/>
      <c r="AC1753" s="14"/>
      <c r="AD1753" s="14"/>
      <c r="AE1753" s="27"/>
      <c r="AF1753" s="27"/>
      <c r="AG1753" s="33"/>
      <c r="AH1753" s="34"/>
      <c r="AI1753" s="35"/>
      <c r="AJ1753" s="33"/>
      <c r="AK1753" s="34"/>
      <c r="AL1753" s="35"/>
      <c r="AM1753" s="28"/>
      <c r="AN1753" s="28"/>
      <c r="AO1753" s="28"/>
    </row>
    <row r="1754" spans="5:41" x14ac:dyDescent="0.25">
      <c r="E1754" s="20"/>
      <c r="F1754" s="20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6"/>
      <c r="AA1754" s="16"/>
      <c r="AB1754" s="16"/>
      <c r="AC1754" s="14"/>
      <c r="AD1754" s="14"/>
      <c r="AE1754" s="27"/>
      <c r="AF1754" s="27"/>
      <c r="AG1754" s="33"/>
      <c r="AH1754" s="34"/>
      <c r="AI1754" s="35"/>
      <c r="AJ1754" s="33"/>
      <c r="AK1754" s="34"/>
      <c r="AL1754" s="35"/>
      <c r="AM1754" s="28"/>
      <c r="AN1754" s="28"/>
      <c r="AO1754" s="28"/>
    </row>
    <row r="1755" spans="5:41" x14ac:dyDescent="0.25">
      <c r="E1755" s="20"/>
      <c r="F1755" s="20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6"/>
      <c r="AA1755" s="16"/>
      <c r="AB1755" s="16"/>
      <c r="AC1755" s="14"/>
      <c r="AD1755" s="14"/>
      <c r="AE1755" s="27"/>
      <c r="AF1755" s="27"/>
      <c r="AG1755" s="33"/>
      <c r="AH1755" s="34"/>
      <c r="AI1755" s="35"/>
      <c r="AJ1755" s="33"/>
      <c r="AK1755" s="34"/>
      <c r="AL1755" s="35"/>
      <c r="AM1755" s="28"/>
      <c r="AN1755" s="28"/>
      <c r="AO1755" s="28"/>
    </row>
    <row r="1756" spans="5:41" x14ac:dyDescent="0.25">
      <c r="E1756" s="20"/>
      <c r="F1756" s="20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6"/>
      <c r="AA1756" s="16"/>
      <c r="AB1756" s="16"/>
      <c r="AC1756" s="14"/>
      <c r="AD1756" s="14"/>
      <c r="AE1756" s="27"/>
      <c r="AF1756" s="27"/>
      <c r="AG1756" s="33"/>
      <c r="AH1756" s="34"/>
      <c r="AI1756" s="35"/>
      <c r="AJ1756" s="33"/>
      <c r="AK1756" s="34"/>
      <c r="AL1756" s="35"/>
      <c r="AM1756" s="28"/>
      <c r="AN1756" s="28"/>
      <c r="AO1756" s="28"/>
    </row>
    <row r="1757" spans="5:41" x14ac:dyDescent="0.25">
      <c r="E1757" s="20"/>
      <c r="F1757" s="20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6"/>
      <c r="AA1757" s="16"/>
      <c r="AB1757" s="16"/>
      <c r="AC1757" s="14"/>
      <c r="AD1757" s="14"/>
      <c r="AE1757" s="27"/>
      <c r="AF1757" s="27"/>
      <c r="AG1757" s="33"/>
      <c r="AH1757" s="34"/>
      <c r="AI1757" s="35"/>
      <c r="AJ1757" s="33"/>
      <c r="AK1757" s="34"/>
      <c r="AL1757" s="35"/>
      <c r="AM1757" s="28"/>
      <c r="AN1757" s="28"/>
      <c r="AO1757" s="28"/>
    </row>
    <row r="1758" spans="5:41" x14ac:dyDescent="0.25">
      <c r="E1758" s="20"/>
      <c r="F1758" s="20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6"/>
      <c r="AA1758" s="16"/>
      <c r="AB1758" s="16"/>
      <c r="AC1758" s="14"/>
      <c r="AD1758" s="14"/>
      <c r="AE1758" s="27"/>
      <c r="AF1758" s="27"/>
      <c r="AG1758" s="33"/>
      <c r="AH1758" s="34"/>
      <c r="AI1758" s="35"/>
      <c r="AJ1758" s="33"/>
      <c r="AK1758" s="34"/>
      <c r="AL1758" s="35"/>
      <c r="AM1758" s="28"/>
      <c r="AN1758" s="28"/>
      <c r="AO1758" s="28"/>
    </row>
    <row r="1759" spans="5:41" x14ac:dyDescent="0.25">
      <c r="E1759" s="20"/>
      <c r="F1759" s="20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6"/>
      <c r="AA1759" s="16"/>
      <c r="AB1759" s="16"/>
      <c r="AC1759" s="14"/>
      <c r="AD1759" s="14"/>
      <c r="AE1759" s="27"/>
      <c r="AF1759" s="27"/>
      <c r="AG1759" s="33"/>
      <c r="AH1759" s="34"/>
      <c r="AI1759" s="35"/>
      <c r="AJ1759" s="33"/>
      <c r="AK1759" s="34"/>
      <c r="AL1759" s="35"/>
      <c r="AM1759" s="28"/>
      <c r="AN1759" s="28"/>
      <c r="AO1759" s="28"/>
    </row>
    <row r="1760" spans="5:41" x14ac:dyDescent="0.25">
      <c r="E1760" s="20"/>
      <c r="F1760" s="20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6"/>
      <c r="AA1760" s="16"/>
      <c r="AB1760" s="16"/>
      <c r="AC1760" s="14"/>
      <c r="AD1760" s="14"/>
      <c r="AE1760" s="27"/>
      <c r="AF1760" s="27"/>
      <c r="AG1760" s="33"/>
      <c r="AH1760" s="34"/>
      <c r="AI1760" s="35"/>
      <c r="AJ1760" s="33"/>
      <c r="AK1760" s="34"/>
      <c r="AL1760" s="35"/>
      <c r="AM1760" s="28"/>
      <c r="AN1760" s="28"/>
      <c r="AO1760" s="28"/>
    </row>
    <row r="1761" spans="5:41" x14ac:dyDescent="0.25">
      <c r="E1761" s="20"/>
      <c r="F1761" s="20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6"/>
      <c r="AA1761" s="16"/>
      <c r="AB1761" s="16"/>
      <c r="AC1761" s="14"/>
      <c r="AD1761" s="14"/>
      <c r="AE1761" s="27"/>
      <c r="AF1761" s="27"/>
      <c r="AG1761" s="33"/>
      <c r="AH1761" s="34"/>
      <c r="AI1761" s="35"/>
      <c r="AJ1761" s="33"/>
      <c r="AK1761" s="34"/>
      <c r="AL1761" s="35"/>
      <c r="AM1761" s="28"/>
      <c r="AN1761" s="28"/>
      <c r="AO1761" s="28"/>
    </row>
    <row r="1762" spans="5:41" x14ac:dyDescent="0.25">
      <c r="E1762" s="20"/>
      <c r="F1762" s="20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6"/>
      <c r="AA1762" s="16"/>
      <c r="AB1762" s="16"/>
      <c r="AC1762" s="14"/>
      <c r="AD1762" s="14"/>
      <c r="AE1762" s="27"/>
      <c r="AF1762" s="27"/>
      <c r="AG1762" s="33"/>
      <c r="AH1762" s="34"/>
      <c r="AI1762" s="35"/>
      <c r="AJ1762" s="33"/>
      <c r="AK1762" s="34"/>
      <c r="AL1762" s="35"/>
      <c r="AM1762" s="28"/>
      <c r="AN1762" s="28"/>
      <c r="AO1762" s="28"/>
    </row>
    <row r="1763" spans="5:41" x14ac:dyDescent="0.25">
      <c r="E1763" s="20"/>
      <c r="F1763" s="20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6"/>
      <c r="AA1763" s="16"/>
      <c r="AB1763" s="16"/>
      <c r="AC1763" s="14"/>
      <c r="AD1763" s="14"/>
      <c r="AE1763" s="27"/>
      <c r="AF1763" s="27"/>
      <c r="AG1763" s="33"/>
      <c r="AH1763" s="34"/>
      <c r="AI1763" s="35"/>
      <c r="AJ1763" s="33"/>
      <c r="AK1763" s="34"/>
      <c r="AL1763" s="35"/>
      <c r="AM1763" s="28"/>
      <c r="AN1763" s="28"/>
      <c r="AO1763" s="28"/>
    </row>
    <row r="1764" spans="5:41" x14ac:dyDescent="0.25">
      <c r="E1764" s="20"/>
      <c r="F1764" s="20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6"/>
      <c r="AA1764" s="16"/>
      <c r="AB1764" s="16"/>
      <c r="AC1764" s="14"/>
      <c r="AD1764" s="14"/>
      <c r="AE1764" s="27"/>
      <c r="AF1764" s="27"/>
      <c r="AG1764" s="33"/>
      <c r="AH1764" s="34"/>
      <c r="AI1764" s="35"/>
      <c r="AJ1764" s="33"/>
      <c r="AK1764" s="34"/>
      <c r="AL1764" s="35"/>
      <c r="AM1764" s="28"/>
      <c r="AN1764" s="28"/>
      <c r="AO1764" s="28"/>
    </row>
    <row r="1765" spans="5:41" x14ac:dyDescent="0.25">
      <c r="E1765" s="20"/>
      <c r="F1765" s="20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6"/>
      <c r="AA1765" s="16"/>
      <c r="AB1765" s="16"/>
      <c r="AC1765" s="14"/>
      <c r="AD1765" s="14"/>
      <c r="AE1765" s="27"/>
      <c r="AF1765" s="27"/>
      <c r="AG1765" s="33"/>
      <c r="AH1765" s="34"/>
      <c r="AI1765" s="35"/>
      <c r="AJ1765" s="33"/>
      <c r="AK1765" s="34"/>
      <c r="AL1765" s="35"/>
      <c r="AM1765" s="28"/>
      <c r="AN1765" s="28"/>
      <c r="AO1765" s="28"/>
    </row>
    <row r="1766" spans="5:41" x14ac:dyDescent="0.25">
      <c r="E1766" s="20"/>
      <c r="F1766" s="20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6"/>
      <c r="AA1766" s="16"/>
      <c r="AB1766" s="16"/>
      <c r="AC1766" s="14"/>
      <c r="AD1766" s="14"/>
      <c r="AE1766" s="27"/>
      <c r="AF1766" s="27"/>
      <c r="AG1766" s="33"/>
      <c r="AH1766" s="34"/>
      <c r="AI1766" s="35"/>
      <c r="AJ1766" s="33"/>
      <c r="AK1766" s="34"/>
      <c r="AL1766" s="35"/>
      <c r="AM1766" s="28"/>
      <c r="AN1766" s="28"/>
      <c r="AO1766" s="28"/>
    </row>
    <row r="1767" spans="5:41" x14ac:dyDescent="0.25">
      <c r="E1767" s="20"/>
      <c r="F1767" s="20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6"/>
      <c r="AA1767" s="16"/>
      <c r="AB1767" s="16"/>
      <c r="AC1767" s="14"/>
      <c r="AD1767" s="14"/>
      <c r="AE1767" s="27"/>
      <c r="AF1767" s="27"/>
      <c r="AG1767" s="33"/>
      <c r="AH1767" s="34"/>
      <c r="AI1767" s="35"/>
      <c r="AJ1767" s="33"/>
      <c r="AK1767" s="34"/>
      <c r="AL1767" s="35"/>
      <c r="AM1767" s="28"/>
      <c r="AN1767" s="28"/>
      <c r="AO1767" s="28"/>
    </row>
    <row r="1768" spans="5:41" x14ac:dyDescent="0.25">
      <c r="E1768" s="20"/>
      <c r="F1768" s="20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6"/>
      <c r="AA1768" s="16"/>
      <c r="AB1768" s="16"/>
      <c r="AC1768" s="14"/>
      <c r="AD1768" s="14"/>
      <c r="AE1768" s="27"/>
      <c r="AF1768" s="27"/>
      <c r="AG1768" s="33"/>
      <c r="AH1768" s="34"/>
      <c r="AI1768" s="35"/>
      <c r="AJ1768" s="33"/>
      <c r="AK1768" s="34"/>
      <c r="AL1768" s="35"/>
      <c r="AM1768" s="28"/>
      <c r="AN1768" s="28"/>
      <c r="AO1768" s="28"/>
    </row>
    <row r="1769" spans="5:41" x14ac:dyDescent="0.25">
      <c r="E1769" s="20"/>
      <c r="F1769" s="20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6"/>
      <c r="AA1769" s="16"/>
      <c r="AB1769" s="16"/>
      <c r="AC1769" s="14"/>
      <c r="AD1769" s="14"/>
      <c r="AE1769" s="27"/>
      <c r="AF1769" s="27"/>
      <c r="AG1769" s="33"/>
      <c r="AH1769" s="34"/>
      <c r="AI1769" s="35"/>
      <c r="AJ1769" s="33"/>
      <c r="AK1769" s="34"/>
      <c r="AL1769" s="35"/>
      <c r="AM1769" s="28"/>
      <c r="AN1769" s="28"/>
      <c r="AO1769" s="28"/>
    </row>
    <row r="1770" spans="5:41" x14ac:dyDescent="0.25">
      <c r="E1770" s="20"/>
      <c r="F1770" s="20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6"/>
      <c r="AA1770" s="16"/>
      <c r="AB1770" s="16"/>
      <c r="AC1770" s="14"/>
      <c r="AD1770" s="14"/>
      <c r="AE1770" s="27"/>
      <c r="AF1770" s="27"/>
      <c r="AG1770" s="33"/>
      <c r="AH1770" s="34"/>
      <c r="AI1770" s="35"/>
      <c r="AJ1770" s="33"/>
      <c r="AK1770" s="34"/>
      <c r="AL1770" s="35"/>
      <c r="AM1770" s="28"/>
      <c r="AN1770" s="28"/>
      <c r="AO1770" s="28"/>
    </row>
    <row r="1771" spans="5:41" x14ac:dyDescent="0.25">
      <c r="E1771" s="20"/>
      <c r="F1771" s="20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6"/>
      <c r="AA1771" s="16"/>
      <c r="AB1771" s="16"/>
      <c r="AC1771" s="14"/>
      <c r="AD1771" s="14"/>
      <c r="AE1771" s="27"/>
      <c r="AF1771" s="27"/>
      <c r="AG1771" s="33"/>
      <c r="AH1771" s="34"/>
      <c r="AI1771" s="35"/>
      <c r="AJ1771" s="33"/>
      <c r="AK1771" s="34"/>
      <c r="AL1771" s="35"/>
      <c r="AM1771" s="28"/>
      <c r="AN1771" s="28"/>
      <c r="AO1771" s="28"/>
    </row>
    <row r="1772" spans="5:41" x14ac:dyDescent="0.25">
      <c r="E1772" s="20"/>
      <c r="F1772" s="20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6"/>
      <c r="AA1772" s="16"/>
      <c r="AB1772" s="16"/>
      <c r="AC1772" s="14"/>
      <c r="AD1772" s="14"/>
      <c r="AE1772" s="27"/>
      <c r="AF1772" s="27"/>
      <c r="AG1772" s="33"/>
      <c r="AH1772" s="34"/>
      <c r="AI1772" s="35"/>
      <c r="AJ1772" s="33"/>
      <c r="AK1772" s="34"/>
      <c r="AL1772" s="35"/>
      <c r="AM1772" s="28"/>
      <c r="AN1772" s="28"/>
      <c r="AO1772" s="28"/>
    </row>
    <row r="1773" spans="5:41" x14ac:dyDescent="0.25">
      <c r="E1773" s="20"/>
      <c r="F1773" s="20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6"/>
      <c r="AA1773" s="16"/>
      <c r="AB1773" s="16"/>
      <c r="AC1773" s="14"/>
      <c r="AD1773" s="14"/>
      <c r="AE1773" s="27"/>
      <c r="AF1773" s="27"/>
      <c r="AG1773" s="33"/>
      <c r="AH1773" s="34"/>
      <c r="AI1773" s="35"/>
      <c r="AJ1773" s="33"/>
      <c r="AK1773" s="34"/>
      <c r="AL1773" s="35"/>
      <c r="AM1773" s="28"/>
      <c r="AN1773" s="28"/>
      <c r="AO1773" s="28"/>
    </row>
    <row r="1774" spans="5:41" x14ac:dyDescent="0.25">
      <c r="E1774" s="20"/>
      <c r="F1774" s="20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6"/>
      <c r="AA1774" s="16"/>
      <c r="AB1774" s="16"/>
      <c r="AC1774" s="14"/>
      <c r="AD1774" s="14"/>
      <c r="AE1774" s="27"/>
      <c r="AF1774" s="27"/>
      <c r="AG1774" s="33"/>
      <c r="AH1774" s="34"/>
      <c r="AI1774" s="35"/>
      <c r="AJ1774" s="33"/>
      <c r="AK1774" s="34"/>
      <c r="AL1774" s="35"/>
      <c r="AM1774" s="28"/>
      <c r="AN1774" s="28"/>
      <c r="AO1774" s="28"/>
    </row>
    <row r="1775" spans="5:41" x14ac:dyDescent="0.25">
      <c r="E1775" s="20"/>
      <c r="F1775" s="20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6"/>
      <c r="AA1775" s="16"/>
      <c r="AB1775" s="16"/>
      <c r="AC1775" s="14"/>
      <c r="AD1775" s="14"/>
      <c r="AE1775" s="27"/>
      <c r="AF1775" s="27"/>
      <c r="AG1775" s="33"/>
      <c r="AH1775" s="34"/>
      <c r="AI1775" s="35"/>
      <c r="AJ1775" s="33"/>
      <c r="AK1775" s="34"/>
      <c r="AL1775" s="35"/>
      <c r="AM1775" s="28"/>
      <c r="AN1775" s="28"/>
      <c r="AO1775" s="28"/>
    </row>
    <row r="1776" spans="5:41" x14ac:dyDescent="0.25">
      <c r="E1776" s="20"/>
      <c r="F1776" s="20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6"/>
      <c r="AA1776" s="16"/>
      <c r="AB1776" s="16"/>
      <c r="AC1776" s="14"/>
      <c r="AD1776" s="14"/>
      <c r="AE1776" s="27"/>
      <c r="AF1776" s="27"/>
      <c r="AG1776" s="33"/>
      <c r="AH1776" s="34"/>
      <c r="AI1776" s="35"/>
      <c r="AJ1776" s="33"/>
      <c r="AK1776" s="34"/>
      <c r="AL1776" s="35"/>
      <c r="AM1776" s="28"/>
      <c r="AN1776" s="28"/>
      <c r="AO1776" s="28"/>
    </row>
    <row r="1777" spans="5:41" x14ac:dyDescent="0.25">
      <c r="E1777" s="20"/>
      <c r="F1777" s="20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6"/>
      <c r="AA1777" s="16"/>
      <c r="AB1777" s="16"/>
      <c r="AC1777" s="14"/>
      <c r="AD1777" s="14"/>
      <c r="AE1777" s="27"/>
      <c r="AF1777" s="27"/>
      <c r="AG1777" s="33"/>
      <c r="AH1777" s="34"/>
      <c r="AI1777" s="35"/>
      <c r="AJ1777" s="33"/>
      <c r="AK1777" s="34"/>
      <c r="AL1777" s="35"/>
      <c r="AM1777" s="28"/>
      <c r="AN1777" s="28"/>
      <c r="AO1777" s="28"/>
    </row>
    <row r="1778" spans="5:41" x14ac:dyDescent="0.25">
      <c r="E1778" s="20"/>
      <c r="F1778" s="20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6"/>
      <c r="AA1778" s="16"/>
      <c r="AB1778" s="16"/>
      <c r="AC1778" s="14"/>
      <c r="AD1778" s="14"/>
      <c r="AE1778" s="27"/>
      <c r="AF1778" s="27"/>
      <c r="AG1778" s="33"/>
      <c r="AH1778" s="34"/>
      <c r="AI1778" s="35"/>
      <c r="AJ1778" s="33"/>
      <c r="AK1778" s="34"/>
      <c r="AL1778" s="35"/>
      <c r="AM1778" s="28"/>
      <c r="AN1778" s="28"/>
      <c r="AO1778" s="28"/>
    </row>
    <row r="1779" spans="5:41" x14ac:dyDescent="0.25">
      <c r="E1779" s="20"/>
      <c r="F1779" s="20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6"/>
      <c r="AA1779" s="16"/>
      <c r="AB1779" s="16"/>
      <c r="AC1779" s="14"/>
      <c r="AD1779" s="14"/>
      <c r="AE1779" s="27"/>
      <c r="AF1779" s="27"/>
      <c r="AG1779" s="33"/>
      <c r="AH1779" s="34"/>
      <c r="AI1779" s="35"/>
      <c r="AJ1779" s="33"/>
      <c r="AK1779" s="34"/>
      <c r="AL1779" s="35"/>
      <c r="AM1779" s="28"/>
      <c r="AN1779" s="28"/>
      <c r="AO1779" s="28"/>
    </row>
    <row r="1780" spans="5:41" x14ac:dyDescent="0.25">
      <c r="E1780" s="20"/>
      <c r="F1780" s="20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6"/>
      <c r="AA1780" s="16"/>
      <c r="AB1780" s="16"/>
      <c r="AC1780" s="14"/>
      <c r="AD1780" s="14"/>
      <c r="AE1780" s="27"/>
      <c r="AF1780" s="27"/>
      <c r="AG1780" s="33"/>
      <c r="AH1780" s="34"/>
      <c r="AI1780" s="35"/>
      <c r="AJ1780" s="33"/>
      <c r="AK1780" s="34"/>
      <c r="AL1780" s="35"/>
      <c r="AM1780" s="28"/>
      <c r="AN1780" s="28"/>
      <c r="AO1780" s="28"/>
    </row>
    <row r="1781" spans="5:41" x14ac:dyDescent="0.25">
      <c r="E1781" s="20"/>
      <c r="F1781" s="20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6"/>
      <c r="AA1781" s="16"/>
      <c r="AB1781" s="16"/>
      <c r="AC1781" s="14"/>
      <c r="AD1781" s="14"/>
      <c r="AE1781" s="27"/>
      <c r="AF1781" s="27"/>
      <c r="AG1781" s="33"/>
      <c r="AH1781" s="34"/>
      <c r="AI1781" s="35"/>
      <c r="AJ1781" s="33"/>
      <c r="AK1781" s="34"/>
      <c r="AL1781" s="35"/>
      <c r="AM1781" s="28"/>
      <c r="AN1781" s="28"/>
      <c r="AO1781" s="28"/>
    </row>
    <row r="1782" spans="5:41" x14ac:dyDescent="0.25">
      <c r="E1782" s="20"/>
      <c r="F1782" s="20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6"/>
      <c r="AA1782" s="16"/>
      <c r="AB1782" s="16"/>
      <c r="AC1782" s="14"/>
      <c r="AD1782" s="14"/>
      <c r="AE1782" s="27"/>
      <c r="AF1782" s="27"/>
      <c r="AG1782" s="33"/>
      <c r="AH1782" s="34"/>
      <c r="AI1782" s="35"/>
      <c r="AJ1782" s="33"/>
      <c r="AK1782" s="34"/>
      <c r="AL1782" s="35"/>
      <c r="AM1782" s="28"/>
      <c r="AN1782" s="28"/>
      <c r="AO1782" s="28"/>
    </row>
    <row r="1783" spans="5:41" x14ac:dyDescent="0.25">
      <c r="E1783" s="20"/>
      <c r="F1783" s="20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6"/>
      <c r="AA1783" s="16"/>
      <c r="AB1783" s="16"/>
      <c r="AC1783" s="14"/>
      <c r="AD1783" s="14"/>
      <c r="AE1783" s="27"/>
      <c r="AF1783" s="27"/>
      <c r="AG1783" s="33"/>
      <c r="AH1783" s="34"/>
      <c r="AI1783" s="35"/>
      <c r="AJ1783" s="33"/>
      <c r="AK1783" s="34"/>
      <c r="AL1783" s="35"/>
      <c r="AM1783" s="28"/>
      <c r="AN1783" s="28"/>
      <c r="AO1783" s="28"/>
    </row>
    <row r="1784" spans="5:41" x14ac:dyDescent="0.25">
      <c r="E1784" s="20"/>
      <c r="F1784" s="20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6"/>
      <c r="AA1784" s="16"/>
      <c r="AB1784" s="16"/>
      <c r="AC1784" s="14"/>
      <c r="AD1784" s="14"/>
      <c r="AE1784" s="27"/>
      <c r="AF1784" s="27"/>
      <c r="AG1784" s="33"/>
      <c r="AH1784" s="34"/>
      <c r="AI1784" s="35"/>
      <c r="AJ1784" s="33"/>
      <c r="AK1784" s="34"/>
      <c r="AL1784" s="35"/>
      <c r="AM1784" s="28"/>
      <c r="AN1784" s="28"/>
      <c r="AO1784" s="28"/>
    </row>
    <row r="1785" spans="5:41" x14ac:dyDescent="0.25">
      <c r="E1785" s="20"/>
      <c r="F1785" s="20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6"/>
      <c r="AA1785" s="16"/>
      <c r="AB1785" s="16"/>
      <c r="AC1785" s="14"/>
      <c r="AD1785" s="14"/>
      <c r="AE1785" s="27"/>
      <c r="AF1785" s="27"/>
      <c r="AG1785" s="33"/>
      <c r="AH1785" s="34"/>
      <c r="AI1785" s="35"/>
      <c r="AJ1785" s="33"/>
      <c r="AK1785" s="34"/>
      <c r="AL1785" s="35"/>
      <c r="AM1785" s="28"/>
      <c r="AN1785" s="28"/>
      <c r="AO1785" s="28"/>
    </row>
    <row r="1786" spans="5:41" x14ac:dyDescent="0.25">
      <c r="E1786" s="20"/>
      <c r="F1786" s="20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6"/>
      <c r="AA1786" s="16"/>
      <c r="AB1786" s="16"/>
      <c r="AC1786" s="14"/>
      <c r="AD1786" s="14"/>
      <c r="AE1786" s="27"/>
      <c r="AF1786" s="27"/>
      <c r="AG1786" s="33"/>
      <c r="AH1786" s="34"/>
      <c r="AI1786" s="35"/>
      <c r="AJ1786" s="33"/>
      <c r="AK1786" s="34"/>
      <c r="AL1786" s="35"/>
      <c r="AM1786" s="28"/>
      <c r="AN1786" s="28"/>
      <c r="AO1786" s="28"/>
    </row>
    <row r="1787" spans="5:41" x14ac:dyDescent="0.25">
      <c r="E1787" s="20"/>
      <c r="F1787" s="20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6"/>
      <c r="AA1787" s="16"/>
      <c r="AB1787" s="16"/>
      <c r="AC1787" s="14"/>
      <c r="AD1787" s="14"/>
      <c r="AE1787" s="27"/>
      <c r="AF1787" s="27"/>
      <c r="AG1787" s="33"/>
      <c r="AH1787" s="34"/>
      <c r="AI1787" s="35"/>
      <c r="AJ1787" s="33"/>
      <c r="AK1787" s="34"/>
      <c r="AL1787" s="35"/>
      <c r="AM1787" s="28"/>
      <c r="AN1787" s="28"/>
      <c r="AO1787" s="28"/>
    </row>
    <row r="1788" spans="5:41" x14ac:dyDescent="0.25">
      <c r="E1788" s="20"/>
      <c r="F1788" s="20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6"/>
      <c r="AA1788" s="16"/>
      <c r="AB1788" s="16"/>
      <c r="AC1788" s="14"/>
      <c r="AD1788" s="14"/>
      <c r="AE1788" s="27"/>
      <c r="AF1788" s="27"/>
      <c r="AG1788" s="33"/>
      <c r="AH1788" s="34"/>
      <c r="AI1788" s="35"/>
      <c r="AJ1788" s="33"/>
      <c r="AK1788" s="34"/>
      <c r="AL1788" s="35"/>
      <c r="AM1788" s="28"/>
      <c r="AN1788" s="28"/>
      <c r="AO1788" s="28"/>
    </row>
    <row r="1789" spans="5:41" x14ac:dyDescent="0.25">
      <c r="E1789" s="20"/>
      <c r="F1789" s="20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6"/>
      <c r="AA1789" s="16"/>
      <c r="AB1789" s="16"/>
      <c r="AC1789" s="14"/>
      <c r="AD1789" s="14"/>
      <c r="AE1789" s="27"/>
      <c r="AF1789" s="27"/>
      <c r="AG1789" s="33"/>
      <c r="AH1789" s="34"/>
      <c r="AI1789" s="35"/>
      <c r="AJ1789" s="33"/>
      <c r="AK1789" s="34"/>
      <c r="AL1789" s="35"/>
      <c r="AM1789" s="28"/>
      <c r="AN1789" s="28"/>
      <c r="AO1789" s="28"/>
    </row>
    <row r="1790" spans="5:41" x14ac:dyDescent="0.25">
      <c r="E1790" s="20"/>
      <c r="F1790" s="20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6"/>
      <c r="AA1790" s="16"/>
      <c r="AB1790" s="16"/>
      <c r="AC1790" s="14"/>
      <c r="AD1790" s="14"/>
      <c r="AE1790" s="27"/>
      <c r="AF1790" s="27"/>
      <c r="AG1790" s="33"/>
      <c r="AH1790" s="34"/>
      <c r="AI1790" s="35"/>
      <c r="AJ1790" s="33"/>
      <c r="AK1790" s="34"/>
      <c r="AL1790" s="35"/>
      <c r="AM1790" s="28"/>
      <c r="AN1790" s="28"/>
      <c r="AO1790" s="28"/>
    </row>
    <row r="1791" spans="5:41" x14ac:dyDescent="0.25">
      <c r="E1791" s="20"/>
      <c r="F1791" s="20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6"/>
      <c r="AA1791" s="16"/>
      <c r="AB1791" s="16"/>
      <c r="AC1791" s="14"/>
      <c r="AD1791" s="14"/>
      <c r="AE1791" s="27"/>
      <c r="AF1791" s="27"/>
      <c r="AG1791" s="33"/>
      <c r="AH1791" s="34"/>
      <c r="AI1791" s="35"/>
      <c r="AJ1791" s="33"/>
      <c r="AK1791" s="34"/>
      <c r="AL1791" s="35"/>
      <c r="AM1791" s="28"/>
      <c r="AN1791" s="28"/>
      <c r="AO1791" s="28"/>
    </row>
    <row r="1792" spans="5:41" x14ac:dyDescent="0.25">
      <c r="E1792" s="20"/>
      <c r="F1792" s="20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6"/>
      <c r="AA1792" s="16"/>
      <c r="AB1792" s="16"/>
      <c r="AC1792" s="14"/>
      <c r="AD1792" s="14"/>
      <c r="AE1792" s="27"/>
      <c r="AF1792" s="27"/>
      <c r="AG1792" s="33"/>
      <c r="AH1792" s="34"/>
      <c r="AI1792" s="35"/>
      <c r="AJ1792" s="33"/>
      <c r="AK1792" s="34"/>
      <c r="AL1792" s="35"/>
      <c r="AM1792" s="28"/>
      <c r="AN1792" s="28"/>
      <c r="AO1792" s="28"/>
    </row>
    <row r="1793" spans="5:41" x14ac:dyDescent="0.25">
      <c r="E1793" s="20"/>
      <c r="F1793" s="20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6"/>
      <c r="AA1793" s="16"/>
      <c r="AB1793" s="16"/>
      <c r="AC1793" s="14"/>
      <c r="AD1793" s="14"/>
      <c r="AE1793" s="27"/>
      <c r="AF1793" s="27"/>
      <c r="AG1793" s="33"/>
      <c r="AH1793" s="34"/>
      <c r="AI1793" s="35"/>
      <c r="AJ1793" s="33"/>
      <c r="AK1793" s="34"/>
      <c r="AL1793" s="35"/>
      <c r="AM1793" s="28"/>
      <c r="AN1793" s="28"/>
      <c r="AO1793" s="28"/>
    </row>
    <row r="1794" spans="5:41" x14ac:dyDescent="0.25">
      <c r="E1794" s="20"/>
      <c r="F1794" s="20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6"/>
      <c r="AA1794" s="16"/>
      <c r="AB1794" s="16"/>
      <c r="AC1794" s="14"/>
      <c r="AD1794" s="14"/>
      <c r="AE1794" s="27"/>
      <c r="AF1794" s="27"/>
      <c r="AG1794" s="33"/>
      <c r="AH1794" s="34"/>
      <c r="AI1794" s="35"/>
      <c r="AJ1794" s="33"/>
      <c r="AK1794" s="34"/>
      <c r="AL1794" s="35"/>
      <c r="AM1794" s="28"/>
      <c r="AN1794" s="28"/>
      <c r="AO1794" s="28"/>
    </row>
    <row r="1795" spans="5:41" x14ac:dyDescent="0.25">
      <c r="E1795" s="20"/>
      <c r="F1795" s="20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6"/>
      <c r="AA1795" s="16"/>
      <c r="AB1795" s="16"/>
      <c r="AC1795" s="14"/>
      <c r="AD1795" s="14"/>
      <c r="AE1795" s="27"/>
      <c r="AF1795" s="27"/>
      <c r="AG1795" s="33"/>
      <c r="AH1795" s="34"/>
      <c r="AI1795" s="35"/>
      <c r="AJ1795" s="33"/>
      <c r="AK1795" s="34"/>
      <c r="AL1795" s="35"/>
      <c r="AM1795" s="28"/>
      <c r="AN1795" s="28"/>
      <c r="AO1795" s="28"/>
    </row>
    <row r="1796" spans="5:41" x14ac:dyDescent="0.25">
      <c r="E1796" s="20"/>
      <c r="F1796" s="20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6"/>
      <c r="AA1796" s="16"/>
      <c r="AB1796" s="16"/>
      <c r="AC1796" s="14"/>
      <c r="AD1796" s="14"/>
      <c r="AE1796" s="27"/>
      <c r="AF1796" s="27"/>
      <c r="AG1796" s="33"/>
      <c r="AH1796" s="34"/>
      <c r="AI1796" s="35"/>
      <c r="AJ1796" s="33"/>
      <c r="AK1796" s="34"/>
      <c r="AL1796" s="35"/>
      <c r="AM1796" s="28"/>
      <c r="AN1796" s="28"/>
      <c r="AO1796" s="28"/>
    </row>
    <row r="1797" spans="5:41" x14ac:dyDescent="0.25">
      <c r="E1797" s="20"/>
      <c r="F1797" s="20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6"/>
      <c r="AA1797" s="16"/>
      <c r="AB1797" s="16"/>
      <c r="AC1797" s="14"/>
      <c r="AD1797" s="14"/>
      <c r="AE1797" s="27"/>
      <c r="AF1797" s="27"/>
      <c r="AG1797" s="33"/>
      <c r="AH1797" s="34"/>
      <c r="AI1797" s="35"/>
      <c r="AJ1797" s="33"/>
      <c r="AK1797" s="34"/>
      <c r="AL1797" s="35"/>
      <c r="AM1797" s="28"/>
      <c r="AN1797" s="28"/>
      <c r="AO1797" s="28"/>
    </row>
    <row r="1798" spans="5:41" x14ac:dyDescent="0.25">
      <c r="E1798" s="20"/>
      <c r="F1798" s="20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6"/>
      <c r="AA1798" s="16"/>
      <c r="AB1798" s="16"/>
      <c r="AC1798" s="14"/>
      <c r="AD1798" s="14"/>
      <c r="AE1798" s="27"/>
      <c r="AF1798" s="27"/>
      <c r="AG1798" s="33"/>
      <c r="AH1798" s="34"/>
      <c r="AI1798" s="35"/>
      <c r="AJ1798" s="33"/>
      <c r="AK1798" s="34"/>
      <c r="AL1798" s="35"/>
      <c r="AM1798" s="28"/>
      <c r="AN1798" s="28"/>
      <c r="AO1798" s="28"/>
    </row>
    <row r="1799" spans="5:41" x14ac:dyDescent="0.25">
      <c r="E1799" s="20"/>
      <c r="F1799" s="20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6"/>
      <c r="AA1799" s="16"/>
      <c r="AB1799" s="16"/>
      <c r="AC1799" s="14"/>
      <c r="AD1799" s="14"/>
      <c r="AE1799" s="27"/>
      <c r="AF1799" s="27"/>
      <c r="AG1799" s="33"/>
      <c r="AH1799" s="34"/>
      <c r="AI1799" s="35"/>
      <c r="AJ1799" s="33"/>
      <c r="AK1799" s="34"/>
      <c r="AL1799" s="35"/>
      <c r="AM1799" s="28"/>
      <c r="AN1799" s="28"/>
      <c r="AO1799" s="28"/>
    </row>
    <row r="1800" spans="5:41" x14ac:dyDescent="0.25">
      <c r="E1800" s="20"/>
      <c r="F1800" s="20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6"/>
      <c r="AA1800" s="16"/>
      <c r="AB1800" s="16"/>
      <c r="AC1800" s="14"/>
      <c r="AD1800" s="14"/>
      <c r="AE1800" s="27"/>
      <c r="AF1800" s="27"/>
      <c r="AG1800" s="33"/>
      <c r="AH1800" s="34"/>
      <c r="AI1800" s="35"/>
      <c r="AJ1800" s="33"/>
      <c r="AK1800" s="34"/>
      <c r="AL1800" s="35"/>
      <c r="AM1800" s="28"/>
      <c r="AN1800" s="28"/>
      <c r="AO1800" s="28"/>
    </row>
    <row r="1801" spans="5:41" x14ac:dyDescent="0.25">
      <c r="E1801" s="20"/>
      <c r="F1801" s="20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6"/>
      <c r="AA1801" s="16"/>
      <c r="AB1801" s="16"/>
      <c r="AC1801" s="14"/>
      <c r="AD1801" s="14"/>
      <c r="AE1801" s="27"/>
      <c r="AF1801" s="27"/>
      <c r="AG1801" s="33"/>
      <c r="AH1801" s="34"/>
      <c r="AI1801" s="35"/>
      <c r="AJ1801" s="33"/>
      <c r="AK1801" s="34"/>
      <c r="AL1801" s="35"/>
      <c r="AM1801" s="28"/>
      <c r="AN1801" s="28"/>
      <c r="AO1801" s="28"/>
    </row>
    <row r="1802" spans="5:41" x14ac:dyDescent="0.25">
      <c r="E1802" s="20"/>
      <c r="F1802" s="20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6"/>
      <c r="AA1802" s="16"/>
      <c r="AB1802" s="16"/>
      <c r="AC1802" s="14"/>
      <c r="AD1802" s="14"/>
      <c r="AE1802" s="27"/>
      <c r="AF1802" s="27"/>
      <c r="AG1802" s="33"/>
      <c r="AH1802" s="34"/>
      <c r="AI1802" s="35"/>
      <c r="AJ1802" s="33"/>
      <c r="AK1802" s="34"/>
      <c r="AL1802" s="35"/>
      <c r="AM1802" s="28"/>
      <c r="AN1802" s="28"/>
      <c r="AO1802" s="28"/>
    </row>
    <row r="1803" spans="5:41" x14ac:dyDescent="0.25">
      <c r="E1803" s="20"/>
      <c r="F1803" s="20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6"/>
      <c r="AA1803" s="16"/>
      <c r="AB1803" s="16"/>
      <c r="AC1803" s="14"/>
      <c r="AD1803" s="14"/>
      <c r="AE1803" s="27"/>
      <c r="AF1803" s="27"/>
      <c r="AG1803" s="33"/>
      <c r="AH1803" s="34"/>
      <c r="AI1803" s="35"/>
      <c r="AJ1803" s="33"/>
      <c r="AK1803" s="34"/>
      <c r="AL1803" s="35"/>
      <c r="AM1803" s="28"/>
      <c r="AN1803" s="28"/>
      <c r="AO1803" s="28"/>
    </row>
    <row r="1804" spans="5:41" x14ac:dyDescent="0.25">
      <c r="E1804" s="20"/>
      <c r="F1804" s="20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6"/>
      <c r="AA1804" s="16"/>
      <c r="AB1804" s="16"/>
      <c r="AC1804" s="14"/>
      <c r="AD1804" s="14"/>
      <c r="AE1804" s="27"/>
      <c r="AF1804" s="27"/>
      <c r="AG1804" s="33"/>
      <c r="AH1804" s="34"/>
      <c r="AI1804" s="35"/>
      <c r="AJ1804" s="33"/>
      <c r="AK1804" s="34"/>
      <c r="AL1804" s="35"/>
      <c r="AM1804" s="28"/>
      <c r="AN1804" s="28"/>
      <c r="AO1804" s="28"/>
    </row>
    <row r="1805" spans="5:41" x14ac:dyDescent="0.25">
      <c r="E1805" s="20"/>
      <c r="F1805" s="20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6"/>
      <c r="AA1805" s="16"/>
      <c r="AB1805" s="16"/>
      <c r="AC1805" s="14"/>
      <c r="AD1805" s="14"/>
      <c r="AE1805" s="27"/>
      <c r="AF1805" s="27"/>
      <c r="AG1805" s="33"/>
      <c r="AH1805" s="34"/>
      <c r="AI1805" s="35"/>
      <c r="AJ1805" s="33"/>
      <c r="AK1805" s="34"/>
      <c r="AL1805" s="35"/>
      <c r="AM1805" s="28"/>
      <c r="AN1805" s="28"/>
      <c r="AO1805" s="28"/>
    </row>
    <row r="1806" spans="5:41" x14ac:dyDescent="0.25">
      <c r="E1806" s="20"/>
      <c r="F1806" s="20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6"/>
      <c r="AA1806" s="16"/>
      <c r="AB1806" s="16"/>
      <c r="AC1806" s="14"/>
      <c r="AD1806" s="14"/>
      <c r="AE1806" s="27"/>
      <c r="AF1806" s="27"/>
      <c r="AG1806" s="33"/>
      <c r="AH1806" s="34"/>
      <c r="AI1806" s="35"/>
      <c r="AJ1806" s="33"/>
      <c r="AK1806" s="34"/>
      <c r="AL1806" s="35"/>
      <c r="AM1806" s="28"/>
      <c r="AN1806" s="28"/>
      <c r="AO1806" s="28"/>
    </row>
    <row r="1807" spans="5:41" x14ac:dyDescent="0.25">
      <c r="E1807" s="20"/>
      <c r="F1807" s="20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6"/>
      <c r="AA1807" s="16"/>
      <c r="AB1807" s="16"/>
      <c r="AC1807" s="14"/>
      <c r="AD1807" s="14"/>
      <c r="AE1807" s="27"/>
      <c r="AF1807" s="27"/>
      <c r="AG1807" s="33"/>
      <c r="AH1807" s="34"/>
      <c r="AI1807" s="35"/>
      <c r="AJ1807" s="33"/>
      <c r="AK1807" s="34"/>
      <c r="AL1807" s="35"/>
      <c r="AM1807" s="28"/>
      <c r="AN1807" s="28"/>
      <c r="AO1807" s="28"/>
    </row>
    <row r="1808" spans="5:41" x14ac:dyDescent="0.25">
      <c r="E1808" s="20"/>
      <c r="F1808" s="20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6"/>
      <c r="AA1808" s="16"/>
      <c r="AB1808" s="16"/>
      <c r="AC1808" s="14"/>
      <c r="AD1808" s="14"/>
      <c r="AE1808" s="27"/>
      <c r="AF1808" s="27"/>
      <c r="AG1808" s="33"/>
      <c r="AH1808" s="34"/>
      <c r="AI1808" s="35"/>
      <c r="AJ1808" s="33"/>
      <c r="AK1808" s="34"/>
      <c r="AL1808" s="35"/>
      <c r="AM1808" s="28"/>
      <c r="AN1808" s="28"/>
      <c r="AO1808" s="28"/>
    </row>
    <row r="1809" spans="5:41" x14ac:dyDescent="0.25">
      <c r="E1809" s="20"/>
      <c r="F1809" s="20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6"/>
      <c r="AA1809" s="16"/>
      <c r="AB1809" s="16"/>
      <c r="AC1809" s="14"/>
      <c r="AD1809" s="14"/>
      <c r="AE1809" s="27"/>
      <c r="AF1809" s="27"/>
      <c r="AG1809" s="33"/>
      <c r="AH1809" s="34"/>
      <c r="AI1809" s="35"/>
      <c r="AJ1809" s="33"/>
      <c r="AK1809" s="34"/>
      <c r="AL1809" s="35"/>
      <c r="AM1809" s="28"/>
      <c r="AN1809" s="28"/>
      <c r="AO1809" s="28"/>
    </row>
    <row r="1810" spans="5:41" x14ac:dyDescent="0.25">
      <c r="E1810" s="20"/>
      <c r="F1810" s="20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6"/>
      <c r="AA1810" s="16"/>
      <c r="AB1810" s="16"/>
      <c r="AC1810" s="14"/>
      <c r="AD1810" s="14"/>
      <c r="AE1810" s="27"/>
      <c r="AF1810" s="27"/>
      <c r="AG1810" s="33"/>
      <c r="AH1810" s="34"/>
      <c r="AI1810" s="35"/>
      <c r="AJ1810" s="33"/>
      <c r="AK1810" s="34"/>
      <c r="AL1810" s="35"/>
      <c r="AM1810" s="28"/>
      <c r="AN1810" s="28"/>
      <c r="AO1810" s="28"/>
    </row>
    <row r="1811" spans="5:41" x14ac:dyDescent="0.25">
      <c r="E1811" s="20"/>
      <c r="F1811" s="20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6"/>
      <c r="AA1811" s="16"/>
      <c r="AB1811" s="16"/>
      <c r="AC1811" s="14"/>
      <c r="AD1811" s="14"/>
      <c r="AE1811" s="27"/>
      <c r="AF1811" s="27"/>
      <c r="AG1811" s="33"/>
      <c r="AH1811" s="34"/>
      <c r="AI1811" s="35"/>
      <c r="AJ1811" s="33"/>
      <c r="AK1811" s="34"/>
      <c r="AL1811" s="35"/>
      <c r="AM1811" s="28"/>
      <c r="AN1811" s="28"/>
      <c r="AO1811" s="28"/>
    </row>
    <row r="1812" spans="5:41" x14ac:dyDescent="0.25">
      <c r="E1812" s="20"/>
      <c r="F1812" s="20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6"/>
      <c r="AA1812" s="16"/>
      <c r="AB1812" s="16"/>
      <c r="AC1812" s="14"/>
      <c r="AD1812" s="14"/>
      <c r="AE1812" s="27"/>
      <c r="AF1812" s="27"/>
      <c r="AG1812" s="33"/>
      <c r="AH1812" s="34"/>
      <c r="AI1812" s="35"/>
      <c r="AJ1812" s="33"/>
      <c r="AK1812" s="34"/>
      <c r="AL1812" s="35"/>
      <c r="AM1812" s="28"/>
      <c r="AN1812" s="28"/>
      <c r="AO1812" s="28"/>
    </row>
    <row r="1813" spans="5:41" x14ac:dyDescent="0.25">
      <c r="E1813" s="20"/>
      <c r="F1813" s="20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6"/>
      <c r="AA1813" s="16"/>
      <c r="AB1813" s="16"/>
      <c r="AC1813" s="14"/>
      <c r="AD1813" s="14"/>
      <c r="AE1813" s="27"/>
      <c r="AF1813" s="27"/>
      <c r="AG1813" s="33"/>
      <c r="AH1813" s="34"/>
      <c r="AI1813" s="35"/>
      <c r="AJ1813" s="33"/>
      <c r="AK1813" s="34"/>
      <c r="AL1813" s="35"/>
      <c r="AM1813" s="28"/>
      <c r="AN1813" s="28"/>
      <c r="AO1813" s="28"/>
    </row>
    <row r="1814" spans="5:41" x14ac:dyDescent="0.25">
      <c r="E1814" s="20"/>
      <c r="F1814" s="20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6"/>
      <c r="AA1814" s="16"/>
      <c r="AB1814" s="16"/>
      <c r="AC1814" s="14"/>
      <c r="AD1814" s="14"/>
      <c r="AE1814" s="27"/>
      <c r="AF1814" s="27"/>
      <c r="AG1814" s="33"/>
      <c r="AH1814" s="34"/>
      <c r="AI1814" s="35"/>
      <c r="AJ1814" s="33"/>
      <c r="AK1814" s="34"/>
      <c r="AL1814" s="35"/>
      <c r="AM1814" s="28"/>
      <c r="AN1814" s="28"/>
      <c r="AO1814" s="28"/>
    </row>
    <row r="1815" spans="5:41" x14ac:dyDescent="0.25">
      <c r="E1815" s="20"/>
      <c r="F1815" s="20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6"/>
      <c r="AA1815" s="16"/>
      <c r="AB1815" s="16"/>
      <c r="AC1815" s="14"/>
      <c r="AD1815" s="14"/>
      <c r="AE1815" s="27"/>
      <c r="AF1815" s="27"/>
      <c r="AG1815" s="33"/>
      <c r="AH1815" s="34"/>
      <c r="AI1815" s="35"/>
      <c r="AJ1815" s="33"/>
      <c r="AK1815" s="34"/>
      <c r="AL1815" s="35"/>
      <c r="AM1815" s="28"/>
      <c r="AN1815" s="28"/>
      <c r="AO1815" s="28"/>
    </row>
    <row r="1816" spans="5:41" x14ac:dyDescent="0.25">
      <c r="E1816" s="20"/>
      <c r="F1816" s="20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6"/>
      <c r="AA1816" s="16"/>
      <c r="AB1816" s="16"/>
      <c r="AC1816" s="14"/>
      <c r="AD1816" s="14"/>
      <c r="AE1816" s="27"/>
      <c r="AF1816" s="27"/>
      <c r="AG1816" s="33"/>
      <c r="AH1816" s="34"/>
      <c r="AI1816" s="35"/>
      <c r="AJ1816" s="33"/>
      <c r="AK1816" s="34"/>
      <c r="AL1816" s="35"/>
      <c r="AM1816" s="28"/>
      <c r="AN1816" s="28"/>
      <c r="AO1816" s="28"/>
    </row>
    <row r="1817" spans="5:41" x14ac:dyDescent="0.25">
      <c r="E1817" s="20"/>
      <c r="F1817" s="20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6"/>
      <c r="AA1817" s="16"/>
      <c r="AB1817" s="16"/>
      <c r="AC1817" s="14"/>
      <c r="AD1817" s="14"/>
      <c r="AE1817" s="27"/>
      <c r="AF1817" s="27"/>
      <c r="AG1817" s="33"/>
      <c r="AH1817" s="34"/>
      <c r="AI1817" s="35"/>
      <c r="AJ1817" s="33"/>
      <c r="AK1817" s="34"/>
      <c r="AL1817" s="35"/>
      <c r="AM1817" s="28"/>
      <c r="AN1817" s="28"/>
      <c r="AO1817" s="28"/>
    </row>
    <row r="1818" spans="5:41" x14ac:dyDescent="0.25">
      <c r="E1818" s="20"/>
      <c r="F1818" s="20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6"/>
      <c r="AA1818" s="16"/>
      <c r="AB1818" s="16"/>
      <c r="AC1818" s="14"/>
      <c r="AD1818" s="14"/>
      <c r="AE1818" s="27"/>
      <c r="AF1818" s="27"/>
      <c r="AG1818" s="33"/>
      <c r="AH1818" s="34"/>
      <c r="AI1818" s="35"/>
      <c r="AJ1818" s="33"/>
      <c r="AK1818" s="34"/>
      <c r="AL1818" s="35"/>
      <c r="AM1818" s="28"/>
      <c r="AN1818" s="28"/>
      <c r="AO1818" s="28"/>
    </row>
    <row r="1819" spans="5:41" x14ac:dyDescent="0.25">
      <c r="E1819" s="20"/>
      <c r="F1819" s="20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6"/>
      <c r="AA1819" s="16"/>
      <c r="AB1819" s="16"/>
      <c r="AC1819" s="14"/>
      <c r="AD1819" s="14"/>
      <c r="AE1819" s="27"/>
      <c r="AF1819" s="27"/>
      <c r="AG1819" s="33"/>
      <c r="AH1819" s="34"/>
      <c r="AI1819" s="35"/>
      <c r="AJ1819" s="33"/>
      <c r="AK1819" s="34"/>
      <c r="AL1819" s="35"/>
      <c r="AM1819" s="28"/>
      <c r="AN1819" s="28"/>
      <c r="AO1819" s="28"/>
    </row>
    <row r="1820" spans="5:41" x14ac:dyDescent="0.25">
      <c r="E1820" s="20"/>
      <c r="F1820" s="20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6"/>
      <c r="AA1820" s="16"/>
      <c r="AB1820" s="16"/>
      <c r="AC1820" s="14"/>
      <c r="AD1820" s="14"/>
      <c r="AE1820" s="27"/>
      <c r="AF1820" s="27"/>
      <c r="AG1820" s="33"/>
      <c r="AH1820" s="34"/>
      <c r="AI1820" s="35"/>
      <c r="AJ1820" s="33"/>
      <c r="AK1820" s="34"/>
      <c r="AL1820" s="35"/>
      <c r="AM1820" s="28"/>
      <c r="AN1820" s="28"/>
      <c r="AO1820" s="28"/>
    </row>
    <row r="1821" spans="5:41" x14ac:dyDescent="0.25">
      <c r="E1821" s="20"/>
      <c r="F1821" s="20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6"/>
      <c r="AA1821" s="16"/>
      <c r="AB1821" s="16"/>
      <c r="AC1821" s="14"/>
      <c r="AD1821" s="14"/>
      <c r="AE1821" s="27"/>
      <c r="AF1821" s="27"/>
      <c r="AG1821" s="33"/>
      <c r="AH1821" s="34"/>
      <c r="AI1821" s="35"/>
      <c r="AJ1821" s="33"/>
      <c r="AK1821" s="34"/>
      <c r="AL1821" s="35"/>
      <c r="AM1821" s="28"/>
      <c r="AN1821" s="28"/>
      <c r="AO1821" s="28"/>
    </row>
    <row r="1822" spans="5:41" x14ac:dyDescent="0.25">
      <c r="E1822" s="20"/>
      <c r="F1822" s="20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6"/>
      <c r="AA1822" s="16"/>
      <c r="AB1822" s="16"/>
      <c r="AC1822" s="14"/>
      <c r="AD1822" s="14"/>
      <c r="AE1822" s="27"/>
      <c r="AF1822" s="27"/>
      <c r="AG1822" s="33"/>
      <c r="AH1822" s="34"/>
      <c r="AI1822" s="35"/>
      <c r="AJ1822" s="33"/>
      <c r="AK1822" s="34"/>
      <c r="AL1822" s="35"/>
      <c r="AM1822" s="28"/>
      <c r="AN1822" s="28"/>
      <c r="AO1822" s="28"/>
    </row>
    <row r="1823" spans="5:41" x14ac:dyDescent="0.25">
      <c r="E1823" s="20"/>
      <c r="F1823" s="20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6"/>
      <c r="AA1823" s="16"/>
      <c r="AB1823" s="16"/>
      <c r="AC1823" s="14"/>
      <c r="AD1823" s="14"/>
      <c r="AE1823" s="27"/>
      <c r="AF1823" s="27"/>
      <c r="AG1823" s="33"/>
      <c r="AH1823" s="34"/>
      <c r="AI1823" s="35"/>
      <c r="AJ1823" s="33"/>
      <c r="AK1823" s="34"/>
      <c r="AL1823" s="35"/>
      <c r="AM1823" s="28"/>
      <c r="AN1823" s="28"/>
      <c r="AO1823" s="28"/>
    </row>
    <row r="1824" spans="5:41" x14ac:dyDescent="0.25">
      <c r="E1824" s="20"/>
      <c r="F1824" s="20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6"/>
      <c r="AA1824" s="16"/>
      <c r="AB1824" s="16"/>
      <c r="AC1824" s="14"/>
      <c r="AD1824" s="14"/>
      <c r="AE1824" s="27"/>
      <c r="AF1824" s="27"/>
      <c r="AG1824" s="33"/>
      <c r="AH1824" s="34"/>
      <c r="AI1824" s="35"/>
      <c r="AJ1824" s="33"/>
      <c r="AK1824" s="34"/>
      <c r="AL1824" s="35"/>
      <c r="AM1824" s="28"/>
      <c r="AN1824" s="28"/>
      <c r="AO1824" s="28"/>
    </row>
    <row r="1825" spans="5:41" x14ac:dyDescent="0.25">
      <c r="E1825" s="20"/>
      <c r="F1825" s="20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6"/>
      <c r="AA1825" s="16"/>
      <c r="AB1825" s="16"/>
      <c r="AC1825" s="14"/>
      <c r="AD1825" s="14"/>
      <c r="AE1825" s="27"/>
      <c r="AF1825" s="27"/>
      <c r="AG1825" s="33"/>
      <c r="AH1825" s="34"/>
      <c r="AI1825" s="35"/>
      <c r="AJ1825" s="33"/>
      <c r="AK1825" s="34"/>
      <c r="AL1825" s="35"/>
      <c r="AM1825" s="28"/>
      <c r="AN1825" s="28"/>
      <c r="AO1825" s="28"/>
    </row>
    <row r="1826" spans="5:41" x14ac:dyDescent="0.25">
      <c r="E1826" s="20"/>
      <c r="F1826" s="20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6"/>
      <c r="AA1826" s="16"/>
      <c r="AB1826" s="16"/>
      <c r="AC1826" s="14"/>
      <c r="AD1826" s="14"/>
      <c r="AE1826" s="27"/>
      <c r="AF1826" s="27"/>
      <c r="AG1826" s="33"/>
      <c r="AH1826" s="34"/>
      <c r="AI1826" s="35"/>
      <c r="AJ1826" s="33"/>
      <c r="AK1826" s="34"/>
      <c r="AL1826" s="35"/>
      <c r="AM1826" s="28"/>
      <c r="AN1826" s="28"/>
      <c r="AO1826" s="28"/>
    </row>
    <row r="1827" spans="5:41" x14ac:dyDescent="0.25">
      <c r="E1827" s="20"/>
      <c r="F1827" s="20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6"/>
      <c r="AA1827" s="16"/>
      <c r="AB1827" s="16"/>
      <c r="AC1827" s="14"/>
      <c r="AD1827" s="14"/>
      <c r="AE1827" s="27"/>
      <c r="AF1827" s="27"/>
      <c r="AG1827" s="33"/>
      <c r="AH1827" s="34"/>
      <c r="AI1827" s="35"/>
      <c r="AJ1827" s="33"/>
      <c r="AK1827" s="34"/>
      <c r="AL1827" s="35"/>
      <c r="AM1827" s="28"/>
      <c r="AN1827" s="28"/>
      <c r="AO1827" s="28"/>
    </row>
    <row r="1828" spans="5:41" x14ac:dyDescent="0.25">
      <c r="E1828" s="20"/>
      <c r="F1828" s="20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6"/>
      <c r="AA1828" s="16"/>
      <c r="AB1828" s="16"/>
      <c r="AC1828" s="14"/>
      <c r="AD1828" s="14"/>
      <c r="AE1828" s="27"/>
      <c r="AF1828" s="27"/>
      <c r="AG1828" s="33"/>
      <c r="AH1828" s="34"/>
      <c r="AI1828" s="35"/>
      <c r="AJ1828" s="33"/>
      <c r="AK1828" s="34"/>
      <c r="AL1828" s="35"/>
      <c r="AM1828" s="28"/>
      <c r="AN1828" s="28"/>
      <c r="AO1828" s="28"/>
    </row>
    <row r="1829" spans="5:41" x14ac:dyDescent="0.25">
      <c r="E1829" s="20"/>
      <c r="F1829" s="20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6"/>
      <c r="AA1829" s="16"/>
      <c r="AB1829" s="16"/>
      <c r="AC1829" s="14"/>
      <c r="AD1829" s="14"/>
      <c r="AE1829" s="27"/>
      <c r="AF1829" s="27"/>
      <c r="AG1829" s="33"/>
      <c r="AH1829" s="34"/>
      <c r="AI1829" s="35"/>
      <c r="AJ1829" s="33"/>
      <c r="AK1829" s="34"/>
      <c r="AL1829" s="35"/>
      <c r="AM1829" s="28"/>
      <c r="AN1829" s="28"/>
      <c r="AO1829" s="28"/>
    </row>
    <row r="1830" spans="5:41" x14ac:dyDescent="0.25">
      <c r="E1830" s="20"/>
      <c r="F1830" s="20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6"/>
      <c r="AA1830" s="16"/>
      <c r="AB1830" s="16"/>
      <c r="AC1830" s="14"/>
      <c r="AD1830" s="14"/>
      <c r="AE1830" s="27"/>
      <c r="AF1830" s="27"/>
      <c r="AG1830" s="33"/>
      <c r="AH1830" s="34"/>
      <c r="AI1830" s="35"/>
      <c r="AJ1830" s="33"/>
      <c r="AK1830" s="34"/>
      <c r="AL1830" s="35"/>
      <c r="AM1830" s="28"/>
      <c r="AN1830" s="28"/>
      <c r="AO1830" s="28"/>
    </row>
    <row r="1831" spans="5:41" x14ac:dyDescent="0.25">
      <c r="E1831" s="20"/>
      <c r="F1831" s="20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6"/>
      <c r="AA1831" s="16"/>
      <c r="AB1831" s="16"/>
      <c r="AC1831" s="14"/>
      <c r="AD1831" s="14"/>
      <c r="AE1831" s="27"/>
      <c r="AF1831" s="27"/>
      <c r="AG1831" s="33"/>
      <c r="AH1831" s="34"/>
      <c r="AI1831" s="35"/>
      <c r="AJ1831" s="33"/>
      <c r="AK1831" s="34"/>
      <c r="AL1831" s="35"/>
      <c r="AM1831" s="28"/>
      <c r="AN1831" s="28"/>
      <c r="AO1831" s="28"/>
    </row>
    <row r="1832" spans="5:41" x14ac:dyDescent="0.25">
      <c r="E1832" s="20"/>
      <c r="F1832" s="20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6"/>
      <c r="AA1832" s="16"/>
      <c r="AB1832" s="16"/>
      <c r="AC1832" s="14"/>
      <c r="AD1832" s="14"/>
      <c r="AE1832" s="27"/>
      <c r="AF1832" s="27"/>
      <c r="AG1832" s="33"/>
      <c r="AH1832" s="34"/>
      <c r="AI1832" s="35"/>
      <c r="AJ1832" s="33"/>
      <c r="AK1832" s="34"/>
      <c r="AL1832" s="35"/>
      <c r="AM1832" s="28"/>
      <c r="AN1832" s="28"/>
      <c r="AO1832" s="28"/>
    </row>
    <row r="1833" spans="5:41" x14ac:dyDescent="0.25">
      <c r="E1833" s="20"/>
      <c r="F1833" s="20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6"/>
      <c r="AA1833" s="16"/>
      <c r="AB1833" s="16"/>
      <c r="AC1833" s="14"/>
      <c r="AD1833" s="14"/>
      <c r="AE1833" s="27"/>
      <c r="AF1833" s="27"/>
      <c r="AG1833" s="33"/>
      <c r="AH1833" s="34"/>
      <c r="AI1833" s="35"/>
      <c r="AJ1833" s="33"/>
      <c r="AK1833" s="34"/>
      <c r="AL1833" s="35"/>
      <c r="AM1833" s="28"/>
      <c r="AN1833" s="28"/>
      <c r="AO1833" s="28"/>
    </row>
    <row r="1834" spans="5:41" x14ac:dyDescent="0.25">
      <c r="E1834" s="20"/>
      <c r="F1834" s="20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6"/>
      <c r="AA1834" s="16"/>
      <c r="AB1834" s="16"/>
      <c r="AC1834" s="14"/>
      <c r="AD1834" s="14"/>
      <c r="AE1834" s="27"/>
      <c r="AF1834" s="27"/>
      <c r="AG1834" s="33"/>
      <c r="AH1834" s="34"/>
      <c r="AI1834" s="35"/>
      <c r="AJ1834" s="33"/>
      <c r="AK1834" s="34"/>
      <c r="AL1834" s="35"/>
      <c r="AM1834" s="28"/>
      <c r="AN1834" s="28"/>
      <c r="AO1834" s="28"/>
    </row>
    <row r="1835" spans="5:41" x14ac:dyDescent="0.25">
      <c r="E1835" s="20"/>
      <c r="F1835" s="20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6"/>
      <c r="AA1835" s="16"/>
      <c r="AB1835" s="16"/>
      <c r="AC1835" s="14"/>
      <c r="AD1835" s="14"/>
      <c r="AE1835" s="27"/>
      <c r="AF1835" s="27"/>
      <c r="AG1835" s="33"/>
      <c r="AH1835" s="34"/>
      <c r="AI1835" s="35"/>
      <c r="AJ1835" s="33"/>
      <c r="AK1835" s="34"/>
      <c r="AL1835" s="35"/>
      <c r="AM1835" s="28"/>
      <c r="AN1835" s="28"/>
      <c r="AO1835" s="28"/>
    </row>
    <row r="1836" spans="5:41" x14ac:dyDescent="0.25">
      <c r="E1836" s="20"/>
      <c r="F1836" s="20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6"/>
      <c r="AA1836" s="16"/>
      <c r="AB1836" s="16"/>
      <c r="AC1836" s="14"/>
      <c r="AD1836" s="14"/>
      <c r="AE1836" s="27"/>
      <c r="AF1836" s="27"/>
      <c r="AG1836" s="33"/>
      <c r="AH1836" s="34"/>
      <c r="AI1836" s="35"/>
      <c r="AJ1836" s="33"/>
      <c r="AK1836" s="34"/>
      <c r="AL1836" s="35"/>
      <c r="AM1836" s="28"/>
      <c r="AN1836" s="28"/>
      <c r="AO1836" s="28"/>
    </row>
    <row r="1837" spans="5:41" x14ac:dyDescent="0.25">
      <c r="E1837" s="20"/>
      <c r="F1837" s="20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6"/>
      <c r="AA1837" s="16"/>
      <c r="AB1837" s="16"/>
      <c r="AC1837" s="14"/>
      <c r="AD1837" s="14"/>
      <c r="AE1837" s="27"/>
      <c r="AF1837" s="27"/>
      <c r="AG1837" s="33"/>
      <c r="AH1837" s="34"/>
      <c r="AI1837" s="35"/>
      <c r="AJ1837" s="33"/>
      <c r="AK1837" s="34"/>
      <c r="AL1837" s="35"/>
      <c r="AM1837" s="28"/>
      <c r="AN1837" s="28"/>
      <c r="AO1837" s="28"/>
    </row>
    <row r="1838" spans="5:41" x14ac:dyDescent="0.25">
      <c r="E1838" s="20"/>
      <c r="F1838" s="20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6"/>
      <c r="AA1838" s="16"/>
      <c r="AB1838" s="16"/>
      <c r="AC1838" s="14"/>
      <c r="AD1838" s="14"/>
      <c r="AE1838" s="27"/>
      <c r="AF1838" s="27"/>
      <c r="AG1838" s="33"/>
      <c r="AH1838" s="34"/>
      <c r="AI1838" s="35"/>
      <c r="AJ1838" s="33"/>
      <c r="AK1838" s="34"/>
      <c r="AL1838" s="35"/>
      <c r="AM1838" s="28"/>
      <c r="AN1838" s="28"/>
      <c r="AO1838" s="28"/>
    </row>
    <row r="1839" spans="5:41" x14ac:dyDescent="0.25">
      <c r="E1839" s="20"/>
      <c r="F1839" s="20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6"/>
      <c r="AA1839" s="16"/>
      <c r="AB1839" s="16"/>
      <c r="AC1839" s="14"/>
      <c r="AD1839" s="14"/>
      <c r="AE1839" s="27"/>
      <c r="AF1839" s="27"/>
      <c r="AG1839" s="33"/>
      <c r="AH1839" s="34"/>
      <c r="AI1839" s="35"/>
      <c r="AJ1839" s="33"/>
      <c r="AK1839" s="34"/>
      <c r="AL1839" s="35"/>
      <c r="AM1839" s="28"/>
      <c r="AN1839" s="28"/>
      <c r="AO1839" s="28"/>
    </row>
    <row r="1840" spans="5:41" x14ac:dyDescent="0.25">
      <c r="E1840" s="20"/>
      <c r="F1840" s="20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6"/>
      <c r="AA1840" s="16"/>
      <c r="AB1840" s="16"/>
      <c r="AC1840" s="14"/>
      <c r="AD1840" s="14"/>
      <c r="AE1840" s="27"/>
      <c r="AF1840" s="27"/>
      <c r="AG1840" s="33"/>
      <c r="AH1840" s="34"/>
      <c r="AI1840" s="35"/>
      <c r="AJ1840" s="33"/>
      <c r="AK1840" s="34"/>
      <c r="AL1840" s="35"/>
      <c r="AM1840" s="28"/>
      <c r="AN1840" s="28"/>
      <c r="AO1840" s="28"/>
    </row>
    <row r="1841" spans="5:41" x14ac:dyDescent="0.25">
      <c r="E1841" s="20"/>
      <c r="F1841" s="20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6"/>
      <c r="AA1841" s="16"/>
      <c r="AB1841" s="16"/>
      <c r="AC1841" s="14"/>
      <c r="AD1841" s="14"/>
      <c r="AE1841" s="27"/>
      <c r="AF1841" s="27"/>
      <c r="AG1841" s="33"/>
      <c r="AH1841" s="34"/>
      <c r="AI1841" s="35"/>
      <c r="AJ1841" s="33"/>
      <c r="AK1841" s="34"/>
      <c r="AL1841" s="35"/>
      <c r="AM1841" s="28"/>
      <c r="AN1841" s="28"/>
      <c r="AO1841" s="28"/>
    </row>
    <row r="1842" spans="5:41" x14ac:dyDescent="0.25">
      <c r="E1842" s="20"/>
      <c r="F1842" s="20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6"/>
      <c r="AA1842" s="16"/>
      <c r="AB1842" s="16"/>
      <c r="AC1842" s="14"/>
      <c r="AD1842" s="14"/>
      <c r="AE1842" s="27"/>
      <c r="AF1842" s="27"/>
      <c r="AG1842" s="33"/>
      <c r="AH1842" s="34"/>
      <c r="AI1842" s="35"/>
      <c r="AJ1842" s="33"/>
      <c r="AK1842" s="34"/>
      <c r="AL1842" s="35"/>
      <c r="AM1842" s="28"/>
      <c r="AN1842" s="28"/>
      <c r="AO1842" s="28"/>
    </row>
    <row r="1843" spans="5:41" x14ac:dyDescent="0.25">
      <c r="E1843" s="20"/>
      <c r="F1843" s="20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6"/>
      <c r="AA1843" s="16"/>
      <c r="AB1843" s="16"/>
      <c r="AC1843" s="14"/>
      <c r="AD1843" s="14"/>
      <c r="AE1843" s="27"/>
      <c r="AF1843" s="27"/>
      <c r="AG1843" s="33"/>
      <c r="AH1843" s="34"/>
      <c r="AI1843" s="35"/>
      <c r="AJ1843" s="33"/>
      <c r="AK1843" s="34"/>
      <c r="AL1843" s="35"/>
      <c r="AM1843" s="28"/>
      <c r="AN1843" s="28"/>
      <c r="AO1843" s="28"/>
    </row>
    <row r="1844" spans="5:41" x14ac:dyDescent="0.25">
      <c r="E1844" s="20"/>
      <c r="F1844" s="20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6"/>
      <c r="AA1844" s="16"/>
      <c r="AB1844" s="16"/>
      <c r="AC1844" s="14"/>
      <c r="AD1844" s="14"/>
      <c r="AE1844" s="27"/>
      <c r="AF1844" s="27"/>
      <c r="AG1844" s="33"/>
      <c r="AH1844" s="34"/>
      <c r="AI1844" s="35"/>
      <c r="AJ1844" s="33"/>
      <c r="AK1844" s="34"/>
      <c r="AL1844" s="35"/>
      <c r="AM1844" s="28"/>
      <c r="AN1844" s="28"/>
      <c r="AO1844" s="28"/>
    </row>
    <row r="1845" spans="5:41" x14ac:dyDescent="0.25">
      <c r="E1845" s="20"/>
      <c r="F1845" s="20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6"/>
      <c r="AA1845" s="16"/>
      <c r="AB1845" s="16"/>
      <c r="AC1845" s="14"/>
      <c r="AD1845" s="14"/>
      <c r="AE1845" s="27"/>
      <c r="AF1845" s="27"/>
      <c r="AG1845" s="33"/>
      <c r="AH1845" s="34"/>
      <c r="AI1845" s="35"/>
      <c r="AJ1845" s="33"/>
      <c r="AK1845" s="34"/>
      <c r="AL1845" s="35"/>
      <c r="AM1845" s="28"/>
      <c r="AN1845" s="28"/>
      <c r="AO1845" s="28"/>
    </row>
    <row r="1846" spans="5:41" x14ac:dyDescent="0.25">
      <c r="E1846" s="20"/>
      <c r="F1846" s="20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6"/>
      <c r="AA1846" s="16"/>
      <c r="AB1846" s="16"/>
      <c r="AC1846" s="14"/>
      <c r="AD1846" s="14"/>
      <c r="AE1846" s="27"/>
      <c r="AF1846" s="27"/>
      <c r="AG1846" s="33"/>
      <c r="AH1846" s="34"/>
      <c r="AI1846" s="35"/>
      <c r="AJ1846" s="33"/>
      <c r="AK1846" s="34"/>
      <c r="AL1846" s="35"/>
      <c r="AM1846" s="28"/>
      <c r="AN1846" s="28"/>
      <c r="AO1846" s="28"/>
    </row>
    <row r="1847" spans="5:41" x14ac:dyDescent="0.25">
      <c r="E1847" s="20"/>
      <c r="F1847" s="20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6"/>
      <c r="AA1847" s="16"/>
      <c r="AB1847" s="16"/>
      <c r="AC1847" s="14"/>
      <c r="AD1847" s="14"/>
      <c r="AE1847" s="27"/>
      <c r="AF1847" s="27"/>
      <c r="AG1847" s="33"/>
      <c r="AH1847" s="34"/>
      <c r="AI1847" s="35"/>
      <c r="AJ1847" s="33"/>
      <c r="AK1847" s="34"/>
      <c r="AL1847" s="35"/>
      <c r="AM1847" s="28"/>
      <c r="AN1847" s="28"/>
      <c r="AO1847" s="28"/>
    </row>
    <row r="1848" spans="5:41" x14ac:dyDescent="0.25">
      <c r="E1848" s="20"/>
      <c r="F1848" s="20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6"/>
      <c r="AA1848" s="16"/>
      <c r="AB1848" s="16"/>
      <c r="AC1848" s="14"/>
      <c r="AD1848" s="14"/>
      <c r="AE1848" s="27"/>
      <c r="AF1848" s="27"/>
      <c r="AG1848" s="33"/>
      <c r="AH1848" s="34"/>
      <c r="AI1848" s="35"/>
      <c r="AJ1848" s="33"/>
      <c r="AK1848" s="34"/>
      <c r="AL1848" s="35"/>
      <c r="AM1848" s="28"/>
      <c r="AN1848" s="28"/>
      <c r="AO1848" s="28"/>
    </row>
    <row r="1849" spans="5:41" x14ac:dyDescent="0.25">
      <c r="E1849" s="20"/>
      <c r="F1849" s="20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6"/>
      <c r="AA1849" s="16"/>
      <c r="AB1849" s="16"/>
      <c r="AC1849" s="14"/>
      <c r="AD1849" s="14"/>
      <c r="AE1849" s="27"/>
      <c r="AF1849" s="27"/>
      <c r="AG1849" s="33"/>
      <c r="AH1849" s="34"/>
      <c r="AI1849" s="35"/>
      <c r="AJ1849" s="33"/>
      <c r="AK1849" s="34"/>
      <c r="AL1849" s="35"/>
      <c r="AM1849" s="28"/>
      <c r="AN1849" s="28"/>
      <c r="AO1849" s="28"/>
    </row>
    <row r="1850" spans="5:41" x14ac:dyDescent="0.25">
      <c r="E1850" s="20"/>
      <c r="F1850" s="20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6"/>
      <c r="AA1850" s="16"/>
      <c r="AB1850" s="16"/>
      <c r="AC1850" s="14"/>
      <c r="AD1850" s="14"/>
      <c r="AE1850" s="27"/>
      <c r="AF1850" s="27"/>
      <c r="AG1850" s="33"/>
      <c r="AH1850" s="34"/>
      <c r="AI1850" s="35"/>
      <c r="AJ1850" s="33"/>
      <c r="AK1850" s="34"/>
      <c r="AL1850" s="35"/>
      <c r="AM1850" s="28"/>
      <c r="AN1850" s="28"/>
      <c r="AO1850" s="28"/>
    </row>
    <row r="1851" spans="5:41" x14ac:dyDescent="0.25">
      <c r="E1851" s="20"/>
      <c r="F1851" s="20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6"/>
      <c r="AA1851" s="16"/>
      <c r="AB1851" s="16"/>
      <c r="AC1851" s="14"/>
      <c r="AD1851" s="14"/>
      <c r="AE1851" s="27"/>
      <c r="AF1851" s="27"/>
      <c r="AG1851" s="33"/>
      <c r="AH1851" s="34"/>
      <c r="AI1851" s="35"/>
      <c r="AJ1851" s="33"/>
      <c r="AK1851" s="34"/>
      <c r="AL1851" s="35"/>
      <c r="AM1851" s="28"/>
      <c r="AN1851" s="28"/>
      <c r="AO1851" s="28"/>
    </row>
    <row r="1852" spans="5:41" x14ac:dyDescent="0.25">
      <c r="E1852" s="20"/>
      <c r="F1852" s="20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6"/>
      <c r="AA1852" s="16"/>
      <c r="AB1852" s="16"/>
      <c r="AC1852" s="14"/>
      <c r="AD1852" s="14"/>
      <c r="AE1852" s="27"/>
      <c r="AF1852" s="27"/>
      <c r="AG1852" s="33"/>
      <c r="AH1852" s="34"/>
      <c r="AI1852" s="35"/>
      <c r="AJ1852" s="33"/>
      <c r="AK1852" s="34"/>
      <c r="AL1852" s="35"/>
      <c r="AM1852" s="28"/>
      <c r="AN1852" s="28"/>
      <c r="AO1852" s="28"/>
    </row>
    <row r="1853" spans="5:41" x14ac:dyDescent="0.25">
      <c r="E1853" s="20"/>
      <c r="F1853" s="20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6"/>
      <c r="AA1853" s="16"/>
      <c r="AB1853" s="16"/>
      <c r="AC1853" s="14"/>
      <c r="AD1853" s="14"/>
      <c r="AE1853" s="27"/>
      <c r="AF1853" s="27"/>
      <c r="AG1853" s="33"/>
      <c r="AH1853" s="34"/>
      <c r="AI1853" s="35"/>
      <c r="AJ1853" s="33"/>
      <c r="AK1853" s="34"/>
      <c r="AL1853" s="35"/>
      <c r="AM1853" s="28"/>
      <c r="AN1853" s="28"/>
      <c r="AO1853" s="28"/>
    </row>
    <row r="1854" spans="5:41" x14ac:dyDescent="0.25">
      <c r="E1854" s="20"/>
      <c r="F1854" s="20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6"/>
      <c r="AA1854" s="16"/>
      <c r="AB1854" s="16"/>
      <c r="AC1854" s="14"/>
      <c r="AD1854" s="14"/>
      <c r="AE1854" s="27"/>
      <c r="AF1854" s="27"/>
      <c r="AG1854" s="33"/>
      <c r="AH1854" s="34"/>
      <c r="AI1854" s="35"/>
      <c r="AJ1854" s="33"/>
      <c r="AK1854" s="34"/>
      <c r="AL1854" s="35"/>
      <c r="AM1854" s="28"/>
      <c r="AN1854" s="28"/>
      <c r="AO1854" s="28"/>
    </row>
    <row r="1855" spans="5:41" x14ac:dyDescent="0.25">
      <c r="E1855" s="20"/>
      <c r="F1855" s="20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6"/>
      <c r="AA1855" s="16"/>
      <c r="AB1855" s="16"/>
      <c r="AC1855" s="14"/>
      <c r="AD1855" s="14"/>
      <c r="AE1855" s="27"/>
      <c r="AF1855" s="27"/>
      <c r="AG1855" s="33"/>
      <c r="AH1855" s="34"/>
      <c r="AI1855" s="35"/>
      <c r="AJ1855" s="33"/>
      <c r="AK1855" s="34"/>
      <c r="AL1855" s="35"/>
      <c r="AM1855" s="28"/>
      <c r="AN1855" s="28"/>
      <c r="AO1855" s="28"/>
    </row>
    <row r="1856" spans="5:41" x14ac:dyDescent="0.25">
      <c r="E1856" s="20"/>
      <c r="F1856" s="20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6"/>
      <c r="AA1856" s="16"/>
      <c r="AB1856" s="16"/>
      <c r="AC1856" s="14"/>
      <c r="AD1856" s="14"/>
      <c r="AE1856" s="27"/>
      <c r="AF1856" s="27"/>
      <c r="AG1856" s="33"/>
      <c r="AH1856" s="34"/>
      <c r="AI1856" s="35"/>
      <c r="AJ1856" s="33"/>
      <c r="AK1856" s="34"/>
      <c r="AL1856" s="35"/>
      <c r="AM1856" s="28"/>
      <c r="AN1856" s="28"/>
      <c r="AO1856" s="28"/>
    </row>
    <row r="1857" spans="5:41" x14ac:dyDescent="0.25">
      <c r="E1857" s="20"/>
      <c r="F1857" s="20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6"/>
      <c r="AA1857" s="16"/>
      <c r="AB1857" s="16"/>
      <c r="AC1857" s="14"/>
      <c r="AD1857" s="14"/>
      <c r="AE1857" s="27"/>
      <c r="AF1857" s="27"/>
      <c r="AG1857" s="33"/>
      <c r="AH1857" s="34"/>
      <c r="AI1857" s="35"/>
      <c r="AJ1857" s="33"/>
      <c r="AK1857" s="34"/>
      <c r="AL1857" s="35"/>
      <c r="AM1857" s="28"/>
      <c r="AN1857" s="28"/>
      <c r="AO1857" s="28"/>
    </row>
    <row r="1858" spans="5:41" x14ac:dyDescent="0.25">
      <c r="E1858" s="20"/>
      <c r="F1858" s="20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6"/>
      <c r="AA1858" s="16"/>
      <c r="AB1858" s="16"/>
      <c r="AC1858" s="14"/>
      <c r="AD1858" s="14"/>
      <c r="AE1858" s="27"/>
      <c r="AF1858" s="27"/>
      <c r="AG1858" s="33"/>
      <c r="AH1858" s="34"/>
      <c r="AI1858" s="35"/>
      <c r="AJ1858" s="33"/>
      <c r="AK1858" s="34"/>
      <c r="AL1858" s="35"/>
      <c r="AM1858" s="28"/>
      <c r="AN1858" s="28"/>
      <c r="AO1858" s="28"/>
    </row>
    <row r="1859" spans="5:41" x14ac:dyDescent="0.25">
      <c r="E1859" s="20"/>
      <c r="F1859" s="20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6"/>
      <c r="AA1859" s="16"/>
      <c r="AB1859" s="16"/>
      <c r="AC1859" s="14"/>
      <c r="AD1859" s="14"/>
      <c r="AE1859" s="27"/>
      <c r="AF1859" s="27"/>
      <c r="AG1859" s="33"/>
      <c r="AH1859" s="34"/>
      <c r="AI1859" s="35"/>
      <c r="AJ1859" s="33"/>
      <c r="AK1859" s="34"/>
      <c r="AL1859" s="35"/>
      <c r="AM1859" s="28"/>
      <c r="AN1859" s="28"/>
      <c r="AO1859" s="28"/>
    </row>
    <row r="1860" spans="5:41" x14ac:dyDescent="0.25">
      <c r="E1860" s="20"/>
      <c r="F1860" s="20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6"/>
      <c r="AA1860" s="16"/>
      <c r="AB1860" s="16"/>
      <c r="AC1860" s="14"/>
      <c r="AD1860" s="14"/>
      <c r="AE1860" s="27"/>
      <c r="AF1860" s="27"/>
      <c r="AG1860" s="33"/>
      <c r="AH1860" s="34"/>
      <c r="AI1860" s="35"/>
      <c r="AJ1860" s="33"/>
      <c r="AK1860" s="34"/>
      <c r="AL1860" s="35"/>
      <c r="AM1860" s="28"/>
      <c r="AN1860" s="28"/>
      <c r="AO1860" s="28"/>
    </row>
    <row r="1861" spans="5:41" x14ac:dyDescent="0.25">
      <c r="E1861" s="20"/>
      <c r="F1861" s="20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6"/>
      <c r="AA1861" s="16"/>
      <c r="AB1861" s="16"/>
      <c r="AC1861" s="14"/>
      <c r="AD1861" s="14"/>
      <c r="AE1861" s="27"/>
      <c r="AF1861" s="27"/>
      <c r="AG1861" s="33"/>
      <c r="AH1861" s="34"/>
      <c r="AI1861" s="35"/>
      <c r="AJ1861" s="33"/>
      <c r="AK1861" s="34"/>
      <c r="AL1861" s="35"/>
      <c r="AM1861" s="28"/>
      <c r="AN1861" s="28"/>
      <c r="AO1861" s="28"/>
    </row>
    <row r="1862" spans="5:41" x14ac:dyDescent="0.25">
      <c r="E1862" s="20"/>
      <c r="F1862" s="20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6"/>
      <c r="AA1862" s="16"/>
      <c r="AB1862" s="16"/>
      <c r="AC1862" s="14"/>
      <c r="AD1862" s="14"/>
      <c r="AE1862" s="27"/>
      <c r="AF1862" s="27"/>
      <c r="AG1862" s="33"/>
      <c r="AH1862" s="34"/>
      <c r="AI1862" s="35"/>
      <c r="AJ1862" s="33"/>
      <c r="AK1862" s="34"/>
      <c r="AL1862" s="35"/>
      <c r="AM1862" s="28"/>
      <c r="AN1862" s="28"/>
      <c r="AO1862" s="28"/>
    </row>
    <row r="1863" spans="5:41" x14ac:dyDescent="0.25">
      <c r="E1863" s="20"/>
      <c r="F1863" s="20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6"/>
      <c r="AA1863" s="16"/>
      <c r="AB1863" s="16"/>
      <c r="AC1863" s="14"/>
      <c r="AD1863" s="14"/>
      <c r="AE1863" s="27"/>
      <c r="AF1863" s="27"/>
      <c r="AG1863" s="33"/>
      <c r="AH1863" s="34"/>
      <c r="AI1863" s="35"/>
      <c r="AJ1863" s="33"/>
      <c r="AK1863" s="34"/>
      <c r="AL1863" s="35"/>
      <c r="AM1863" s="28"/>
      <c r="AN1863" s="28"/>
      <c r="AO1863" s="28"/>
    </row>
    <row r="1864" spans="5:41" x14ac:dyDescent="0.25">
      <c r="E1864" s="20"/>
      <c r="F1864" s="20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6"/>
      <c r="AA1864" s="16"/>
      <c r="AB1864" s="16"/>
      <c r="AC1864" s="14"/>
      <c r="AD1864" s="14"/>
      <c r="AE1864" s="27"/>
      <c r="AF1864" s="27"/>
      <c r="AG1864" s="33"/>
      <c r="AH1864" s="34"/>
      <c r="AI1864" s="35"/>
      <c r="AJ1864" s="33"/>
      <c r="AK1864" s="34"/>
      <c r="AL1864" s="35"/>
      <c r="AM1864" s="28"/>
      <c r="AN1864" s="28"/>
      <c r="AO1864" s="28"/>
    </row>
    <row r="1865" spans="5:41" x14ac:dyDescent="0.25">
      <c r="E1865" s="20"/>
      <c r="F1865" s="20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6"/>
      <c r="AA1865" s="16"/>
      <c r="AB1865" s="16"/>
      <c r="AC1865" s="14"/>
      <c r="AD1865" s="14"/>
      <c r="AE1865" s="27"/>
      <c r="AF1865" s="27"/>
      <c r="AG1865" s="33"/>
      <c r="AH1865" s="34"/>
      <c r="AI1865" s="35"/>
      <c r="AJ1865" s="33"/>
      <c r="AK1865" s="34"/>
      <c r="AL1865" s="35"/>
      <c r="AM1865" s="28"/>
      <c r="AN1865" s="28"/>
      <c r="AO1865" s="28"/>
    </row>
    <row r="1866" spans="5:41" x14ac:dyDescent="0.25">
      <c r="E1866" s="20"/>
      <c r="F1866" s="20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6"/>
      <c r="AA1866" s="16"/>
      <c r="AB1866" s="16"/>
      <c r="AC1866" s="14"/>
      <c r="AD1866" s="14"/>
      <c r="AE1866" s="27"/>
      <c r="AF1866" s="27"/>
      <c r="AG1866" s="33"/>
      <c r="AH1866" s="34"/>
      <c r="AI1866" s="35"/>
      <c r="AJ1866" s="33"/>
      <c r="AK1866" s="34"/>
      <c r="AL1866" s="35"/>
      <c r="AM1866" s="28"/>
      <c r="AN1866" s="28"/>
      <c r="AO1866" s="28"/>
    </row>
    <row r="1867" spans="5:41" x14ac:dyDescent="0.25">
      <c r="E1867" s="20"/>
      <c r="F1867" s="20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6"/>
      <c r="AA1867" s="16"/>
      <c r="AB1867" s="16"/>
      <c r="AC1867" s="14"/>
      <c r="AD1867" s="14"/>
      <c r="AE1867" s="27"/>
      <c r="AF1867" s="27"/>
      <c r="AG1867" s="33"/>
      <c r="AH1867" s="34"/>
      <c r="AI1867" s="35"/>
      <c r="AJ1867" s="33"/>
      <c r="AK1867" s="34"/>
      <c r="AL1867" s="35"/>
      <c r="AM1867" s="28"/>
      <c r="AN1867" s="28"/>
      <c r="AO1867" s="28"/>
    </row>
    <row r="1868" spans="5:41" x14ac:dyDescent="0.25">
      <c r="E1868" s="20"/>
      <c r="F1868" s="20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6"/>
      <c r="AA1868" s="16"/>
      <c r="AB1868" s="16"/>
      <c r="AC1868" s="14"/>
      <c r="AD1868" s="14"/>
      <c r="AE1868" s="27"/>
      <c r="AF1868" s="27"/>
      <c r="AG1868" s="33"/>
      <c r="AH1868" s="34"/>
      <c r="AI1868" s="35"/>
      <c r="AJ1868" s="33"/>
      <c r="AK1868" s="34"/>
      <c r="AL1868" s="35"/>
      <c r="AM1868" s="28"/>
      <c r="AN1868" s="28"/>
      <c r="AO1868" s="28"/>
    </row>
    <row r="1869" spans="5:41" x14ac:dyDescent="0.25">
      <c r="E1869" s="20"/>
      <c r="F1869" s="20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6"/>
      <c r="AA1869" s="16"/>
      <c r="AB1869" s="16"/>
      <c r="AC1869" s="14"/>
      <c r="AD1869" s="14"/>
      <c r="AE1869" s="27"/>
      <c r="AF1869" s="27"/>
      <c r="AG1869" s="33"/>
      <c r="AH1869" s="34"/>
      <c r="AI1869" s="35"/>
      <c r="AJ1869" s="33"/>
      <c r="AK1869" s="34"/>
      <c r="AL1869" s="35"/>
      <c r="AM1869" s="28"/>
      <c r="AN1869" s="28"/>
      <c r="AO1869" s="28"/>
    </row>
    <row r="1870" spans="5:41" x14ac:dyDescent="0.25">
      <c r="E1870" s="20"/>
      <c r="F1870" s="20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6"/>
      <c r="AA1870" s="16"/>
      <c r="AB1870" s="16"/>
      <c r="AC1870" s="14"/>
      <c r="AD1870" s="14"/>
      <c r="AE1870" s="27"/>
      <c r="AF1870" s="27"/>
      <c r="AG1870" s="33"/>
      <c r="AH1870" s="34"/>
      <c r="AI1870" s="35"/>
      <c r="AJ1870" s="33"/>
      <c r="AK1870" s="34"/>
      <c r="AL1870" s="35"/>
      <c r="AM1870" s="28"/>
      <c r="AN1870" s="28"/>
      <c r="AO1870" s="28"/>
    </row>
    <row r="1871" spans="5:41" x14ac:dyDescent="0.25">
      <c r="E1871" s="20"/>
      <c r="F1871" s="20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6"/>
      <c r="AA1871" s="16"/>
      <c r="AB1871" s="16"/>
      <c r="AC1871" s="14"/>
      <c r="AD1871" s="14"/>
      <c r="AE1871" s="27"/>
      <c r="AF1871" s="27"/>
      <c r="AG1871" s="33"/>
      <c r="AH1871" s="34"/>
      <c r="AI1871" s="35"/>
      <c r="AJ1871" s="33"/>
      <c r="AK1871" s="34"/>
      <c r="AL1871" s="35"/>
      <c r="AM1871" s="28"/>
      <c r="AN1871" s="28"/>
      <c r="AO1871" s="28"/>
    </row>
    <row r="1872" spans="5:41" x14ac:dyDescent="0.25">
      <c r="E1872" s="20"/>
      <c r="F1872" s="20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6"/>
      <c r="AA1872" s="16"/>
      <c r="AB1872" s="16"/>
      <c r="AC1872" s="14"/>
      <c r="AD1872" s="14"/>
      <c r="AE1872" s="27"/>
      <c r="AF1872" s="27"/>
      <c r="AG1872" s="33"/>
      <c r="AH1872" s="34"/>
      <c r="AI1872" s="35"/>
      <c r="AJ1872" s="33"/>
      <c r="AK1872" s="34"/>
      <c r="AL1872" s="35"/>
      <c r="AM1872" s="28"/>
      <c r="AN1872" s="28"/>
      <c r="AO1872" s="28"/>
    </row>
    <row r="1873" spans="5:41" x14ac:dyDescent="0.25">
      <c r="E1873" s="20"/>
      <c r="F1873" s="20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6"/>
      <c r="AA1873" s="16"/>
      <c r="AB1873" s="16"/>
      <c r="AC1873" s="14"/>
      <c r="AD1873" s="14"/>
      <c r="AE1873" s="27"/>
      <c r="AF1873" s="27"/>
      <c r="AG1873" s="33"/>
      <c r="AH1873" s="34"/>
      <c r="AI1873" s="35"/>
      <c r="AJ1873" s="33"/>
      <c r="AK1873" s="34"/>
      <c r="AL1873" s="35"/>
      <c r="AM1873" s="28"/>
      <c r="AN1873" s="28"/>
      <c r="AO1873" s="28"/>
    </row>
    <row r="1874" spans="5:41" x14ac:dyDescent="0.25">
      <c r="E1874" s="20"/>
      <c r="F1874" s="20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6"/>
      <c r="AA1874" s="16"/>
      <c r="AB1874" s="16"/>
      <c r="AC1874" s="14"/>
      <c r="AD1874" s="14"/>
      <c r="AE1874" s="27"/>
      <c r="AF1874" s="27"/>
      <c r="AG1874" s="33"/>
      <c r="AH1874" s="34"/>
      <c r="AI1874" s="35"/>
      <c r="AJ1874" s="33"/>
      <c r="AK1874" s="34"/>
      <c r="AL1874" s="35"/>
      <c r="AM1874" s="28"/>
      <c r="AN1874" s="28"/>
      <c r="AO1874" s="28"/>
    </row>
    <row r="1875" spans="5:41" x14ac:dyDescent="0.25">
      <c r="E1875" s="20"/>
      <c r="F1875" s="20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6"/>
      <c r="AA1875" s="16"/>
      <c r="AB1875" s="16"/>
      <c r="AC1875" s="14"/>
      <c r="AD1875" s="14"/>
      <c r="AE1875" s="27"/>
      <c r="AF1875" s="27"/>
      <c r="AG1875" s="33"/>
      <c r="AH1875" s="34"/>
      <c r="AI1875" s="35"/>
      <c r="AJ1875" s="33"/>
      <c r="AK1875" s="34"/>
      <c r="AL1875" s="35"/>
      <c r="AM1875" s="28"/>
      <c r="AN1875" s="28"/>
      <c r="AO1875" s="28"/>
    </row>
    <row r="1876" spans="5:41" x14ac:dyDescent="0.25">
      <c r="E1876" s="20"/>
      <c r="F1876" s="20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6"/>
      <c r="AA1876" s="16"/>
      <c r="AB1876" s="16"/>
      <c r="AC1876" s="14"/>
      <c r="AD1876" s="14"/>
      <c r="AE1876" s="27"/>
      <c r="AF1876" s="27"/>
      <c r="AG1876" s="33"/>
      <c r="AH1876" s="34"/>
      <c r="AI1876" s="35"/>
      <c r="AJ1876" s="33"/>
      <c r="AK1876" s="34"/>
      <c r="AL1876" s="35"/>
      <c r="AM1876" s="28"/>
      <c r="AN1876" s="28"/>
      <c r="AO1876" s="28"/>
    </row>
    <row r="1877" spans="5:41" x14ac:dyDescent="0.25">
      <c r="E1877" s="20"/>
      <c r="F1877" s="20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6"/>
      <c r="AA1877" s="16"/>
      <c r="AB1877" s="16"/>
      <c r="AC1877" s="14"/>
      <c r="AD1877" s="14"/>
      <c r="AE1877" s="27"/>
      <c r="AF1877" s="27"/>
      <c r="AG1877" s="33"/>
      <c r="AH1877" s="34"/>
      <c r="AI1877" s="35"/>
      <c r="AJ1877" s="33"/>
      <c r="AK1877" s="34"/>
      <c r="AL1877" s="35"/>
      <c r="AM1877" s="28"/>
      <c r="AN1877" s="28"/>
      <c r="AO1877" s="28"/>
    </row>
    <row r="1878" spans="5:41" x14ac:dyDescent="0.25">
      <c r="E1878" s="20"/>
      <c r="F1878" s="20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6"/>
      <c r="AA1878" s="16"/>
      <c r="AB1878" s="16"/>
      <c r="AC1878" s="14"/>
      <c r="AD1878" s="14"/>
      <c r="AE1878" s="27"/>
      <c r="AF1878" s="27"/>
      <c r="AG1878" s="33"/>
      <c r="AH1878" s="34"/>
      <c r="AI1878" s="35"/>
      <c r="AJ1878" s="33"/>
      <c r="AK1878" s="34"/>
      <c r="AL1878" s="35"/>
      <c r="AM1878" s="28"/>
      <c r="AN1878" s="28"/>
      <c r="AO1878" s="28"/>
    </row>
    <row r="1879" spans="5:41" x14ac:dyDescent="0.25">
      <c r="E1879" s="20"/>
      <c r="F1879" s="20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6"/>
      <c r="AA1879" s="16"/>
      <c r="AB1879" s="16"/>
      <c r="AC1879" s="14"/>
      <c r="AD1879" s="14"/>
      <c r="AE1879" s="27"/>
      <c r="AF1879" s="27"/>
      <c r="AG1879" s="33"/>
      <c r="AH1879" s="34"/>
      <c r="AI1879" s="35"/>
      <c r="AJ1879" s="33"/>
      <c r="AK1879" s="34"/>
      <c r="AL1879" s="35"/>
      <c r="AM1879" s="28"/>
      <c r="AN1879" s="28"/>
      <c r="AO1879" s="28"/>
    </row>
    <row r="1880" spans="5:41" x14ac:dyDescent="0.25">
      <c r="E1880" s="20"/>
      <c r="F1880" s="20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6"/>
      <c r="AA1880" s="16"/>
      <c r="AB1880" s="16"/>
      <c r="AC1880" s="14"/>
      <c r="AD1880" s="14"/>
      <c r="AE1880" s="27"/>
      <c r="AF1880" s="27"/>
      <c r="AG1880" s="33"/>
      <c r="AH1880" s="34"/>
      <c r="AI1880" s="35"/>
      <c r="AJ1880" s="33"/>
      <c r="AK1880" s="34"/>
      <c r="AL1880" s="35"/>
      <c r="AM1880" s="28"/>
      <c r="AN1880" s="28"/>
      <c r="AO1880" s="28"/>
    </row>
    <row r="1881" spans="5:41" x14ac:dyDescent="0.25">
      <c r="E1881" s="20"/>
      <c r="F1881" s="20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6"/>
      <c r="AA1881" s="16"/>
      <c r="AB1881" s="16"/>
      <c r="AC1881" s="14"/>
      <c r="AD1881" s="14"/>
      <c r="AE1881" s="27"/>
      <c r="AF1881" s="27"/>
      <c r="AG1881" s="33"/>
      <c r="AH1881" s="34"/>
      <c r="AI1881" s="35"/>
      <c r="AJ1881" s="33"/>
      <c r="AK1881" s="34"/>
      <c r="AL1881" s="35"/>
      <c r="AM1881" s="28"/>
      <c r="AN1881" s="28"/>
      <c r="AO1881" s="28"/>
    </row>
    <row r="1882" spans="5:41" x14ac:dyDescent="0.25">
      <c r="E1882" s="20"/>
      <c r="F1882" s="20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6"/>
      <c r="AA1882" s="16"/>
      <c r="AB1882" s="16"/>
      <c r="AC1882" s="14"/>
      <c r="AD1882" s="14"/>
      <c r="AE1882" s="27"/>
      <c r="AF1882" s="27"/>
      <c r="AG1882" s="33"/>
      <c r="AH1882" s="34"/>
      <c r="AI1882" s="35"/>
      <c r="AJ1882" s="33"/>
      <c r="AK1882" s="34"/>
      <c r="AL1882" s="35"/>
      <c r="AM1882" s="28"/>
      <c r="AN1882" s="28"/>
      <c r="AO1882" s="28"/>
    </row>
    <row r="1883" spans="5:41" x14ac:dyDescent="0.25">
      <c r="E1883" s="20"/>
      <c r="F1883" s="20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6"/>
      <c r="AA1883" s="16"/>
      <c r="AB1883" s="16"/>
      <c r="AC1883" s="14"/>
      <c r="AD1883" s="14"/>
      <c r="AE1883" s="27"/>
      <c r="AF1883" s="27"/>
      <c r="AG1883" s="33"/>
      <c r="AH1883" s="34"/>
      <c r="AI1883" s="35"/>
      <c r="AJ1883" s="33"/>
      <c r="AK1883" s="34"/>
      <c r="AL1883" s="35"/>
      <c r="AM1883" s="28"/>
      <c r="AN1883" s="28"/>
      <c r="AO1883" s="28"/>
    </row>
    <row r="1884" spans="5:41" x14ac:dyDescent="0.25">
      <c r="E1884" s="20"/>
      <c r="F1884" s="20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6"/>
      <c r="AA1884" s="16"/>
      <c r="AB1884" s="16"/>
      <c r="AC1884" s="14"/>
      <c r="AD1884" s="14"/>
      <c r="AE1884" s="27"/>
      <c r="AF1884" s="27"/>
      <c r="AG1884" s="33"/>
      <c r="AH1884" s="34"/>
      <c r="AI1884" s="35"/>
      <c r="AJ1884" s="33"/>
      <c r="AK1884" s="34"/>
      <c r="AL1884" s="35"/>
      <c r="AM1884" s="28"/>
      <c r="AN1884" s="28"/>
      <c r="AO1884" s="28"/>
    </row>
    <row r="1885" spans="5:41" x14ac:dyDescent="0.25">
      <c r="E1885" s="20"/>
      <c r="F1885" s="20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6"/>
      <c r="AA1885" s="16"/>
      <c r="AB1885" s="16"/>
      <c r="AC1885" s="14"/>
      <c r="AD1885" s="14"/>
      <c r="AE1885" s="27"/>
      <c r="AF1885" s="27"/>
      <c r="AG1885" s="33"/>
      <c r="AH1885" s="34"/>
      <c r="AI1885" s="35"/>
      <c r="AJ1885" s="33"/>
      <c r="AK1885" s="34"/>
      <c r="AL1885" s="35"/>
      <c r="AM1885" s="28"/>
      <c r="AN1885" s="28"/>
      <c r="AO1885" s="28"/>
    </row>
    <row r="1886" spans="5:41" x14ac:dyDescent="0.25">
      <c r="E1886" s="20"/>
      <c r="F1886" s="20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6"/>
      <c r="AA1886" s="16"/>
      <c r="AB1886" s="16"/>
      <c r="AC1886" s="14"/>
      <c r="AD1886" s="14"/>
      <c r="AE1886" s="27"/>
      <c r="AF1886" s="27"/>
      <c r="AG1886" s="33"/>
      <c r="AH1886" s="34"/>
      <c r="AI1886" s="35"/>
      <c r="AJ1886" s="33"/>
      <c r="AK1886" s="34"/>
      <c r="AL1886" s="35"/>
      <c r="AM1886" s="28"/>
      <c r="AN1886" s="28"/>
      <c r="AO1886" s="28"/>
    </row>
    <row r="1887" spans="5:41" x14ac:dyDescent="0.25">
      <c r="E1887" s="20"/>
      <c r="F1887" s="20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6"/>
      <c r="AA1887" s="16"/>
      <c r="AB1887" s="16"/>
      <c r="AC1887" s="14"/>
      <c r="AD1887" s="14"/>
      <c r="AE1887" s="27"/>
      <c r="AF1887" s="27"/>
      <c r="AG1887" s="33"/>
      <c r="AH1887" s="34"/>
      <c r="AI1887" s="35"/>
      <c r="AJ1887" s="33"/>
      <c r="AK1887" s="34"/>
      <c r="AL1887" s="35"/>
      <c r="AM1887" s="28"/>
      <c r="AN1887" s="28"/>
      <c r="AO1887" s="28"/>
    </row>
    <row r="1888" spans="5:41" x14ac:dyDescent="0.25">
      <c r="E1888" s="20"/>
      <c r="F1888" s="20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6"/>
      <c r="AA1888" s="16"/>
      <c r="AB1888" s="16"/>
      <c r="AC1888" s="14"/>
      <c r="AD1888" s="14"/>
      <c r="AE1888" s="27"/>
      <c r="AF1888" s="27"/>
      <c r="AG1888" s="33"/>
      <c r="AH1888" s="34"/>
      <c r="AI1888" s="35"/>
      <c r="AJ1888" s="33"/>
      <c r="AK1888" s="34"/>
      <c r="AL1888" s="35"/>
      <c r="AM1888" s="28"/>
      <c r="AN1888" s="28"/>
      <c r="AO1888" s="28"/>
    </row>
    <row r="1889" spans="5:41" x14ac:dyDescent="0.25">
      <c r="E1889" s="20"/>
      <c r="F1889" s="20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6"/>
      <c r="AA1889" s="16"/>
      <c r="AB1889" s="16"/>
      <c r="AC1889" s="14"/>
      <c r="AD1889" s="14"/>
      <c r="AE1889" s="27"/>
      <c r="AF1889" s="27"/>
      <c r="AG1889" s="33"/>
      <c r="AH1889" s="34"/>
      <c r="AI1889" s="35"/>
      <c r="AJ1889" s="33"/>
      <c r="AK1889" s="34"/>
      <c r="AL1889" s="35"/>
      <c r="AM1889" s="28"/>
      <c r="AN1889" s="28"/>
      <c r="AO1889" s="28"/>
    </row>
    <row r="1890" spans="5:41" x14ac:dyDescent="0.25">
      <c r="E1890" s="20"/>
      <c r="F1890" s="20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6"/>
      <c r="AA1890" s="16"/>
      <c r="AB1890" s="16"/>
      <c r="AC1890" s="14"/>
      <c r="AD1890" s="14"/>
      <c r="AE1890" s="27"/>
      <c r="AF1890" s="27"/>
      <c r="AG1890" s="33"/>
      <c r="AH1890" s="34"/>
      <c r="AI1890" s="35"/>
      <c r="AJ1890" s="33"/>
      <c r="AK1890" s="34"/>
      <c r="AL1890" s="35"/>
      <c r="AM1890" s="28"/>
      <c r="AN1890" s="28"/>
      <c r="AO1890" s="28"/>
    </row>
    <row r="1891" spans="5:41" x14ac:dyDescent="0.25">
      <c r="E1891" s="20"/>
      <c r="F1891" s="20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6"/>
      <c r="AA1891" s="16"/>
      <c r="AB1891" s="16"/>
      <c r="AC1891" s="14"/>
      <c r="AD1891" s="14"/>
      <c r="AE1891" s="27"/>
      <c r="AF1891" s="27"/>
      <c r="AG1891" s="33"/>
      <c r="AH1891" s="34"/>
      <c r="AI1891" s="35"/>
      <c r="AJ1891" s="33"/>
      <c r="AK1891" s="34"/>
      <c r="AL1891" s="35"/>
      <c r="AM1891" s="28"/>
      <c r="AN1891" s="28"/>
      <c r="AO1891" s="28"/>
    </row>
    <row r="1892" spans="5:41" x14ac:dyDescent="0.25">
      <c r="E1892" s="20"/>
      <c r="F1892" s="20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6"/>
      <c r="AA1892" s="16"/>
      <c r="AB1892" s="16"/>
      <c r="AC1892" s="14"/>
      <c r="AD1892" s="14"/>
      <c r="AE1892" s="27"/>
      <c r="AF1892" s="27"/>
      <c r="AG1892" s="33"/>
      <c r="AH1892" s="34"/>
      <c r="AI1892" s="35"/>
      <c r="AJ1892" s="33"/>
      <c r="AK1892" s="34"/>
      <c r="AL1892" s="35"/>
      <c r="AM1892" s="28"/>
      <c r="AN1892" s="28"/>
      <c r="AO1892" s="28"/>
    </row>
    <row r="1893" spans="5:41" x14ac:dyDescent="0.25">
      <c r="E1893" s="20"/>
      <c r="F1893" s="20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6"/>
      <c r="AA1893" s="16"/>
      <c r="AB1893" s="16"/>
      <c r="AC1893" s="14"/>
      <c r="AD1893" s="14"/>
      <c r="AE1893" s="27"/>
      <c r="AF1893" s="27"/>
      <c r="AG1893" s="33"/>
      <c r="AH1893" s="34"/>
      <c r="AI1893" s="35"/>
      <c r="AJ1893" s="33"/>
      <c r="AK1893" s="34"/>
      <c r="AL1893" s="35"/>
      <c r="AM1893" s="28"/>
      <c r="AN1893" s="28"/>
      <c r="AO1893" s="28"/>
    </row>
    <row r="1894" spans="5:41" x14ac:dyDescent="0.25">
      <c r="E1894" s="20"/>
      <c r="F1894" s="20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6"/>
      <c r="AA1894" s="16"/>
      <c r="AB1894" s="16"/>
      <c r="AC1894" s="14"/>
      <c r="AD1894" s="14"/>
      <c r="AE1894" s="27"/>
      <c r="AF1894" s="27"/>
      <c r="AG1894" s="33"/>
      <c r="AH1894" s="34"/>
      <c r="AI1894" s="35"/>
      <c r="AJ1894" s="33"/>
      <c r="AK1894" s="34"/>
      <c r="AL1894" s="35"/>
      <c r="AM1894" s="28"/>
      <c r="AN1894" s="28"/>
      <c r="AO1894" s="28"/>
    </row>
    <row r="1895" spans="5:41" x14ac:dyDescent="0.25">
      <c r="E1895" s="20"/>
      <c r="F1895" s="20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6"/>
      <c r="AA1895" s="16"/>
      <c r="AB1895" s="16"/>
      <c r="AC1895" s="14"/>
      <c r="AD1895" s="14"/>
      <c r="AE1895" s="27"/>
      <c r="AF1895" s="27"/>
      <c r="AG1895" s="33"/>
      <c r="AH1895" s="34"/>
      <c r="AI1895" s="35"/>
      <c r="AJ1895" s="33"/>
      <c r="AK1895" s="34"/>
      <c r="AL1895" s="35"/>
      <c r="AM1895" s="28"/>
      <c r="AN1895" s="28"/>
      <c r="AO1895" s="28"/>
    </row>
    <row r="1896" spans="5:41" x14ac:dyDescent="0.25">
      <c r="E1896" s="20"/>
      <c r="F1896" s="20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6"/>
      <c r="AA1896" s="16"/>
      <c r="AB1896" s="16"/>
      <c r="AC1896" s="14"/>
      <c r="AD1896" s="14"/>
      <c r="AE1896" s="27"/>
      <c r="AF1896" s="27"/>
      <c r="AG1896" s="33"/>
      <c r="AH1896" s="34"/>
      <c r="AI1896" s="35"/>
      <c r="AJ1896" s="33"/>
      <c r="AK1896" s="34"/>
      <c r="AL1896" s="35"/>
      <c r="AM1896" s="28"/>
      <c r="AN1896" s="28"/>
      <c r="AO1896" s="28"/>
    </row>
    <row r="1897" spans="5:41" x14ac:dyDescent="0.25">
      <c r="E1897" s="20"/>
      <c r="F1897" s="20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6"/>
      <c r="AA1897" s="16"/>
      <c r="AB1897" s="16"/>
      <c r="AC1897" s="14"/>
      <c r="AD1897" s="14"/>
      <c r="AE1897" s="27"/>
      <c r="AF1897" s="27"/>
      <c r="AG1897" s="33"/>
      <c r="AH1897" s="34"/>
      <c r="AI1897" s="35"/>
      <c r="AJ1897" s="33"/>
      <c r="AK1897" s="34"/>
      <c r="AL1897" s="35"/>
      <c r="AM1897" s="28"/>
      <c r="AN1897" s="28"/>
      <c r="AO1897" s="28"/>
    </row>
    <row r="1898" spans="5:41" x14ac:dyDescent="0.25">
      <c r="E1898" s="20"/>
      <c r="F1898" s="20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6"/>
      <c r="AA1898" s="16"/>
      <c r="AB1898" s="16"/>
      <c r="AC1898" s="14"/>
      <c r="AD1898" s="14"/>
      <c r="AE1898" s="27"/>
      <c r="AF1898" s="27"/>
      <c r="AG1898" s="33"/>
      <c r="AH1898" s="34"/>
      <c r="AI1898" s="35"/>
      <c r="AJ1898" s="33"/>
      <c r="AK1898" s="34"/>
      <c r="AL1898" s="35"/>
      <c r="AM1898" s="28"/>
      <c r="AN1898" s="28"/>
      <c r="AO1898" s="28"/>
    </row>
    <row r="1899" spans="5:41" x14ac:dyDescent="0.25">
      <c r="E1899" s="20"/>
      <c r="F1899" s="20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6"/>
      <c r="AA1899" s="16"/>
      <c r="AB1899" s="16"/>
      <c r="AC1899" s="14"/>
      <c r="AD1899" s="14"/>
      <c r="AE1899" s="27"/>
      <c r="AF1899" s="27"/>
      <c r="AG1899" s="33"/>
      <c r="AH1899" s="34"/>
      <c r="AI1899" s="35"/>
      <c r="AJ1899" s="33"/>
      <c r="AK1899" s="34"/>
      <c r="AL1899" s="35"/>
      <c r="AM1899" s="28"/>
      <c r="AN1899" s="28"/>
      <c r="AO1899" s="28"/>
    </row>
    <row r="1900" spans="5:41" x14ac:dyDescent="0.25">
      <c r="E1900" s="20"/>
      <c r="F1900" s="20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6"/>
      <c r="AA1900" s="16"/>
      <c r="AB1900" s="16"/>
      <c r="AC1900" s="14"/>
      <c r="AD1900" s="14"/>
      <c r="AE1900" s="27"/>
      <c r="AF1900" s="27"/>
      <c r="AG1900" s="33"/>
      <c r="AH1900" s="34"/>
      <c r="AI1900" s="35"/>
      <c r="AJ1900" s="33"/>
      <c r="AK1900" s="34"/>
      <c r="AL1900" s="35"/>
      <c r="AM1900" s="28"/>
      <c r="AN1900" s="28"/>
      <c r="AO1900" s="28"/>
    </row>
    <row r="1901" spans="5:41" x14ac:dyDescent="0.25">
      <c r="E1901" s="20"/>
      <c r="F1901" s="20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6"/>
      <c r="AA1901" s="16"/>
      <c r="AB1901" s="16"/>
      <c r="AC1901" s="14"/>
      <c r="AD1901" s="14"/>
      <c r="AE1901" s="27"/>
      <c r="AF1901" s="27"/>
      <c r="AG1901" s="33"/>
      <c r="AH1901" s="34"/>
      <c r="AI1901" s="35"/>
      <c r="AJ1901" s="33"/>
      <c r="AK1901" s="34"/>
      <c r="AL1901" s="35"/>
      <c r="AM1901" s="28"/>
      <c r="AN1901" s="28"/>
      <c r="AO1901" s="28"/>
    </row>
    <row r="1902" spans="5:41" x14ac:dyDescent="0.25">
      <c r="E1902" s="20"/>
      <c r="F1902" s="20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6"/>
      <c r="AA1902" s="16"/>
      <c r="AB1902" s="16"/>
      <c r="AC1902" s="14"/>
      <c r="AD1902" s="14"/>
      <c r="AE1902" s="27"/>
      <c r="AF1902" s="27"/>
      <c r="AG1902" s="33"/>
      <c r="AH1902" s="34"/>
      <c r="AI1902" s="35"/>
      <c r="AJ1902" s="33"/>
      <c r="AK1902" s="34"/>
      <c r="AL1902" s="35"/>
      <c r="AM1902" s="28"/>
      <c r="AN1902" s="28"/>
      <c r="AO1902" s="28"/>
    </row>
    <row r="1903" spans="5:41" x14ac:dyDescent="0.25">
      <c r="E1903" s="20"/>
      <c r="F1903" s="20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6"/>
      <c r="AA1903" s="16"/>
      <c r="AB1903" s="16"/>
      <c r="AC1903" s="14"/>
      <c r="AD1903" s="14"/>
      <c r="AE1903" s="27"/>
      <c r="AF1903" s="27"/>
      <c r="AG1903" s="33"/>
      <c r="AH1903" s="34"/>
      <c r="AI1903" s="35"/>
      <c r="AJ1903" s="33"/>
      <c r="AK1903" s="34"/>
      <c r="AL1903" s="35"/>
      <c r="AM1903" s="28"/>
      <c r="AN1903" s="28"/>
      <c r="AO1903" s="28"/>
    </row>
    <row r="1904" spans="5:41" x14ac:dyDescent="0.25">
      <c r="E1904" s="20"/>
      <c r="F1904" s="20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6"/>
      <c r="AA1904" s="16"/>
      <c r="AB1904" s="16"/>
      <c r="AC1904" s="14"/>
      <c r="AD1904" s="14"/>
      <c r="AE1904" s="27"/>
      <c r="AF1904" s="27"/>
      <c r="AG1904" s="33"/>
      <c r="AH1904" s="34"/>
      <c r="AI1904" s="35"/>
      <c r="AJ1904" s="33"/>
      <c r="AK1904" s="34"/>
      <c r="AL1904" s="35"/>
      <c r="AM1904" s="28"/>
      <c r="AN1904" s="28"/>
      <c r="AO1904" s="28"/>
    </row>
    <row r="1905" spans="5:41" x14ac:dyDescent="0.25">
      <c r="E1905" s="20"/>
      <c r="F1905" s="20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6"/>
      <c r="AA1905" s="16"/>
      <c r="AB1905" s="16"/>
      <c r="AC1905" s="14"/>
      <c r="AD1905" s="14"/>
      <c r="AE1905" s="27"/>
      <c r="AF1905" s="27"/>
      <c r="AG1905" s="33"/>
      <c r="AH1905" s="34"/>
      <c r="AI1905" s="35"/>
      <c r="AJ1905" s="33"/>
      <c r="AK1905" s="34"/>
      <c r="AL1905" s="35"/>
      <c r="AM1905" s="28"/>
      <c r="AN1905" s="28"/>
      <c r="AO1905" s="28"/>
    </row>
    <row r="1906" spans="5:41" x14ac:dyDescent="0.25">
      <c r="E1906" s="20"/>
      <c r="F1906" s="20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6"/>
      <c r="AA1906" s="16"/>
      <c r="AB1906" s="16"/>
      <c r="AC1906" s="14"/>
      <c r="AD1906" s="14"/>
      <c r="AE1906" s="27"/>
      <c r="AF1906" s="27"/>
      <c r="AG1906" s="33"/>
      <c r="AH1906" s="34"/>
      <c r="AI1906" s="35"/>
      <c r="AJ1906" s="33"/>
      <c r="AK1906" s="34"/>
      <c r="AL1906" s="35"/>
      <c r="AM1906" s="28"/>
      <c r="AN1906" s="28"/>
      <c r="AO1906" s="28"/>
    </row>
    <row r="1907" spans="5:41" x14ac:dyDescent="0.25">
      <c r="E1907" s="20"/>
      <c r="F1907" s="20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6"/>
      <c r="AA1907" s="16"/>
      <c r="AB1907" s="16"/>
      <c r="AC1907" s="14"/>
      <c r="AD1907" s="14"/>
      <c r="AE1907" s="27"/>
      <c r="AF1907" s="27"/>
      <c r="AG1907" s="33"/>
      <c r="AH1907" s="34"/>
      <c r="AI1907" s="35"/>
      <c r="AJ1907" s="33"/>
      <c r="AK1907" s="34"/>
      <c r="AL1907" s="35"/>
      <c r="AM1907" s="28"/>
      <c r="AN1907" s="28"/>
      <c r="AO1907" s="28"/>
    </row>
    <row r="1908" spans="5:41" x14ac:dyDescent="0.25">
      <c r="E1908" s="20"/>
      <c r="F1908" s="20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6"/>
      <c r="AA1908" s="16"/>
      <c r="AB1908" s="16"/>
      <c r="AC1908" s="14"/>
      <c r="AD1908" s="14"/>
      <c r="AE1908" s="27"/>
      <c r="AF1908" s="27"/>
      <c r="AG1908" s="33"/>
      <c r="AH1908" s="34"/>
      <c r="AI1908" s="35"/>
      <c r="AJ1908" s="33"/>
      <c r="AK1908" s="34"/>
      <c r="AL1908" s="35"/>
      <c r="AM1908" s="28"/>
      <c r="AN1908" s="28"/>
      <c r="AO1908" s="28"/>
    </row>
    <row r="1909" spans="5:41" x14ac:dyDescent="0.25">
      <c r="E1909" s="20"/>
      <c r="F1909" s="20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6"/>
      <c r="AA1909" s="16"/>
      <c r="AB1909" s="16"/>
      <c r="AC1909" s="14"/>
      <c r="AD1909" s="14"/>
      <c r="AE1909" s="27"/>
      <c r="AF1909" s="27"/>
      <c r="AG1909" s="33"/>
      <c r="AH1909" s="34"/>
      <c r="AI1909" s="35"/>
      <c r="AJ1909" s="33"/>
      <c r="AK1909" s="34"/>
      <c r="AL1909" s="35"/>
      <c r="AM1909" s="28"/>
      <c r="AN1909" s="28"/>
      <c r="AO1909" s="28"/>
    </row>
    <row r="1910" spans="5:41" x14ac:dyDescent="0.25">
      <c r="E1910" s="20"/>
      <c r="F1910" s="20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6"/>
      <c r="AA1910" s="16"/>
      <c r="AB1910" s="16"/>
      <c r="AC1910" s="14"/>
      <c r="AD1910" s="14"/>
      <c r="AE1910" s="27"/>
      <c r="AF1910" s="27"/>
      <c r="AG1910" s="33"/>
      <c r="AH1910" s="34"/>
      <c r="AI1910" s="35"/>
      <c r="AJ1910" s="33"/>
      <c r="AK1910" s="34"/>
      <c r="AL1910" s="35"/>
      <c r="AM1910" s="28"/>
      <c r="AN1910" s="28"/>
      <c r="AO1910" s="28"/>
    </row>
    <row r="1911" spans="5:41" x14ac:dyDescent="0.25">
      <c r="E1911" s="20"/>
      <c r="F1911" s="20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6"/>
      <c r="AA1911" s="16"/>
      <c r="AB1911" s="16"/>
      <c r="AC1911" s="14"/>
      <c r="AD1911" s="14"/>
      <c r="AE1911" s="27"/>
      <c r="AF1911" s="27"/>
      <c r="AG1911" s="33"/>
      <c r="AH1911" s="34"/>
      <c r="AI1911" s="35"/>
      <c r="AJ1911" s="33"/>
      <c r="AK1911" s="34"/>
      <c r="AL1911" s="35"/>
      <c r="AM1911" s="28"/>
      <c r="AN1911" s="28"/>
      <c r="AO1911" s="28"/>
    </row>
    <row r="1912" spans="5:41" x14ac:dyDescent="0.25">
      <c r="E1912" s="20"/>
      <c r="F1912" s="20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6"/>
      <c r="AA1912" s="16"/>
      <c r="AB1912" s="16"/>
      <c r="AC1912" s="14"/>
      <c r="AD1912" s="14"/>
      <c r="AE1912" s="27"/>
      <c r="AF1912" s="27"/>
      <c r="AG1912" s="33"/>
      <c r="AH1912" s="34"/>
      <c r="AI1912" s="35"/>
      <c r="AJ1912" s="33"/>
      <c r="AK1912" s="34"/>
      <c r="AL1912" s="35"/>
      <c r="AM1912" s="28"/>
      <c r="AN1912" s="28"/>
      <c r="AO1912" s="28"/>
    </row>
    <row r="1913" spans="5:41" x14ac:dyDescent="0.25">
      <c r="E1913" s="20"/>
      <c r="F1913" s="20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6"/>
      <c r="AA1913" s="16"/>
      <c r="AB1913" s="16"/>
      <c r="AC1913" s="14"/>
      <c r="AD1913" s="14"/>
      <c r="AE1913" s="27"/>
      <c r="AF1913" s="27"/>
      <c r="AG1913" s="33"/>
      <c r="AH1913" s="34"/>
      <c r="AI1913" s="35"/>
      <c r="AJ1913" s="33"/>
      <c r="AK1913" s="34"/>
      <c r="AL1913" s="35"/>
      <c r="AM1913" s="28"/>
      <c r="AN1913" s="28"/>
      <c r="AO1913" s="28"/>
    </row>
    <row r="1914" spans="5:41" x14ac:dyDescent="0.25">
      <c r="E1914" s="20"/>
      <c r="F1914" s="20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6"/>
      <c r="AA1914" s="16"/>
      <c r="AB1914" s="16"/>
      <c r="AC1914" s="14"/>
      <c r="AD1914" s="14"/>
      <c r="AE1914" s="27"/>
      <c r="AF1914" s="27"/>
      <c r="AG1914" s="33"/>
      <c r="AH1914" s="34"/>
      <c r="AI1914" s="35"/>
      <c r="AJ1914" s="33"/>
      <c r="AK1914" s="34"/>
      <c r="AL1914" s="35"/>
      <c r="AM1914" s="28"/>
      <c r="AN1914" s="28"/>
      <c r="AO1914" s="28"/>
    </row>
    <row r="1915" spans="5:41" x14ac:dyDescent="0.25">
      <c r="E1915" s="20"/>
      <c r="F1915" s="20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6"/>
      <c r="AA1915" s="16"/>
      <c r="AB1915" s="16"/>
      <c r="AC1915" s="14"/>
      <c r="AD1915" s="14"/>
      <c r="AE1915" s="27"/>
      <c r="AF1915" s="27"/>
      <c r="AG1915" s="33"/>
      <c r="AH1915" s="34"/>
      <c r="AI1915" s="35"/>
      <c r="AJ1915" s="33"/>
      <c r="AK1915" s="34"/>
      <c r="AL1915" s="35"/>
      <c r="AM1915" s="28"/>
      <c r="AN1915" s="28"/>
      <c r="AO1915" s="28"/>
    </row>
    <row r="1916" spans="5:41" x14ac:dyDescent="0.25">
      <c r="E1916" s="20"/>
      <c r="F1916" s="20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6"/>
      <c r="AA1916" s="16"/>
      <c r="AB1916" s="16"/>
      <c r="AC1916" s="14"/>
      <c r="AD1916" s="14"/>
      <c r="AE1916" s="27"/>
      <c r="AF1916" s="27"/>
      <c r="AG1916" s="33"/>
      <c r="AH1916" s="34"/>
      <c r="AI1916" s="35"/>
      <c r="AJ1916" s="33"/>
      <c r="AK1916" s="34"/>
      <c r="AL1916" s="35"/>
      <c r="AM1916" s="28"/>
      <c r="AN1916" s="28"/>
      <c r="AO1916" s="28"/>
    </row>
    <row r="1917" spans="5:41" x14ac:dyDescent="0.25">
      <c r="E1917" s="20"/>
      <c r="F1917" s="20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6"/>
      <c r="AA1917" s="16"/>
      <c r="AB1917" s="16"/>
      <c r="AC1917" s="14"/>
      <c r="AD1917" s="14"/>
      <c r="AE1917" s="27"/>
      <c r="AF1917" s="27"/>
      <c r="AG1917" s="33"/>
      <c r="AH1917" s="34"/>
      <c r="AI1917" s="35"/>
      <c r="AJ1917" s="33"/>
      <c r="AK1917" s="34"/>
      <c r="AL1917" s="35"/>
      <c r="AM1917" s="28"/>
      <c r="AN1917" s="28"/>
      <c r="AO1917" s="28"/>
    </row>
    <row r="1918" spans="5:41" x14ac:dyDescent="0.25">
      <c r="E1918" s="20"/>
      <c r="F1918" s="20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6"/>
      <c r="AA1918" s="16"/>
      <c r="AB1918" s="16"/>
      <c r="AC1918" s="14"/>
      <c r="AD1918" s="14"/>
      <c r="AE1918" s="27"/>
      <c r="AF1918" s="27"/>
      <c r="AG1918" s="33"/>
      <c r="AH1918" s="34"/>
      <c r="AI1918" s="35"/>
      <c r="AJ1918" s="33"/>
      <c r="AK1918" s="34"/>
      <c r="AL1918" s="35"/>
      <c r="AM1918" s="28"/>
      <c r="AN1918" s="28"/>
      <c r="AO1918" s="28"/>
    </row>
    <row r="1919" spans="5:41" x14ac:dyDescent="0.25">
      <c r="E1919" s="20"/>
      <c r="F1919" s="20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6"/>
      <c r="AA1919" s="16"/>
      <c r="AB1919" s="16"/>
      <c r="AC1919" s="14"/>
      <c r="AD1919" s="14"/>
      <c r="AE1919" s="27"/>
      <c r="AF1919" s="27"/>
      <c r="AG1919" s="33"/>
      <c r="AH1919" s="34"/>
      <c r="AI1919" s="35"/>
      <c r="AJ1919" s="33"/>
      <c r="AK1919" s="34"/>
      <c r="AL1919" s="35"/>
      <c r="AM1919" s="28"/>
      <c r="AN1919" s="28"/>
      <c r="AO1919" s="28"/>
    </row>
    <row r="1920" spans="5:41" x14ac:dyDescent="0.25">
      <c r="E1920" s="20"/>
      <c r="F1920" s="20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6"/>
      <c r="AA1920" s="16"/>
      <c r="AB1920" s="16"/>
      <c r="AC1920" s="14"/>
      <c r="AD1920" s="14"/>
      <c r="AE1920" s="27"/>
      <c r="AF1920" s="27"/>
      <c r="AG1920" s="33"/>
      <c r="AH1920" s="34"/>
      <c r="AI1920" s="35"/>
      <c r="AJ1920" s="33"/>
      <c r="AK1920" s="34"/>
      <c r="AL1920" s="35"/>
      <c r="AM1920" s="28"/>
      <c r="AN1920" s="28"/>
      <c r="AO1920" s="28"/>
    </row>
    <row r="1921" spans="5:41" x14ac:dyDescent="0.25">
      <c r="E1921" s="20"/>
      <c r="F1921" s="20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6"/>
      <c r="AA1921" s="16"/>
      <c r="AB1921" s="16"/>
      <c r="AC1921" s="14"/>
      <c r="AD1921" s="14"/>
      <c r="AE1921" s="27"/>
      <c r="AF1921" s="27"/>
      <c r="AG1921" s="33"/>
      <c r="AH1921" s="34"/>
      <c r="AI1921" s="35"/>
      <c r="AJ1921" s="33"/>
      <c r="AK1921" s="34"/>
      <c r="AL1921" s="35"/>
      <c r="AM1921" s="28"/>
      <c r="AN1921" s="28"/>
      <c r="AO1921" s="28"/>
    </row>
    <row r="1922" spans="5:41" x14ac:dyDescent="0.25">
      <c r="E1922" s="20"/>
      <c r="F1922" s="20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6"/>
      <c r="AA1922" s="16"/>
      <c r="AB1922" s="16"/>
      <c r="AC1922" s="14"/>
      <c r="AD1922" s="14"/>
      <c r="AE1922" s="27"/>
      <c r="AF1922" s="27"/>
      <c r="AG1922" s="33"/>
      <c r="AH1922" s="34"/>
      <c r="AI1922" s="35"/>
      <c r="AJ1922" s="33"/>
      <c r="AK1922" s="34"/>
      <c r="AL1922" s="35"/>
      <c r="AM1922" s="28"/>
      <c r="AN1922" s="28"/>
      <c r="AO1922" s="28"/>
    </row>
    <row r="1923" spans="5:41" x14ac:dyDescent="0.25">
      <c r="E1923" s="20"/>
      <c r="F1923" s="20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6"/>
      <c r="AA1923" s="16"/>
      <c r="AB1923" s="16"/>
      <c r="AC1923" s="14"/>
      <c r="AD1923" s="14"/>
      <c r="AE1923" s="27"/>
      <c r="AF1923" s="27"/>
      <c r="AG1923" s="33"/>
      <c r="AH1923" s="34"/>
      <c r="AI1923" s="35"/>
      <c r="AJ1923" s="33"/>
      <c r="AK1923" s="34"/>
      <c r="AL1923" s="35"/>
      <c r="AM1923" s="28"/>
      <c r="AN1923" s="28"/>
      <c r="AO1923" s="28"/>
    </row>
    <row r="1924" spans="5:41" x14ac:dyDescent="0.25">
      <c r="E1924" s="20"/>
      <c r="F1924" s="20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6"/>
      <c r="AA1924" s="16"/>
      <c r="AB1924" s="16"/>
      <c r="AC1924" s="14"/>
      <c r="AD1924" s="14"/>
      <c r="AE1924" s="27"/>
      <c r="AF1924" s="27"/>
      <c r="AG1924" s="33"/>
      <c r="AH1924" s="34"/>
      <c r="AI1924" s="35"/>
      <c r="AJ1924" s="33"/>
      <c r="AK1924" s="34"/>
      <c r="AL1924" s="35"/>
      <c r="AM1924" s="28"/>
      <c r="AN1924" s="28"/>
      <c r="AO1924" s="28"/>
    </row>
    <row r="1925" spans="5:41" x14ac:dyDescent="0.25">
      <c r="E1925" s="20"/>
      <c r="F1925" s="20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6"/>
      <c r="AA1925" s="16"/>
      <c r="AB1925" s="16"/>
      <c r="AC1925" s="14"/>
      <c r="AD1925" s="14"/>
      <c r="AE1925" s="27"/>
      <c r="AF1925" s="27"/>
      <c r="AG1925" s="33"/>
      <c r="AH1925" s="34"/>
      <c r="AI1925" s="35"/>
      <c r="AJ1925" s="33"/>
      <c r="AK1925" s="34"/>
      <c r="AL1925" s="35"/>
      <c r="AM1925" s="28"/>
      <c r="AN1925" s="28"/>
      <c r="AO1925" s="28"/>
    </row>
    <row r="1926" spans="5:41" x14ac:dyDescent="0.25">
      <c r="E1926" s="20"/>
      <c r="F1926" s="20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6"/>
      <c r="AA1926" s="16"/>
      <c r="AB1926" s="16"/>
      <c r="AC1926" s="14"/>
      <c r="AD1926" s="14"/>
      <c r="AE1926" s="27"/>
      <c r="AF1926" s="27"/>
      <c r="AG1926" s="33"/>
      <c r="AH1926" s="34"/>
      <c r="AI1926" s="35"/>
      <c r="AJ1926" s="33"/>
      <c r="AK1926" s="34"/>
      <c r="AL1926" s="35"/>
      <c r="AM1926" s="28"/>
      <c r="AN1926" s="28"/>
      <c r="AO1926" s="28"/>
    </row>
    <row r="1927" spans="5:41" x14ac:dyDescent="0.25">
      <c r="E1927" s="20"/>
      <c r="F1927" s="20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6"/>
      <c r="AA1927" s="16"/>
      <c r="AB1927" s="16"/>
      <c r="AC1927" s="14"/>
      <c r="AD1927" s="14"/>
      <c r="AE1927" s="27"/>
      <c r="AF1927" s="27"/>
      <c r="AG1927" s="33"/>
      <c r="AH1927" s="34"/>
      <c r="AI1927" s="35"/>
      <c r="AJ1927" s="33"/>
      <c r="AK1927" s="34"/>
      <c r="AL1927" s="35"/>
      <c r="AM1927" s="28"/>
      <c r="AN1927" s="28"/>
      <c r="AO1927" s="28"/>
    </row>
    <row r="1928" spans="5:41" x14ac:dyDescent="0.25">
      <c r="E1928" s="20"/>
      <c r="F1928" s="20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6"/>
      <c r="AA1928" s="16"/>
      <c r="AB1928" s="16"/>
      <c r="AC1928" s="14"/>
      <c r="AD1928" s="14"/>
      <c r="AE1928" s="27"/>
      <c r="AF1928" s="27"/>
      <c r="AG1928" s="33"/>
      <c r="AH1928" s="34"/>
      <c r="AI1928" s="35"/>
      <c r="AJ1928" s="33"/>
      <c r="AK1928" s="34"/>
      <c r="AL1928" s="35"/>
      <c r="AM1928" s="28"/>
      <c r="AN1928" s="28"/>
      <c r="AO1928" s="28"/>
    </row>
    <row r="1929" spans="5:41" x14ac:dyDescent="0.25">
      <c r="E1929" s="20"/>
      <c r="F1929" s="20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6"/>
      <c r="AA1929" s="16"/>
      <c r="AB1929" s="16"/>
      <c r="AC1929" s="14"/>
      <c r="AD1929" s="14"/>
      <c r="AE1929" s="27"/>
      <c r="AF1929" s="27"/>
      <c r="AG1929" s="33"/>
      <c r="AH1929" s="34"/>
      <c r="AI1929" s="35"/>
      <c r="AJ1929" s="33"/>
      <c r="AK1929" s="34"/>
      <c r="AL1929" s="35"/>
      <c r="AM1929" s="28"/>
      <c r="AN1929" s="28"/>
      <c r="AO1929" s="28"/>
    </row>
    <row r="1930" spans="5:41" x14ac:dyDescent="0.25">
      <c r="E1930" s="20"/>
      <c r="F1930" s="20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6"/>
      <c r="AA1930" s="16"/>
      <c r="AB1930" s="16"/>
      <c r="AC1930" s="14"/>
      <c r="AD1930" s="14"/>
      <c r="AE1930" s="27"/>
      <c r="AF1930" s="27"/>
      <c r="AG1930" s="33"/>
      <c r="AH1930" s="34"/>
      <c r="AI1930" s="35"/>
      <c r="AJ1930" s="33"/>
      <c r="AK1930" s="34"/>
      <c r="AL1930" s="35"/>
      <c r="AM1930" s="28"/>
      <c r="AN1930" s="28"/>
      <c r="AO1930" s="28"/>
    </row>
    <row r="1931" spans="5:41" x14ac:dyDescent="0.25">
      <c r="E1931" s="20"/>
      <c r="F1931" s="20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6"/>
      <c r="AA1931" s="16"/>
      <c r="AB1931" s="16"/>
      <c r="AC1931" s="14"/>
      <c r="AD1931" s="14"/>
      <c r="AE1931" s="27"/>
      <c r="AF1931" s="27"/>
      <c r="AG1931" s="33"/>
      <c r="AH1931" s="34"/>
      <c r="AI1931" s="35"/>
      <c r="AJ1931" s="33"/>
      <c r="AK1931" s="34"/>
      <c r="AL1931" s="35"/>
      <c r="AM1931" s="28"/>
      <c r="AN1931" s="28"/>
      <c r="AO1931" s="28"/>
    </row>
    <row r="1932" spans="5:41" x14ac:dyDescent="0.25">
      <c r="E1932" s="20"/>
      <c r="F1932" s="20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6"/>
      <c r="AA1932" s="16"/>
      <c r="AB1932" s="16"/>
      <c r="AC1932" s="14"/>
      <c r="AD1932" s="14"/>
      <c r="AE1932" s="27"/>
      <c r="AF1932" s="27"/>
      <c r="AG1932" s="33"/>
      <c r="AH1932" s="34"/>
      <c r="AI1932" s="35"/>
      <c r="AJ1932" s="33"/>
      <c r="AK1932" s="34"/>
      <c r="AL1932" s="35"/>
      <c r="AM1932" s="28"/>
      <c r="AN1932" s="28"/>
      <c r="AO1932" s="28"/>
    </row>
    <row r="1933" spans="5:41" x14ac:dyDescent="0.25">
      <c r="E1933" s="20"/>
      <c r="F1933" s="20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6"/>
      <c r="AA1933" s="16"/>
      <c r="AB1933" s="16"/>
      <c r="AC1933" s="14"/>
      <c r="AD1933" s="14"/>
      <c r="AE1933" s="27"/>
      <c r="AF1933" s="27"/>
      <c r="AG1933" s="33"/>
      <c r="AH1933" s="34"/>
      <c r="AI1933" s="35"/>
      <c r="AJ1933" s="33"/>
      <c r="AK1933" s="34"/>
      <c r="AL1933" s="35"/>
      <c r="AM1933" s="28"/>
      <c r="AN1933" s="28"/>
      <c r="AO1933" s="28"/>
    </row>
    <row r="1934" spans="5:41" x14ac:dyDescent="0.25">
      <c r="E1934" s="20"/>
      <c r="F1934" s="20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6"/>
      <c r="AA1934" s="16"/>
      <c r="AB1934" s="16"/>
      <c r="AC1934" s="14"/>
      <c r="AD1934" s="14"/>
      <c r="AE1934" s="27"/>
      <c r="AF1934" s="27"/>
      <c r="AG1934" s="33"/>
      <c r="AH1934" s="34"/>
      <c r="AI1934" s="35"/>
      <c r="AJ1934" s="33"/>
      <c r="AK1934" s="34"/>
      <c r="AL1934" s="35"/>
      <c r="AM1934" s="28"/>
      <c r="AN1934" s="28"/>
      <c r="AO1934" s="28"/>
    </row>
    <row r="1935" spans="5:41" x14ac:dyDescent="0.25">
      <c r="E1935" s="20"/>
      <c r="F1935" s="20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6"/>
      <c r="AA1935" s="16"/>
      <c r="AB1935" s="16"/>
      <c r="AC1935" s="14"/>
      <c r="AD1935" s="14"/>
      <c r="AE1935" s="27"/>
      <c r="AF1935" s="27"/>
      <c r="AG1935" s="33"/>
      <c r="AH1935" s="34"/>
      <c r="AI1935" s="35"/>
      <c r="AJ1935" s="33"/>
      <c r="AK1935" s="34"/>
      <c r="AL1935" s="35"/>
      <c r="AM1935" s="28"/>
      <c r="AN1935" s="28"/>
      <c r="AO1935" s="28"/>
    </row>
    <row r="1936" spans="5:41" x14ac:dyDescent="0.25">
      <c r="E1936" s="20"/>
      <c r="F1936" s="20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6"/>
      <c r="AA1936" s="16"/>
      <c r="AB1936" s="16"/>
      <c r="AC1936" s="14"/>
      <c r="AD1936" s="14"/>
      <c r="AE1936" s="27"/>
      <c r="AF1936" s="27"/>
      <c r="AG1936" s="33"/>
      <c r="AH1936" s="34"/>
      <c r="AI1936" s="35"/>
      <c r="AJ1936" s="33"/>
      <c r="AK1936" s="34"/>
      <c r="AL1936" s="35"/>
      <c r="AM1936" s="28"/>
      <c r="AN1936" s="28"/>
      <c r="AO1936" s="28"/>
    </row>
    <row r="1937" spans="5:41" x14ac:dyDescent="0.25">
      <c r="E1937" s="20"/>
      <c r="F1937" s="20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6"/>
      <c r="AA1937" s="16"/>
      <c r="AB1937" s="16"/>
      <c r="AC1937" s="14"/>
      <c r="AD1937" s="14"/>
      <c r="AE1937" s="27"/>
      <c r="AF1937" s="27"/>
      <c r="AG1937" s="33"/>
      <c r="AH1937" s="34"/>
      <c r="AI1937" s="35"/>
      <c r="AJ1937" s="33"/>
      <c r="AK1937" s="34"/>
      <c r="AL1937" s="35"/>
      <c r="AM1937" s="28"/>
      <c r="AN1937" s="28"/>
      <c r="AO1937" s="28"/>
    </row>
    <row r="1938" spans="5:41" x14ac:dyDescent="0.25">
      <c r="E1938" s="20"/>
      <c r="F1938" s="20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6"/>
      <c r="AA1938" s="16"/>
      <c r="AB1938" s="16"/>
      <c r="AC1938" s="14"/>
      <c r="AD1938" s="14"/>
      <c r="AE1938" s="27"/>
      <c r="AF1938" s="27"/>
      <c r="AG1938" s="33"/>
      <c r="AH1938" s="34"/>
      <c r="AI1938" s="35"/>
      <c r="AJ1938" s="33"/>
      <c r="AK1938" s="34"/>
      <c r="AL1938" s="35"/>
      <c r="AM1938" s="28"/>
      <c r="AN1938" s="28"/>
      <c r="AO1938" s="28"/>
    </row>
    <row r="1939" spans="5:41" x14ac:dyDescent="0.25">
      <c r="E1939" s="20"/>
      <c r="F1939" s="20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6"/>
      <c r="AA1939" s="16"/>
      <c r="AB1939" s="16"/>
      <c r="AC1939" s="14"/>
      <c r="AD1939" s="14"/>
      <c r="AE1939" s="27"/>
      <c r="AF1939" s="27"/>
      <c r="AG1939" s="33"/>
      <c r="AH1939" s="34"/>
      <c r="AI1939" s="35"/>
      <c r="AJ1939" s="33"/>
      <c r="AK1939" s="34"/>
      <c r="AL1939" s="35"/>
      <c r="AM1939" s="28"/>
      <c r="AN1939" s="28"/>
      <c r="AO1939" s="28"/>
    </row>
    <row r="1940" spans="5:41" x14ac:dyDescent="0.25">
      <c r="E1940" s="20"/>
      <c r="F1940" s="20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6"/>
      <c r="AA1940" s="16"/>
      <c r="AB1940" s="16"/>
      <c r="AC1940" s="14"/>
      <c r="AD1940" s="14"/>
      <c r="AE1940" s="27"/>
      <c r="AF1940" s="27"/>
      <c r="AG1940" s="33"/>
      <c r="AH1940" s="34"/>
      <c r="AI1940" s="35"/>
      <c r="AJ1940" s="33"/>
      <c r="AK1940" s="34"/>
      <c r="AL1940" s="35"/>
      <c r="AM1940" s="28"/>
      <c r="AN1940" s="28"/>
      <c r="AO1940" s="28"/>
    </row>
    <row r="1941" spans="5:41" x14ac:dyDescent="0.25">
      <c r="E1941" s="20"/>
      <c r="F1941" s="20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6"/>
      <c r="AA1941" s="16"/>
      <c r="AB1941" s="16"/>
      <c r="AC1941" s="14"/>
      <c r="AD1941" s="14"/>
      <c r="AE1941" s="27"/>
      <c r="AF1941" s="27"/>
      <c r="AG1941" s="33"/>
      <c r="AH1941" s="34"/>
      <c r="AI1941" s="35"/>
      <c r="AJ1941" s="33"/>
      <c r="AK1941" s="34"/>
      <c r="AL1941" s="35"/>
      <c r="AM1941" s="28"/>
      <c r="AN1941" s="28"/>
      <c r="AO1941" s="28"/>
    </row>
    <row r="1942" spans="5:41" x14ac:dyDescent="0.25">
      <c r="E1942" s="20"/>
      <c r="F1942" s="20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6"/>
      <c r="AA1942" s="16"/>
      <c r="AB1942" s="16"/>
      <c r="AC1942" s="14"/>
      <c r="AD1942" s="14"/>
      <c r="AE1942" s="27"/>
      <c r="AF1942" s="27"/>
      <c r="AG1942" s="33"/>
      <c r="AH1942" s="34"/>
      <c r="AI1942" s="35"/>
      <c r="AJ1942" s="33"/>
      <c r="AK1942" s="34"/>
      <c r="AL1942" s="35"/>
      <c r="AM1942" s="28"/>
      <c r="AN1942" s="28"/>
      <c r="AO1942" s="28"/>
    </row>
    <row r="1943" spans="5:41" x14ac:dyDescent="0.25">
      <c r="E1943" s="20"/>
      <c r="F1943" s="20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6"/>
      <c r="AA1943" s="16"/>
      <c r="AB1943" s="16"/>
      <c r="AC1943" s="14"/>
      <c r="AD1943" s="14"/>
      <c r="AE1943" s="27"/>
      <c r="AF1943" s="27"/>
      <c r="AG1943" s="33"/>
      <c r="AH1943" s="34"/>
      <c r="AI1943" s="35"/>
      <c r="AJ1943" s="33"/>
      <c r="AK1943" s="34"/>
      <c r="AL1943" s="35"/>
      <c r="AM1943" s="28"/>
      <c r="AN1943" s="28"/>
      <c r="AO1943" s="28"/>
    </row>
    <row r="1944" spans="5:41" x14ac:dyDescent="0.25">
      <c r="E1944" s="20"/>
      <c r="F1944" s="20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6"/>
      <c r="AA1944" s="16"/>
      <c r="AB1944" s="16"/>
      <c r="AC1944" s="14"/>
      <c r="AD1944" s="14"/>
      <c r="AE1944" s="27"/>
      <c r="AF1944" s="27"/>
      <c r="AG1944" s="33"/>
      <c r="AH1944" s="34"/>
      <c r="AI1944" s="35"/>
      <c r="AJ1944" s="33"/>
      <c r="AK1944" s="34"/>
      <c r="AL1944" s="35"/>
      <c r="AM1944" s="28"/>
      <c r="AN1944" s="28"/>
      <c r="AO1944" s="28"/>
    </row>
    <row r="1945" spans="5:41" x14ac:dyDescent="0.25">
      <c r="E1945" s="20"/>
      <c r="F1945" s="20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6"/>
      <c r="AA1945" s="16"/>
      <c r="AB1945" s="16"/>
      <c r="AC1945" s="14"/>
      <c r="AD1945" s="14"/>
      <c r="AE1945" s="27"/>
      <c r="AF1945" s="27"/>
      <c r="AG1945" s="33"/>
      <c r="AH1945" s="34"/>
      <c r="AI1945" s="35"/>
      <c r="AJ1945" s="33"/>
      <c r="AK1945" s="34"/>
      <c r="AL1945" s="35"/>
      <c r="AM1945" s="28"/>
      <c r="AN1945" s="28"/>
      <c r="AO1945" s="28"/>
    </row>
    <row r="1946" spans="5:41" x14ac:dyDescent="0.25">
      <c r="E1946" s="20"/>
      <c r="F1946" s="20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6"/>
      <c r="AA1946" s="16"/>
      <c r="AB1946" s="16"/>
      <c r="AC1946" s="14"/>
      <c r="AD1946" s="14"/>
      <c r="AE1946" s="27"/>
      <c r="AF1946" s="27"/>
      <c r="AG1946" s="33"/>
      <c r="AH1946" s="34"/>
      <c r="AI1946" s="35"/>
      <c r="AJ1946" s="33"/>
      <c r="AK1946" s="34"/>
      <c r="AL1946" s="35"/>
      <c r="AM1946" s="28"/>
      <c r="AN1946" s="28"/>
      <c r="AO1946" s="28"/>
    </row>
    <row r="1947" spans="5:41" x14ac:dyDescent="0.25">
      <c r="E1947" s="20"/>
      <c r="F1947" s="20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6"/>
      <c r="AA1947" s="16"/>
      <c r="AB1947" s="16"/>
      <c r="AC1947" s="14"/>
      <c r="AD1947" s="14"/>
      <c r="AE1947" s="27"/>
      <c r="AF1947" s="27"/>
      <c r="AG1947" s="33"/>
      <c r="AH1947" s="34"/>
      <c r="AI1947" s="35"/>
      <c r="AJ1947" s="33"/>
      <c r="AK1947" s="34"/>
      <c r="AL1947" s="35"/>
      <c r="AM1947" s="28"/>
      <c r="AN1947" s="28"/>
      <c r="AO1947" s="28"/>
    </row>
    <row r="1948" spans="5:41" x14ac:dyDescent="0.25">
      <c r="E1948" s="20"/>
      <c r="F1948" s="20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6"/>
      <c r="AA1948" s="16"/>
      <c r="AB1948" s="16"/>
      <c r="AC1948" s="14"/>
      <c r="AD1948" s="14"/>
      <c r="AE1948" s="27"/>
      <c r="AF1948" s="27"/>
      <c r="AG1948" s="33"/>
      <c r="AH1948" s="34"/>
      <c r="AI1948" s="35"/>
      <c r="AJ1948" s="33"/>
      <c r="AK1948" s="34"/>
      <c r="AL1948" s="35"/>
      <c r="AM1948" s="28"/>
      <c r="AN1948" s="28"/>
      <c r="AO1948" s="28"/>
    </row>
    <row r="1949" spans="5:41" x14ac:dyDescent="0.25">
      <c r="E1949" s="20"/>
      <c r="F1949" s="20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6"/>
      <c r="AA1949" s="16"/>
      <c r="AB1949" s="16"/>
      <c r="AC1949" s="14"/>
      <c r="AD1949" s="14"/>
      <c r="AE1949" s="27"/>
      <c r="AF1949" s="27"/>
      <c r="AG1949" s="33"/>
      <c r="AH1949" s="34"/>
      <c r="AI1949" s="35"/>
      <c r="AJ1949" s="33"/>
      <c r="AK1949" s="34"/>
      <c r="AL1949" s="35"/>
      <c r="AM1949" s="28"/>
      <c r="AN1949" s="28"/>
      <c r="AO1949" s="28"/>
    </row>
    <row r="1950" spans="5:41" x14ac:dyDescent="0.25">
      <c r="E1950" s="20"/>
      <c r="F1950" s="20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6"/>
      <c r="AA1950" s="16"/>
      <c r="AB1950" s="16"/>
      <c r="AC1950" s="14"/>
      <c r="AD1950" s="14"/>
      <c r="AE1950" s="27"/>
      <c r="AF1950" s="27"/>
      <c r="AG1950" s="33"/>
      <c r="AH1950" s="34"/>
      <c r="AI1950" s="35"/>
      <c r="AJ1950" s="33"/>
      <c r="AK1950" s="34"/>
      <c r="AL1950" s="35"/>
      <c r="AM1950" s="28"/>
      <c r="AN1950" s="28"/>
      <c r="AO1950" s="28"/>
    </row>
    <row r="1951" spans="5:41" x14ac:dyDescent="0.25">
      <c r="E1951" s="20"/>
      <c r="F1951" s="20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6"/>
      <c r="AA1951" s="16"/>
      <c r="AB1951" s="16"/>
      <c r="AC1951" s="14"/>
      <c r="AD1951" s="14"/>
      <c r="AE1951" s="27"/>
      <c r="AF1951" s="27"/>
      <c r="AG1951" s="33"/>
      <c r="AH1951" s="34"/>
      <c r="AI1951" s="35"/>
      <c r="AJ1951" s="33"/>
      <c r="AK1951" s="34"/>
      <c r="AL1951" s="35"/>
      <c r="AM1951" s="28"/>
      <c r="AN1951" s="28"/>
      <c r="AO1951" s="28"/>
    </row>
    <row r="1952" spans="5:41" x14ac:dyDescent="0.25">
      <c r="E1952" s="20"/>
      <c r="F1952" s="20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6"/>
      <c r="AA1952" s="16"/>
      <c r="AB1952" s="16"/>
      <c r="AC1952" s="14"/>
      <c r="AD1952" s="14"/>
      <c r="AE1952" s="27"/>
      <c r="AF1952" s="27"/>
      <c r="AG1952" s="33"/>
      <c r="AH1952" s="34"/>
      <c r="AI1952" s="35"/>
      <c r="AJ1952" s="33"/>
      <c r="AK1952" s="34"/>
      <c r="AL1952" s="35"/>
      <c r="AM1952" s="28"/>
      <c r="AN1952" s="28"/>
      <c r="AO1952" s="28"/>
    </row>
    <row r="1953" spans="5:41" x14ac:dyDescent="0.25">
      <c r="E1953" s="20"/>
      <c r="F1953" s="20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6"/>
      <c r="AA1953" s="16"/>
      <c r="AB1953" s="16"/>
      <c r="AC1953" s="14"/>
      <c r="AD1953" s="14"/>
      <c r="AE1953" s="27"/>
      <c r="AF1953" s="27"/>
      <c r="AG1953" s="33"/>
      <c r="AH1953" s="34"/>
      <c r="AI1953" s="35"/>
      <c r="AJ1953" s="33"/>
      <c r="AK1953" s="34"/>
      <c r="AL1953" s="35"/>
      <c r="AM1953" s="28"/>
      <c r="AN1953" s="28"/>
      <c r="AO1953" s="28"/>
    </row>
    <row r="1954" spans="5:41" x14ac:dyDescent="0.25">
      <c r="E1954" s="20"/>
      <c r="F1954" s="20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6"/>
      <c r="AA1954" s="16"/>
      <c r="AB1954" s="16"/>
      <c r="AC1954" s="14"/>
      <c r="AD1954" s="14"/>
      <c r="AE1954" s="27"/>
      <c r="AF1954" s="27"/>
      <c r="AG1954" s="33"/>
      <c r="AH1954" s="34"/>
      <c r="AI1954" s="35"/>
      <c r="AJ1954" s="33"/>
      <c r="AK1954" s="34"/>
      <c r="AL1954" s="35"/>
      <c r="AM1954" s="28"/>
      <c r="AN1954" s="28"/>
      <c r="AO1954" s="28"/>
    </row>
    <row r="1955" spans="5:41" x14ac:dyDescent="0.25">
      <c r="E1955" s="20"/>
      <c r="F1955" s="20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6"/>
      <c r="AA1955" s="16"/>
      <c r="AB1955" s="16"/>
      <c r="AC1955" s="14"/>
      <c r="AD1955" s="14"/>
      <c r="AE1955" s="27"/>
      <c r="AF1955" s="27"/>
      <c r="AG1955" s="33"/>
      <c r="AH1955" s="34"/>
      <c r="AI1955" s="35"/>
      <c r="AJ1955" s="33"/>
      <c r="AK1955" s="34"/>
      <c r="AL1955" s="35"/>
      <c r="AM1955" s="28"/>
      <c r="AN1955" s="28"/>
      <c r="AO1955" s="28"/>
    </row>
    <row r="1956" spans="5:41" x14ac:dyDescent="0.25">
      <c r="E1956" s="20"/>
      <c r="F1956" s="20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6"/>
      <c r="AA1956" s="16"/>
      <c r="AB1956" s="16"/>
      <c r="AC1956" s="14"/>
      <c r="AD1956" s="14"/>
      <c r="AE1956" s="27"/>
      <c r="AF1956" s="27"/>
      <c r="AG1956" s="33"/>
      <c r="AH1956" s="34"/>
      <c r="AI1956" s="35"/>
      <c r="AJ1956" s="33"/>
      <c r="AK1956" s="34"/>
      <c r="AL1956" s="35"/>
      <c r="AM1956" s="28"/>
      <c r="AN1956" s="28"/>
      <c r="AO1956" s="28"/>
    </row>
    <row r="1957" spans="5:41" x14ac:dyDescent="0.25">
      <c r="E1957" s="20"/>
      <c r="F1957" s="20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6"/>
      <c r="AA1957" s="16"/>
      <c r="AB1957" s="16"/>
      <c r="AC1957" s="14"/>
      <c r="AD1957" s="14"/>
      <c r="AE1957" s="27"/>
      <c r="AF1957" s="27"/>
      <c r="AG1957" s="33"/>
      <c r="AH1957" s="34"/>
      <c r="AI1957" s="35"/>
      <c r="AJ1957" s="33"/>
      <c r="AK1957" s="34"/>
      <c r="AL1957" s="35"/>
      <c r="AM1957" s="28"/>
      <c r="AN1957" s="28"/>
      <c r="AO1957" s="28"/>
    </row>
    <row r="1958" spans="5:41" x14ac:dyDescent="0.25">
      <c r="E1958" s="20"/>
      <c r="F1958" s="20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6"/>
      <c r="AA1958" s="16"/>
      <c r="AB1958" s="16"/>
      <c r="AC1958" s="14"/>
      <c r="AD1958" s="14"/>
      <c r="AE1958" s="27"/>
      <c r="AF1958" s="27"/>
      <c r="AG1958" s="33"/>
      <c r="AH1958" s="34"/>
      <c r="AI1958" s="35"/>
      <c r="AJ1958" s="33"/>
      <c r="AK1958" s="34"/>
      <c r="AL1958" s="35"/>
      <c r="AM1958" s="28"/>
      <c r="AN1958" s="28"/>
      <c r="AO1958" s="28"/>
    </row>
    <row r="1959" spans="5:41" x14ac:dyDescent="0.25">
      <c r="E1959" s="20"/>
      <c r="F1959" s="20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6"/>
      <c r="AA1959" s="16"/>
      <c r="AB1959" s="16"/>
      <c r="AC1959" s="14"/>
      <c r="AD1959" s="14"/>
      <c r="AE1959" s="27"/>
      <c r="AF1959" s="27"/>
      <c r="AG1959" s="33"/>
      <c r="AH1959" s="34"/>
      <c r="AI1959" s="35"/>
      <c r="AJ1959" s="33"/>
      <c r="AK1959" s="34"/>
      <c r="AL1959" s="35"/>
      <c r="AM1959" s="28"/>
      <c r="AN1959" s="28"/>
      <c r="AO1959" s="28"/>
    </row>
    <row r="1960" spans="5:41" x14ac:dyDescent="0.25">
      <c r="E1960" s="20"/>
      <c r="F1960" s="20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6"/>
      <c r="AA1960" s="16"/>
      <c r="AB1960" s="16"/>
      <c r="AC1960" s="14"/>
      <c r="AD1960" s="14"/>
      <c r="AE1960" s="27"/>
      <c r="AF1960" s="27"/>
      <c r="AG1960" s="33"/>
      <c r="AH1960" s="34"/>
      <c r="AI1960" s="35"/>
      <c r="AJ1960" s="33"/>
      <c r="AK1960" s="34"/>
      <c r="AL1960" s="35"/>
      <c r="AM1960" s="28"/>
      <c r="AN1960" s="28"/>
      <c r="AO1960" s="28"/>
    </row>
    <row r="1961" spans="5:41" x14ac:dyDescent="0.25">
      <c r="E1961" s="20"/>
      <c r="F1961" s="20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6"/>
      <c r="AA1961" s="16"/>
      <c r="AB1961" s="16"/>
      <c r="AC1961" s="14"/>
      <c r="AD1961" s="14"/>
      <c r="AE1961" s="27"/>
      <c r="AF1961" s="27"/>
      <c r="AG1961" s="33"/>
      <c r="AH1961" s="34"/>
      <c r="AI1961" s="35"/>
      <c r="AJ1961" s="33"/>
      <c r="AK1961" s="34"/>
      <c r="AL1961" s="35"/>
      <c r="AM1961" s="28"/>
      <c r="AN1961" s="28"/>
      <c r="AO1961" s="28"/>
    </row>
    <row r="1962" spans="5:41" x14ac:dyDescent="0.25">
      <c r="E1962" s="20"/>
      <c r="F1962" s="20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6"/>
      <c r="AA1962" s="16"/>
      <c r="AB1962" s="16"/>
      <c r="AC1962" s="14"/>
      <c r="AD1962" s="14"/>
      <c r="AE1962" s="27"/>
      <c r="AF1962" s="27"/>
      <c r="AG1962" s="33"/>
      <c r="AH1962" s="34"/>
      <c r="AI1962" s="35"/>
      <c r="AJ1962" s="33"/>
      <c r="AK1962" s="34"/>
      <c r="AL1962" s="35"/>
      <c r="AM1962" s="28"/>
      <c r="AN1962" s="28"/>
      <c r="AO1962" s="28"/>
    </row>
    <row r="1963" spans="5:41" x14ac:dyDescent="0.25">
      <c r="E1963" s="20"/>
      <c r="F1963" s="20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6"/>
      <c r="AA1963" s="16"/>
      <c r="AB1963" s="16"/>
      <c r="AC1963" s="14"/>
      <c r="AD1963" s="14"/>
      <c r="AE1963" s="27"/>
      <c r="AF1963" s="27"/>
      <c r="AG1963" s="33"/>
      <c r="AH1963" s="34"/>
      <c r="AI1963" s="35"/>
      <c r="AJ1963" s="33"/>
      <c r="AK1963" s="34"/>
      <c r="AL1963" s="35"/>
      <c r="AM1963" s="28"/>
      <c r="AN1963" s="28"/>
      <c r="AO1963" s="28"/>
    </row>
    <row r="1964" spans="5:41" x14ac:dyDescent="0.25">
      <c r="E1964" s="20"/>
      <c r="F1964" s="20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6"/>
      <c r="AA1964" s="16"/>
      <c r="AB1964" s="16"/>
      <c r="AC1964" s="14"/>
      <c r="AD1964" s="14"/>
      <c r="AE1964" s="27"/>
      <c r="AF1964" s="27"/>
      <c r="AG1964" s="33"/>
      <c r="AH1964" s="34"/>
      <c r="AI1964" s="35"/>
      <c r="AJ1964" s="33"/>
      <c r="AK1964" s="34"/>
      <c r="AL1964" s="35"/>
      <c r="AM1964" s="28"/>
      <c r="AN1964" s="28"/>
      <c r="AO1964" s="28"/>
    </row>
    <row r="1965" spans="5:41" x14ac:dyDescent="0.25">
      <c r="E1965" s="20"/>
      <c r="F1965" s="20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6"/>
      <c r="AA1965" s="16"/>
      <c r="AB1965" s="16"/>
      <c r="AC1965" s="14"/>
      <c r="AD1965" s="14"/>
      <c r="AE1965" s="27"/>
      <c r="AF1965" s="27"/>
      <c r="AG1965" s="33"/>
      <c r="AH1965" s="34"/>
      <c r="AI1965" s="35"/>
      <c r="AJ1965" s="33"/>
      <c r="AK1965" s="34"/>
      <c r="AL1965" s="35"/>
      <c r="AM1965" s="28"/>
      <c r="AN1965" s="28"/>
      <c r="AO1965" s="28"/>
    </row>
    <row r="1966" spans="5:41" x14ac:dyDescent="0.25">
      <c r="E1966" s="20"/>
      <c r="F1966" s="20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6"/>
      <c r="AA1966" s="16"/>
      <c r="AB1966" s="16"/>
      <c r="AC1966" s="14"/>
      <c r="AD1966" s="14"/>
      <c r="AE1966" s="27"/>
      <c r="AF1966" s="27"/>
      <c r="AG1966" s="33"/>
      <c r="AH1966" s="34"/>
      <c r="AI1966" s="35"/>
      <c r="AJ1966" s="33"/>
      <c r="AK1966" s="34"/>
      <c r="AL1966" s="35"/>
      <c r="AM1966" s="28"/>
      <c r="AN1966" s="28"/>
      <c r="AO1966" s="28"/>
    </row>
    <row r="1967" spans="5:41" x14ac:dyDescent="0.25">
      <c r="E1967" s="20"/>
      <c r="F1967" s="20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6"/>
      <c r="AA1967" s="16"/>
      <c r="AB1967" s="16"/>
      <c r="AC1967" s="14"/>
      <c r="AD1967" s="14"/>
      <c r="AE1967" s="27"/>
      <c r="AF1967" s="27"/>
      <c r="AG1967" s="33"/>
      <c r="AH1967" s="34"/>
      <c r="AI1967" s="35"/>
      <c r="AJ1967" s="33"/>
      <c r="AK1967" s="34"/>
      <c r="AL1967" s="35"/>
      <c r="AM1967" s="28"/>
      <c r="AN1967" s="28"/>
      <c r="AO1967" s="28"/>
    </row>
    <row r="1968" spans="5:41" x14ac:dyDescent="0.25">
      <c r="E1968" s="20"/>
      <c r="F1968" s="20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6"/>
      <c r="AA1968" s="16"/>
      <c r="AB1968" s="16"/>
      <c r="AC1968" s="14"/>
      <c r="AD1968" s="14"/>
      <c r="AE1968" s="27"/>
      <c r="AF1968" s="27"/>
      <c r="AG1968" s="33"/>
      <c r="AH1968" s="34"/>
      <c r="AI1968" s="35"/>
      <c r="AJ1968" s="33"/>
      <c r="AK1968" s="34"/>
      <c r="AL1968" s="35"/>
      <c r="AM1968" s="28"/>
      <c r="AN1968" s="28"/>
      <c r="AO1968" s="28"/>
    </row>
    <row r="1969" spans="5:41" x14ac:dyDescent="0.25">
      <c r="E1969" s="20"/>
      <c r="F1969" s="20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6"/>
      <c r="AA1969" s="16"/>
      <c r="AB1969" s="16"/>
      <c r="AC1969" s="14"/>
      <c r="AD1969" s="14"/>
      <c r="AE1969" s="27"/>
      <c r="AF1969" s="27"/>
      <c r="AG1969" s="33"/>
      <c r="AH1969" s="34"/>
      <c r="AI1969" s="35"/>
      <c r="AJ1969" s="33"/>
      <c r="AK1969" s="34"/>
      <c r="AL1969" s="35"/>
      <c r="AM1969" s="28"/>
      <c r="AN1969" s="28"/>
      <c r="AO1969" s="28"/>
    </row>
    <row r="1970" spans="5:41" x14ac:dyDescent="0.25">
      <c r="E1970" s="20"/>
      <c r="F1970" s="20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6"/>
      <c r="AA1970" s="16"/>
      <c r="AB1970" s="16"/>
      <c r="AC1970" s="14"/>
      <c r="AD1970" s="14"/>
      <c r="AE1970" s="27"/>
      <c r="AF1970" s="27"/>
      <c r="AG1970" s="33"/>
      <c r="AH1970" s="34"/>
      <c r="AI1970" s="35"/>
      <c r="AJ1970" s="33"/>
      <c r="AK1970" s="34"/>
      <c r="AL1970" s="35"/>
      <c r="AM1970" s="28"/>
      <c r="AN1970" s="28"/>
      <c r="AO1970" s="28"/>
    </row>
    <row r="1971" spans="5:41" x14ac:dyDescent="0.25">
      <c r="E1971" s="20"/>
      <c r="F1971" s="20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6"/>
      <c r="AA1971" s="16"/>
      <c r="AB1971" s="16"/>
      <c r="AC1971" s="14"/>
      <c r="AD1971" s="14"/>
      <c r="AE1971" s="27"/>
      <c r="AF1971" s="27"/>
      <c r="AG1971" s="33"/>
      <c r="AH1971" s="34"/>
      <c r="AI1971" s="35"/>
      <c r="AJ1971" s="33"/>
      <c r="AK1971" s="34"/>
      <c r="AL1971" s="35"/>
      <c r="AM1971" s="28"/>
      <c r="AN1971" s="28"/>
      <c r="AO1971" s="28"/>
    </row>
    <row r="1972" spans="5:41" x14ac:dyDescent="0.25">
      <c r="E1972" s="20"/>
      <c r="F1972" s="20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6"/>
      <c r="AA1972" s="16"/>
      <c r="AB1972" s="16"/>
      <c r="AC1972" s="14"/>
      <c r="AD1972" s="14"/>
      <c r="AE1972" s="27"/>
      <c r="AF1972" s="27"/>
      <c r="AG1972" s="33"/>
      <c r="AH1972" s="34"/>
      <c r="AI1972" s="35"/>
      <c r="AJ1972" s="33"/>
      <c r="AK1972" s="34"/>
      <c r="AL1972" s="35"/>
      <c r="AM1972" s="28"/>
      <c r="AN1972" s="28"/>
      <c r="AO1972" s="28"/>
    </row>
    <row r="1973" spans="5:41" x14ac:dyDescent="0.25">
      <c r="E1973" s="20"/>
      <c r="F1973" s="20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6"/>
      <c r="AA1973" s="16"/>
      <c r="AB1973" s="16"/>
      <c r="AC1973" s="14"/>
      <c r="AD1973" s="14"/>
      <c r="AE1973" s="27"/>
      <c r="AF1973" s="27"/>
      <c r="AG1973" s="33"/>
      <c r="AH1973" s="34"/>
      <c r="AI1973" s="35"/>
      <c r="AJ1973" s="33"/>
      <c r="AK1973" s="34"/>
      <c r="AL1973" s="35"/>
      <c r="AM1973" s="28"/>
      <c r="AN1973" s="28"/>
      <c r="AO1973" s="28"/>
    </row>
    <row r="1974" spans="5:41" x14ac:dyDescent="0.25">
      <c r="E1974" s="20"/>
      <c r="F1974" s="20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6"/>
      <c r="AA1974" s="16"/>
      <c r="AB1974" s="16"/>
      <c r="AC1974" s="14"/>
      <c r="AD1974" s="14"/>
      <c r="AE1974" s="27"/>
      <c r="AF1974" s="27"/>
      <c r="AG1974" s="33"/>
      <c r="AH1974" s="34"/>
      <c r="AI1974" s="35"/>
      <c r="AJ1974" s="33"/>
      <c r="AK1974" s="34"/>
      <c r="AL1974" s="35"/>
      <c r="AM1974" s="28"/>
      <c r="AN1974" s="28"/>
      <c r="AO1974" s="28"/>
    </row>
    <row r="1975" spans="5:41" x14ac:dyDescent="0.25">
      <c r="E1975" s="20"/>
      <c r="F1975" s="20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6"/>
      <c r="AA1975" s="16"/>
      <c r="AB1975" s="16"/>
      <c r="AC1975" s="14"/>
      <c r="AD1975" s="14"/>
      <c r="AE1975" s="27"/>
      <c r="AF1975" s="27"/>
      <c r="AG1975" s="33"/>
      <c r="AH1975" s="34"/>
      <c r="AI1975" s="35"/>
      <c r="AJ1975" s="33"/>
      <c r="AK1975" s="34"/>
      <c r="AL1975" s="35"/>
      <c r="AM1975" s="28"/>
      <c r="AN1975" s="28"/>
      <c r="AO1975" s="28"/>
    </row>
    <row r="1976" spans="5:41" x14ac:dyDescent="0.25">
      <c r="E1976" s="20"/>
      <c r="F1976" s="20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6"/>
      <c r="AA1976" s="16"/>
      <c r="AB1976" s="16"/>
      <c r="AC1976" s="14"/>
      <c r="AD1976" s="14"/>
      <c r="AE1976" s="27"/>
      <c r="AF1976" s="27"/>
      <c r="AG1976" s="33"/>
      <c r="AH1976" s="34"/>
      <c r="AI1976" s="35"/>
      <c r="AJ1976" s="33"/>
      <c r="AK1976" s="34"/>
      <c r="AL1976" s="35"/>
      <c r="AM1976" s="28"/>
      <c r="AN1976" s="28"/>
      <c r="AO1976" s="28"/>
    </row>
    <row r="1977" spans="5:41" x14ac:dyDescent="0.25">
      <c r="E1977" s="20"/>
      <c r="F1977" s="20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6"/>
      <c r="AA1977" s="16"/>
      <c r="AB1977" s="16"/>
      <c r="AC1977" s="14"/>
      <c r="AD1977" s="14"/>
      <c r="AE1977" s="27"/>
      <c r="AF1977" s="27"/>
      <c r="AG1977" s="33"/>
      <c r="AH1977" s="34"/>
      <c r="AI1977" s="35"/>
      <c r="AJ1977" s="33"/>
      <c r="AK1977" s="34"/>
      <c r="AL1977" s="35"/>
      <c r="AM1977" s="28"/>
      <c r="AN1977" s="28"/>
      <c r="AO1977" s="28"/>
    </row>
    <row r="1978" spans="5:41" x14ac:dyDescent="0.25">
      <c r="E1978" s="20"/>
      <c r="F1978" s="20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6"/>
      <c r="AA1978" s="16"/>
      <c r="AB1978" s="16"/>
      <c r="AC1978" s="14"/>
      <c r="AD1978" s="14"/>
      <c r="AE1978" s="27"/>
      <c r="AF1978" s="27"/>
      <c r="AG1978" s="33"/>
      <c r="AH1978" s="34"/>
      <c r="AI1978" s="35"/>
      <c r="AJ1978" s="33"/>
      <c r="AK1978" s="34"/>
      <c r="AL1978" s="35"/>
      <c r="AM1978" s="28"/>
      <c r="AN1978" s="28"/>
      <c r="AO1978" s="28"/>
    </row>
    <row r="1979" spans="5:41" x14ac:dyDescent="0.25">
      <c r="E1979" s="20"/>
      <c r="F1979" s="20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6"/>
      <c r="AA1979" s="16"/>
      <c r="AB1979" s="16"/>
      <c r="AC1979" s="14"/>
      <c r="AD1979" s="14"/>
      <c r="AE1979" s="27"/>
      <c r="AF1979" s="27"/>
      <c r="AG1979" s="33"/>
      <c r="AH1979" s="34"/>
      <c r="AI1979" s="35"/>
      <c r="AJ1979" s="33"/>
      <c r="AK1979" s="34"/>
      <c r="AL1979" s="35"/>
      <c r="AM1979" s="28"/>
      <c r="AN1979" s="28"/>
      <c r="AO1979" s="28"/>
    </row>
    <row r="1980" spans="5:41" x14ac:dyDescent="0.25">
      <c r="E1980" s="20"/>
      <c r="F1980" s="20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6"/>
      <c r="AA1980" s="16"/>
      <c r="AB1980" s="16"/>
      <c r="AC1980" s="14"/>
      <c r="AD1980" s="14"/>
      <c r="AE1980" s="27"/>
      <c r="AF1980" s="27"/>
      <c r="AG1980" s="33"/>
      <c r="AH1980" s="34"/>
      <c r="AI1980" s="35"/>
      <c r="AJ1980" s="33"/>
      <c r="AK1980" s="34"/>
      <c r="AL1980" s="35"/>
      <c r="AM1980" s="28"/>
      <c r="AN1980" s="28"/>
      <c r="AO1980" s="28"/>
    </row>
    <row r="1981" spans="5:41" x14ac:dyDescent="0.25">
      <c r="E1981" s="20"/>
      <c r="F1981" s="20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6"/>
      <c r="AA1981" s="16"/>
      <c r="AB1981" s="16"/>
      <c r="AC1981" s="14"/>
      <c r="AD1981" s="14"/>
      <c r="AE1981" s="27"/>
      <c r="AF1981" s="27"/>
      <c r="AG1981" s="33"/>
      <c r="AH1981" s="34"/>
      <c r="AI1981" s="35"/>
      <c r="AJ1981" s="33"/>
      <c r="AK1981" s="34"/>
      <c r="AL1981" s="35"/>
      <c r="AM1981" s="28"/>
      <c r="AN1981" s="28"/>
      <c r="AO1981" s="28"/>
    </row>
    <row r="1982" spans="5:41" x14ac:dyDescent="0.25">
      <c r="E1982" s="20"/>
      <c r="F1982" s="20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6"/>
      <c r="AA1982" s="16"/>
      <c r="AB1982" s="16"/>
      <c r="AC1982" s="14"/>
      <c r="AD1982" s="14"/>
      <c r="AE1982" s="27"/>
      <c r="AF1982" s="27"/>
      <c r="AG1982" s="33"/>
      <c r="AH1982" s="34"/>
      <c r="AI1982" s="35"/>
      <c r="AJ1982" s="33"/>
      <c r="AK1982" s="34"/>
      <c r="AL1982" s="35"/>
      <c r="AM1982" s="28"/>
      <c r="AN1982" s="28"/>
      <c r="AO1982" s="28"/>
    </row>
    <row r="1983" spans="5:41" x14ac:dyDescent="0.25">
      <c r="E1983" s="20"/>
      <c r="F1983" s="20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6"/>
      <c r="AA1983" s="16"/>
      <c r="AB1983" s="16"/>
      <c r="AC1983" s="14"/>
      <c r="AD1983" s="14"/>
      <c r="AE1983" s="27"/>
      <c r="AF1983" s="27"/>
      <c r="AG1983" s="33"/>
      <c r="AH1983" s="34"/>
      <c r="AI1983" s="35"/>
      <c r="AJ1983" s="33"/>
      <c r="AK1983" s="34"/>
      <c r="AL1983" s="35"/>
      <c r="AM1983" s="28"/>
      <c r="AN1983" s="28"/>
      <c r="AO1983" s="28"/>
    </row>
    <row r="1984" spans="5:41" x14ac:dyDescent="0.25">
      <c r="E1984" s="20"/>
      <c r="F1984" s="20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6"/>
      <c r="AA1984" s="16"/>
      <c r="AB1984" s="16"/>
      <c r="AC1984" s="14"/>
      <c r="AD1984" s="14"/>
      <c r="AE1984" s="27"/>
      <c r="AF1984" s="27"/>
      <c r="AG1984" s="33"/>
      <c r="AH1984" s="34"/>
      <c r="AI1984" s="35"/>
      <c r="AJ1984" s="33"/>
      <c r="AK1984" s="34"/>
      <c r="AL1984" s="35"/>
      <c r="AM1984" s="28"/>
      <c r="AN1984" s="28"/>
      <c r="AO1984" s="28"/>
    </row>
    <row r="1985" spans="5:41" x14ac:dyDescent="0.25">
      <c r="E1985" s="20"/>
      <c r="F1985" s="20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6"/>
      <c r="AA1985" s="16"/>
      <c r="AB1985" s="16"/>
      <c r="AC1985" s="14"/>
      <c r="AD1985" s="14"/>
      <c r="AE1985" s="27"/>
      <c r="AF1985" s="27"/>
      <c r="AG1985" s="33"/>
      <c r="AH1985" s="34"/>
      <c r="AI1985" s="35"/>
      <c r="AJ1985" s="33"/>
      <c r="AK1985" s="34"/>
      <c r="AL1985" s="35"/>
      <c r="AM1985" s="28"/>
      <c r="AN1985" s="28"/>
      <c r="AO1985" s="28"/>
    </row>
    <row r="1986" spans="5:41" x14ac:dyDescent="0.25">
      <c r="E1986" s="20"/>
      <c r="F1986" s="20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6"/>
      <c r="AA1986" s="16"/>
      <c r="AB1986" s="16"/>
      <c r="AC1986" s="14"/>
      <c r="AD1986" s="14"/>
      <c r="AE1986" s="27"/>
      <c r="AF1986" s="27"/>
      <c r="AG1986" s="33"/>
      <c r="AH1986" s="34"/>
      <c r="AI1986" s="35"/>
      <c r="AJ1986" s="33"/>
      <c r="AK1986" s="34"/>
      <c r="AL1986" s="35"/>
      <c r="AM1986" s="28"/>
      <c r="AN1986" s="28"/>
      <c r="AO1986" s="28"/>
    </row>
    <row r="1987" spans="5:41" x14ac:dyDescent="0.25">
      <c r="E1987" s="20"/>
      <c r="F1987" s="20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6"/>
      <c r="AA1987" s="16"/>
      <c r="AB1987" s="16"/>
      <c r="AC1987" s="14"/>
      <c r="AD1987" s="14"/>
      <c r="AE1987" s="27"/>
      <c r="AF1987" s="27"/>
      <c r="AG1987" s="33"/>
      <c r="AH1987" s="34"/>
      <c r="AI1987" s="35"/>
      <c r="AJ1987" s="33"/>
      <c r="AK1987" s="34"/>
      <c r="AL1987" s="35"/>
      <c r="AM1987" s="28"/>
      <c r="AN1987" s="28"/>
      <c r="AO1987" s="28"/>
    </row>
    <row r="1988" spans="5:41" x14ac:dyDescent="0.25">
      <c r="E1988" s="20"/>
      <c r="F1988" s="20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6"/>
      <c r="AA1988" s="16"/>
      <c r="AB1988" s="16"/>
      <c r="AC1988" s="14"/>
      <c r="AD1988" s="14"/>
      <c r="AE1988" s="27"/>
      <c r="AF1988" s="27"/>
      <c r="AG1988" s="33"/>
      <c r="AH1988" s="34"/>
      <c r="AI1988" s="35"/>
      <c r="AJ1988" s="33"/>
      <c r="AK1988" s="34"/>
      <c r="AL1988" s="35"/>
      <c r="AM1988" s="28"/>
      <c r="AN1988" s="28"/>
      <c r="AO1988" s="28"/>
    </row>
    <row r="1989" spans="5:41" x14ac:dyDescent="0.25">
      <c r="E1989" s="20"/>
      <c r="F1989" s="20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6"/>
      <c r="AA1989" s="16"/>
      <c r="AB1989" s="16"/>
      <c r="AC1989" s="14"/>
      <c r="AD1989" s="14"/>
      <c r="AE1989" s="27"/>
      <c r="AF1989" s="27"/>
      <c r="AG1989" s="33"/>
      <c r="AH1989" s="34"/>
      <c r="AI1989" s="35"/>
      <c r="AJ1989" s="33"/>
      <c r="AK1989" s="34"/>
      <c r="AL1989" s="35"/>
      <c r="AM1989" s="28"/>
      <c r="AN1989" s="28"/>
      <c r="AO1989" s="28"/>
    </row>
    <row r="1990" spans="5:41" x14ac:dyDescent="0.25">
      <c r="E1990" s="20"/>
      <c r="F1990" s="20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6"/>
      <c r="AA1990" s="16"/>
      <c r="AB1990" s="16"/>
      <c r="AC1990" s="14"/>
      <c r="AD1990" s="14"/>
      <c r="AE1990" s="27"/>
      <c r="AF1990" s="27"/>
      <c r="AG1990" s="33"/>
      <c r="AH1990" s="34"/>
      <c r="AI1990" s="35"/>
      <c r="AJ1990" s="33"/>
      <c r="AK1990" s="34"/>
      <c r="AL1990" s="35"/>
      <c r="AM1990" s="28"/>
      <c r="AN1990" s="28"/>
      <c r="AO1990" s="28"/>
    </row>
    <row r="1991" spans="5:41" x14ac:dyDescent="0.25">
      <c r="E1991" s="20"/>
      <c r="F1991" s="20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6"/>
      <c r="AA1991" s="16"/>
      <c r="AB1991" s="16"/>
      <c r="AC1991" s="14"/>
      <c r="AD1991" s="14"/>
      <c r="AE1991" s="27"/>
      <c r="AF1991" s="27"/>
      <c r="AG1991" s="33"/>
      <c r="AH1991" s="34"/>
      <c r="AI1991" s="35"/>
      <c r="AJ1991" s="33"/>
      <c r="AK1991" s="34"/>
      <c r="AL1991" s="35"/>
      <c r="AM1991" s="28"/>
      <c r="AN1991" s="28"/>
      <c r="AO1991" s="28"/>
    </row>
    <row r="1992" spans="5:41" x14ac:dyDescent="0.25">
      <c r="E1992" s="20"/>
      <c r="F1992" s="20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6"/>
      <c r="AA1992" s="16"/>
      <c r="AB1992" s="16"/>
      <c r="AC1992" s="14"/>
      <c r="AD1992" s="14"/>
      <c r="AE1992" s="27"/>
      <c r="AF1992" s="27"/>
      <c r="AG1992" s="33"/>
      <c r="AH1992" s="34"/>
      <c r="AI1992" s="35"/>
      <c r="AJ1992" s="33"/>
      <c r="AK1992" s="34"/>
      <c r="AL1992" s="35"/>
      <c r="AM1992" s="28"/>
      <c r="AN1992" s="28"/>
      <c r="AO1992" s="28"/>
    </row>
    <row r="1993" spans="5:41" x14ac:dyDescent="0.25">
      <c r="E1993" s="20"/>
      <c r="F1993" s="20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6"/>
      <c r="AA1993" s="16"/>
      <c r="AB1993" s="16"/>
      <c r="AC1993" s="14"/>
      <c r="AD1993" s="14"/>
      <c r="AE1993" s="27"/>
      <c r="AF1993" s="27"/>
      <c r="AG1993" s="33"/>
      <c r="AH1993" s="34"/>
      <c r="AI1993" s="35"/>
      <c r="AJ1993" s="33"/>
      <c r="AK1993" s="34"/>
      <c r="AL1993" s="35"/>
      <c r="AM1993" s="28"/>
      <c r="AN1993" s="28"/>
      <c r="AO1993" s="28"/>
    </row>
    <row r="1994" spans="5:41" x14ac:dyDescent="0.25">
      <c r="E1994" s="20"/>
      <c r="F1994" s="20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6"/>
      <c r="AA1994" s="16"/>
      <c r="AB1994" s="16"/>
      <c r="AC1994" s="14"/>
      <c r="AD1994" s="14"/>
      <c r="AE1994" s="27"/>
      <c r="AF1994" s="27"/>
      <c r="AG1994" s="33"/>
      <c r="AH1994" s="34"/>
      <c r="AI1994" s="35"/>
      <c r="AJ1994" s="33"/>
      <c r="AK1994" s="34"/>
      <c r="AL1994" s="35"/>
      <c r="AM1994" s="28"/>
      <c r="AN1994" s="28"/>
      <c r="AO1994" s="28"/>
    </row>
    <row r="1995" spans="5:41" x14ac:dyDescent="0.25">
      <c r="E1995" s="20"/>
      <c r="F1995" s="20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6"/>
      <c r="AA1995" s="16"/>
      <c r="AB1995" s="16"/>
      <c r="AC1995" s="14"/>
      <c r="AD1995" s="14"/>
      <c r="AE1995" s="27"/>
      <c r="AF1995" s="27"/>
      <c r="AG1995" s="33"/>
      <c r="AH1995" s="34"/>
      <c r="AI1995" s="35"/>
      <c r="AJ1995" s="33"/>
      <c r="AK1995" s="34"/>
      <c r="AL1995" s="35"/>
      <c r="AM1995" s="28"/>
      <c r="AN1995" s="28"/>
      <c r="AO1995" s="28"/>
    </row>
    <row r="1996" spans="5:41" x14ac:dyDescent="0.25">
      <c r="E1996" s="20"/>
      <c r="F1996" s="20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6"/>
      <c r="AA1996" s="16"/>
      <c r="AB1996" s="16"/>
      <c r="AC1996" s="14"/>
      <c r="AD1996" s="14"/>
      <c r="AE1996" s="27"/>
      <c r="AF1996" s="27"/>
      <c r="AG1996" s="33"/>
      <c r="AH1996" s="34"/>
      <c r="AI1996" s="35"/>
      <c r="AJ1996" s="33"/>
      <c r="AK1996" s="34"/>
      <c r="AL1996" s="35"/>
      <c r="AM1996" s="28"/>
      <c r="AN1996" s="28"/>
      <c r="AO1996" s="28"/>
    </row>
    <row r="1997" spans="5:41" x14ac:dyDescent="0.25">
      <c r="E1997" s="20"/>
      <c r="F1997" s="20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6"/>
      <c r="AA1997" s="16"/>
      <c r="AB1997" s="16"/>
      <c r="AC1997" s="14"/>
      <c r="AD1997" s="14"/>
      <c r="AE1997" s="27"/>
      <c r="AF1997" s="27"/>
      <c r="AG1997" s="33"/>
      <c r="AH1997" s="34"/>
      <c r="AI1997" s="35"/>
      <c r="AJ1997" s="33"/>
      <c r="AK1997" s="34"/>
      <c r="AL1997" s="35"/>
      <c r="AM1997" s="28"/>
      <c r="AN1997" s="28"/>
      <c r="AO1997" s="28"/>
    </row>
    <row r="1998" spans="5:41" x14ac:dyDescent="0.25">
      <c r="E1998" s="20"/>
      <c r="F1998" s="20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6"/>
      <c r="AA1998" s="16"/>
      <c r="AB1998" s="16"/>
      <c r="AC1998" s="14"/>
      <c r="AD1998" s="14"/>
      <c r="AE1998" s="27"/>
      <c r="AF1998" s="27"/>
      <c r="AG1998" s="33"/>
      <c r="AH1998" s="34"/>
      <c r="AI1998" s="35"/>
      <c r="AJ1998" s="33"/>
      <c r="AK1998" s="34"/>
      <c r="AL1998" s="35"/>
      <c r="AM1998" s="28"/>
      <c r="AN1998" s="28"/>
      <c r="AO1998" s="28"/>
    </row>
    <row r="1999" spans="5:41" x14ac:dyDescent="0.25">
      <c r="E1999" s="20"/>
      <c r="F1999" s="20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6"/>
      <c r="AA1999" s="16"/>
      <c r="AB1999" s="16"/>
      <c r="AC1999" s="14"/>
      <c r="AD1999" s="14"/>
      <c r="AE1999" s="27"/>
      <c r="AF1999" s="27"/>
      <c r="AG1999" s="33"/>
      <c r="AH1999" s="34"/>
      <c r="AI1999" s="35"/>
      <c r="AJ1999" s="33"/>
      <c r="AK1999" s="34"/>
      <c r="AL1999" s="35"/>
      <c r="AM1999" s="28"/>
      <c r="AN1999" s="28"/>
      <c r="AO1999" s="28"/>
    </row>
    <row r="2000" spans="5:41" x14ac:dyDescent="0.25">
      <c r="E2000" s="20"/>
      <c r="F2000" s="20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6"/>
      <c r="AA2000" s="16"/>
      <c r="AB2000" s="16"/>
      <c r="AC2000" s="14"/>
      <c r="AD2000" s="14"/>
      <c r="AE2000" s="27"/>
      <c r="AF2000" s="27"/>
      <c r="AG2000" s="33"/>
      <c r="AH2000" s="34"/>
      <c r="AI2000" s="35"/>
      <c r="AJ2000" s="33"/>
      <c r="AK2000" s="34"/>
      <c r="AL2000" s="35"/>
      <c r="AM2000" s="28"/>
      <c r="AN2000" s="28"/>
      <c r="AO2000" s="28"/>
    </row>
    <row r="2001" spans="5:41" x14ac:dyDescent="0.25">
      <c r="E2001" s="20"/>
      <c r="F2001" s="20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6"/>
      <c r="AA2001" s="16"/>
      <c r="AB2001" s="16"/>
      <c r="AC2001" s="14"/>
      <c r="AD2001" s="14"/>
      <c r="AE2001" s="27"/>
      <c r="AF2001" s="27"/>
      <c r="AG2001" s="33"/>
      <c r="AH2001" s="34"/>
      <c r="AI2001" s="35"/>
      <c r="AJ2001" s="33"/>
      <c r="AK2001" s="34"/>
      <c r="AL2001" s="35"/>
      <c r="AM2001" s="28"/>
      <c r="AN2001" s="28"/>
      <c r="AO2001" s="28"/>
    </row>
    <row r="2002" spans="5:41" x14ac:dyDescent="0.25">
      <c r="E2002" s="20"/>
      <c r="F2002" s="20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6"/>
      <c r="AA2002" s="16"/>
      <c r="AB2002" s="16"/>
      <c r="AC2002" s="14"/>
      <c r="AD2002" s="14"/>
      <c r="AE2002" s="27"/>
      <c r="AF2002" s="27"/>
      <c r="AG2002" s="33"/>
      <c r="AH2002" s="34"/>
      <c r="AI2002" s="35"/>
      <c r="AJ2002" s="33"/>
      <c r="AK2002" s="34"/>
      <c r="AL2002" s="35"/>
      <c r="AM2002" s="28"/>
      <c r="AN2002" s="28"/>
      <c r="AO2002" s="28"/>
    </row>
    <row r="2003" spans="5:41" x14ac:dyDescent="0.25">
      <c r="E2003" s="20"/>
      <c r="F2003" s="20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6"/>
      <c r="AA2003" s="16"/>
      <c r="AB2003" s="16"/>
      <c r="AC2003" s="14"/>
      <c r="AD2003" s="14"/>
      <c r="AE2003" s="27"/>
      <c r="AF2003" s="27"/>
      <c r="AG2003" s="33"/>
      <c r="AH2003" s="34"/>
      <c r="AI2003" s="35"/>
      <c r="AJ2003" s="33"/>
      <c r="AK2003" s="34"/>
      <c r="AL2003" s="35"/>
      <c r="AM2003" s="28"/>
      <c r="AN2003" s="28"/>
      <c r="AO2003" s="28"/>
    </row>
    <row r="2004" spans="5:41" x14ac:dyDescent="0.25">
      <c r="E2004" s="20"/>
      <c r="F2004" s="20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6"/>
      <c r="AA2004" s="16"/>
      <c r="AB2004" s="16"/>
      <c r="AC2004" s="14"/>
      <c r="AD2004" s="14"/>
      <c r="AE2004" s="27"/>
      <c r="AF2004" s="27"/>
      <c r="AG2004" s="33"/>
      <c r="AH2004" s="34"/>
      <c r="AI2004" s="35"/>
      <c r="AJ2004" s="33"/>
      <c r="AK2004" s="34"/>
      <c r="AL2004" s="35"/>
      <c r="AM2004" s="28"/>
      <c r="AN2004" s="28"/>
      <c r="AO2004" s="28"/>
    </row>
    <row r="2005" spans="5:41" x14ac:dyDescent="0.25">
      <c r="E2005" s="20"/>
      <c r="F2005" s="20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6"/>
      <c r="AA2005" s="16"/>
      <c r="AB2005" s="16"/>
      <c r="AC2005" s="14"/>
      <c r="AD2005" s="14"/>
      <c r="AE2005" s="27"/>
      <c r="AF2005" s="27"/>
      <c r="AG2005" s="33"/>
      <c r="AH2005" s="34"/>
      <c r="AI2005" s="35"/>
      <c r="AJ2005" s="33"/>
      <c r="AK2005" s="34"/>
      <c r="AL2005" s="35"/>
      <c r="AM2005" s="28"/>
      <c r="AN2005" s="28"/>
      <c r="AO2005" s="28"/>
    </row>
    <row r="2006" spans="5:41" x14ac:dyDescent="0.25">
      <c r="E2006" s="20"/>
      <c r="F2006" s="20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6"/>
      <c r="AA2006" s="16"/>
      <c r="AB2006" s="16"/>
      <c r="AC2006" s="14"/>
      <c r="AD2006" s="14"/>
      <c r="AE2006" s="27"/>
      <c r="AF2006" s="27"/>
      <c r="AG2006" s="33"/>
      <c r="AH2006" s="34"/>
      <c r="AI2006" s="35"/>
      <c r="AJ2006" s="33"/>
      <c r="AK2006" s="34"/>
      <c r="AL2006" s="35"/>
      <c r="AM2006" s="28"/>
      <c r="AN2006" s="28"/>
      <c r="AO2006" s="28"/>
    </row>
    <row r="2007" spans="5:41" x14ac:dyDescent="0.25">
      <c r="E2007" s="20"/>
      <c r="F2007" s="20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6"/>
      <c r="AA2007" s="16"/>
      <c r="AB2007" s="16"/>
      <c r="AC2007" s="14"/>
      <c r="AD2007" s="14"/>
      <c r="AE2007" s="27"/>
      <c r="AF2007" s="27"/>
      <c r="AG2007" s="33"/>
      <c r="AH2007" s="34"/>
      <c r="AI2007" s="35"/>
      <c r="AJ2007" s="33"/>
      <c r="AK2007" s="34"/>
      <c r="AL2007" s="35"/>
      <c r="AM2007" s="28"/>
      <c r="AN2007" s="28"/>
      <c r="AO2007" s="28"/>
    </row>
    <row r="2008" spans="5:41" x14ac:dyDescent="0.25">
      <c r="E2008" s="20"/>
      <c r="F2008" s="20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6"/>
      <c r="AA2008" s="16"/>
      <c r="AB2008" s="16"/>
      <c r="AC2008" s="14"/>
      <c r="AD2008" s="14"/>
      <c r="AE2008" s="27"/>
      <c r="AF2008" s="27"/>
      <c r="AG2008" s="33"/>
      <c r="AH2008" s="34"/>
      <c r="AI2008" s="35"/>
      <c r="AJ2008" s="33"/>
      <c r="AK2008" s="34"/>
      <c r="AL2008" s="35"/>
      <c r="AM2008" s="28"/>
      <c r="AN2008" s="28"/>
      <c r="AO2008" s="28"/>
    </row>
    <row r="2009" spans="5:41" x14ac:dyDescent="0.25">
      <c r="E2009" s="20"/>
      <c r="F2009" s="20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6"/>
      <c r="AA2009" s="16"/>
      <c r="AB2009" s="16"/>
      <c r="AC2009" s="14"/>
      <c r="AD2009" s="14"/>
      <c r="AE2009" s="27"/>
      <c r="AF2009" s="27"/>
      <c r="AG2009" s="33"/>
      <c r="AH2009" s="34"/>
      <c r="AI2009" s="35"/>
      <c r="AJ2009" s="33"/>
      <c r="AK2009" s="34"/>
      <c r="AL2009" s="35"/>
      <c r="AM2009" s="28"/>
      <c r="AN2009" s="28"/>
      <c r="AO2009" s="28"/>
    </row>
    <row r="2010" spans="5:41" x14ac:dyDescent="0.25">
      <c r="E2010" s="20"/>
      <c r="F2010" s="20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6"/>
      <c r="AA2010" s="16"/>
      <c r="AB2010" s="16"/>
      <c r="AC2010" s="14"/>
      <c r="AD2010" s="14"/>
      <c r="AE2010" s="27"/>
      <c r="AF2010" s="27"/>
      <c r="AG2010" s="33"/>
      <c r="AH2010" s="34"/>
      <c r="AI2010" s="35"/>
      <c r="AJ2010" s="33"/>
      <c r="AK2010" s="34"/>
      <c r="AL2010" s="35"/>
      <c r="AM2010" s="28"/>
      <c r="AN2010" s="28"/>
      <c r="AO2010" s="28"/>
    </row>
    <row r="2011" spans="5:41" x14ac:dyDescent="0.25">
      <c r="E2011" s="20"/>
      <c r="F2011" s="20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6"/>
      <c r="AA2011" s="16"/>
      <c r="AB2011" s="16"/>
      <c r="AC2011" s="14"/>
      <c r="AD2011" s="14"/>
      <c r="AE2011" s="27"/>
      <c r="AF2011" s="27"/>
      <c r="AG2011" s="33"/>
      <c r="AH2011" s="34"/>
      <c r="AI2011" s="35"/>
      <c r="AJ2011" s="33"/>
      <c r="AK2011" s="34"/>
      <c r="AL2011" s="35"/>
      <c r="AM2011" s="28"/>
      <c r="AN2011" s="28"/>
      <c r="AO2011" s="28"/>
    </row>
    <row r="2012" spans="5:41" x14ac:dyDescent="0.25">
      <c r="E2012" s="20"/>
      <c r="F2012" s="20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6"/>
      <c r="AA2012" s="16"/>
      <c r="AB2012" s="16"/>
      <c r="AC2012" s="14"/>
      <c r="AD2012" s="14"/>
      <c r="AE2012" s="27"/>
      <c r="AF2012" s="27"/>
      <c r="AG2012" s="33"/>
      <c r="AH2012" s="34"/>
      <c r="AI2012" s="35"/>
      <c r="AJ2012" s="33"/>
      <c r="AK2012" s="34"/>
      <c r="AL2012" s="35"/>
      <c r="AM2012" s="28"/>
      <c r="AN2012" s="28"/>
      <c r="AO2012" s="28"/>
    </row>
    <row r="2013" spans="5:41" x14ac:dyDescent="0.25">
      <c r="E2013" s="20"/>
      <c r="F2013" s="20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6"/>
      <c r="AA2013" s="16"/>
      <c r="AB2013" s="16"/>
      <c r="AC2013" s="14"/>
      <c r="AD2013" s="14"/>
      <c r="AE2013" s="27"/>
      <c r="AF2013" s="27"/>
      <c r="AG2013" s="33"/>
      <c r="AH2013" s="34"/>
      <c r="AI2013" s="35"/>
      <c r="AJ2013" s="33"/>
      <c r="AK2013" s="34"/>
      <c r="AL2013" s="35"/>
      <c r="AM2013" s="28"/>
      <c r="AN2013" s="28"/>
      <c r="AO2013" s="28"/>
    </row>
    <row r="2014" spans="5:41" x14ac:dyDescent="0.25">
      <c r="E2014" s="20"/>
      <c r="F2014" s="20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6"/>
      <c r="AA2014" s="16"/>
      <c r="AB2014" s="16"/>
      <c r="AC2014" s="14"/>
      <c r="AD2014" s="14"/>
      <c r="AE2014" s="27"/>
      <c r="AF2014" s="27"/>
      <c r="AG2014" s="33"/>
      <c r="AH2014" s="34"/>
      <c r="AI2014" s="35"/>
      <c r="AJ2014" s="33"/>
      <c r="AK2014" s="34"/>
      <c r="AL2014" s="35"/>
      <c r="AM2014" s="28"/>
      <c r="AN2014" s="28"/>
      <c r="AO2014" s="28"/>
    </row>
    <row r="2015" spans="5:41" x14ac:dyDescent="0.25">
      <c r="E2015" s="20"/>
      <c r="F2015" s="20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6"/>
      <c r="AA2015" s="16"/>
      <c r="AB2015" s="16"/>
      <c r="AC2015" s="14"/>
      <c r="AD2015" s="14"/>
      <c r="AE2015" s="27"/>
      <c r="AF2015" s="27"/>
      <c r="AG2015" s="33"/>
      <c r="AH2015" s="34"/>
      <c r="AI2015" s="35"/>
      <c r="AJ2015" s="33"/>
      <c r="AK2015" s="34"/>
      <c r="AL2015" s="35"/>
      <c r="AM2015" s="28"/>
      <c r="AN2015" s="28"/>
      <c r="AO2015" s="28"/>
    </row>
    <row r="2016" spans="5:41" x14ac:dyDescent="0.25">
      <c r="E2016" s="20"/>
      <c r="F2016" s="20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6"/>
      <c r="AA2016" s="16"/>
      <c r="AB2016" s="16"/>
      <c r="AC2016" s="14"/>
      <c r="AD2016" s="14"/>
      <c r="AE2016" s="27"/>
      <c r="AF2016" s="27"/>
      <c r="AG2016" s="33"/>
      <c r="AH2016" s="34"/>
      <c r="AI2016" s="35"/>
      <c r="AJ2016" s="33"/>
      <c r="AK2016" s="34"/>
      <c r="AL2016" s="35"/>
      <c r="AM2016" s="28"/>
      <c r="AN2016" s="28"/>
      <c r="AO2016" s="28"/>
    </row>
    <row r="2017" spans="5:41" x14ac:dyDescent="0.25">
      <c r="E2017" s="20"/>
      <c r="F2017" s="20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6"/>
      <c r="AA2017" s="16"/>
      <c r="AB2017" s="16"/>
      <c r="AC2017" s="14"/>
      <c r="AD2017" s="14"/>
      <c r="AE2017" s="27"/>
      <c r="AF2017" s="27"/>
      <c r="AG2017" s="33"/>
      <c r="AH2017" s="34"/>
      <c r="AI2017" s="35"/>
      <c r="AJ2017" s="33"/>
      <c r="AK2017" s="34"/>
      <c r="AL2017" s="35"/>
      <c r="AM2017" s="28"/>
      <c r="AN2017" s="28"/>
      <c r="AO2017" s="28"/>
    </row>
    <row r="2018" spans="5:41" x14ac:dyDescent="0.25">
      <c r="E2018" s="20"/>
      <c r="F2018" s="20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6"/>
      <c r="AA2018" s="16"/>
      <c r="AB2018" s="16"/>
      <c r="AC2018" s="14"/>
      <c r="AD2018" s="14"/>
      <c r="AE2018" s="27"/>
      <c r="AF2018" s="27"/>
      <c r="AG2018" s="33"/>
      <c r="AH2018" s="34"/>
      <c r="AI2018" s="35"/>
      <c r="AJ2018" s="33"/>
      <c r="AK2018" s="34"/>
      <c r="AL2018" s="35"/>
      <c r="AM2018" s="28"/>
      <c r="AN2018" s="28"/>
      <c r="AO2018" s="28"/>
    </row>
    <row r="2019" spans="5:41" x14ac:dyDescent="0.25">
      <c r="E2019" s="20"/>
      <c r="F2019" s="20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6"/>
      <c r="AA2019" s="16"/>
      <c r="AB2019" s="16"/>
      <c r="AC2019" s="14"/>
      <c r="AD2019" s="14"/>
      <c r="AE2019" s="27"/>
      <c r="AF2019" s="27"/>
      <c r="AG2019" s="33"/>
      <c r="AH2019" s="34"/>
      <c r="AI2019" s="35"/>
      <c r="AJ2019" s="33"/>
      <c r="AK2019" s="34"/>
      <c r="AL2019" s="35"/>
      <c r="AM2019" s="28"/>
      <c r="AN2019" s="28"/>
      <c r="AO2019" s="28"/>
    </row>
    <row r="2020" spans="5:41" x14ac:dyDescent="0.25">
      <c r="E2020" s="20"/>
      <c r="F2020" s="20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6"/>
      <c r="AA2020" s="16"/>
      <c r="AB2020" s="16"/>
      <c r="AC2020" s="14"/>
      <c r="AD2020" s="14"/>
      <c r="AE2020" s="27"/>
      <c r="AF2020" s="27"/>
      <c r="AG2020" s="33"/>
      <c r="AH2020" s="34"/>
      <c r="AI2020" s="35"/>
      <c r="AJ2020" s="33"/>
      <c r="AK2020" s="34"/>
      <c r="AL2020" s="35"/>
      <c r="AM2020" s="28"/>
      <c r="AN2020" s="28"/>
      <c r="AO2020" s="28"/>
    </row>
    <row r="2021" spans="5:41" x14ac:dyDescent="0.25">
      <c r="E2021" s="20"/>
      <c r="F2021" s="20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6"/>
      <c r="AA2021" s="16"/>
      <c r="AB2021" s="16"/>
      <c r="AC2021" s="14"/>
      <c r="AD2021" s="14"/>
      <c r="AE2021" s="27"/>
      <c r="AF2021" s="27"/>
      <c r="AG2021" s="33"/>
      <c r="AH2021" s="34"/>
      <c r="AI2021" s="35"/>
      <c r="AJ2021" s="33"/>
      <c r="AK2021" s="34"/>
      <c r="AL2021" s="35"/>
      <c r="AM2021" s="28"/>
      <c r="AN2021" s="28"/>
      <c r="AO2021" s="28"/>
    </row>
    <row r="2022" spans="5:41" x14ac:dyDescent="0.25">
      <c r="E2022" s="20"/>
      <c r="F2022" s="20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6"/>
      <c r="AA2022" s="16"/>
      <c r="AB2022" s="16"/>
      <c r="AC2022" s="14"/>
      <c r="AD2022" s="14"/>
      <c r="AE2022" s="27"/>
      <c r="AF2022" s="27"/>
      <c r="AG2022" s="33"/>
      <c r="AH2022" s="34"/>
      <c r="AI2022" s="35"/>
      <c r="AJ2022" s="33"/>
      <c r="AK2022" s="34"/>
      <c r="AL2022" s="35"/>
      <c r="AM2022" s="28"/>
      <c r="AN2022" s="28"/>
      <c r="AO2022" s="28"/>
    </row>
    <row r="2023" spans="5:41" x14ac:dyDescent="0.25">
      <c r="E2023" s="20"/>
      <c r="F2023" s="20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6"/>
      <c r="AA2023" s="16"/>
      <c r="AB2023" s="16"/>
      <c r="AC2023" s="14"/>
      <c r="AD2023" s="14"/>
      <c r="AE2023" s="27"/>
      <c r="AF2023" s="27"/>
      <c r="AG2023" s="33"/>
      <c r="AH2023" s="34"/>
      <c r="AI2023" s="35"/>
      <c r="AJ2023" s="33"/>
      <c r="AK2023" s="34"/>
      <c r="AL2023" s="35"/>
      <c r="AM2023" s="28"/>
      <c r="AN2023" s="28"/>
      <c r="AO2023" s="28"/>
    </row>
    <row r="2024" spans="5:41" x14ac:dyDescent="0.25">
      <c r="E2024" s="20"/>
      <c r="F2024" s="20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6"/>
      <c r="AA2024" s="16"/>
      <c r="AB2024" s="16"/>
      <c r="AC2024" s="14"/>
      <c r="AD2024" s="14"/>
      <c r="AE2024" s="27"/>
      <c r="AF2024" s="27"/>
      <c r="AG2024" s="33"/>
      <c r="AH2024" s="34"/>
      <c r="AI2024" s="35"/>
      <c r="AJ2024" s="33"/>
      <c r="AK2024" s="34"/>
      <c r="AL2024" s="35"/>
      <c r="AM2024" s="28"/>
      <c r="AN2024" s="28"/>
      <c r="AO2024" s="28"/>
    </row>
    <row r="2025" spans="5:41" x14ac:dyDescent="0.25">
      <c r="E2025" s="20"/>
      <c r="F2025" s="20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6"/>
      <c r="AA2025" s="16"/>
      <c r="AB2025" s="16"/>
      <c r="AC2025" s="14"/>
      <c r="AD2025" s="14"/>
      <c r="AE2025" s="27"/>
      <c r="AF2025" s="27"/>
      <c r="AG2025" s="33"/>
      <c r="AH2025" s="34"/>
      <c r="AI2025" s="35"/>
      <c r="AJ2025" s="33"/>
      <c r="AK2025" s="34"/>
      <c r="AL2025" s="35"/>
      <c r="AM2025" s="28"/>
      <c r="AN2025" s="28"/>
      <c r="AO2025" s="28"/>
    </row>
    <row r="2026" spans="5:41" x14ac:dyDescent="0.25">
      <c r="E2026" s="20"/>
      <c r="F2026" s="20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6"/>
      <c r="AA2026" s="16"/>
      <c r="AB2026" s="16"/>
      <c r="AC2026" s="14"/>
      <c r="AD2026" s="14"/>
      <c r="AE2026" s="27"/>
      <c r="AF2026" s="27"/>
      <c r="AG2026" s="33"/>
      <c r="AH2026" s="34"/>
      <c r="AI2026" s="35"/>
      <c r="AJ2026" s="33"/>
      <c r="AK2026" s="34"/>
      <c r="AL2026" s="35"/>
      <c r="AM2026" s="28"/>
      <c r="AN2026" s="28"/>
      <c r="AO2026" s="28"/>
    </row>
    <row r="2027" spans="5:41" x14ac:dyDescent="0.25">
      <c r="E2027" s="20"/>
      <c r="F2027" s="20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6"/>
      <c r="AA2027" s="16"/>
      <c r="AB2027" s="16"/>
      <c r="AC2027" s="14"/>
      <c r="AD2027" s="14"/>
      <c r="AE2027" s="27"/>
      <c r="AF2027" s="27"/>
      <c r="AG2027" s="33"/>
      <c r="AH2027" s="34"/>
      <c r="AI2027" s="35"/>
      <c r="AJ2027" s="33"/>
      <c r="AK2027" s="34"/>
      <c r="AL2027" s="35"/>
      <c r="AM2027" s="28"/>
      <c r="AN2027" s="28"/>
      <c r="AO2027" s="28"/>
    </row>
    <row r="2028" spans="5:41" x14ac:dyDescent="0.25">
      <c r="E2028" s="20"/>
      <c r="F2028" s="20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6"/>
      <c r="AA2028" s="16"/>
      <c r="AB2028" s="16"/>
      <c r="AC2028" s="14"/>
      <c r="AD2028" s="14"/>
      <c r="AE2028" s="27"/>
      <c r="AF2028" s="27"/>
      <c r="AG2028" s="33"/>
      <c r="AH2028" s="34"/>
      <c r="AI2028" s="35"/>
      <c r="AJ2028" s="33"/>
      <c r="AK2028" s="34"/>
      <c r="AL2028" s="35"/>
      <c r="AM2028" s="28"/>
      <c r="AN2028" s="28"/>
      <c r="AO2028" s="28"/>
    </row>
    <row r="2029" spans="5:41" x14ac:dyDescent="0.25">
      <c r="E2029" s="20"/>
      <c r="F2029" s="20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6"/>
      <c r="AA2029" s="16"/>
      <c r="AB2029" s="16"/>
      <c r="AC2029" s="14"/>
      <c r="AD2029" s="14"/>
      <c r="AE2029" s="27"/>
      <c r="AF2029" s="27"/>
      <c r="AG2029" s="33"/>
      <c r="AH2029" s="34"/>
      <c r="AI2029" s="35"/>
      <c r="AJ2029" s="33"/>
      <c r="AK2029" s="34"/>
      <c r="AL2029" s="35"/>
      <c r="AM2029" s="28"/>
      <c r="AN2029" s="28"/>
      <c r="AO2029" s="28"/>
    </row>
    <row r="2030" spans="5:41" x14ac:dyDescent="0.25">
      <c r="E2030" s="20"/>
      <c r="F2030" s="20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6"/>
      <c r="AA2030" s="16"/>
      <c r="AB2030" s="16"/>
      <c r="AC2030" s="14"/>
      <c r="AD2030" s="14"/>
      <c r="AE2030" s="27"/>
      <c r="AF2030" s="27"/>
      <c r="AG2030" s="33"/>
      <c r="AH2030" s="34"/>
      <c r="AI2030" s="35"/>
      <c r="AJ2030" s="33"/>
      <c r="AK2030" s="34"/>
      <c r="AL2030" s="35"/>
      <c r="AM2030" s="28"/>
      <c r="AN2030" s="28"/>
      <c r="AO2030" s="28"/>
    </row>
    <row r="2031" spans="5:41" x14ac:dyDescent="0.25">
      <c r="E2031" s="20"/>
      <c r="F2031" s="20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6"/>
      <c r="AA2031" s="16"/>
      <c r="AB2031" s="16"/>
      <c r="AC2031" s="14"/>
      <c r="AD2031" s="14"/>
      <c r="AE2031" s="27"/>
      <c r="AF2031" s="27"/>
      <c r="AG2031" s="33"/>
      <c r="AH2031" s="34"/>
      <c r="AI2031" s="35"/>
      <c r="AJ2031" s="33"/>
      <c r="AK2031" s="34"/>
      <c r="AL2031" s="35"/>
      <c r="AM2031" s="28"/>
      <c r="AN2031" s="28"/>
      <c r="AO2031" s="28"/>
    </row>
    <row r="2032" spans="5:41" x14ac:dyDescent="0.25">
      <c r="E2032" s="20"/>
      <c r="F2032" s="20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6"/>
      <c r="AA2032" s="16"/>
      <c r="AB2032" s="16"/>
      <c r="AC2032" s="14"/>
      <c r="AD2032" s="14"/>
      <c r="AE2032" s="27"/>
      <c r="AF2032" s="27"/>
      <c r="AG2032" s="33"/>
      <c r="AH2032" s="34"/>
      <c r="AI2032" s="35"/>
      <c r="AJ2032" s="33"/>
      <c r="AK2032" s="34"/>
      <c r="AL2032" s="35"/>
      <c r="AM2032" s="28"/>
      <c r="AN2032" s="28"/>
      <c r="AO2032" s="28"/>
    </row>
    <row r="2033" spans="5:41" x14ac:dyDescent="0.25">
      <c r="E2033" s="20"/>
      <c r="F2033" s="20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6"/>
      <c r="AA2033" s="16"/>
      <c r="AB2033" s="16"/>
      <c r="AC2033" s="14"/>
      <c r="AD2033" s="14"/>
      <c r="AE2033" s="27"/>
      <c r="AF2033" s="27"/>
      <c r="AG2033" s="33"/>
      <c r="AH2033" s="34"/>
      <c r="AI2033" s="35"/>
      <c r="AJ2033" s="33"/>
      <c r="AK2033" s="34"/>
      <c r="AL2033" s="35"/>
      <c r="AM2033" s="28"/>
      <c r="AN2033" s="28"/>
      <c r="AO2033" s="28"/>
    </row>
    <row r="2034" spans="5:41" x14ac:dyDescent="0.25">
      <c r="E2034" s="20"/>
      <c r="F2034" s="20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6"/>
      <c r="AA2034" s="16"/>
      <c r="AB2034" s="16"/>
      <c r="AC2034" s="14"/>
      <c r="AD2034" s="14"/>
      <c r="AE2034" s="27"/>
      <c r="AF2034" s="27"/>
      <c r="AG2034" s="33"/>
      <c r="AH2034" s="34"/>
      <c r="AI2034" s="35"/>
      <c r="AJ2034" s="33"/>
      <c r="AK2034" s="34"/>
      <c r="AL2034" s="35"/>
      <c r="AM2034" s="28"/>
      <c r="AN2034" s="28"/>
      <c r="AO2034" s="28"/>
    </row>
    <row r="2035" spans="5:41" x14ac:dyDescent="0.25">
      <c r="E2035" s="20"/>
      <c r="F2035" s="20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6"/>
      <c r="AA2035" s="16"/>
      <c r="AB2035" s="16"/>
      <c r="AC2035" s="14"/>
      <c r="AD2035" s="14"/>
      <c r="AE2035" s="27"/>
      <c r="AF2035" s="27"/>
      <c r="AG2035" s="33"/>
      <c r="AH2035" s="34"/>
      <c r="AI2035" s="35"/>
      <c r="AJ2035" s="33"/>
      <c r="AK2035" s="34"/>
      <c r="AL2035" s="35"/>
      <c r="AM2035" s="28"/>
      <c r="AN2035" s="28"/>
      <c r="AO2035" s="28"/>
    </row>
    <row r="2036" spans="5:41" x14ac:dyDescent="0.25">
      <c r="E2036" s="20"/>
      <c r="F2036" s="20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6"/>
      <c r="AA2036" s="16"/>
      <c r="AB2036" s="16"/>
      <c r="AC2036" s="14"/>
      <c r="AD2036" s="14"/>
      <c r="AE2036" s="27"/>
      <c r="AF2036" s="27"/>
      <c r="AG2036" s="33"/>
      <c r="AH2036" s="34"/>
      <c r="AI2036" s="35"/>
      <c r="AJ2036" s="33"/>
      <c r="AK2036" s="34"/>
      <c r="AL2036" s="35"/>
      <c r="AM2036" s="28"/>
      <c r="AN2036" s="28"/>
      <c r="AO2036" s="28"/>
    </row>
    <row r="2037" spans="5:41" x14ac:dyDescent="0.25">
      <c r="E2037" s="20"/>
      <c r="F2037" s="20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6"/>
      <c r="AA2037" s="16"/>
      <c r="AB2037" s="16"/>
      <c r="AC2037" s="14"/>
      <c r="AD2037" s="14"/>
      <c r="AE2037" s="27"/>
      <c r="AF2037" s="27"/>
      <c r="AG2037" s="33"/>
      <c r="AH2037" s="34"/>
      <c r="AI2037" s="35"/>
      <c r="AJ2037" s="33"/>
      <c r="AK2037" s="34"/>
      <c r="AL2037" s="35"/>
      <c r="AM2037" s="28"/>
      <c r="AN2037" s="28"/>
      <c r="AO2037" s="28"/>
    </row>
    <row r="2038" spans="5:41" x14ac:dyDescent="0.25">
      <c r="E2038" s="20"/>
      <c r="F2038" s="20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6"/>
      <c r="AA2038" s="16"/>
      <c r="AB2038" s="16"/>
      <c r="AC2038" s="14"/>
      <c r="AD2038" s="14"/>
      <c r="AE2038" s="27"/>
      <c r="AF2038" s="27"/>
      <c r="AG2038" s="33"/>
      <c r="AH2038" s="34"/>
      <c r="AI2038" s="35"/>
      <c r="AJ2038" s="33"/>
      <c r="AK2038" s="34"/>
      <c r="AL2038" s="35"/>
      <c r="AM2038" s="28"/>
      <c r="AN2038" s="28"/>
      <c r="AO2038" s="28"/>
    </row>
    <row r="2039" spans="5:41" x14ac:dyDescent="0.25">
      <c r="E2039" s="20"/>
      <c r="F2039" s="20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6"/>
      <c r="AA2039" s="16"/>
      <c r="AB2039" s="16"/>
      <c r="AC2039" s="14"/>
      <c r="AD2039" s="14"/>
      <c r="AE2039" s="27"/>
      <c r="AF2039" s="27"/>
      <c r="AG2039" s="33"/>
      <c r="AH2039" s="34"/>
      <c r="AI2039" s="35"/>
      <c r="AJ2039" s="33"/>
      <c r="AK2039" s="34"/>
      <c r="AL2039" s="35"/>
      <c r="AM2039" s="28"/>
      <c r="AN2039" s="28"/>
      <c r="AO2039" s="28"/>
    </row>
    <row r="2040" spans="5:41" x14ac:dyDescent="0.25">
      <c r="E2040" s="20"/>
      <c r="F2040" s="20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6"/>
      <c r="AA2040" s="16"/>
      <c r="AB2040" s="16"/>
      <c r="AC2040" s="14"/>
      <c r="AD2040" s="14"/>
      <c r="AE2040" s="27"/>
      <c r="AF2040" s="27"/>
      <c r="AG2040" s="33"/>
      <c r="AH2040" s="34"/>
      <c r="AI2040" s="35"/>
      <c r="AJ2040" s="33"/>
      <c r="AK2040" s="34"/>
      <c r="AL2040" s="35"/>
      <c r="AM2040" s="28"/>
      <c r="AN2040" s="28"/>
      <c r="AO2040" s="28"/>
    </row>
    <row r="2041" spans="5:41" x14ac:dyDescent="0.25">
      <c r="E2041" s="20"/>
      <c r="F2041" s="20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6"/>
      <c r="AA2041" s="16"/>
      <c r="AB2041" s="16"/>
      <c r="AC2041" s="14"/>
      <c r="AD2041" s="14"/>
      <c r="AE2041" s="27"/>
      <c r="AF2041" s="27"/>
      <c r="AG2041" s="33"/>
      <c r="AH2041" s="34"/>
      <c r="AI2041" s="35"/>
      <c r="AJ2041" s="33"/>
      <c r="AK2041" s="34"/>
      <c r="AL2041" s="35"/>
      <c r="AM2041" s="28"/>
      <c r="AN2041" s="28"/>
      <c r="AO2041" s="28"/>
    </row>
    <row r="2042" spans="5:41" x14ac:dyDescent="0.25">
      <c r="E2042" s="20"/>
      <c r="F2042" s="20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6"/>
      <c r="AA2042" s="16"/>
      <c r="AB2042" s="16"/>
      <c r="AC2042" s="14"/>
      <c r="AD2042" s="14"/>
      <c r="AE2042" s="27"/>
      <c r="AF2042" s="27"/>
      <c r="AG2042" s="33"/>
      <c r="AH2042" s="34"/>
      <c r="AI2042" s="35"/>
      <c r="AJ2042" s="33"/>
      <c r="AK2042" s="34"/>
      <c r="AL2042" s="35"/>
      <c r="AM2042" s="28"/>
      <c r="AN2042" s="28"/>
      <c r="AO2042" s="28"/>
    </row>
    <row r="2043" spans="5:41" x14ac:dyDescent="0.25">
      <c r="E2043" s="20"/>
      <c r="F2043" s="20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6"/>
      <c r="AA2043" s="16"/>
      <c r="AB2043" s="16"/>
      <c r="AC2043" s="14"/>
      <c r="AD2043" s="14"/>
      <c r="AE2043" s="27"/>
      <c r="AF2043" s="27"/>
      <c r="AG2043" s="33"/>
      <c r="AH2043" s="34"/>
      <c r="AI2043" s="35"/>
      <c r="AJ2043" s="33"/>
      <c r="AK2043" s="34"/>
      <c r="AL2043" s="35"/>
      <c r="AM2043" s="28"/>
      <c r="AN2043" s="28"/>
      <c r="AO2043" s="28"/>
    </row>
    <row r="2044" spans="5:41" x14ac:dyDescent="0.25">
      <c r="E2044" s="20"/>
      <c r="F2044" s="20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6"/>
      <c r="AA2044" s="16"/>
      <c r="AB2044" s="16"/>
      <c r="AC2044" s="14"/>
      <c r="AD2044" s="14"/>
      <c r="AE2044" s="27"/>
      <c r="AF2044" s="27"/>
      <c r="AG2044" s="33"/>
      <c r="AH2044" s="34"/>
      <c r="AI2044" s="35"/>
      <c r="AJ2044" s="33"/>
      <c r="AK2044" s="34"/>
      <c r="AL2044" s="35"/>
      <c r="AM2044" s="28"/>
      <c r="AN2044" s="28"/>
      <c r="AO2044" s="28"/>
    </row>
    <row r="2045" spans="5:41" x14ac:dyDescent="0.25">
      <c r="E2045" s="20"/>
      <c r="F2045" s="20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6"/>
      <c r="AA2045" s="16"/>
      <c r="AB2045" s="16"/>
      <c r="AC2045" s="14"/>
      <c r="AD2045" s="14"/>
      <c r="AE2045" s="27"/>
      <c r="AF2045" s="27"/>
      <c r="AG2045" s="33"/>
      <c r="AH2045" s="34"/>
      <c r="AI2045" s="35"/>
      <c r="AJ2045" s="33"/>
      <c r="AK2045" s="34"/>
      <c r="AL2045" s="35"/>
      <c r="AM2045" s="28"/>
      <c r="AN2045" s="28"/>
      <c r="AO2045" s="28"/>
    </row>
    <row r="2046" spans="5:41" x14ac:dyDescent="0.25">
      <c r="E2046" s="20"/>
      <c r="F2046" s="20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6"/>
      <c r="AA2046" s="16"/>
      <c r="AB2046" s="16"/>
      <c r="AC2046" s="14"/>
      <c r="AD2046" s="14"/>
      <c r="AE2046" s="27"/>
      <c r="AF2046" s="27"/>
      <c r="AG2046" s="33"/>
      <c r="AH2046" s="34"/>
      <c r="AI2046" s="35"/>
      <c r="AJ2046" s="33"/>
      <c r="AK2046" s="34"/>
      <c r="AL2046" s="35"/>
      <c r="AM2046" s="28"/>
      <c r="AN2046" s="28"/>
      <c r="AO2046" s="28"/>
    </row>
    <row r="2047" spans="5:41" x14ac:dyDescent="0.25">
      <c r="E2047" s="20"/>
      <c r="F2047" s="20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6"/>
      <c r="AA2047" s="16"/>
      <c r="AB2047" s="16"/>
      <c r="AC2047" s="14"/>
      <c r="AD2047" s="14"/>
      <c r="AE2047" s="27"/>
      <c r="AF2047" s="27"/>
      <c r="AG2047" s="33"/>
      <c r="AH2047" s="34"/>
      <c r="AI2047" s="35"/>
      <c r="AJ2047" s="33"/>
      <c r="AK2047" s="34"/>
      <c r="AL2047" s="35"/>
      <c r="AM2047" s="28"/>
      <c r="AN2047" s="28"/>
      <c r="AO2047" s="28"/>
    </row>
    <row r="2048" spans="5:41" x14ac:dyDescent="0.25">
      <c r="E2048" s="20"/>
      <c r="F2048" s="20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6"/>
      <c r="AA2048" s="16"/>
      <c r="AB2048" s="16"/>
      <c r="AC2048" s="14"/>
      <c r="AD2048" s="14"/>
      <c r="AE2048" s="27"/>
      <c r="AF2048" s="27"/>
      <c r="AG2048" s="33"/>
      <c r="AH2048" s="34"/>
      <c r="AI2048" s="35"/>
      <c r="AJ2048" s="33"/>
      <c r="AK2048" s="34"/>
      <c r="AL2048" s="35"/>
      <c r="AM2048" s="28"/>
      <c r="AN2048" s="28"/>
      <c r="AO2048" s="28"/>
    </row>
    <row r="2049" spans="5:41" x14ac:dyDescent="0.25">
      <c r="E2049" s="20"/>
      <c r="F2049" s="20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6"/>
      <c r="AA2049" s="16"/>
      <c r="AB2049" s="16"/>
      <c r="AC2049" s="14"/>
      <c r="AD2049" s="14"/>
      <c r="AE2049" s="27"/>
      <c r="AF2049" s="27"/>
      <c r="AG2049" s="33"/>
      <c r="AH2049" s="34"/>
      <c r="AI2049" s="35"/>
      <c r="AJ2049" s="33"/>
      <c r="AK2049" s="34"/>
      <c r="AL2049" s="35"/>
      <c r="AM2049" s="28"/>
      <c r="AN2049" s="28"/>
      <c r="AO2049" s="28"/>
    </row>
    <row r="2050" spans="5:41" x14ac:dyDescent="0.25">
      <c r="E2050" s="20"/>
      <c r="F2050" s="20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6"/>
      <c r="AA2050" s="16"/>
      <c r="AB2050" s="16"/>
      <c r="AC2050" s="14"/>
      <c r="AD2050" s="14"/>
      <c r="AE2050" s="27"/>
      <c r="AF2050" s="27"/>
      <c r="AG2050" s="33"/>
      <c r="AH2050" s="34"/>
      <c r="AI2050" s="35"/>
      <c r="AJ2050" s="33"/>
      <c r="AK2050" s="34"/>
      <c r="AL2050" s="35"/>
      <c r="AM2050" s="28"/>
      <c r="AN2050" s="28"/>
      <c r="AO2050" s="28"/>
    </row>
    <row r="2051" spans="5:41" x14ac:dyDescent="0.25">
      <c r="E2051" s="20"/>
      <c r="F2051" s="20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6"/>
      <c r="AA2051" s="16"/>
      <c r="AB2051" s="16"/>
      <c r="AC2051" s="14"/>
      <c r="AD2051" s="14"/>
      <c r="AE2051" s="27"/>
      <c r="AF2051" s="27"/>
      <c r="AG2051" s="33"/>
      <c r="AH2051" s="34"/>
      <c r="AI2051" s="35"/>
      <c r="AJ2051" s="33"/>
      <c r="AK2051" s="34"/>
      <c r="AL2051" s="35"/>
      <c r="AM2051" s="28"/>
      <c r="AN2051" s="28"/>
      <c r="AO2051" s="28"/>
    </row>
    <row r="2052" spans="5:41" x14ac:dyDescent="0.25">
      <c r="E2052" s="20"/>
      <c r="F2052" s="20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6"/>
      <c r="AA2052" s="16"/>
      <c r="AB2052" s="16"/>
      <c r="AC2052" s="14"/>
      <c r="AD2052" s="14"/>
      <c r="AE2052" s="27"/>
      <c r="AF2052" s="27"/>
      <c r="AG2052" s="33"/>
      <c r="AH2052" s="34"/>
      <c r="AI2052" s="35"/>
      <c r="AJ2052" s="33"/>
      <c r="AK2052" s="34"/>
      <c r="AL2052" s="35"/>
      <c r="AM2052" s="28"/>
      <c r="AN2052" s="28"/>
      <c r="AO2052" s="28"/>
    </row>
    <row r="2053" spans="5:41" x14ac:dyDescent="0.25">
      <c r="E2053" s="20"/>
      <c r="F2053" s="20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6"/>
      <c r="AA2053" s="16"/>
      <c r="AB2053" s="16"/>
      <c r="AC2053" s="14"/>
      <c r="AD2053" s="14"/>
      <c r="AE2053" s="27"/>
      <c r="AF2053" s="27"/>
      <c r="AG2053" s="33"/>
      <c r="AH2053" s="34"/>
      <c r="AI2053" s="35"/>
      <c r="AJ2053" s="33"/>
      <c r="AK2053" s="34"/>
      <c r="AL2053" s="35"/>
      <c r="AM2053" s="28"/>
      <c r="AN2053" s="28"/>
      <c r="AO2053" s="28"/>
    </row>
    <row r="2054" spans="5:41" x14ac:dyDescent="0.25">
      <c r="E2054" s="20"/>
      <c r="F2054" s="20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6"/>
      <c r="AA2054" s="16"/>
      <c r="AB2054" s="16"/>
      <c r="AC2054" s="14"/>
      <c r="AD2054" s="14"/>
      <c r="AE2054" s="27"/>
      <c r="AF2054" s="27"/>
      <c r="AG2054" s="33"/>
      <c r="AH2054" s="34"/>
      <c r="AI2054" s="35"/>
      <c r="AJ2054" s="33"/>
      <c r="AK2054" s="34"/>
      <c r="AL2054" s="35"/>
      <c r="AM2054" s="28"/>
      <c r="AN2054" s="28"/>
      <c r="AO2054" s="28"/>
    </row>
    <row r="2055" spans="5:41" x14ac:dyDescent="0.25">
      <c r="E2055" s="20"/>
      <c r="F2055" s="20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6"/>
      <c r="AA2055" s="16"/>
      <c r="AB2055" s="16"/>
      <c r="AC2055" s="14"/>
      <c r="AD2055" s="14"/>
      <c r="AE2055" s="27"/>
      <c r="AF2055" s="27"/>
      <c r="AG2055" s="33"/>
      <c r="AH2055" s="34"/>
      <c r="AI2055" s="35"/>
      <c r="AJ2055" s="33"/>
      <c r="AK2055" s="34"/>
      <c r="AL2055" s="35"/>
      <c r="AM2055" s="28"/>
      <c r="AN2055" s="28"/>
      <c r="AO2055" s="28"/>
    </row>
    <row r="2056" spans="5:41" x14ac:dyDescent="0.25">
      <c r="E2056" s="20"/>
      <c r="F2056" s="20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6"/>
      <c r="AA2056" s="16"/>
      <c r="AB2056" s="16"/>
      <c r="AC2056" s="14"/>
      <c r="AD2056" s="14"/>
      <c r="AE2056" s="27"/>
      <c r="AF2056" s="27"/>
      <c r="AG2056" s="33"/>
      <c r="AH2056" s="34"/>
      <c r="AI2056" s="35"/>
      <c r="AJ2056" s="33"/>
      <c r="AK2056" s="34"/>
      <c r="AL2056" s="35"/>
      <c r="AM2056" s="28"/>
      <c r="AN2056" s="28"/>
      <c r="AO2056" s="28"/>
    </row>
    <row r="2057" spans="5:41" x14ac:dyDescent="0.25">
      <c r="E2057" s="20"/>
      <c r="F2057" s="20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6"/>
      <c r="AA2057" s="16"/>
      <c r="AB2057" s="16"/>
      <c r="AC2057" s="14"/>
      <c r="AD2057" s="14"/>
      <c r="AE2057" s="27"/>
      <c r="AF2057" s="27"/>
      <c r="AG2057" s="33"/>
      <c r="AH2057" s="34"/>
      <c r="AI2057" s="35"/>
      <c r="AJ2057" s="33"/>
      <c r="AK2057" s="34"/>
      <c r="AL2057" s="35"/>
      <c r="AM2057" s="28"/>
      <c r="AN2057" s="28"/>
      <c r="AO2057" s="28"/>
    </row>
    <row r="2058" spans="5:41" x14ac:dyDescent="0.25">
      <c r="E2058" s="20"/>
      <c r="F2058" s="20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6"/>
      <c r="AA2058" s="16"/>
      <c r="AB2058" s="16"/>
      <c r="AC2058" s="14"/>
      <c r="AD2058" s="14"/>
      <c r="AE2058" s="27"/>
      <c r="AF2058" s="27"/>
      <c r="AG2058" s="33"/>
      <c r="AH2058" s="34"/>
      <c r="AI2058" s="35"/>
      <c r="AJ2058" s="33"/>
      <c r="AK2058" s="34"/>
      <c r="AL2058" s="35"/>
      <c r="AM2058" s="28"/>
      <c r="AN2058" s="28"/>
      <c r="AO2058" s="28"/>
    </row>
    <row r="2059" spans="5:41" x14ac:dyDescent="0.25">
      <c r="E2059" s="20"/>
      <c r="F2059" s="20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6"/>
      <c r="AA2059" s="16"/>
      <c r="AB2059" s="16"/>
      <c r="AC2059" s="14"/>
      <c r="AD2059" s="14"/>
      <c r="AE2059" s="27"/>
      <c r="AF2059" s="27"/>
      <c r="AG2059" s="33"/>
      <c r="AH2059" s="34"/>
      <c r="AI2059" s="35"/>
      <c r="AJ2059" s="33"/>
      <c r="AK2059" s="34"/>
      <c r="AL2059" s="35"/>
      <c r="AM2059" s="28"/>
      <c r="AN2059" s="28"/>
      <c r="AO2059" s="28"/>
    </row>
    <row r="2060" spans="5:41" x14ac:dyDescent="0.25">
      <c r="E2060" s="20"/>
      <c r="F2060" s="20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6"/>
      <c r="AA2060" s="16"/>
      <c r="AB2060" s="16"/>
      <c r="AC2060" s="14"/>
      <c r="AD2060" s="14"/>
      <c r="AE2060" s="27"/>
      <c r="AF2060" s="27"/>
      <c r="AG2060" s="33"/>
      <c r="AH2060" s="34"/>
      <c r="AI2060" s="35"/>
      <c r="AJ2060" s="33"/>
      <c r="AK2060" s="34"/>
      <c r="AL2060" s="35"/>
      <c r="AM2060" s="28"/>
      <c r="AN2060" s="28"/>
      <c r="AO2060" s="28"/>
    </row>
    <row r="2061" spans="5:41" x14ac:dyDescent="0.25">
      <c r="E2061" s="20"/>
      <c r="F2061" s="20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6"/>
      <c r="AA2061" s="16"/>
      <c r="AB2061" s="16"/>
      <c r="AC2061" s="14"/>
      <c r="AD2061" s="14"/>
      <c r="AE2061" s="27"/>
      <c r="AF2061" s="27"/>
      <c r="AG2061" s="33"/>
      <c r="AH2061" s="34"/>
      <c r="AI2061" s="35"/>
      <c r="AJ2061" s="33"/>
      <c r="AK2061" s="34"/>
      <c r="AL2061" s="35"/>
      <c r="AM2061" s="28"/>
      <c r="AN2061" s="28"/>
      <c r="AO2061" s="28"/>
    </row>
    <row r="2062" spans="5:41" x14ac:dyDescent="0.25">
      <c r="E2062" s="20"/>
      <c r="F2062" s="20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6"/>
      <c r="AA2062" s="16"/>
      <c r="AB2062" s="16"/>
      <c r="AC2062" s="14"/>
      <c r="AD2062" s="14"/>
      <c r="AE2062" s="27"/>
      <c r="AF2062" s="27"/>
      <c r="AG2062" s="33"/>
      <c r="AH2062" s="34"/>
      <c r="AI2062" s="35"/>
      <c r="AJ2062" s="33"/>
      <c r="AK2062" s="34"/>
      <c r="AL2062" s="35"/>
      <c r="AM2062" s="28"/>
      <c r="AN2062" s="28"/>
      <c r="AO2062" s="28"/>
    </row>
    <row r="2063" spans="5:41" x14ac:dyDescent="0.25">
      <c r="E2063" s="20"/>
      <c r="F2063" s="20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6"/>
      <c r="AA2063" s="16"/>
      <c r="AB2063" s="16"/>
      <c r="AC2063" s="14"/>
      <c r="AD2063" s="14"/>
      <c r="AE2063" s="27"/>
      <c r="AF2063" s="27"/>
      <c r="AG2063" s="33"/>
      <c r="AH2063" s="34"/>
      <c r="AI2063" s="35"/>
      <c r="AJ2063" s="33"/>
      <c r="AK2063" s="34"/>
      <c r="AL2063" s="35"/>
      <c r="AM2063" s="28"/>
      <c r="AN2063" s="28"/>
      <c r="AO2063" s="28"/>
    </row>
    <row r="2064" spans="5:41" x14ac:dyDescent="0.25">
      <c r="E2064" s="20"/>
      <c r="F2064" s="20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6"/>
      <c r="AA2064" s="16"/>
      <c r="AB2064" s="16"/>
      <c r="AC2064" s="14"/>
      <c r="AD2064" s="14"/>
      <c r="AE2064" s="27"/>
      <c r="AF2064" s="27"/>
      <c r="AG2064" s="33"/>
      <c r="AH2064" s="34"/>
      <c r="AI2064" s="35"/>
      <c r="AJ2064" s="33"/>
      <c r="AK2064" s="34"/>
      <c r="AL2064" s="35"/>
      <c r="AM2064" s="28"/>
      <c r="AN2064" s="28"/>
      <c r="AO2064" s="28"/>
    </row>
    <row r="2065" spans="5:41" x14ac:dyDescent="0.25">
      <c r="E2065" s="20"/>
      <c r="F2065" s="20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6"/>
      <c r="AA2065" s="16"/>
      <c r="AB2065" s="16"/>
      <c r="AC2065" s="14"/>
      <c r="AD2065" s="14"/>
      <c r="AE2065" s="27"/>
      <c r="AF2065" s="27"/>
      <c r="AG2065" s="33"/>
      <c r="AH2065" s="34"/>
      <c r="AI2065" s="35"/>
      <c r="AJ2065" s="33"/>
      <c r="AK2065" s="34"/>
      <c r="AL2065" s="35"/>
      <c r="AM2065" s="28"/>
      <c r="AN2065" s="28"/>
      <c r="AO2065" s="28"/>
    </row>
    <row r="2066" spans="5:41" x14ac:dyDescent="0.25">
      <c r="E2066" s="20"/>
      <c r="F2066" s="20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6"/>
      <c r="AA2066" s="16"/>
      <c r="AB2066" s="16"/>
      <c r="AC2066" s="14"/>
      <c r="AD2066" s="14"/>
      <c r="AE2066" s="27"/>
      <c r="AF2066" s="27"/>
      <c r="AG2066" s="33"/>
      <c r="AH2066" s="34"/>
      <c r="AI2066" s="35"/>
      <c r="AJ2066" s="33"/>
      <c r="AK2066" s="34"/>
      <c r="AL2066" s="35"/>
      <c r="AM2066" s="28"/>
      <c r="AN2066" s="28"/>
      <c r="AO2066" s="28"/>
    </row>
    <row r="2067" spans="5:41" x14ac:dyDescent="0.25">
      <c r="E2067" s="20"/>
      <c r="F2067" s="20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6"/>
      <c r="AA2067" s="16"/>
      <c r="AB2067" s="16"/>
      <c r="AC2067" s="14"/>
      <c r="AD2067" s="14"/>
      <c r="AE2067" s="27"/>
      <c r="AF2067" s="27"/>
      <c r="AG2067" s="33"/>
      <c r="AH2067" s="34"/>
      <c r="AI2067" s="35"/>
      <c r="AJ2067" s="33"/>
      <c r="AK2067" s="34"/>
      <c r="AL2067" s="35"/>
      <c r="AM2067" s="28"/>
      <c r="AN2067" s="28"/>
      <c r="AO2067" s="28"/>
    </row>
    <row r="2068" spans="5:41" x14ac:dyDescent="0.25">
      <c r="E2068" s="20"/>
      <c r="F2068" s="20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6"/>
      <c r="AA2068" s="16"/>
      <c r="AB2068" s="16"/>
      <c r="AC2068" s="14"/>
      <c r="AD2068" s="14"/>
      <c r="AE2068" s="27"/>
      <c r="AF2068" s="27"/>
      <c r="AG2068" s="33"/>
      <c r="AH2068" s="34"/>
      <c r="AI2068" s="35"/>
      <c r="AJ2068" s="33"/>
      <c r="AK2068" s="34"/>
      <c r="AL2068" s="35"/>
      <c r="AM2068" s="28"/>
      <c r="AN2068" s="28"/>
      <c r="AO2068" s="28"/>
    </row>
    <row r="2069" spans="5:41" x14ac:dyDescent="0.25">
      <c r="E2069" s="20"/>
      <c r="F2069" s="20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6"/>
      <c r="AA2069" s="16"/>
      <c r="AB2069" s="16"/>
      <c r="AC2069" s="14"/>
      <c r="AD2069" s="14"/>
      <c r="AE2069" s="27"/>
      <c r="AF2069" s="27"/>
      <c r="AG2069" s="33"/>
      <c r="AH2069" s="34"/>
      <c r="AI2069" s="35"/>
      <c r="AJ2069" s="33"/>
      <c r="AK2069" s="34"/>
      <c r="AL2069" s="35"/>
      <c r="AM2069" s="28"/>
      <c r="AN2069" s="28"/>
      <c r="AO2069" s="28"/>
    </row>
    <row r="2070" spans="5:41" x14ac:dyDescent="0.25">
      <c r="E2070" s="20"/>
      <c r="F2070" s="20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6"/>
      <c r="AA2070" s="16"/>
      <c r="AB2070" s="16"/>
      <c r="AC2070" s="14"/>
      <c r="AD2070" s="14"/>
      <c r="AE2070" s="27"/>
      <c r="AF2070" s="27"/>
      <c r="AG2070" s="33"/>
      <c r="AH2070" s="34"/>
      <c r="AI2070" s="35"/>
      <c r="AJ2070" s="33"/>
      <c r="AK2070" s="34"/>
      <c r="AL2070" s="35"/>
      <c r="AM2070" s="28"/>
      <c r="AN2070" s="28"/>
      <c r="AO2070" s="28"/>
    </row>
    <row r="2071" spans="5:41" x14ac:dyDescent="0.25">
      <c r="E2071" s="20"/>
      <c r="F2071" s="20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6"/>
      <c r="AA2071" s="16"/>
      <c r="AB2071" s="16"/>
      <c r="AC2071" s="14"/>
      <c r="AD2071" s="14"/>
      <c r="AE2071" s="27"/>
      <c r="AF2071" s="27"/>
      <c r="AG2071" s="33"/>
      <c r="AH2071" s="34"/>
      <c r="AI2071" s="35"/>
      <c r="AJ2071" s="33"/>
      <c r="AK2071" s="34"/>
      <c r="AL2071" s="35"/>
      <c r="AM2071" s="28"/>
      <c r="AN2071" s="28"/>
      <c r="AO2071" s="28"/>
    </row>
    <row r="2072" spans="5:41" x14ac:dyDescent="0.25">
      <c r="E2072" s="20"/>
      <c r="F2072" s="20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6"/>
      <c r="AA2072" s="16"/>
      <c r="AB2072" s="16"/>
      <c r="AC2072" s="14"/>
      <c r="AD2072" s="14"/>
      <c r="AE2072" s="27"/>
      <c r="AF2072" s="27"/>
      <c r="AG2072" s="33"/>
      <c r="AH2072" s="34"/>
      <c r="AI2072" s="35"/>
      <c r="AJ2072" s="33"/>
      <c r="AK2072" s="34"/>
      <c r="AL2072" s="35"/>
      <c r="AM2072" s="28"/>
      <c r="AN2072" s="28"/>
      <c r="AO2072" s="28"/>
    </row>
    <row r="2073" spans="5:41" x14ac:dyDescent="0.25">
      <c r="E2073" s="20"/>
      <c r="F2073" s="20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6"/>
      <c r="AA2073" s="16"/>
      <c r="AB2073" s="16"/>
      <c r="AC2073" s="14"/>
      <c r="AD2073" s="14"/>
      <c r="AE2073" s="27"/>
      <c r="AF2073" s="27"/>
      <c r="AG2073" s="33"/>
      <c r="AH2073" s="34"/>
      <c r="AI2073" s="35"/>
      <c r="AJ2073" s="33"/>
      <c r="AK2073" s="34"/>
      <c r="AL2073" s="35"/>
      <c r="AM2073" s="28"/>
      <c r="AN2073" s="28"/>
      <c r="AO2073" s="28"/>
    </row>
    <row r="2074" spans="5:41" x14ac:dyDescent="0.25">
      <c r="E2074" s="20"/>
      <c r="F2074" s="20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6"/>
      <c r="AA2074" s="16"/>
      <c r="AB2074" s="16"/>
      <c r="AC2074" s="14"/>
      <c r="AD2074" s="14"/>
      <c r="AE2074" s="27"/>
      <c r="AF2074" s="27"/>
      <c r="AG2074" s="33"/>
      <c r="AH2074" s="34"/>
      <c r="AI2074" s="35"/>
      <c r="AJ2074" s="33"/>
      <c r="AK2074" s="34"/>
      <c r="AL2074" s="35"/>
      <c r="AM2074" s="28"/>
      <c r="AN2074" s="28"/>
      <c r="AO2074" s="28"/>
    </row>
    <row r="2075" spans="5:41" x14ac:dyDescent="0.25">
      <c r="E2075" s="20"/>
      <c r="F2075" s="20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6"/>
      <c r="AA2075" s="16"/>
      <c r="AB2075" s="16"/>
      <c r="AC2075" s="14"/>
      <c r="AD2075" s="14"/>
      <c r="AE2075" s="27"/>
      <c r="AF2075" s="27"/>
      <c r="AG2075" s="33"/>
      <c r="AH2075" s="34"/>
      <c r="AI2075" s="35"/>
      <c r="AJ2075" s="33"/>
      <c r="AK2075" s="34"/>
      <c r="AL2075" s="35"/>
      <c r="AM2075" s="28"/>
      <c r="AN2075" s="28"/>
      <c r="AO2075" s="28"/>
    </row>
    <row r="2076" spans="5:41" x14ac:dyDescent="0.25">
      <c r="E2076" s="20"/>
      <c r="F2076" s="20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6"/>
      <c r="AA2076" s="16"/>
      <c r="AB2076" s="16"/>
      <c r="AC2076" s="14"/>
      <c r="AD2076" s="14"/>
      <c r="AE2076" s="27"/>
      <c r="AF2076" s="27"/>
      <c r="AG2076" s="33"/>
      <c r="AH2076" s="34"/>
      <c r="AI2076" s="35"/>
      <c r="AJ2076" s="33"/>
      <c r="AK2076" s="34"/>
      <c r="AL2076" s="35"/>
      <c r="AM2076" s="28"/>
      <c r="AN2076" s="28"/>
      <c r="AO2076" s="28"/>
    </row>
    <row r="2077" spans="5:41" x14ac:dyDescent="0.25">
      <c r="E2077" s="20"/>
      <c r="F2077" s="20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6"/>
      <c r="AA2077" s="16"/>
      <c r="AB2077" s="16"/>
      <c r="AC2077" s="14"/>
      <c r="AD2077" s="14"/>
      <c r="AE2077" s="27"/>
      <c r="AF2077" s="27"/>
      <c r="AG2077" s="33"/>
      <c r="AH2077" s="34"/>
      <c r="AI2077" s="35"/>
      <c r="AJ2077" s="33"/>
      <c r="AK2077" s="34"/>
      <c r="AL2077" s="35"/>
      <c r="AM2077" s="28"/>
      <c r="AN2077" s="28"/>
      <c r="AO2077" s="28"/>
    </row>
    <row r="2078" spans="5:41" x14ac:dyDescent="0.25">
      <c r="E2078" s="20"/>
      <c r="F2078" s="20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6"/>
      <c r="AA2078" s="16"/>
      <c r="AB2078" s="16"/>
      <c r="AC2078" s="14"/>
      <c r="AD2078" s="14"/>
      <c r="AE2078" s="27"/>
      <c r="AF2078" s="27"/>
      <c r="AG2078" s="33"/>
      <c r="AH2078" s="34"/>
      <c r="AI2078" s="35"/>
      <c r="AJ2078" s="33"/>
      <c r="AK2078" s="34"/>
      <c r="AL2078" s="35"/>
      <c r="AM2078" s="28"/>
      <c r="AN2078" s="28"/>
      <c r="AO2078" s="28"/>
    </row>
    <row r="2079" spans="5:41" x14ac:dyDescent="0.25">
      <c r="E2079" s="20"/>
      <c r="F2079" s="20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6"/>
      <c r="AA2079" s="16"/>
      <c r="AB2079" s="16"/>
      <c r="AC2079" s="14"/>
      <c r="AD2079" s="14"/>
      <c r="AE2079" s="27"/>
      <c r="AF2079" s="27"/>
      <c r="AG2079" s="33"/>
      <c r="AH2079" s="34"/>
      <c r="AI2079" s="35"/>
      <c r="AJ2079" s="33"/>
      <c r="AK2079" s="34"/>
      <c r="AL2079" s="35"/>
      <c r="AM2079" s="28"/>
      <c r="AN2079" s="28"/>
      <c r="AO2079" s="28"/>
    </row>
    <row r="2080" spans="5:41" x14ac:dyDescent="0.25">
      <c r="E2080" s="20"/>
      <c r="F2080" s="20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6"/>
      <c r="AA2080" s="16"/>
      <c r="AB2080" s="16"/>
      <c r="AC2080" s="14"/>
      <c r="AD2080" s="14"/>
      <c r="AE2080" s="27"/>
      <c r="AF2080" s="27"/>
      <c r="AG2080" s="33"/>
      <c r="AH2080" s="34"/>
      <c r="AI2080" s="35"/>
      <c r="AJ2080" s="33"/>
      <c r="AK2080" s="34"/>
      <c r="AL2080" s="35"/>
      <c r="AM2080" s="28"/>
      <c r="AN2080" s="28"/>
      <c r="AO2080" s="28"/>
    </row>
    <row r="2081" spans="5:41" x14ac:dyDescent="0.25">
      <c r="E2081" s="20"/>
      <c r="F2081" s="20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6"/>
      <c r="AA2081" s="16"/>
      <c r="AB2081" s="16"/>
      <c r="AC2081" s="14"/>
      <c r="AD2081" s="14"/>
      <c r="AE2081" s="27"/>
      <c r="AF2081" s="27"/>
      <c r="AG2081" s="33"/>
      <c r="AH2081" s="34"/>
      <c r="AI2081" s="35"/>
      <c r="AJ2081" s="33"/>
      <c r="AK2081" s="34"/>
      <c r="AL2081" s="35"/>
      <c r="AM2081" s="28"/>
      <c r="AN2081" s="28"/>
      <c r="AO2081" s="28"/>
    </row>
    <row r="2082" spans="5:41" x14ac:dyDescent="0.25">
      <c r="E2082" s="20"/>
      <c r="F2082" s="20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6"/>
      <c r="AA2082" s="16"/>
      <c r="AB2082" s="16"/>
      <c r="AC2082" s="14"/>
      <c r="AD2082" s="14"/>
      <c r="AE2082" s="27"/>
      <c r="AF2082" s="27"/>
      <c r="AG2082" s="33"/>
      <c r="AH2082" s="34"/>
      <c r="AI2082" s="35"/>
      <c r="AJ2082" s="33"/>
      <c r="AK2082" s="34"/>
      <c r="AL2082" s="35"/>
      <c r="AM2082" s="28"/>
      <c r="AN2082" s="28"/>
      <c r="AO2082" s="28"/>
    </row>
    <row r="2083" spans="5:41" x14ac:dyDescent="0.25">
      <c r="E2083" s="20"/>
      <c r="F2083" s="20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6"/>
      <c r="AA2083" s="16"/>
      <c r="AB2083" s="16"/>
      <c r="AC2083" s="14"/>
      <c r="AD2083" s="14"/>
      <c r="AE2083" s="27"/>
      <c r="AF2083" s="27"/>
      <c r="AG2083" s="33"/>
      <c r="AH2083" s="34"/>
      <c r="AI2083" s="35"/>
      <c r="AJ2083" s="33"/>
      <c r="AK2083" s="34"/>
      <c r="AL2083" s="35"/>
      <c r="AM2083" s="28"/>
      <c r="AN2083" s="28"/>
      <c r="AO2083" s="28"/>
    </row>
    <row r="2084" spans="5:41" x14ac:dyDescent="0.25">
      <c r="E2084" s="20"/>
      <c r="F2084" s="20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6"/>
      <c r="AA2084" s="16"/>
      <c r="AB2084" s="16"/>
      <c r="AC2084" s="14"/>
      <c r="AD2084" s="14"/>
      <c r="AE2084" s="27"/>
      <c r="AF2084" s="27"/>
      <c r="AG2084" s="33"/>
      <c r="AH2084" s="34"/>
      <c r="AI2084" s="35"/>
      <c r="AJ2084" s="33"/>
      <c r="AK2084" s="34"/>
      <c r="AL2084" s="35"/>
      <c r="AM2084" s="28"/>
      <c r="AN2084" s="28"/>
      <c r="AO2084" s="28"/>
    </row>
    <row r="2085" spans="5:41" x14ac:dyDescent="0.25">
      <c r="E2085" s="20"/>
      <c r="F2085" s="20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6"/>
      <c r="AA2085" s="16"/>
      <c r="AB2085" s="16"/>
      <c r="AC2085" s="14"/>
      <c r="AD2085" s="14"/>
      <c r="AE2085" s="27"/>
      <c r="AF2085" s="27"/>
      <c r="AG2085" s="33"/>
      <c r="AH2085" s="34"/>
      <c r="AI2085" s="35"/>
      <c r="AJ2085" s="33"/>
      <c r="AK2085" s="34"/>
      <c r="AL2085" s="35"/>
      <c r="AM2085" s="28"/>
      <c r="AN2085" s="28"/>
      <c r="AO2085" s="28"/>
    </row>
    <row r="2086" spans="5:41" x14ac:dyDescent="0.25">
      <c r="E2086" s="20"/>
      <c r="F2086" s="20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6"/>
      <c r="AA2086" s="16"/>
      <c r="AB2086" s="16"/>
      <c r="AC2086" s="14"/>
      <c r="AD2086" s="14"/>
      <c r="AE2086" s="27"/>
      <c r="AF2086" s="27"/>
      <c r="AG2086" s="33"/>
      <c r="AH2086" s="34"/>
      <c r="AI2086" s="35"/>
      <c r="AJ2086" s="33"/>
      <c r="AK2086" s="34"/>
      <c r="AL2086" s="35"/>
      <c r="AM2086" s="28"/>
      <c r="AN2086" s="28"/>
      <c r="AO2086" s="28"/>
    </row>
    <row r="2087" spans="5:41" x14ac:dyDescent="0.25">
      <c r="E2087" s="20"/>
      <c r="F2087" s="20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6"/>
      <c r="AA2087" s="16"/>
      <c r="AB2087" s="16"/>
      <c r="AC2087" s="14"/>
      <c r="AD2087" s="14"/>
      <c r="AE2087" s="27"/>
      <c r="AF2087" s="27"/>
      <c r="AG2087" s="33"/>
      <c r="AH2087" s="34"/>
      <c r="AI2087" s="35"/>
      <c r="AJ2087" s="33"/>
      <c r="AK2087" s="34"/>
      <c r="AL2087" s="35"/>
      <c r="AM2087" s="28"/>
      <c r="AN2087" s="28"/>
      <c r="AO2087" s="28"/>
    </row>
    <row r="2088" spans="5:41" x14ac:dyDescent="0.25">
      <c r="E2088" s="20"/>
      <c r="F2088" s="20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6"/>
      <c r="AA2088" s="16"/>
      <c r="AB2088" s="16"/>
      <c r="AC2088" s="14"/>
      <c r="AD2088" s="14"/>
      <c r="AE2088" s="27"/>
      <c r="AF2088" s="27"/>
      <c r="AG2088" s="33"/>
      <c r="AH2088" s="34"/>
      <c r="AI2088" s="35"/>
      <c r="AJ2088" s="33"/>
      <c r="AK2088" s="34"/>
      <c r="AL2088" s="35"/>
      <c r="AM2088" s="28"/>
      <c r="AN2088" s="28"/>
      <c r="AO2088" s="28"/>
    </row>
    <row r="2089" spans="5:41" x14ac:dyDescent="0.25">
      <c r="E2089" s="20"/>
      <c r="F2089" s="20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6"/>
      <c r="AA2089" s="16"/>
      <c r="AB2089" s="16"/>
      <c r="AC2089" s="14"/>
      <c r="AD2089" s="14"/>
      <c r="AE2089" s="27"/>
      <c r="AF2089" s="27"/>
      <c r="AG2089" s="33"/>
      <c r="AH2089" s="34"/>
      <c r="AI2089" s="35"/>
      <c r="AJ2089" s="33"/>
      <c r="AK2089" s="34"/>
      <c r="AL2089" s="35"/>
      <c r="AM2089" s="28"/>
      <c r="AN2089" s="28"/>
      <c r="AO2089" s="28"/>
    </row>
    <row r="2090" spans="5:41" x14ac:dyDescent="0.25">
      <c r="E2090" s="20"/>
      <c r="F2090" s="20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6"/>
      <c r="AA2090" s="16"/>
      <c r="AB2090" s="16"/>
      <c r="AC2090" s="14"/>
      <c r="AD2090" s="14"/>
      <c r="AE2090" s="27"/>
      <c r="AF2090" s="27"/>
      <c r="AG2090" s="33"/>
      <c r="AH2090" s="34"/>
      <c r="AI2090" s="35"/>
      <c r="AJ2090" s="33"/>
      <c r="AK2090" s="34"/>
      <c r="AL2090" s="35"/>
      <c r="AM2090" s="28"/>
      <c r="AN2090" s="28"/>
      <c r="AO2090" s="28"/>
    </row>
    <row r="2091" spans="5:41" x14ac:dyDescent="0.25">
      <c r="E2091" s="20"/>
      <c r="F2091" s="20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6"/>
      <c r="AA2091" s="16"/>
      <c r="AB2091" s="16"/>
      <c r="AC2091" s="14"/>
      <c r="AD2091" s="14"/>
      <c r="AE2091" s="27"/>
      <c r="AF2091" s="27"/>
      <c r="AG2091" s="33"/>
      <c r="AH2091" s="34"/>
      <c r="AI2091" s="35"/>
      <c r="AJ2091" s="33"/>
      <c r="AK2091" s="34"/>
      <c r="AL2091" s="35"/>
      <c r="AM2091" s="28"/>
      <c r="AN2091" s="28"/>
      <c r="AO2091" s="28"/>
    </row>
    <row r="2092" spans="5:41" x14ac:dyDescent="0.25">
      <c r="E2092" s="20"/>
      <c r="F2092" s="20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6"/>
      <c r="AA2092" s="16"/>
      <c r="AB2092" s="16"/>
      <c r="AC2092" s="14"/>
      <c r="AD2092" s="14"/>
      <c r="AE2092" s="27"/>
      <c r="AF2092" s="27"/>
      <c r="AG2092" s="33"/>
      <c r="AH2092" s="34"/>
      <c r="AI2092" s="35"/>
      <c r="AJ2092" s="33"/>
      <c r="AK2092" s="34"/>
      <c r="AL2092" s="35"/>
      <c r="AM2092" s="28"/>
      <c r="AN2092" s="28"/>
      <c r="AO2092" s="28"/>
    </row>
    <row r="2093" spans="5:41" x14ac:dyDescent="0.25">
      <c r="E2093" s="20"/>
      <c r="F2093" s="20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6"/>
      <c r="AA2093" s="16"/>
      <c r="AB2093" s="16"/>
      <c r="AC2093" s="14"/>
      <c r="AD2093" s="14"/>
      <c r="AE2093" s="27"/>
      <c r="AF2093" s="27"/>
      <c r="AG2093" s="33"/>
      <c r="AH2093" s="34"/>
      <c r="AI2093" s="35"/>
      <c r="AJ2093" s="33"/>
      <c r="AK2093" s="34"/>
      <c r="AL2093" s="35"/>
      <c r="AM2093" s="28"/>
      <c r="AN2093" s="28"/>
      <c r="AO2093" s="28"/>
    </row>
    <row r="2094" spans="5:41" x14ac:dyDescent="0.25">
      <c r="E2094" s="20"/>
      <c r="F2094" s="20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6"/>
      <c r="AA2094" s="16"/>
      <c r="AB2094" s="16"/>
      <c r="AC2094" s="14"/>
      <c r="AD2094" s="14"/>
      <c r="AE2094" s="27"/>
      <c r="AF2094" s="27"/>
      <c r="AG2094" s="33"/>
      <c r="AH2094" s="34"/>
      <c r="AI2094" s="35"/>
      <c r="AJ2094" s="33"/>
      <c r="AK2094" s="34"/>
      <c r="AL2094" s="35"/>
      <c r="AM2094" s="28"/>
      <c r="AN2094" s="28"/>
      <c r="AO2094" s="28"/>
    </row>
    <row r="2095" spans="5:41" x14ac:dyDescent="0.25">
      <c r="E2095" s="20"/>
      <c r="F2095" s="20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6"/>
      <c r="AA2095" s="16"/>
      <c r="AB2095" s="16"/>
      <c r="AC2095" s="14"/>
      <c r="AD2095" s="14"/>
      <c r="AE2095" s="27"/>
      <c r="AF2095" s="27"/>
      <c r="AG2095" s="33"/>
      <c r="AH2095" s="34"/>
      <c r="AI2095" s="35"/>
      <c r="AJ2095" s="33"/>
      <c r="AK2095" s="34"/>
      <c r="AL2095" s="35"/>
      <c r="AM2095" s="28"/>
      <c r="AN2095" s="28"/>
      <c r="AO2095" s="28"/>
    </row>
    <row r="2096" spans="5:41" x14ac:dyDescent="0.25">
      <c r="E2096" s="20"/>
      <c r="F2096" s="20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6"/>
      <c r="AA2096" s="16"/>
      <c r="AB2096" s="16"/>
      <c r="AC2096" s="14"/>
      <c r="AD2096" s="14"/>
      <c r="AE2096" s="27"/>
      <c r="AF2096" s="27"/>
      <c r="AG2096" s="33"/>
      <c r="AH2096" s="34"/>
      <c r="AI2096" s="35"/>
      <c r="AJ2096" s="33"/>
      <c r="AK2096" s="34"/>
      <c r="AL2096" s="35"/>
      <c r="AM2096" s="28"/>
      <c r="AN2096" s="28"/>
      <c r="AO2096" s="28"/>
    </row>
    <row r="2097" spans="5:41" x14ac:dyDescent="0.25">
      <c r="E2097" s="20"/>
      <c r="F2097" s="20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6"/>
      <c r="AA2097" s="16"/>
      <c r="AB2097" s="16"/>
      <c r="AC2097" s="14"/>
      <c r="AD2097" s="14"/>
      <c r="AE2097" s="27"/>
      <c r="AF2097" s="27"/>
      <c r="AG2097" s="33"/>
      <c r="AH2097" s="34"/>
      <c r="AI2097" s="35"/>
      <c r="AJ2097" s="33"/>
      <c r="AK2097" s="34"/>
      <c r="AL2097" s="35"/>
      <c r="AM2097" s="28"/>
      <c r="AN2097" s="28"/>
      <c r="AO2097" s="28"/>
    </row>
    <row r="2098" spans="5:41" x14ac:dyDescent="0.25">
      <c r="E2098" s="20"/>
      <c r="F2098" s="20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6"/>
      <c r="AA2098" s="16"/>
      <c r="AB2098" s="16"/>
      <c r="AC2098" s="14"/>
      <c r="AD2098" s="14"/>
      <c r="AE2098" s="27"/>
      <c r="AF2098" s="27"/>
      <c r="AG2098" s="33"/>
      <c r="AH2098" s="34"/>
      <c r="AI2098" s="35"/>
      <c r="AJ2098" s="33"/>
      <c r="AK2098" s="34"/>
      <c r="AL2098" s="35"/>
      <c r="AM2098" s="28"/>
      <c r="AN2098" s="28"/>
      <c r="AO2098" s="28"/>
    </row>
    <row r="2099" spans="5:41" x14ac:dyDescent="0.25">
      <c r="E2099" s="20"/>
      <c r="F2099" s="20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6"/>
      <c r="AA2099" s="16"/>
      <c r="AB2099" s="16"/>
      <c r="AC2099" s="14"/>
      <c r="AD2099" s="14"/>
      <c r="AE2099" s="27"/>
      <c r="AF2099" s="27"/>
      <c r="AG2099" s="33"/>
      <c r="AH2099" s="34"/>
      <c r="AI2099" s="35"/>
      <c r="AJ2099" s="33"/>
      <c r="AK2099" s="34"/>
      <c r="AL2099" s="35"/>
      <c r="AM2099" s="28"/>
      <c r="AN2099" s="28"/>
      <c r="AO2099" s="28"/>
    </row>
    <row r="2100" spans="5:41" x14ac:dyDescent="0.25">
      <c r="E2100" s="20"/>
      <c r="F2100" s="20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6"/>
      <c r="AA2100" s="16"/>
      <c r="AB2100" s="16"/>
      <c r="AC2100" s="14"/>
      <c r="AD2100" s="14"/>
      <c r="AE2100" s="27"/>
      <c r="AF2100" s="27"/>
      <c r="AG2100" s="33"/>
      <c r="AH2100" s="34"/>
      <c r="AI2100" s="35"/>
      <c r="AJ2100" s="33"/>
      <c r="AK2100" s="34"/>
      <c r="AL2100" s="35"/>
      <c r="AM2100" s="28"/>
      <c r="AN2100" s="28"/>
      <c r="AO2100" s="28"/>
    </row>
    <row r="2101" spans="5:41" x14ac:dyDescent="0.25">
      <c r="E2101" s="20"/>
      <c r="F2101" s="20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6"/>
      <c r="AA2101" s="16"/>
      <c r="AB2101" s="16"/>
      <c r="AC2101" s="14"/>
      <c r="AD2101" s="14"/>
      <c r="AE2101" s="27"/>
      <c r="AF2101" s="27"/>
      <c r="AG2101" s="33"/>
      <c r="AH2101" s="34"/>
      <c r="AI2101" s="35"/>
      <c r="AJ2101" s="33"/>
      <c r="AK2101" s="34"/>
      <c r="AL2101" s="35"/>
      <c r="AM2101" s="28"/>
      <c r="AN2101" s="28"/>
      <c r="AO2101" s="28"/>
    </row>
    <row r="2102" spans="5:41" x14ac:dyDescent="0.25">
      <c r="E2102" s="20"/>
      <c r="F2102" s="20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6"/>
      <c r="AA2102" s="16"/>
      <c r="AB2102" s="16"/>
      <c r="AC2102" s="14"/>
      <c r="AD2102" s="14"/>
      <c r="AE2102" s="27"/>
      <c r="AF2102" s="27"/>
      <c r="AG2102" s="33"/>
      <c r="AH2102" s="34"/>
      <c r="AI2102" s="35"/>
      <c r="AJ2102" s="33"/>
      <c r="AK2102" s="34"/>
      <c r="AL2102" s="35"/>
      <c r="AM2102" s="28"/>
      <c r="AN2102" s="28"/>
      <c r="AO2102" s="28"/>
    </row>
    <row r="2103" spans="5:41" x14ac:dyDescent="0.25">
      <c r="E2103" s="20"/>
      <c r="F2103" s="20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6"/>
      <c r="AA2103" s="16"/>
      <c r="AB2103" s="16"/>
      <c r="AC2103" s="14"/>
      <c r="AD2103" s="14"/>
      <c r="AE2103" s="27"/>
      <c r="AF2103" s="27"/>
      <c r="AG2103" s="33"/>
      <c r="AH2103" s="34"/>
      <c r="AI2103" s="35"/>
      <c r="AJ2103" s="33"/>
      <c r="AK2103" s="34"/>
      <c r="AL2103" s="35"/>
      <c r="AM2103" s="28"/>
      <c r="AN2103" s="28"/>
      <c r="AO2103" s="28"/>
    </row>
    <row r="2104" spans="5:41" x14ac:dyDescent="0.25">
      <c r="E2104" s="20"/>
      <c r="F2104" s="20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6"/>
      <c r="AA2104" s="16"/>
      <c r="AB2104" s="16"/>
      <c r="AC2104" s="14"/>
      <c r="AD2104" s="14"/>
      <c r="AE2104" s="27"/>
      <c r="AF2104" s="27"/>
      <c r="AG2104" s="33"/>
      <c r="AH2104" s="34"/>
      <c r="AI2104" s="35"/>
      <c r="AJ2104" s="33"/>
      <c r="AK2104" s="34"/>
      <c r="AL2104" s="35"/>
      <c r="AM2104" s="28"/>
      <c r="AN2104" s="28"/>
      <c r="AO2104" s="28"/>
    </row>
    <row r="2105" spans="5:41" x14ac:dyDescent="0.25">
      <c r="E2105" s="20"/>
      <c r="F2105" s="20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6"/>
      <c r="AA2105" s="16"/>
      <c r="AB2105" s="16"/>
      <c r="AC2105" s="14"/>
      <c r="AD2105" s="14"/>
      <c r="AE2105" s="27"/>
      <c r="AF2105" s="27"/>
      <c r="AG2105" s="33"/>
      <c r="AH2105" s="34"/>
      <c r="AI2105" s="35"/>
      <c r="AJ2105" s="33"/>
      <c r="AK2105" s="34"/>
      <c r="AL2105" s="35"/>
      <c r="AM2105" s="28"/>
      <c r="AN2105" s="28"/>
      <c r="AO2105" s="28"/>
    </row>
    <row r="2106" spans="5:41" x14ac:dyDescent="0.25">
      <c r="E2106" s="20"/>
      <c r="F2106" s="20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6"/>
      <c r="AA2106" s="16"/>
      <c r="AB2106" s="16"/>
      <c r="AC2106" s="14"/>
      <c r="AD2106" s="14"/>
      <c r="AE2106" s="27"/>
      <c r="AF2106" s="27"/>
      <c r="AG2106" s="33"/>
      <c r="AH2106" s="34"/>
      <c r="AI2106" s="35"/>
      <c r="AJ2106" s="33"/>
      <c r="AK2106" s="34"/>
      <c r="AL2106" s="35"/>
      <c r="AM2106" s="28"/>
      <c r="AN2106" s="28"/>
      <c r="AO2106" s="28"/>
    </row>
    <row r="2107" spans="5:41" x14ac:dyDescent="0.25">
      <c r="E2107" s="20"/>
      <c r="F2107" s="20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6"/>
      <c r="AA2107" s="16"/>
      <c r="AB2107" s="16"/>
      <c r="AC2107" s="14"/>
      <c r="AD2107" s="14"/>
      <c r="AE2107" s="27"/>
      <c r="AF2107" s="27"/>
      <c r="AG2107" s="33"/>
      <c r="AH2107" s="34"/>
      <c r="AI2107" s="35"/>
      <c r="AJ2107" s="33"/>
      <c r="AK2107" s="34"/>
      <c r="AL2107" s="35"/>
      <c r="AM2107" s="28"/>
      <c r="AN2107" s="28"/>
      <c r="AO2107" s="28"/>
    </row>
    <row r="2108" spans="5:41" x14ac:dyDescent="0.25">
      <c r="E2108" s="20"/>
      <c r="F2108" s="20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6"/>
      <c r="AA2108" s="16"/>
      <c r="AB2108" s="16"/>
      <c r="AC2108" s="14"/>
      <c r="AD2108" s="14"/>
      <c r="AE2108" s="27"/>
      <c r="AF2108" s="27"/>
      <c r="AG2108" s="33"/>
      <c r="AH2108" s="34"/>
      <c r="AI2108" s="35"/>
      <c r="AJ2108" s="33"/>
      <c r="AK2108" s="34"/>
      <c r="AL2108" s="35"/>
      <c r="AM2108" s="28"/>
      <c r="AN2108" s="28"/>
      <c r="AO2108" s="28"/>
    </row>
    <row r="2109" spans="5:41" x14ac:dyDescent="0.25">
      <c r="E2109" s="20"/>
      <c r="F2109" s="20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6"/>
      <c r="AA2109" s="16"/>
      <c r="AB2109" s="16"/>
      <c r="AC2109" s="14"/>
      <c r="AD2109" s="14"/>
      <c r="AE2109" s="27"/>
      <c r="AF2109" s="27"/>
      <c r="AG2109" s="33"/>
      <c r="AH2109" s="34"/>
      <c r="AI2109" s="35"/>
      <c r="AJ2109" s="33"/>
      <c r="AK2109" s="34"/>
      <c r="AL2109" s="35"/>
      <c r="AM2109" s="28"/>
      <c r="AN2109" s="28"/>
      <c r="AO2109" s="28"/>
    </row>
    <row r="2110" spans="5:41" x14ac:dyDescent="0.25">
      <c r="E2110" s="20"/>
      <c r="F2110" s="20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6"/>
      <c r="AA2110" s="16"/>
      <c r="AB2110" s="16"/>
      <c r="AC2110" s="14"/>
      <c r="AD2110" s="14"/>
      <c r="AE2110" s="27"/>
      <c r="AF2110" s="27"/>
      <c r="AG2110" s="33"/>
      <c r="AH2110" s="34"/>
      <c r="AI2110" s="35"/>
      <c r="AJ2110" s="33"/>
      <c r="AK2110" s="34"/>
      <c r="AL2110" s="35"/>
      <c r="AM2110" s="28"/>
      <c r="AN2110" s="28"/>
      <c r="AO2110" s="28"/>
    </row>
    <row r="2111" spans="5:41" x14ac:dyDescent="0.25">
      <c r="E2111" s="20"/>
      <c r="F2111" s="20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6"/>
      <c r="AA2111" s="16"/>
      <c r="AB2111" s="16"/>
      <c r="AC2111" s="14"/>
      <c r="AD2111" s="14"/>
      <c r="AE2111" s="27"/>
      <c r="AF2111" s="27"/>
      <c r="AG2111" s="33"/>
      <c r="AH2111" s="34"/>
      <c r="AI2111" s="35"/>
      <c r="AJ2111" s="33"/>
      <c r="AK2111" s="34"/>
      <c r="AL2111" s="35"/>
      <c r="AM2111" s="28"/>
      <c r="AN2111" s="28"/>
      <c r="AO2111" s="28"/>
    </row>
    <row r="2112" spans="5:41" x14ac:dyDescent="0.25">
      <c r="E2112" s="20"/>
      <c r="F2112" s="20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6"/>
      <c r="AA2112" s="16"/>
      <c r="AB2112" s="16"/>
      <c r="AC2112" s="14"/>
      <c r="AD2112" s="14"/>
      <c r="AE2112" s="27"/>
      <c r="AF2112" s="27"/>
      <c r="AG2112" s="33"/>
      <c r="AH2112" s="34"/>
      <c r="AI2112" s="35"/>
      <c r="AJ2112" s="33"/>
      <c r="AK2112" s="34"/>
      <c r="AL2112" s="35"/>
      <c r="AM2112" s="28"/>
      <c r="AN2112" s="28"/>
      <c r="AO2112" s="28"/>
    </row>
    <row r="2113" spans="5:41" x14ac:dyDescent="0.25">
      <c r="E2113" s="20"/>
      <c r="F2113" s="20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6"/>
      <c r="AA2113" s="16"/>
      <c r="AB2113" s="16"/>
      <c r="AC2113" s="14"/>
      <c r="AD2113" s="14"/>
      <c r="AE2113" s="27"/>
      <c r="AF2113" s="27"/>
      <c r="AG2113" s="33"/>
      <c r="AH2113" s="34"/>
      <c r="AI2113" s="35"/>
      <c r="AJ2113" s="33"/>
      <c r="AK2113" s="34"/>
      <c r="AL2113" s="35"/>
      <c r="AM2113" s="28"/>
      <c r="AN2113" s="28"/>
      <c r="AO2113" s="28"/>
    </row>
    <row r="2114" spans="5:41" x14ac:dyDescent="0.25">
      <c r="E2114" s="20"/>
      <c r="F2114" s="20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6"/>
      <c r="AA2114" s="16"/>
      <c r="AB2114" s="16"/>
      <c r="AC2114" s="14"/>
      <c r="AD2114" s="14"/>
      <c r="AE2114" s="27"/>
      <c r="AF2114" s="27"/>
      <c r="AG2114" s="33"/>
      <c r="AH2114" s="34"/>
      <c r="AI2114" s="35"/>
      <c r="AJ2114" s="33"/>
      <c r="AK2114" s="34"/>
      <c r="AL2114" s="35"/>
      <c r="AM2114" s="28"/>
      <c r="AN2114" s="28"/>
      <c r="AO2114" s="28"/>
    </row>
    <row r="2115" spans="5:41" x14ac:dyDescent="0.25">
      <c r="E2115" s="20"/>
      <c r="F2115" s="20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6"/>
      <c r="AA2115" s="16"/>
      <c r="AB2115" s="16"/>
      <c r="AC2115" s="14"/>
      <c r="AD2115" s="14"/>
      <c r="AE2115" s="27"/>
      <c r="AF2115" s="27"/>
      <c r="AG2115" s="33"/>
      <c r="AH2115" s="34"/>
      <c r="AI2115" s="35"/>
      <c r="AJ2115" s="33"/>
      <c r="AK2115" s="34"/>
      <c r="AL2115" s="35"/>
      <c r="AM2115" s="28"/>
      <c r="AN2115" s="28"/>
      <c r="AO2115" s="28"/>
    </row>
    <row r="2116" spans="5:41" x14ac:dyDescent="0.25">
      <c r="E2116" s="20"/>
      <c r="F2116" s="20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6"/>
      <c r="AA2116" s="16"/>
      <c r="AB2116" s="16"/>
      <c r="AC2116" s="14"/>
      <c r="AD2116" s="14"/>
      <c r="AE2116" s="27"/>
      <c r="AF2116" s="27"/>
      <c r="AG2116" s="33"/>
      <c r="AH2116" s="34"/>
      <c r="AI2116" s="35"/>
      <c r="AJ2116" s="33"/>
      <c r="AK2116" s="34"/>
      <c r="AL2116" s="35"/>
      <c r="AM2116" s="28"/>
      <c r="AN2116" s="28"/>
      <c r="AO2116" s="28"/>
    </row>
    <row r="2117" spans="5:41" x14ac:dyDescent="0.25">
      <c r="E2117" s="20"/>
      <c r="F2117" s="20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6"/>
      <c r="AA2117" s="16"/>
      <c r="AB2117" s="16"/>
      <c r="AC2117" s="14"/>
      <c r="AD2117" s="14"/>
      <c r="AE2117" s="27"/>
      <c r="AF2117" s="27"/>
      <c r="AG2117" s="33"/>
      <c r="AH2117" s="34"/>
      <c r="AI2117" s="35"/>
      <c r="AJ2117" s="33"/>
      <c r="AK2117" s="34"/>
      <c r="AL2117" s="35"/>
      <c r="AM2117" s="28"/>
      <c r="AN2117" s="28"/>
      <c r="AO2117" s="28"/>
    </row>
    <row r="2118" spans="5:41" x14ac:dyDescent="0.25">
      <c r="E2118" s="20"/>
      <c r="F2118" s="20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6"/>
      <c r="AA2118" s="16"/>
      <c r="AB2118" s="16"/>
      <c r="AC2118" s="14"/>
      <c r="AD2118" s="14"/>
      <c r="AE2118" s="27"/>
      <c r="AF2118" s="27"/>
      <c r="AG2118" s="33"/>
      <c r="AH2118" s="34"/>
      <c r="AI2118" s="35"/>
      <c r="AJ2118" s="33"/>
      <c r="AK2118" s="34"/>
      <c r="AL2118" s="35"/>
      <c r="AM2118" s="28"/>
      <c r="AN2118" s="28"/>
      <c r="AO2118" s="28"/>
    </row>
    <row r="2119" spans="5:41" x14ac:dyDescent="0.25">
      <c r="E2119" s="20"/>
      <c r="F2119" s="20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6"/>
      <c r="AA2119" s="16"/>
      <c r="AB2119" s="16"/>
      <c r="AC2119" s="14"/>
      <c r="AD2119" s="14"/>
      <c r="AE2119" s="27"/>
      <c r="AF2119" s="27"/>
      <c r="AG2119" s="33"/>
      <c r="AH2119" s="34"/>
      <c r="AI2119" s="35"/>
      <c r="AJ2119" s="33"/>
      <c r="AK2119" s="34"/>
      <c r="AL2119" s="35"/>
      <c r="AM2119" s="28"/>
      <c r="AN2119" s="28"/>
      <c r="AO2119" s="28"/>
    </row>
    <row r="2120" spans="5:41" x14ac:dyDescent="0.25">
      <c r="E2120" s="20"/>
      <c r="F2120" s="20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6"/>
      <c r="AA2120" s="16"/>
      <c r="AB2120" s="16"/>
      <c r="AC2120" s="14"/>
      <c r="AD2120" s="14"/>
      <c r="AE2120" s="27"/>
      <c r="AF2120" s="27"/>
      <c r="AG2120" s="33"/>
      <c r="AH2120" s="34"/>
      <c r="AI2120" s="35"/>
      <c r="AJ2120" s="33"/>
      <c r="AK2120" s="34"/>
      <c r="AL2120" s="35"/>
      <c r="AM2120" s="28"/>
      <c r="AN2120" s="28"/>
      <c r="AO2120" s="28"/>
    </row>
    <row r="2121" spans="5:41" x14ac:dyDescent="0.25">
      <c r="E2121" s="20"/>
      <c r="F2121" s="20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6"/>
      <c r="AA2121" s="16"/>
      <c r="AB2121" s="16"/>
      <c r="AC2121" s="14"/>
      <c r="AD2121" s="14"/>
      <c r="AE2121" s="27"/>
      <c r="AF2121" s="27"/>
      <c r="AG2121" s="33"/>
      <c r="AH2121" s="34"/>
      <c r="AI2121" s="35"/>
      <c r="AJ2121" s="33"/>
      <c r="AK2121" s="34"/>
      <c r="AL2121" s="35"/>
      <c r="AM2121" s="28"/>
      <c r="AN2121" s="28"/>
      <c r="AO2121" s="28"/>
    </row>
    <row r="2122" spans="5:41" x14ac:dyDescent="0.25">
      <c r="E2122" s="20"/>
      <c r="F2122" s="20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6"/>
      <c r="AA2122" s="16"/>
      <c r="AB2122" s="16"/>
      <c r="AC2122" s="14"/>
      <c r="AD2122" s="14"/>
      <c r="AE2122" s="27"/>
      <c r="AF2122" s="27"/>
      <c r="AG2122" s="33"/>
      <c r="AH2122" s="34"/>
      <c r="AI2122" s="35"/>
      <c r="AJ2122" s="33"/>
      <c r="AK2122" s="34"/>
      <c r="AL2122" s="35"/>
      <c r="AM2122" s="28"/>
      <c r="AN2122" s="28"/>
      <c r="AO2122" s="28"/>
    </row>
    <row r="2123" spans="5:41" x14ac:dyDescent="0.25">
      <c r="E2123" s="20"/>
      <c r="F2123" s="20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6"/>
      <c r="AA2123" s="16"/>
      <c r="AB2123" s="16"/>
      <c r="AC2123" s="14"/>
      <c r="AD2123" s="14"/>
      <c r="AE2123" s="27"/>
      <c r="AF2123" s="27"/>
      <c r="AG2123" s="33"/>
      <c r="AH2123" s="34"/>
      <c r="AI2123" s="35"/>
      <c r="AJ2123" s="33"/>
      <c r="AK2123" s="34"/>
      <c r="AL2123" s="35"/>
      <c r="AM2123" s="28"/>
      <c r="AN2123" s="28"/>
      <c r="AO2123" s="28"/>
    </row>
    <row r="2124" spans="5:41" x14ac:dyDescent="0.25">
      <c r="E2124" s="20"/>
      <c r="F2124" s="20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6"/>
      <c r="AA2124" s="16"/>
      <c r="AB2124" s="16"/>
      <c r="AC2124" s="14"/>
      <c r="AD2124" s="14"/>
      <c r="AE2124" s="27"/>
      <c r="AF2124" s="27"/>
      <c r="AG2124" s="33"/>
      <c r="AH2124" s="34"/>
      <c r="AI2124" s="35"/>
      <c r="AJ2124" s="33"/>
      <c r="AK2124" s="34"/>
      <c r="AL2124" s="35"/>
      <c r="AM2124" s="28"/>
      <c r="AN2124" s="28"/>
      <c r="AO2124" s="28"/>
    </row>
    <row r="2125" spans="5:41" x14ac:dyDescent="0.25">
      <c r="E2125" s="20"/>
      <c r="F2125" s="20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6"/>
      <c r="AA2125" s="16"/>
      <c r="AB2125" s="16"/>
      <c r="AC2125" s="14"/>
      <c r="AD2125" s="14"/>
      <c r="AE2125" s="27"/>
      <c r="AF2125" s="27"/>
      <c r="AG2125" s="33"/>
      <c r="AH2125" s="34"/>
      <c r="AI2125" s="35"/>
      <c r="AJ2125" s="33"/>
      <c r="AK2125" s="34"/>
      <c r="AL2125" s="35"/>
      <c r="AM2125" s="28"/>
      <c r="AN2125" s="28"/>
      <c r="AO2125" s="28"/>
    </row>
    <row r="2126" spans="5:41" x14ac:dyDescent="0.25">
      <c r="E2126" s="20"/>
      <c r="F2126" s="20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6"/>
      <c r="AA2126" s="16"/>
      <c r="AB2126" s="16"/>
      <c r="AC2126" s="14"/>
      <c r="AD2126" s="14"/>
      <c r="AE2126" s="27"/>
      <c r="AF2126" s="27"/>
      <c r="AG2126" s="33"/>
      <c r="AH2126" s="34"/>
      <c r="AI2126" s="35"/>
      <c r="AJ2126" s="33"/>
      <c r="AK2126" s="34"/>
      <c r="AL2126" s="35"/>
      <c r="AM2126" s="28"/>
      <c r="AN2126" s="28"/>
      <c r="AO2126" s="28"/>
    </row>
    <row r="2127" spans="5:41" x14ac:dyDescent="0.25">
      <c r="E2127" s="20"/>
      <c r="F2127" s="20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6"/>
      <c r="AA2127" s="16"/>
      <c r="AB2127" s="16"/>
      <c r="AC2127" s="14"/>
      <c r="AD2127" s="14"/>
      <c r="AE2127" s="27"/>
      <c r="AF2127" s="27"/>
      <c r="AG2127" s="33"/>
      <c r="AH2127" s="34"/>
      <c r="AI2127" s="35"/>
      <c r="AJ2127" s="33"/>
      <c r="AK2127" s="34"/>
      <c r="AL2127" s="35"/>
      <c r="AM2127" s="28"/>
      <c r="AN2127" s="28"/>
      <c r="AO2127" s="28"/>
    </row>
    <row r="2128" spans="5:41" x14ac:dyDescent="0.25">
      <c r="E2128" s="20"/>
      <c r="F2128" s="20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6"/>
      <c r="AA2128" s="16"/>
      <c r="AB2128" s="16"/>
      <c r="AC2128" s="14"/>
      <c r="AD2128" s="14"/>
      <c r="AE2128" s="27"/>
      <c r="AF2128" s="27"/>
      <c r="AG2128" s="33"/>
      <c r="AH2128" s="34"/>
      <c r="AI2128" s="35"/>
      <c r="AJ2128" s="33"/>
      <c r="AK2128" s="34"/>
      <c r="AL2128" s="35"/>
      <c r="AM2128" s="28"/>
      <c r="AN2128" s="28"/>
      <c r="AO2128" s="28"/>
    </row>
    <row r="2129" spans="5:41" x14ac:dyDescent="0.25">
      <c r="E2129" s="20"/>
      <c r="F2129" s="20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6"/>
      <c r="AA2129" s="16"/>
      <c r="AB2129" s="16"/>
      <c r="AC2129" s="14"/>
      <c r="AD2129" s="14"/>
      <c r="AE2129" s="27"/>
      <c r="AF2129" s="27"/>
      <c r="AG2129" s="33"/>
      <c r="AH2129" s="34"/>
      <c r="AI2129" s="35"/>
      <c r="AJ2129" s="33"/>
      <c r="AK2129" s="34"/>
      <c r="AL2129" s="35"/>
      <c r="AM2129" s="28"/>
      <c r="AN2129" s="28"/>
      <c r="AO2129" s="28"/>
    </row>
    <row r="2130" spans="5:41" x14ac:dyDescent="0.25">
      <c r="E2130" s="20"/>
      <c r="F2130" s="20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6"/>
      <c r="AA2130" s="16"/>
      <c r="AB2130" s="16"/>
      <c r="AC2130" s="14"/>
      <c r="AD2130" s="14"/>
      <c r="AE2130" s="27"/>
      <c r="AF2130" s="27"/>
      <c r="AG2130" s="33"/>
      <c r="AH2130" s="34"/>
      <c r="AI2130" s="35"/>
      <c r="AJ2130" s="33"/>
      <c r="AK2130" s="34"/>
      <c r="AL2130" s="35"/>
      <c r="AM2130" s="28"/>
      <c r="AN2130" s="28"/>
      <c r="AO2130" s="28"/>
    </row>
    <row r="2131" spans="5:41" x14ac:dyDescent="0.25">
      <c r="E2131" s="20"/>
      <c r="F2131" s="20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6"/>
      <c r="AA2131" s="16"/>
      <c r="AB2131" s="16"/>
      <c r="AC2131" s="14"/>
      <c r="AD2131" s="14"/>
      <c r="AE2131" s="27"/>
      <c r="AF2131" s="27"/>
      <c r="AG2131" s="33"/>
      <c r="AH2131" s="34"/>
      <c r="AI2131" s="35"/>
      <c r="AJ2131" s="33"/>
      <c r="AK2131" s="34"/>
      <c r="AL2131" s="35"/>
      <c r="AM2131" s="28"/>
      <c r="AN2131" s="28"/>
      <c r="AO2131" s="28"/>
    </row>
    <row r="2132" spans="5:41" x14ac:dyDescent="0.25">
      <c r="E2132" s="20"/>
      <c r="F2132" s="20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6"/>
      <c r="AA2132" s="16"/>
      <c r="AB2132" s="16"/>
      <c r="AC2132" s="14"/>
      <c r="AD2132" s="14"/>
      <c r="AE2132" s="27"/>
      <c r="AF2132" s="27"/>
      <c r="AG2132" s="33"/>
      <c r="AH2132" s="34"/>
      <c r="AI2132" s="35"/>
      <c r="AJ2132" s="33"/>
      <c r="AK2132" s="34"/>
      <c r="AL2132" s="35"/>
      <c r="AM2132" s="28"/>
      <c r="AN2132" s="28"/>
      <c r="AO2132" s="28"/>
    </row>
    <row r="2133" spans="5:41" x14ac:dyDescent="0.25">
      <c r="E2133" s="20"/>
      <c r="F2133" s="20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6"/>
      <c r="AA2133" s="16"/>
      <c r="AB2133" s="16"/>
      <c r="AC2133" s="14"/>
      <c r="AD2133" s="14"/>
      <c r="AE2133" s="27"/>
      <c r="AF2133" s="27"/>
      <c r="AG2133" s="33"/>
      <c r="AH2133" s="34"/>
      <c r="AI2133" s="35"/>
      <c r="AJ2133" s="33"/>
      <c r="AK2133" s="34"/>
      <c r="AL2133" s="35"/>
      <c r="AM2133" s="28"/>
      <c r="AN2133" s="28"/>
      <c r="AO2133" s="28"/>
    </row>
    <row r="2134" spans="5:41" x14ac:dyDescent="0.25">
      <c r="E2134" s="20"/>
      <c r="F2134" s="20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6"/>
      <c r="AA2134" s="16"/>
      <c r="AB2134" s="16"/>
      <c r="AC2134" s="14"/>
      <c r="AD2134" s="14"/>
      <c r="AE2134" s="27"/>
      <c r="AF2134" s="27"/>
      <c r="AG2134" s="33"/>
      <c r="AH2134" s="34"/>
      <c r="AI2134" s="35"/>
      <c r="AJ2134" s="33"/>
      <c r="AK2134" s="34"/>
      <c r="AL2134" s="35"/>
      <c r="AM2134" s="28"/>
      <c r="AN2134" s="28"/>
      <c r="AO2134" s="28"/>
    </row>
    <row r="2135" spans="5:41" x14ac:dyDescent="0.25">
      <c r="E2135" s="20"/>
      <c r="F2135" s="20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6"/>
      <c r="AA2135" s="16"/>
      <c r="AB2135" s="16"/>
      <c r="AC2135" s="14"/>
      <c r="AD2135" s="14"/>
      <c r="AE2135" s="27"/>
      <c r="AF2135" s="27"/>
      <c r="AG2135" s="33"/>
      <c r="AH2135" s="34"/>
      <c r="AI2135" s="35"/>
      <c r="AJ2135" s="33"/>
      <c r="AK2135" s="34"/>
      <c r="AL2135" s="35"/>
      <c r="AM2135" s="28"/>
      <c r="AN2135" s="28"/>
      <c r="AO2135" s="28"/>
    </row>
    <row r="2136" spans="5:41" x14ac:dyDescent="0.25">
      <c r="E2136" s="20"/>
      <c r="F2136" s="20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6"/>
      <c r="AA2136" s="16"/>
      <c r="AB2136" s="16"/>
      <c r="AC2136" s="14"/>
      <c r="AD2136" s="14"/>
      <c r="AE2136" s="27"/>
      <c r="AF2136" s="27"/>
      <c r="AG2136" s="33"/>
      <c r="AH2136" s="34"/>
      <c r="AI2136" s="35"/>
      <c r="AJ2136" s="33"/>
      <c r="AK2136" s="34"/>
      <c r="AL2136" s="35"/>
      <c r="AM2136" s="28"/>
      <c r="AN2136" s="28"/>
      <c r="AO2136" s="28"/>
    </row>
    <row r="2137" spans="5:41" x14ac:dyDescent="0.25">
      <c r="E2137" s="20"/>
      <c r="F2137" s="20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6"/>
      <c r="AA2137" s="16"/>
      <c r="AB2137" s="16"/>
      <c r="AC2137" s="14"/>
      <c r="AD2137" s="14"/>
      <c r="AE2137" s="27"/>
      <c r="AF2137" s="27"/>
      <c r="AG2137" s="33"/>
      <c r="AH2137" s="34"/>
      <c r="AI2137" s="35"/>
      <c r="AJ2137" s="33"/>
      <c r="AK2137" s="34"/>
      <c r="AL2137" s="35"/>
      <c r="AM2137" s="28"/>
      <c r="AN2137" s="28"/>
      <c r="AO2137" s="28"/>
    </row>
    <row r="2138" spans="5:41" x14ac:dyDescent="0.25">
      <c r="E2138" s="20"/>
      <c r="F2138" s="20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6"/>
      <c r="AA2138" s="16"/>
      <c r="AB2138" s="16"/>
      <c r="AC2138" s="14"/>
      <c r="AD2138" s="14"/>
      <c r="AE2138" s="27"/>
      <c r="AF2138" s="27"/>
      <c r="AG2138" s="33"/>
      <c r="AH2138" s="34"/>
      <c r="AI2138" s="35"/>
      <c r="AJ2138" s="33"/>
      <c r="AK2138" s="34"/>
      <c r="AL2138" s="35"/>
      <c r="AM2138" s="28"/>
      <c r="AN2138" s="28"/>
      <c r="AO2138" s="28"/>
    </row>
    <row r="2139" spans="5:41" x14ac:dyDescent="0.25">
      <c r="E2139" s="20"/>
      <c r="F2139" s="20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6"/>
      <c r="AA2139" s="16"/>
      <c r="AB2139" s="16"/>
      <c r="AC2139" s="14"/>
      <c r="AD2139" s="14"/>
      <c r="AE2139" s="27"/>
      <c r="AF2139" s="27"/>
      <c r="AG2139" s="33"/>
      <c r="AH2139" s="34"/>
      <c r="AI2139" s="35"/>
      <c r="AJ2139" s="33"/>
      <c r="AK2139" s="34"/>
      <c r="AL2139" s="35"/>
      <c r="AM2139" s="28"/>
      <c r="AN2139" s="28"/>
      <c r="AO2139" s="28"/>
    </row>
    <row r="2140" spans="5:41" x14ac:dyDescent="0.25">
      <c r="E2140" s="20"/>
      <c r="F2140" s="20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6"/>
      <c r="AA2140" s="16"/>
      <c r="AB2140" s="16"/>
      <c r="AC2140" s="14"/>
      <c r="AD2140" s="14"/>
      <c r="AE2140" s="27"/>
      <c r="AF2140" s="27"/>
      <c r="AG2140" s="33"/>
      <c r="AH2140" s="34"/>
      <c r="AI2140" s="35"/>
      <c r="AJ2140" s="33"/>
      <c r="AK2140" s="34"/>
      <c r="AL2140" s="35"/>
      <c r="AM2140" s="28"/>
      <c r="AN2140" s="28"/>
      <c r="AO2140" s="28"/>
    </row>
    <row r="2141" spans="5:41" x14ac:dyDescent="0.25">
      <c r="E2141" s="20"/>
      <c r="F2141" s="20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6"/>
      <c r="AA2141" s="16"/>
      <c r="AB2141" s="16"/>
      <c r="AC2141" s="14"/>
      <c r="AD2141" s="14"/>
      <c r="AE2141" s="27"/>
      <c r="AF2141" s="27"/>
      <c r="AG2141" s="33"/>
      <c r="AH2141" s="34"/>
      <c r="AI2141" s="35"/>
      <c r="AJ2141" s="33"/>
      <c r="AK2141" s="34"/>
      <c r="AL2141" s="35"/>
      <c r="AM2141" s="28"/>
      <c r="AN2141" s="28"/>
      <c r="AO2141" s="28"/>
    </row>
    <row r="2142" spans="5:41" x14ac:dyDescent="0.25">
      <c r="E2142" s="20"/>
      <c r="F2142" s="20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6"/>
      <c r="AA2142" s="16"/>
      <c r="AB2142" s="16"/>
      <c r="AC2142" s="14"/>
      <c r="AD2142" s="14"/>
      <c r="AE2142" s="27"/>
      <c r="AF2142" s="27"/>
      <c r="AG2142" s="33"/>
      <c r="AH2142" s="34"/>
      <c r="AI2142" s="35"/>
      <c r="AJ2142" s="33"/>
      <c r="AK2142" s="34"/>
      <c r="AL2142" s="35"/>
      <c r="AM2142" s="28"/>
      <c r="AN2142" s="28"/>
      <c r="AO2142" s="28"/>
    </row>
    <row r="2143" spans="5:41" x14ac:dyDescent="0.25">
      <c r="E2143" s="20"/>
      <c r="F2143" s="20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6"/>
      <c r="AA2143" s="16"/>
      <c r="AB2143" s="16"/>
      <c r="AC2143" s="14"/>
      <c r="AD2143" s="14"/>
      <c r="AE2143" s="27"/>
      <c r="AF2143" s="27"/>
      <c r="AG2143" s="33"/>
      <c r="AH2143" s="34"/>
      <c r="AI2143" s="35"/>
      <c r="AJ2143" s="33"/>
      <c r="AK2143" s="34"/>
      <c r="AL2143" s="35"/>
      <c r="AM2143" s="28"/>
      <c r="AN2143" s="28"/>
      <c r="AO2143" s="28"/>
    </row>
    <row r="2144" spans="5:41" x14ac:dyDescent="0.25">
      <c r="E2144" s="20"/>
      <c r="F2144" s="20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6"/>
      <c r="AA2144" s="16"/>
      <c r="AB2144" s="16"/>
      <c r="AC2144" s="14"/>
      <c r="AD2144" s="14"/>
      <c r="AE2144" s="27"/>
      <c r="AF2144" s="27"/>
      <c r="AG2144" s="33"/>
      <c r="AH2144" s="34"/>
      <c r="AI2144" s="35"/>
      <c r="AJ2144" s="33"/>
      <c r="AK2144" s="34"/>
      <c r="AL2144" s="35"/>
      <c r="AM2144" s="28"/>
      <c r="AN2144" s="28"/>
      <c r="AO2144" s="28"/>
    </row>
    <row r="2145" spans="5:41" x14ac:dyDescent="0.25">
      <c r="E2145" s="20"/>
      <c r="F2145" s="20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6"/>
      <c r="AA2145" s="16"/>
      <c r="AB2145" s="16"/>
      <c r="AC2145" s="14"/>
      <c r="AD2145" s="14"/>
      <c r="AE2145" s="27"/>
      <c r="AF2145" s="27"/>
      <c r="AG2145" s="33"/>
      <c r="AH2145" s="34"/>
      <c r="AI2145" s="35"/>
      <c r="AJ2145" s="33"/>
      <c r="AK2145" s="34"/>
      <c r="AL2145" s="35"/>
      <c r="AM2145" s="28"/>
      <c r="AN2145" s="28"/>
      <c r="AO2145" s="28"/>
    </row>
    <row r="2146" spans="5:41" x14ac:dyDescent="0.25">
      <c r="E2146" s="20"/>
      <c r="F2146" s="20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6"/>
      <c r="AA2146" s="16"/>
      <c r="AB2146" s="16"/>
      <c r="AC2146" s="14"/>
      <c r="AD2146" s="14"/>
      <c r="AE2146" s="27"/>
      <c r="AF2146" s="27"/>
      <c r="AG2146" s="33"/>
      <c r="AH2146" s="34"/>
      <c r="AI2146" s="35"/>
      <c r="AJ2146" s="33"/>
      <c r="AK2146" s="34"/>
      <c r="AL2146" s="35"/>
      <c r="AM2146" s="28"/>
      <c r="AN2146" s="28"/>
      <c r="AO2146" s="28"/>
    </row>
    <row r="2147" spans="5:41" x14ac:dyDescent="0.25">
      <c r="E2147" s="20"/>
      <c r="F2147" s="20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6"/>
      <c r="AA2147" s="16"/>
      <c r="AB2147" s="16"/>
      <c r="AC2147" s="14"/>
      <c r="AD2147" s="14"/>
      <c r="AE2147" s="27"/>
      <c r="AF2147" s="27"/>
      <c r="AG2147" s="33"/>
      <c r="AH2147" s="34"/>
      <c r="AI2147" s="35"/>
      <c r="AJ2147" s="33"/>
      <c r="AK2147" s="34"/>
      <c r="AL2147" s="35"/>
      <c r="AM2147" s="28"/>
      <c r="AN2147" s="28"/>
      <c r="AO2147" s="28"/>
    </row>
    <row r="2148" spans="5:41" x14ac:dyDescent="0.25">
      <c r="E2148" s="20"/>
      <c r="F2148" s="20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6"/>
      <c r="AA2148" s="16"/>
      <c r="AB2148" s="16"/>
      <c r="AC2148" s="14"/>
      <c r="AD2148" s="14"/>
      <c r="AE2148" s="27"/>
      <c r="AF2148" s="27"/>
      <c r="AG2148" s="33"/>
      <c r="AH2148" s="34"/>
      <c r="AI2148" s="35"/>
      <c r="AJ2148" s="33"/>
      <c r="AK2148" s="34"/>
      <c r="AL2148" s="35"/>
      <c r="AM2148" s="28"/>
      <c r="AN2148" s="28"/>
      <c r="AO2148" s="28"/>
    </row>
    <row r="2149" spans="5:41" x14ac:dyDescent="0.25">
      <c r="E2149" s="20"/>
      <c r="F2149" s="20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6"/>
      <c r="AA2149" s="16"/>
      <c r="AB2149" s="16"/>
      <c r="AC2149" s="14"/>
      <c r="AD2149" s="14"/>
      <c r="AE2149" s="27"/>
      <c r="AF2149" s="27"/>
      <c r="AG2149" s="33"/>
      <c r="AH2149" s="34"/>
      <c r="AI2149" s="35"/>
      <c r="AJ2149" s="33"/>
      <c r="AK2149" s="34"/>
      <c r="AL2149" s="35"/>
      <c r="AM2149" s="28"/>
      <c r="AN2149" s="28"/>
      <c r="AO2149" s="28"/>
    </row>
    <row r="2150" spans="5:41" x14ac:dyDescent="0.25">
      <c r="E2150" s="20"/>
      <c r="F2150" s="20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6"/>
      <c r="AA2150" s="16"/>
      <c r="AB2150" s="16"/>
      <c r="AC2150" s="14"/>
      <c r="AD2150" s="14"/>
      <c r="AE2150" s="27"/>
      <c r="AF2150" s="27"/>
      <c r="AG2150" s="33"/>
      <c r="AH2150" s="34"/>
      <c r="AI2150" s="35"/>
      <c r="AJ2150" s="33"/>
      <c r="AK2150" s="34"/>
      <c r="AL2150" s="35"/>
      <c r="AM2150" s="28"/>
      <c r="AN2150" s="28"/>
      <c r="AO2150" s="28"/>
    </row>
    <row r="2151" spans="5:41" x14ac:dyDescent="0.25">
      <c r="E2151" s="20"/>
      <c r="F2151" s="20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6"/>
      <c r="AA2151" s="16"/>
      <c r="AB2151" s="16"/>
      <c r="AC2151" s="14"/>
      <c r="AD2151" s="14"/>
      <c r="AE2151" s="27"/>
      <c r="AF2151" s="27"/>
      <c r="AG2151" s="33"/>
      <c r="AH2151" s="34"/>
      <c r="AI2151" s="35"/>
      <c r="AJ2151" s="33"/>
      <c r="AK2151" s="34"/>
      <c r="AL2151" s="35"/>
      <c r="AM2151" s="28"/>
      <c r="AN2151" s="28"/>
      <c r="AO2151" s="28"/>
    </row>
    <row r="2152" spans="5:41" x14ac:dyDescent="0.25">
      <c r="E2152" s="20"/>
      <c r="F2152" s="20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6"/>
      <c r="AA2152" s="16"/>
      <c r="AB2152" s="16"/>
      <c r="AC2152" s="14"/>
      <c r="AD2152" s="14"/>
      <c r="AE2152" s="27"/>
      <c r="AF2152" s="27"/>
      <c r="AG2152" s="33"/>
      <c r="AH2152" s="34"/>
      <c r="AI2152" s="35"/>
      <c r="AJ2152" s="33"/>
      <c r="AK2152" s="34"/>
      <c r="AL2152" s="35"/>
      <c r="AM2152" s="28"/>
      <c r="AN2152" s="28"/>
      <c r="AO2152" s="28"/>
    </row>
    <row r="2153" spans="5:41" x14ac:dyDescent="0.25">
      <c r="E2153" s="20"/>
      <c r="F2153" s="20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6"/>
      <c r="AA2153" s="16"/>
      <c r="AB2153" s="16"/>
      <c r="AC2153" s="14"/>
      <c r="AD2153" s="14"/>
      <c r="AE2153" s="27"/>
      <c r="AF2153" s="27"/>
      <c r="AG2153" s="33"/>
      <c r="AH2153" s="34"/>
      <c r="AI2153" s="35"/>
      <c r="AJ2153" s="33"/>
      <c r="AK2153" s="34"/>
      <c r="AL2153" s="35"/>
      <c r="AM2153" s="28"/>
      <c r="AN2153" s="28"/>
      <c r="AO2153" s="28"/>
    </row>
    <row r="2154" spans="5:41" x14ac:dyDescent="0.25">
      <c r="E2154" s="20"/>
      <c r="F2154" s="20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6"/>
      <c r="AA2154" s="16"/>
      <c r="AB2154" s="16"/>
      <c r="AC2154" s="14"/>
      <c r="AD2154" s="14"/>
      <c r="AE2154" s="27"/>
      <c r="AF2154" s="27"/>
      <c r="AG2154" s="33"/>
      <c r="AH2154" s="34"/>
      <c r="AI2154" s="35"/>
      <c r="AJ2154" s="33"/>
      <c r="AK2154" s="34"/>
      <c r="AL2154" s="35"/>
      <c r="AM2154" s="28"/>
      <c r="AN2154" s="28"/>
      <c r="AO2154" s="28"/>
    </row>
    <row r="2155" spans="5:41" x14ac:dyDescent="0.25">
      <c r="E2155" s="20"/>
      <c r="F2155" s="20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6"/>
      <c r="AA2155" s="16"/>
      <c r="AB2155" s="16"/>
      <c r="AC2155" s="14"/>
      <c r="AD2155" s="14"/>
      <c r="AE2155" s="27"/>
      <c r="AF2155" s="27"/>
      <c r="AG2155" s="33"/>
      <c r="AH2155" s="34"/>
      <c r="AI2155" s="35"/>
      <c r="AJ2155" s="33"/>
      <c r="AK2155" s="34"/>
      <c r="AL2155" s="35"/>
      <c r="AM2155" s="28"/>
      <c r="AN2155" s="28"/>
      <c r="AO2155" s="28"/>
    </row>
    <row r="2156" spans="5:41" x14ac:dyDescent="0.25">
      <c r="E2156" s="20"/>
      <c r="F2156" s="20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6"/>
      <c r="AA2156" s="16"/>
      <c r="AB2156" s="16"/>
      <c r="AC2156" s="14"/>
      <c r="AD2156" s="14"/>
      <c r="AE2156" s="27"/>
      <c r="AF2156" s="27"/>
      <c r="AG2156" s="33"/>
      <c r="AH2156" s="34"/>
      <c r="AI2156" s="35"/>
      <c r="AJ2156" s="33"/>
      <c r="AK2156" s="34"/>
      <c r="AL2156" s="35"/>
      <c r="AM2156" s="28"/>
      <c r="AN2156" s="28"/>
      <c r="AO2156" s="28"/>
    </row>
    <row r="2157" spans="5:41" x14ac:dyDescent="0.25">
      <c r="E2157" s="20"/>
      <c r="F2157" s="20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6"/>
      <c r="AA2157" s="16"/>
      <c r="AB2157" s="16"/>
      <c r="AC2157" s="14"/>
      <c r="AD2157" s="14"/>
      <c r="AE2157" s="27"/>
      <c r="AF2157" s="27"/>
      <c r="AG2157" s="33"/>
      <c r="AH2157" s="34"/>
      <c r="AI2157" s="35"/>
      <c r="AJ2157" s="33"/>
      <c r="AK2157" s="34"/>
      <c r="AL2157" s="35"/>
      <c r="AM2157" s="28"/>
      <c r="AN2157" s="28"/>
      <c r="AO2157" s="28"/>
    </row>
    <row r="2158" spans="5:41" x14ac:dyDescent="0.25">
      <c r="E2158" s="20"/>
      <c r="F2158" s="20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6"/>
      <c r="AA2158" s="16"/>
      <c r="AB2158" s="16"/>
      <c r="AC2158" s="14"/>
      <c r="AD2158" s="14"/>
      <c r="AE2158" s="27"/>
      <c r="AF2158" s="27"/>
      <c r="AG2158" s="33"/>
      <c r="AH2158" s="34"/>
      <c r="AI2158" s="35"/>
      <c r="AJ2158" s="33"/>
      <c r="AK2158" s="34"/>
      <c r="AL2158" s="35"/>
      <c r="AM2158" s="28"/>
      <c r="AN2158" s="28"/>
      <c r="AO2158" s="28"/>
    </row>
    <row r="2159" spans="5:41" x14ac:dyDescent="0.25">
      <c r="E2159" s="20"/>
      <c r="F2159" s="20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6"/>
      <c r="AA2159" s="16"/>
      <c r="AB2159" s="16"/>
      <c r="AC2159" s="14"/>
      <c r="AD2159" s="14"/>
      <c r="AE2159" s="27"/>
      <c r="AF2159" s="27"/>
      <c r="AG2159" s="33"/>
      <c r="AH2159" s="34"/>
      <c r="AI2159" s="35"/>
      <c r="AJ2159" s="33"/>
      <c r="AK2159" s="34"/>
      <c r="AL2159" s="35"/>
      <c r="AM2159" s="28"/>
      <c r="AN2159" s="28"/>
      <c r="AO2159" s="28"/>
    </row>
    <row r="2160" spans="5:41" x14ac:dyDescent="0.25">
      <c r="E2160" s="20"/>
      <c r="F2160" s="20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6"/>
      <c r="AA2160" s="16"/>
      <c r="AB2160" s="16"/>
      <c r="AC2160" s="14"/>
      <c r="AD2160" s="14"/>
      <c r="AE2160" s="27"/>
      <c r="AF2160" s="27"/>
      <c r="AG2160" s="33"/>
      <c r="AH2160" s="34"/>
      <c r="AI2160" s="35"/>
      <c r="AJ2160" s="33"/>
      <c r="AK2160" s="34"/>
      <c r="AL2160" s="35"/>
      <c r="AM2160" s="28"/>
      <c r="AN2160" s="28"/>
      <c r="AO2160" s="28"/>
    </row>
    <row r="2161" spans="5:41" x14ac:dyDescent="0.25">
      <c r="E2161" s="20"/>
      <c r="F2161" s="20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6"/>
      <c r="AA2161" s="16"/>
      <c r="AB2161" s="16"/>
      <c r="AC2161" s="14"/>
      <c r="AD2161" s="14"/>
      <c r="AE2161" s="27"/>
      <c r="AF2161" s="27"/>
      <c r="AG2161" s="33"/>
      <c r="AH2161" s="34"/>
      <c r="AI2161" s="35"/>
      <c r="AJ2161" s="33"/>
      <c r="AK2161" s="34"/>
      <c r="AL2161" s="35"/>
      <c r="AM2161" s="28"/>
      <c r="AN2161" s="28"/>
      <c r="AO2161" s="28"/>
    </row>
    <row r="2162" spans="5:41" x14ac:dyDescent="0.25">
      <c r="E2162" s="20"/>
      <c r="F2162" s="20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6"/>
      <c r="AA2162" s="16"/>
      <c r="AB2162" s="16"/>
      <c r="AC2162" s="14"/>
      <c r="AD2162" s="14"/>
      <c r="AE2162" s="27"/>
      <c r="AF2162" s="27"/>
      <c r="AG2162" s="33"/>
      <c r="AH2162" s="34"/>
      <c r="AI2162" s="35"/>
      <c r="AJ2162" s="33"/>
      <c r="AK2162" s="34"/>
      <c r="AL2162" s="35"/>
      <c r="AM2162" s="28"/>
      <c r="AN2162" s="28"/>
      <c r="AO2162" s="28"/>
    </row>
    <row r="2163" spans="5:41" x14ac:dyDescent="0.25">
      <c r="E2163" s="20"/>
      <c r="F2163" s="20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6"/>
      <c r="AA2163" s="16"/>
      <c r="AB2163" s="16"/>
      <c r="AC2163" s="14"/>
      <c r="AD2163" s="14"/>
      <c r="AE2163" s="27"/>
      <c r="AF2163" s="27"/>
      <c r="AG2163" s="33"/>
      <c r="AH2163" s="34"/>
      <c r="AI2163" s="35"/>
      <c r="AJ2163" s="33"/>
      <c r="AK2163" s="34"/>
      <c r="AL2163" s="35"/>
      <c r="AM2163" s="28"/>
      <c r="AN2163" s="28"/>
      <c r="AO2163" s="28"/>
    </row>
    <row r="2164" spans="5:41" x14ac:dyDescent="0.25">
      <c r="E2164" s="20"/>
      <c r="F2164" s="20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6"/>
      <c r="AA2164" s="16"/>
      <c r="AB2164" s="16"/>
      <c r="AC2164" s="14"/>
      <c r="AD2164" s="14"/>
      <c r="AE2164" s="27"/>
      <c r="AF2164" s="27"/>
      <c r="AG2164" s="33"/>
      <c r="AH2164" s="34"/>
      <c r="AI2164" s="35"/>
      <c r="AJ2164" s="33"/>
      <c r="AK2164" s="34"/>
      <c r="AL2164" s="35"/>
      <c r="AM2164" s="28"/>
      <c r="AN2164" s="28"/>
      <c r="AO2164" s="28"/>
    </row>
    <row r="2165" spans="5:41" x14ac:dyDescent="0.25">
      <c r="E2165" s="20"/>
      <c r="F2165" s="20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6"/>
      <c r="AA2165" s="16"/>
      <c r="AB2165" s="16"/>
      <c r="AC2165" s="14"/>
      <c r="AD2165" s="14"/>
      <c r="AE2165" s="27"/>
      <c r="AF2165" s="27"/>
      <c r="AG2165" s="33"/>
      <c r="AH2165" s="34"/>
      <c r="AI2165" s="35"/>
      <c r="AJ2165" s="33"/>
      <c r="AK2165" s="34"/>
      <c r="AL2165" s="35"/>
      <c r="AM2165" s="28"/>
      <c r="AN2165" s="28"/>
      <c r="AO2165" s="28"/>
    </row>
    <row r="2166" spans="5:41" x14ac:dyDescent="0.25">
      <c r="E2166" s="20"/>
      <c r="F2166" s="20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6"/>
      <c r="AA2166" s="16"/>
      <c r="AB2166" s="16"/>
      <c r="AC2166" s="14"/>
      <c r="AD2166" s="14"/>
      <c r="AE2166" s="27"/>
      <c r="AF2166" s="27"/>
      <c r="AG2166" s="33"/>
      <c r="AH2166" s="34"/>
      <c r="AI2166" s="35"/>
      <c r="AJ2166" s="33"/>
      <c r="AK2166" s="34"/>
      <c r="AL2166" s="35"/>
      <c r="AM2166" s="28"/>
      <c r="AN2166" s="28"/>
      <c r="AO2166" s="28"/>
    </row>
    <row r="2167" spans="5:41" x14ac:dyDescent="0.25">
      <c r="E2167" s="20"/>
      <c r="F2167" s="20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6"/>
      <c r="AA2167" s="16"/>
      <c r="AB2167" s="16"/>
      <c r="AC2167" s="14"/>
      <c r="AD2167" s="14"/>
      <c r="AE2167" s="27"/>
      <c r="AF2167" s="27"/>
      <c r="AG2167" s="33"/>
      <c r="AH2167" s="34"/>
      <c r="AI2167" s="35"/>
      <c r="AJ2167" s="33"/>
      <c r="AK2167" s="34"/>
      <c r="AL2167" s="35"/>
      <c r="AM2167" s="28"/>
      <c r="AN2167" s="28"/>
      <c r="AO2167" s="28"/>
    </row>
    <row r="2168" spans="5:41" x14ac:dyDescent="0.25">
      <c r="E2168" s="20"/>
      <c r="F2168" s="20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6"/>
      <c r="AA2168" s="16"/>
      <c r="AB2168" s="16"/>
      <c r="AC2168" s="14"/>
      <c r="AD2168" s="14"/>
      <c r="AE2168" s="27"/>
      <c r="AF2168" s="27"/>
      <c r="AG2168" s="33"/>
      <c r="AH2168" s="34"/>
      <c r="AI2168" s="35"/>
      <c r="AJ2168" s="33"/>
      <c r="AK2168" s="34"/>
      <c r="AL2168" s="35"/>
      <c r="AM2168" s="28"/>
      <c r="AN2168" s="28"/>
      <c r="AO2168" s="28"/>
    </row>
    <row r="2169" spans="5:41" x14ac:dyDescent="0.25">
      <c r="E2169" s="20"/>
      <c r="F2169" s="20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6"/>
      <c r="AA2169" s="16"/>
      <c r="AB2169" s="16"/>
      <c r="AC2169" s="14"/>
      <c r="AD2169" s="14"/>
      <c r="AE2169" s="27"/>
      <c r="AF2169" s="27"/>
      <c r="AG2169" s="33"/>
      <c r="AH2169" s="34"/>
      <c r="AI2169" s="35"/>
      <c r="AJ2169" s="33"/>
      <c r="AK2169" s="34"/>
      <c r="AL2169" s="35"/>
      <c r="AM2169" s="28"/>
      <c r="AN2169" s="28"/>
      <c r="AO2169" s="28"/>
    </row>
    <row r="2170" spans="5:41" x14ac:dyDescent="0.25">
      <c r="E2170" s="20"/>
      <c r="F2170" s="20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6"/>
      <c r="AA2170" s="16"/>
      <c r="AB2170" s="16"/>
      <c r="AC2170" s="14"/>
      <c r="AD2170" s="14"/>
      <c r="AE2170" s="27"/>
      <c r="AF2170" s="27"/>
      <c r="AG2170" s="33"/>
      <c r="AH2170" s="34"/>
      <c r="AI2170" s="35"/>
      <c r="AJ2170" s="33"/>
      <c r="AK2170" s="34"/>
      <c r="AL2170" s="35"/>
      <c r="AM2170" s="28"/>
      <c r="AN2170" s="28"/>
      <c r="AO2170" s="28"/>
    </row>
    <row r="2171" spans="5:41" x14ac:dyDescent="0.25">
      <c r="E2171" s="20"/>
      <c r="F2171" s="20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6"/>
      <c r="AA2171" s="16"/>
      <c r="AB2171" s="16"/>
      <c r="AC2171" s="14"/>
      <c r="AD2171" s="14"/>
      <c r="AE2171" s="27"/>
      <c r="AF2171" s="27"/>
      <c r="AG2171" s="33"/>
      <c r="AH2171" s="34"/>
      <c r="AI2171" s="35"/>
      <c r="AJ2171" s="33"/>
      <c r="AK2171" s="34"/>
      <c r="AL2171" s="35"/>
      <c r="AM2171" s="28"/>
      <c r="AN2171" s="28"/>
      <c r="AO2171" s="28"/>
    </row>
    <row r="2172" spans="5:41" x14ac:dyDescent="0.25">
      <c r="E2172" s="20"/>
      <c r="F2172" s="20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6"/>
      <c r="AA2172" s="16"/>
      <c r="AB2172" s="16"/>
      <c r="AC2172" s="14"/>
      <c r="AD2172" s="14"/>
      <c r="AE2172" s="27"/>
      <c r="AF2172" s="27"/>
      <c r="AG2172" s="33"/>
      <c r="AH2172" s="34"/>
      <c r="AI2172" s="35"/>
      <c r="AJ2172" s="33"/>
      <c r="AK2172" s="34"/>
      <c r="AL2172" s="35"/>
      <c r="AM2172" s="28"/>
      <c r="AN2172" s="28"/>
      <c r="AO2172" s="28"/>
    </row>
    <row r="2173" spans="5:41" x14ac:dyDescent="0.25">
      <c r="E2173" s="20"/>
      <c r="F2173" s="20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6"/>
      <c r="AA2173" s="16"/>
      <c r="AB2173" s="16"/>
      <c r="AC2173" s="14"/>
      <c r="AD2173" s="14"/>
      <c r="AE2173" s="27"/>
      <c r="AF2173" s="27"/>
      <c r="AG2173" s="33"/>
      <c r="AH2173" s="34"/>
      <c r="AI2173" s="35"/>
      <c r="AJ2173" s="33"/>
      <c r="AK2173" s="34"/>
      <c r="AL2173" s="35"/>
      <c r="AM2173" s="28"/>
      <c r="AN2173" s="28"/>
      <c r="AO2173" s="28"/>
    </row>
    <row r="2174" spans="5:41" x14ac:dyDescent="0.25">
      <c r="E2174" s="20"/>
      <c r="F2174" s="20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6"/>
      <c r="AA2174" s="16"/>
      <c r="AB2174" s="16"/>
      <c r="AC2174" s="14"/>
      <c r="AD2174" s="14"/>
      <c r="AE2174" s="27"/>
      <c r="AF2174" s="27"/>
      <c r="AG2174" s="33"/>
      <c r="AH2174" s="34"/>
      <c r="AI2174" s="35"/>
      <c r="AJ2174" s="33"/>
      <c r="AK2174" s="34"/>
      <c r="AL2174" s="35"/>
      <c r="AM2174" s="28"/>
      <c r="AN2174" s="28"/>
      <c r="AO2174" s="28"/>
    </row>
    <row r="2175" spans="5:41" x14ac:dyDescent="0.25">
      <c r="E2175" s="20"/>
      <c r="F2175" s="20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6"/>
      <c r="AA2175" s="16"/>
      <c r="AB2175" s="16"/>
      <c r="AC2175" s="14"/>
      <c r="AD2175" s="14"/>
      <c r="AE2175" s="27"/>
      <c r="AF2175" s="27"/>
      <c r="AG2175" s="33"/>
      <c r="AH2175" s="34"/>
      <c r="AI2175" s="35"/>
      <c r="AJ2175" s="33"/>
      <c r="AK2175" s="34"/>
      <c r="AL2175" s="35"/>
      <c r="AM2175" s="28"/>
      <c r="AN2175" s="28"/>
      <c r="AO2175" s="28"/>
    </row>
    <row r="2176" spans="5:41" x14ac:dyDescent="0.25">
      <c r="E2176" s="20"/>
      <c r="F2176" s="20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6"/>
      <c r="AA2176" s="16"/>
      <c r="AB2176" s="16"/>
      <c r="AC2176" s="14"/>
      <c r="AD2176" s="14"/>
      <c r="AE2176" s="27"/>
      <c r="AF2176" s="27"/>
      <c r="AG2176" s="33"/>
      <c r="AH2176" s="34"/>
      <c r="AI2176" s="35"/>
      <c r="AJ2176" s="33"/>
      <c r="AK2176" s="34"/>
      <c r="AL2176" s="35"/>
      <c r="AM2176" s="28"/>
      <c r="AN2176" s="28"/>
      <c r="AO2176" s="28"/>
    </row>
    <row r="2177" spans="5:41" x14ac:dyDescent="0.25">
      <c r="E2177" s="20"/>
      <c r="F2177" s="20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6"/>
      <c r="AA2177" s="16"/>
      <c r="AB2177" s="16"/>
      <c r="AC2177" s="14"/>
      <c r="AD2177" s="14"/>
      <c r="AE2177" s="27"/>
      <c r="AF2177" s="27"/>
      <c r="AG2177" s="33"/>
      <c r="AH2177" s="34"/>
      <c r="AI2177" s="35"/>
      <c r="AJ2177" s="33"/>
      <c r="AK2177" s="34"/>
      <c r="AL2177" s="35"/>
      <c r="AM2177" s="28"/>
      <c r="AN2177" s="28"/>
      <c r="AO2177" s="28"/>
    </row>
    <row r="2178" spans="5:41" x14ac:dyDescent="0.25">
      <c r="E2178" s="20"/>
      <c r="F2178" s="20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6"/>
      <c r="AA2178" s="16"/>
      <c r="AB2178" s="16"/>
      <c r="AC2178" s="14"/>
      <c r="AD2178" s="14"/>
      <c r="AE2178" s="27"/>
      <c r="AF2178" s="27"/>
      <c r="AG2178" s="33"/>
      <c r="AH2178" s="34"/>
      <c r="AI2178" s="35"/>
      <c r="AJ2178" s="33"/>
      <c r="AK2178" s="34"/>
      <c r="AL2178" s="35"/>
      <c r="AM2178" s="28"/>
      <c r="AN2178" s="28"/>
      <c r="AO2178" s="28"/>
    </row>
    <row r="2179" spans="5:41" x14ac:dyDescent="0.25">
      <c r="E2179" s="20"/>
      <c r="F2179" s="20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6"/>
      <c r="AA2179" s="16"/>
      <c r="AB2179" s="16"/>
      <c r="AC2179" s="14"/>
      <c r="AD2179" s="14"/>
      <c r="AE2179" s="27"/>
      <c r="AF2179" s="27"/>
      <c r="AG2179" s="33"/>
      <c r="AH2179" s="34"/>
      <c r="AI2179" s="35"/>
      <c r="AJ2179" s="33"/>
      <c r="AK2179" s="34"/>
      <c r="AL2179" s="35"/>
      <c r="AM2179" s="28"/>
      <c r="AN2179" s="28"/>
      <c r="AO2179" s="28"/>
    </row>
    <row r="2180" spans="5:41" x14ac:dyDescent="0.25">
      <c r="E2180" s="20"/>
      <c r="F2180" s="20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6"/>
      <c r="AA2180" s="16"/>
      <c r="AB2180" s="16"/>
      <c r="AC2180" s="14"/>
      <c r="AD2180" s="14"/>
      <c r="AE2180" s="27"/>
      <c r="AF2180" s="27"/>
      <c r="AG2180" s="33"/>
      <c r="AH2180" s="34"/>
      <c r="AI2180" s="35"/>
      <c r="AJ2180" s="33"/>
      <c r="AK2180" s="34"/>
      <c r="AL2180" s="35"/>
      <c r="AM2180" s="28"/>
      <c r="AN2180" s="28"/>
      <c r="AO2180" s="28"/>
    </row>
    <row r="2181" spans="5:41" x14ac:dyDescent="0.25">
      <c r="E2181" s="20"/>
      <c r="F2181" s="20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6"/>
      <c r="AA2181" s="16"/>
      <c r="AB2181" s="16"/>
      <c r="AC2181" s="14"/>
      <c r="AD2181" s="14"/>
      <c r="AE2181" s="27"/>
      <c r="AF2181" s="27"/>
      <c r="AG2181" s="33"/>
      <c r="AH2181" s="34"/>
      <c r="AI2181" s="35"/>
      <c r="AJ2181" s="33"/>
      <c r="AK2181" s="34"/>
      <c r="AL2181" s="35"/>
      <c r="AM2181" s="28"/>
      <c r="AN2181" s="28"/>
      <c r="AO2181" s="28"/>
    </row>
    <row r="2182" spans="5:41" x14ac:dyDescent="0.25">
      <c r="E2182" s="20"/>
      <c r="F2182" s="20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6"/>
      <c r="AA2182" s="16"/>
      <c r="AB2182" s="16"/>
      <c r="AC2182" s="14"/>
      <c r="AD2182" s="14"/>
      <c r="AE2182" s="27"/>
      <c r="AF2182" s="27"/>
      <c r="AG2182" s="33"/>
      <c r="AH2182" s="34"/>
      <c r="AI2182" s="35"/>
      <c r="AJ2182" s="33"/>
      <c r="AK2182" s="34"/>
      <c r="AL2182" s="35"/>
      <c r="AM2182" s="28"/>
      <c r="AN2182" s="28"/>
      <c r="AO2182" s="28"/>
    </row>
    <row r="2183" spans="5:41" x14ac:dyDescent="0.25">
      <c r="E2183" s="20"/>
      <c r="F2183" s="20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6"/>
      <c r="AA2183" s="16"/>
      <c r="AB2183" s="16"/>
      <c r="AC2183" s="14"/>
      <c r="AD2183" s="14"/>
      <c r="AE2183" s="27"/>
      <c r="AF2183" s="27"/>
      <c r="AG2183" s="33"/>
      <c r="AH2183" s="34"/>
      <c r="AI2183" s="35"/>
      <c r="AJ2183" s="33"/>
      <c r="AK2183" s="34"/>
      <c r="AL2183" s="35"/>
      <c r="AM2183" s="28"/>
      <c r="AN2183" s="28"/>
      <c r="AO2183" s="28"/>
    </row>
    <row r="2184" spans="5:41" x14ac:dyDescent="0.25">
      <c r="E2184" s="20"/>
      <c r="F2184" s="20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6"/>
      <c r="AA2184" s="16"/>
      <c r="AB2184" s="16"/>
      <c r="AC2184" s="14"/>
      <c r="AD2184" s="14"/>
      <c r="AE2184" s="27"/>
      <c r="AF2184" s="27"/>
      <c r="AG2184" s="33"/>
      <c r="AH2184" s="34"/>
      <c r="AI2184" s="35"/>
      <c r="AJ2184" s="33"/>
      <c r="AK2184" s="34"/>
      <c r="AL2184" s="35"/>
      <c r="AM2184" s="28"/>
      <c r="AN2184" s="28"/>
      <c r="AO2184" s="28"/>
    </row>
    <row r="2185" spans="5:41" x14ac:dyDescent="0.25">
      <c r="E2185" s="20"/>
      <c r="F2185" s="20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6"/>
      <c r="AA2185" s="16"/>
      <c r="AB2185" s="16"/>
      <c r="AC2185" s="14"/>
      <c r="AD2185" s="14"/>
      <c r="AE2185" s="27"/>
      <c r="AF2185" s="27"/>
      <c r="AG2185" s="33"/>
      <c r="AH2185" s="34"/>
      <c r="AI2185" s="35"/>
      <c r="AJ2185" s="33"/>
      <c r="AK2185" s="34"/>
      <c r="AL2185" s="35"/>
      <c r="AM2185" s="28"/>
      <c r="AN2185" s="28"/>
      <c r="AO2185" s="28"/>
    </row>
    <row r="2186" spans="5:41" x14ac:dyDescent="0.25">
      <c r="E2186" s="20"/>
      <c r="F2186" s="20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6"/>
      <c r="AA2186" s="16"/>
      <c r="AB2186" s="16"/>
      <c r="AC2186" s="14"/>
      <c r="AD2186" s="14"/>
      <c r="AE2186" s="27"/>
      <c r="AF2186" s="27"/>
      <c r="AG2186" s="33"/>
      <c r="AH2186" s="34"/>
      <c r="AI2186" s="35"/>
      <c r="AJ2186" s="33"/>
      <c r="AK2186" s="34"/>
      <c r="AL2186" s="35"/>
      <c r="AM2186" s="28"/>
      <c r="AN2186" s="28"/>
      <c r="AO2186" s="28"/>
    </row>
    <row r="2187" spans="5:41" x14ac:dyDescent="0.25">
      <c r="E2187" s="20"/>
      <c r="F2187" s="20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6"/>
      <c r="AA2187" s="16"/>
      <c r="AB2187" s="16"/>
      <c r="AC2187" s="14"/>
      <c r="AD2187" s="14"/>
      <c r="AE2187" s="27"/>
      <c r="AF2187" s="27"/>
      <c r="AG2187" s="33"/>
      <c r="AH2187" s="34"/>
      <c r="AI2187" s="35"/>
      <c r="AJ2187" s="33"/>
      <c r="AK2187" s="34"/>
      <c r="AL2187" s="35"/>
      <c r="AM2187" s="28"/>
      <c r="AN2187" s="28"/>
      <c r="AO2187" s="28"/>
    </row>
    <row r="2188" spans="5:41" x14ac:dyDescent="0.25">
      <c r="E2188" s="20"/>
      <c r="F2188" s="20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6"/>
      <c r="AA2188" s="16"/>
      <c r="AB2188" s="16"/>
      <c r="AC2188" s="14"/>
      <c r="AD2188" s="14"/>
      <c r="AE2188" s="27"/>
      <c r="AF2188" s="27"/>
      <c r="AG2188" s="33"/>
      <c r="AH2188" s="34"/>
      <c r="AI2188" s="35"/>
      <c r="AJ2188" s="33"/>
      <c r="AK2188" s="34"/>
      <c r="AL2188" s="35"/>
      <c r="AM2188" s="28"/>
      <c r="AN2188" s="28"/>
      <c r="AO2188" s="28"/>
    </row>
    <row r="2189" spans="5:41" x14ac:dyDescent="0.25">
      <c r="E2189" s="20"/>
      <c r="F2189" s="20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6"/>
      <c r="AA2189" s="16"/>
      <c r="AB2189" s="16"/>
      <c r="AC2189" s="14"/>
      <c r="AD2189" s="14"/>
      <c r="AE2189" s="27"/>
      <c r="AF2189" s="27"/>
      <c r="AG2189" s="33"/>
      <c r="AH2189" s="34"/>
      <c r="AI2189" s="35"/>
      <c r="AJ2189" s="33"/>
      <c r="AK2189" s="34"/>
      <c r="AL2189" s="35"/>
      <c r="AM2189" s="28"/>
      <c r="AN2189" s="28"/>
      <c r="AO2189" s="28"/>
    </row>
    <row r="2190" spans="5:41" x14ac:dyDescent="0.25">
      <c r="E2190" s="20"/>
      <c r="F2190" s="20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6"/>
      <c r="AA2190" s="16"/>
      <c r="AB2190" s="16"/>
      <c r="AC2190" s="14"/>
      <c r="AD2190" s="14"/>
      <c r="AE2190" s="27"/>
      <c r="AF2190" s="27"/>
      <c r="AG2190" s="33"/>
      <c r="AH2190" s="34"/>
      <c r="AI2190" s="35"/>
      <c r="AJ2190" s="33"/>
      <c r="AK2190" s="34"/>
      <c r="AL2190" s="35"/>
      <c r="AM2190" s="28"/>
      <c r="AN2190" s="28"/>
      <c r="AO2190" s="28"/>
    </row>
    <row r="2191" spans="5:41" x14ac:dyDescent="0.25">
      <c r="E2191" s="20"/>
      <c r="F2191" s="20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6"/>
      <c r="AA2191" s="16"/>
      <c r="AB2191" s="16"/>
      <c r="AC2191" s="14"/>
      <c r="AD2191" s="14"/>
      <c r="AE2191" s="27"/>
      <c r="AF2191" s="27"/>
      <c r="AG2191" s="33"/>
      <c r="AH2191" s="34"/>
      <c r="AI2191" s="35"/>
      <c r="AJ2191" s="33"/>
      <c r="AK2191" s="34"/>
      <c r="AL2191" s="35"/>
      <c r="AM2191" s="28"/>
      <c r="AN2191" s="28"/>
      <c r="AO2191" s="28"/>
    </row>
    <row r="2192" spans="5:41" x14ac:dyDescent="0.25">
      <c r="E2192" s="20"/>
      <c r="F2192" s="20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6"/>
      <c r="AA2192" s="16"/>
      <c r="AB2192" s="16"/>
      <c r="AC2192" s="14"/>
      <c r="AD2192" s="14"/>
      <c r="AE2192" s="27"/>
      <c r="AF2192" s="27"/>
      <c r="AG2192" s="33"/>
      <c r="AH2192" s="34"/>
      <c r="AI2192" s="35"/>
      <c r="AJ2192" s="33"/>
      <c r="AK2192" s="34"/>
      <c r="AL2192" s="35"/>
      <c r="AM2192" s="28"/>
      <c r="AN2192" s="28"/>
      <c r="AO2192" s="28"/>
    </row>
    <row r="2193" spans="5:41" x14ac:dyDescent="0.25">
      <c r="E2193" s="20"/>
      <c r="F2193" s="20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6"/>
      <c r="AA2193" s="16"/>
      <c r="AB2193" s="16"/>
      <c r="AC2193" s="14"/>
      <c r="AD2193" s="14"/>
      <c r="AE2193" s="27"/>
      <c r="AF2193" s="27"/>
      <c r="AG2193" s="33"/>
      <c r="AH2193" s="34"/>
      <c r="AI2193" s="35"/>
      <c r="AJ2193" s="33"/>
      <c r="AK2193" s="34"/>
      <c r="AL2193" s="35"/>
      <c r="AM2193" s="28"/>
      <c r="AN2193" s="28"/>
      <c r="AO2193" s="28"/>
    </row>
    <row r="2194" spans="5:41" x14ac:dyDescent="0.25">
      <c r="E2194" s="20"/>
      <c r="F2194" s="20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6"/>
      <c r="AA2194" s="16"/>
      <c r="AB2194" s="16"/>
      <c r="AC2194" s="14"/>
      <c r="AD2194" s="14"/>
      <c r="AE2194" s="27"/>
      <c r="AF2194" s="27"/>
      <c r="AG2194" s="33"/>
      <c r="AH2194" s="34"/>
      <c r="AI2194" s="35"/>
      <c r="AJ2194" s="33"/>
      <c r="AK2194" s="34"/>
      <c r="AL2194" s="35"/>
      <c r="AM2194" s="28"/>
      <c r="AN2194" s="28"/>
      <c r="AO2194" s="28"/>
    </row>
    <row r="2195" spans="5:41" x14ac:dyDescent="0.25">
      <c r="E2195" s="20"/>
      <c r="F2195" s="20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6"/>
      <c r="AA2195" s="16"/>
      <c r="AB2195" s="16"/>
      <c r="AC2195" s="14"/>
      <c r="AD2195" s="14"/>
      <c r="AE2195" s="27"/>
      <c r="AF2195" s="27"/>
      <c r="AG2195" s="33"/>
      <c r="AH2195" s="34"/>
      <c r="AI2195" s="35"/>
      <c r="AJ2195" s="33"/>
      <c r="AK2195" s="34"/>
      <c r="AL2195" s="35"/>
      <c r="AM2195" s="28"/>
      <c r="AN2195" s="28"/>
      <c r="AO2195" s="28"/>
    </row>
    <row r="2196" spans="5:41" x14ac:dyDescent="0.25">
      <c r="E2196" s="20"/>
      <c r="F2196" s="20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6"/>
      <c r="AA2196" s="16"/>
      <c r="AB2196" s="16"/>
      <c r="AC2196" s="14"/>
      <c r="AD2196" s="14"/>
      <c r="AE2196" s="27"/>
      <c r="AF2196" s="27"/>
      <c r="AG2196" s="33"/>
      <c r="AH2196" s="34"/>
      <c r="AI2196" s="35"/>
      <c r="AJ2196" s="33"/>
      <c r="AK2196" s="34"/>
      <c r="AL2196" s="35"/>
      <c r="AM2196" s="28"/>
      <c r="AN2196" s="28"/>
      <c r="AO2196" s="28"/>
    </row>
    <row r="2197" spans="5:41" x14ac:dyDescent="0.25">
      <c r="E2197" s="20"/>
      <c r="F2197" s="20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6"/>
      <c r="AA2197" s="16"/>
      <c r="AB2197" s="16"/>
      <c r="AC2197" s="14"/>
      <c r="AD2197" s="14"/>
      <c r="AE2197" s="27"/>
      <c r="AF2197" s="27"/>
      <c r="AG2197" s="33"/>
      <c r="AH2197" s="34"/>
      <c r="AI2197" s="35"/>
      <c r="AJ2197" s="33"/>
      <c r="AK2197" s="34"/>
      <c r="AL2197" s="35"/>
      <c r="AM2197" s="28"/>
      <c r="AN2197" s="28"/>
      <c r="AO2197" s="28"/>
    </row>
    <row r="2198" spans="5:41" x14ac:dyDescent="0.25">
      <c r="E2198" s="20"/>
      <c r="F2198" s="20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6"/>
      <c r="AA2198" s="16"/>
      <c r="AB2198" s="16"/>
      <c r="AC2198" s="14"/>
      <c r="AD2198" s="14"/>
      <c r="AE2198" s="27"/>
      <c r="AF2198" s="27"/>
      <c r="AG2198" s="33"/>
      <c r="AH2198" s="34"/>
      <c r="AI2198" s="35"/>
      <c r="AJ2198" s="33"/>
      <c r="AK2198" s="34"/>
      <c r="AL2198" s="35"/>
      <c r="AM2198" s="28"/>
      <c r="AN2198" s="28"/>
      <c r="AO2198" s="28"/>
    </row>
    <row r="2199" spans="5:41" x14ac:dyDescent="0.25">
      <c r="E2199" s="20"/>
      <c r="F2199" s="20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6"/>
      <c r="AA2199" s="16"/>
      <c r="AB2199" s="16"/>
      <c r="AC2199" s="14"/>
      <c r="AD2199" s="14"/>
      <c r="AE2199" s="27"/>
      <c r="AF2199" s="27"/>
      <c r="AG2199" s="33"/>
      <c r="AH2199" s="34"/>
      <c r="AI2199" s="35"/>
      <c r="AJ2199" s="33"/>
      <c r="AK2199" s="34"/>
      <c r="AL2199" s="35"/>
      <c r="AM2199" s="28"/>
      <c r="AN2199" s="28"/>
      <c r="AO2199" s="28"/>
    </row>
    <row r="2200" spans="5:41" x14ac:dyDescent="0.25">
      <c r="E2200" s="20"/>
      <c r="F2200" s="20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6"/>
      <c r="AA2200" s="16"/>
      <c r="AB2200" s="16"/>
      <c r="AC2200" s="14"/>
      <c r="AD2200" s="14"/>
      <c r="AE2200" s="27"/>
      <c r="AF2200" s="27"/>
      <c r="AG2200" s="33"/>
      <c r="AH2200" s="34"/>
      <c r="AI2200" s="35"/>
      <c r="AJ2200" s="33"/>
      <c r="AK2200" s="34"/>
      <c r="AL2200" s="35"/>
      <c r="AM2200" s="28"/>
      <c r="AN2200" s="28"/>
      <c r="AO2200" s="28"/>
    </row>
    <row r="2201" spans="5:41" x14ac:dyDescent="0.25">
      <c r="E2201" s="20"/>
      <c r="F2201" s="20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6"/>
      <c r="AA2201" s="16"/>
      <c r="AB2201" s="16"/>
      <c r="AC2201" s="14"/>
      <c r="AD2201" s="14"/>
      <c r="AE2201" s="27"/>
      <c r="AF2201" s="27"/>
      <c r="AG2201" s="33"/>
      <c r="AH2201" s="34"/>
      <c r="AI2201" s="35"/>
      <c r="AJ2201" s="33"/>
      <c r="AK2201" s="34"/>
      <c r="AL2201" s="35"/>
      <c r="AM2201" s="28"/>
      <c r="AN2201" s="28"/>
      <c r="AO2201" s="28"/>
    </row>
    <row r="2202" spans="5:41" x14ac:dyDescent="0.25">
      <c r="E2202" s="20"/>
      <c r="F2202" s="20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6"/>
      <c r="AA2202" s="16"/>
      <c r="AB2202" s="16"/>
      <c r="AC2202" s="14"/>
      <c r="AD2202" s="14"/>
      <c r="AE2202" s="27"/>
      <c r="AF2202" s="27"/>
      <c r="AG2202" s="33"/>
      <c r="AH2202" s="34"/>
      <c r="AI2202" s="35"/>
      <c r="AJ2202" s="33"/>
      <c r="AK2202" s="34"/>
      <c r="AL2202" s="35"/>
      <c r="AM2202" s="28"/>
      <c r="AN2202" s="28"/>
      <c r="AO2202" s="28"/>
    </row>
    <row r="2203" spans="5:41" x14ac:dyDescent="0.25">
      <c r="E2203" s="20"/>
      <c r="F2203" s="20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6"/>
      <c r="AA2203" s="16"/>
      <c r="AB2203" s="16"/>
      <c r="AC2203" s="14"/>
      <c r="AD2203" s="14"/>
      <c r="AE2203" s="27"/>
      <c r="AF2203" s="27"/>
      <c r="AG2203" s="33"/>
      <c r="AH2203" s="34"/>
      <c r="AI2203" s="35"/>
      <c r="AJ2203" s="33"/>
      <c r="AK2203" s="34"/>
      <c r="AL2203" s="35"/>
      <c r="AM2203" s="28"/>
      <c r="AN2203" s="28"/>
      <c r="AO2203" s="28"/>
    </row>
    <row r="2204" spans="5:41" x14ac:dyDescent="0.25">
      <c r="E2204" s="20"/>
      <c r="F2204" s="20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6"/>
      <c r="AA2204" s="16"/>
      <c r="AB2204" s="16"/>
      <c r="AC2204" s="14"/>
      <c r="AD2204" s="14"/>
      <c r="AE2204" s="27"/>
      <c r="AF2204" s="27"/>
      <c r="AG2204" s="33"/>
      <c r="AH2204" s="34"/>
      <c r="AI2204" s="35"/>
      <c r="AJ2204" s="33"/>
      <c r="AK2204" s="34"/>
      <c r="AL2204" s="35"/>
      <c r="AM2204" s="28"/>
      <c r="AN2204" s="28"/>
      <c r="AO2204" s="28"/>
    </row>
    <row r="2205" spans="5:41" x14ac:dyDescent="0.25">
      <c r="E2205" s="20"/>
      <c r="F2205" s="20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6"/>
      <c r="AA2205" s="16"/>
      <c r="AB2205" s="16"/>
      <c r="AC2205" s="14"/>
      <c r="AD2205" s="14"/>
      <c r="AE2205" s="27"/>
      <c r="AF2205" s="27"/>
      <c r="AG2205" s="33"/>
      <c r="AH2205" s="34"/>
      <c r="AI2205" s="35"/>
      <c r="AJ2205" s="33"/>
      <c r="AK2205" s="34"/>
      <c r="AL2205" s="35"/>
      <c r="AM2205" s="28"/>
      <c r="AN2205" s="28"/>
      <c r="AO2205" s="28"/>
    </row>
    <row r="2206" spans="5:41" x14ac:dyDescent="0.25">
      <c r="E2206" s="20"/>
      <c r="F2206" s="20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6"/>
      <c r="AA2206" s="16"/>
      <c r="AB2206" s="16"/>
      <c r="AC2206" s="14"/>
      <c r="AD2206" s="14"/>
      <c r="AE2206" s="27"/>
      <c r="AF2206" s="27"/>
      <c r="AG2206" s="33"/>
      <c r="AH2206" s="34"/>
      <c r="AI2206" s="35"/>
      <c r="AJ2206" s="33"/>
      <c r="AK2206" s="34"/>
      <c r="AL2206" s="35"/>
      <c r="AM2206" s="28"/>
      <c r="AN2206" s="28"/>
      <c r="AO2206" s="28"/>
    </row>
    <row r="2207" spans="5:41" x14ac:dyDescent="0.25">
      <c r="E2207" s="20"/>
      <c r="F2207" s="20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6"/>
      <c r="AA2207" s="16"/>
      <c r="AB2207" s="16"/>
      <c r="AC2207" s="14"/>
      <c r="AD2207" s="14"/>
      <c r="AE2207" s="27"/>
      <c r="AF2207" s="27"/>
      <c r="AG2207" s="33"/>
      <c r="AH2207" s="34"/>
      <c r="AI2207" s="35"/>
      <c r="AJ2207" s="33"/>
      <c r="AK2207" s="34"/>
      <c r="AL2207" s="35"/>
      <c r="AM2207" s="28"/>
      <c r="AN2207" s="28"/>
      <c r="AO2207" s="28"/>
    </row>
    <row r="2208" spans="5:41" x14ac:dyDescent="0.25">
      <c r="E2208" s="20"/>
      <c r="F2208" s="20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6"/>
      <c r="AA2208" s="16"/>
      <c r="AB2208" s="16"/>
      <c r="AC2208" s="14"/>
      <c r="AD2208" s="14"/>
      <c r="AE2208" s="27"/>
      <c r="AF2208" s="27"/>
      <c r="AG2208" s="33"/>
      <c r="AH2208" s="34"/>
      <c r="AI2208" s="35"/>
      <c r="AJ2208" s="33"/>
      <c r="AK2208" s="34"/>
      <c r="AL2208" s="35"/>
      <c r="AM2208" s="28"/>
      <c r="AN2208" s="28"/>
      <c r="AO2208" s="28"/>
    </row>
    <row r="2209" spans="5:41" x14ac:dyDescent="0.25">
      <c r="E2209" s="20"/>
      <c r="F2209" s="20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6"/>
      <c r="AA2209" s="16"/>
      <c r="AB2209" s="16"/>
      <c r="AC2209" s="14"/>
      <c r="AD2209" s="14"/>
      <c r="AE2209" s="27"/>
      <c r="AF2209" s="27"/>
      <c r="AG2209" s="33"/>
      <c r="AH2209" s="34"/>
      <c r="AI2209" s="35"/>
      <c r="AJ2209" s="33"/>
      <c r="AK2209" s="34"/>
      <c r="AL2209" s="35"/>
      <c r="AM2209" s="28"/>
      <c r="AN2209" s="28"/>
      <c r="AO2209" s="28"/>
    </row>
    <row r="2210" spans="5:41" x14ac:dyDescent="0.25">
      <c r="E2210" s="20"/>
      <c r="F2210" s="20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6"/>
      <c r="AA2210" s="16"/>
      <c r="AB2210" s="16"/>
      <c r="AC2210" s="14"/>
      <c r="AD2210" s="14"/>
      <c r="AE2210" s="27"/>
      <c r="AF2210" s="27"/>
      <c r="AG2210" s="33"/>
      <c r="AH2210" s="34"/>
      <c r="AI2210" s="35"/>
      <c r="AJ2210" s="33"/>
      <c r="AK2210" s="34"/>
      <c r="AL2210" s="35"/>
      <c r="AM2210" s="28"/>
      <c r="AN2210" s="28"/>
      <c r="AO2210" s="28"/>
    </row>
    <row r="2211" spans="5:41" x14ac:dyDescent="0.25">
      <c r="E2211" s="20"/>
      <c r="F2211" s="20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6"/>
      <c r="AA2211" s="16"/>
      <c r="AB2211" s="16"/>
      <c r="AC2211" s="14"/>
      <c r="AD2211" s="14"/>
      <c r="AE2211" s="27"/>
      <c r="AF2211" s="27"/>
      <c r="AG2211" s="33"/>
      <c r="AH2211" s="34"/>
      <c r="AI2211" s="35"/>
      <c r="AJ2211" s="33"/>
      <c r="AK2211" s="34"/>
      <c r="AL2211" s="35"/>
      <c r="AM2211" s="28"/>
      <c r="AN2211" s="28"/>
      <c r="AO2211" s="28"/>
    </row>
    <row r="2212" spans="5:41" x14ac:dyDescent="0.25">
      <c r="E2212" s="20"/>
      <c r="F2212" s="20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6"/>
      <c r="AA2212" s="16"/>
      <c r="AB2212" s="16"/>
      <c r="AC2212" s="14"/>
      <c r="AD2212" s="14"/>
      <c r="AE2212" s="27"/>
      <c r="AF2212" s="27"/>
      <c r="AG2212" s="33"/>
      <c r="AH2212" s="34"/>
      <c r="AI2212" s="35"/>
      <c r="AJ2212" s="33"/>
      <c r="AK2212" s="34"/>
      <c r="AL2212" s="35"/>
      <c r="AM2212" s="28"/>
      <c r="AN2212" s="28"/>
      <c r="AO2212" s="28"/>
    </row>
    <row r="2213" spans="5:41" x14ac:dyDescent="0.25">
      <c r="E2213" s="20"/>
      <c r="F2213" s="20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6"/>
      <c r="AA2213" s="16"/>
      <c r="AB2213" s="16"/>
      <c r="AC2213" s="14"/>
      <c r="AD2213" s="14"/>
      <c r="AE2213" s="27"/>
      <c r="AF2213" s="27"/>
      <c r="AG2213" s="33"/>
      <c r="AH2213" s="34"/>
      <c r="AI2213" s="35"/>
      <c r="AJ2213" s="33"/>
      <c r="AK2213" s="34"/>
      <c r="AL2213" s="35"/>
      <c r="AM2213" s="28"/>
      <c r="AN2213" s="28"/>
      <c r="AO2213" s="28"/>
    </row>
    <row r="2214" spans="5:41" x14ac:dyDescent="0.25">
      <c r="E2214" s="20"/>
      <c r="F2214" s="20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6"/>
      <c r="AA2214" s="16"/>
      <c r="AB2214" s="16"/>
      <c r="AC2214" s="14"/>
      <c r="AD2214" s="14"/>
      <c r="AE2214" s="27"/>
      <c r="AF2214" s="27"/>
      <c r="AG2214" s="33"/>
      <c r="AH2214" s="34"/>
      <c r="AI2214" s="35"/>
      <c r="AJ2214" s="33"/>
      <c r="AK2214" s="34"/>
      <c r="AL2214" s="35"/>
      <c r="AM2214" s="28"/>
      <c r="AN2214" s="28"/>
      <c r="AO2214" s="28"/>
    </row>
    <row r="2215" spans="5:41" x14ac:dyDescent="0.25">
      <c r="E2215" s="20"/>
      <c r="F2215" s="20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6"/>
      <c r="AA2215" s="16"/>
      <c r="AB2215" s="16"/>
      <c r="AC2215" s="14"/>
      <c r="AD2215" s="14"/>
      <c r="AE2215" s="27"/>
      <c r="AF2215" s="27"/>
      <c r="AG2215" s="33"/>
      <c r="AH2215" s="34"/>
      <c r="AI2215" s="35"/>
      <c r="AJ2215" s="33"/>
      <c r="AK2215" s="34"/>
      <c r="AL2215" s="35"/>
      <c r="AM2215" s="28"/>
      <c r="AN2215" s="28"/>
      <c r="AO2215" s="28"/>
    </row>
    <row r="2216" spans="5:41" x14ac:dyDescent="0.25">
      <c r="E2216" s="20"/>
      <c r="F2216" s="20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6"/>
      <c r="AA2216" s="16"/>
      <c r="AB2216" s="16"/>
      <c r="AC2216" s="14"/>
      <c r="AD2216" s="14"/>
      <c r="AE2216" s="27"/>
      <c r="AF2216" s="27"/>
      <c r="AG2216" s="33"/>
      <c r="AH2216" s="34"/>
      <c r="AI2216" s="35"/>
      <c r="AJ2216" s="33"/>
      <c r="AK2216" s="34"/>
      <c r="AL2216" s="35"/>
      <c r="AM2216" s="28"/>
      <c r="AN2216" s="28"/>
      <c r="AO2216" s="28"/>
    </row>
    <row r="2217" spans="5:41" x14ac:dyDescent="0.25">
      <c r="E2217" s="20"/>
      <c r="F2217" s="20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6"/>
      <c r="AA2217" s="16"/>
      <c r="AB2217" s="16"/>
      <c r="AC2217" s="14"/>
      <c r="AD2217" s="14"/>
      <c r="AE2217" s="27"/>
      <c r="AF2217" s="27"/>
      <c r="AG2217" s="33"/>
      <c r="AH2217" s="34"/>
      <c r="AI2217" s="35"/>
      <c r="AJ2217" s="33"/>
      <c r="AK2217" s="34"/>
      <c r="AL2217" s="35"/>
      <c r="AM2217" s="28"/>
      <c r="AN2217" s="28"/>
      <c r="AO2217" s="28"/>
    </row>
    <row r="2218" spans="5:41" x14ac:dyDescent="0.25">
      <c r="E2218" s="20"/>
      <c r="F2218" s="20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6"/>
      <c r="AA2218" s="16"/>
      <c r="AB2218" s="16"/>
      <c r="AC2218" s="14"/>
      <c r="AD2218" s="14"/>
      <c r="AE2218" s="27"/>
      <c r="AF2218" s="27"/>
      <c r="AG2218" s="33"/>
      <c r="AH2218" s="34"/>
      <c r="AI2218" s="35"/>
      <c r="AJ2218" s="33"/>
      <c r="AK2218" s="34"/>
      <c r="AL2218" s="35"/>
      <c r="AM2218" s="28"/>
      <c r="AN2218" s="28"/>
      <c r="AO2218" s="28"/>
    </row>
    <row r="2219" spans="5:41" x14ac:dyDescent="0.25">
      <c r="E2219" s="20"/>
      <c r="F2219" s="20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6"/>
      <c r="AA2219" s="16"/>
      <c r="AB2219" s="16"/>
      <c r="AC2219" s="14"/>
      <c r="AD2219" s="14"/>
      <c r="AE2219" s="27"/>
      <c r="AF2219" s="27"/>
      <c r="AG2219" s="33"/>
      <c r="AH2219" s="34"/>
      <c r="AI2219" s="35"/>
      <c r="AJ2219" s="33"/>
      <c r="AK2219" s="34"/>
      <c r="AL2219" s="35"/>
      <c r="AM2219" s="28"/>
      <c r="AN2219" s="28"/>
      <c r="AO2219" s="28"/>
    </row>
    <row r="2220" spans="5:41" x14ac:dyDescent="0.25">
      <c r="E2220" s="20"/>
      <c r="F2220" s="20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6"/>
      <c r="AA2220" s="16"/>
      <c r="AB2220" s="16"/>
      <c r="AC2220" s="14"/>
      <c r="AD2220" s="14"/>
      <c r="AE2220" s="27"/>
      <c r="AF2220" s="27"/>
      <c r="AG2220" s="33"/>
      <c r="AH2220" s="34"/>
      <c r="AI2220" s="35"/>
      <c r="AJ2220" s="33"/>
      <c r="AK2220" s="34"/>
      <c r="AL2220" s="35"/>
      <c r="AM2220" s="28"/>
      <c r="AN2220" s="28"/>
      <c r="AO2220" s="28"/>
    </row>
    <row r="2221" spans="5:41" x14ac:dyDescent="0.25">
      <c r="E2221" s="20"/>
      <c r="F2221" s="20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6"/>
      <c r="AA2221" s="16"/>
      <c r="AB2221" s="16"/>
      <c r="AC2221" s="14"/>
      <c r="AD2221" s="14"/>
      <c r="AE2221" s="27"/>
      <c r="AF2221" s="27"/>
      <c r="AG2221" s="33"/>
      <c r="AH2221" s="34"/>
      <c r="AI2221" s="35"/>
      <c r="AJ2221" s="33"/>
      <c r="AK2221" s="34"/>
      <c r="AL2221" s="35"/>
      <c r="AM2221" s="28"/>
      <c r="AN2221" s="28"/>
      <c r="AO2221" s="28"/>
    </row>
    <row r="2222" spans="5:41" x14ac:dyDescent="0.25">
      <c r="E2222" s="20"/>
      <c r="F2222" s="20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6"/>
      <c r="AA2222" s="16"/>
      <c r="AB2222" s="16"/>
      <c r="AC2222" s="14"/>
      <c r="AD2222" s="14"/>
      <c r="AE2222" s="27"/>
      <c r="AF2222" s="27"/>
      <c r="AG2222" s="33"/>
      <c r="AH2222" s="34"/>
      <c r="AI2222" s="35"/>
      <c r="AJ2222" s="33"/>
      <c r="AK2222" s="34"/>
      <c r="AL2222" s="35"/>
      <c r="AM2222" s="28"/>
      <c r="AN2222" s="28"/>
      <c r="AO2222" s="28"/>
    </row>
    <row r="2223" spans="5:41" x14ac:dyDescent="0.25">
      <c r="E2223" s="20"/>
      <c r="F2223" s="20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6"/>
      <c r="AA2223" s="16"/>
      <c r="AB2223" s="16"/>
      <c r="AC2223" s="14"/>
      <c r="AD2223" s="14"/>
      <c r="AE2223" s="27"/>
      <c r="AF2223" s="27"/>
      <c r="AG2223" s="33"/>
      <c r="AH2223" s="34"/>
      <c r="AI2223" s="35"/>
      <c r="AJ2223" s="33"/>
      <c r="AK2223" s="34"/>
      <c r="AL2223" s="35"/>
      <c r="AM2223" s="28"/>
      <c r="AN2223" s="28"/>
      <c r="AO2223" s="28"/>
    </row>
    <row r="2224" spans="5:41" x14ac:dyDescent="0.25">
      <c r="E2224" s="20"/>
      <c r="F2224" s="20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6"/>
      <c r="AA2224" s="16"/>
      <c r="AB2224" s="16"/>
      <c r="AC2224" s="14"/>
      <c r="AD2224" s="14"/>
      <c r="AE2224" s="27"/>
      <c r="AF2224" s="27"/>
      <c r="AG2224" s="33"/>
      <c r="AH2224" s="34"/>
      <c r="AI2224" s="35"/>
      <c r="AJ2224" s="33"/>
      <c r="AK2224" s="34"/>
      <c r="AL2224" s="35"/>
      <c r="AM2224" s="28"/>
      <c r="AN2224" s="28"/>
      <c r="AO2224" s="28"/>
    </row>
    <row r="2225" spans="5:41" x14ac:dyDescent="0.25">
      <c r="E2225" s="20"/>
      <c r="F2225" s="20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6"/>
      <c r="AA2225" s="16"/>
      <c r="AB2225" s="16"/>
      <c r="AC2225" s="14"/>
      <c r="AD2225" s="14"/>
      <c r="AE2225" s="27"/>
      <c r="AF2225" s="27"/>
      <c r="AG2225" s="33"/>
      <c r="AH2225" s="34"/>
      <c r="AI2225" s="35"/>
      <c r="AJ2225" s="33"/>
      <c r="AK2225" s="34"/>
      <c r="AL2225" s="35"/>
      <c r="AM2225" s="28"/>
      <c r="AN2225" s="28"/>
      <c r="AO2225" s="28"/>
    </row>
    <row r="2226" spans="5:41" x14ac:dyDescent="0.25">
      <c r="E2226" s="20"/>
      <c r="F2226" s="20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6"/>
      <c r="AA2226" s="16"/>
      <c r="AB2226" s="16"/>
      <c r="AC2226" s="14"/>
      <c r="AD2226" s="14"/>
      <c r="AE2226" s="27"/>
      <c r="AF2226" s="27"/>
      <c r="AG2226" s="33"/>
      <c r="AH2226" s="34"/>
      <c r="AI2226" s="35"/>
      <c r="AJ2226" s="33"/>
      <c r="AK2226" s="34"/>
      <c r="AL2226" s="35"/>
      <c r="AM2226" s="28"/>
      <c r="AN2226" s="28"/>
      <c r="AO2226" s="28"/>
    </row>
    <row r="2227" spans="5:41" x14ac:dyDescent="0.25">
      <c r="E2227" s="20"/>
      <c r="F2227" s="20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6"/>
      <c r="AA2227" s="16"/>
      <c r="AB2227" s="16"/>
      <c r="AC2227" s="14"/>
      <c r="AD2227" s="14"/>
      <c r="AE2227" s="27"/>
      <c r="AF2227" s="27"/>
      <c r="AG2227" s="33"/>
      <c r="AH2227" s="34"/>
      <c r="AI2227" s="35"/>
      <c r="AJ2227" s="33"/>
      <c r="AK2227" s="34"/>
      <c r="AL2227" s="35"/>
      <c r="AM2227" s="28"/>
      <c r="AN2227" s="28"/>
      <c r="AO2227" s="28"/>
    </row>
    <row r="2228" spans="5:41" x14ac:dyDescent="0.25">
      <c r="E2228" s="20"/>
      <c r="F2228" s="20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6"/>
      <c r="AA2228" s="16"/>
      <c r="AB2228" s="16"/>
      <c r="AC2228" s="14"/>
      <c r="AD2228" s="14"/>
      <c r="AE2228" s="27"/>
      <c r="AF2228" s="27"/>
      <c r="AG2228" s="33"/>
      <c r="AH2228" s="34"/>
      <c r="AI2228" s="35"/>
      <c r="AJ2228" s="33"/>
      <c r="AK2228" s="34"/>
      <c r="AL2228" s="35"/>
      <c r="AM2228" s="28"/>
      <c r="AN2228" s="28"/>
      <c r="AO2228" s="28"/>
    </row>
    <row r="2229" spans="5:41" x14ac:dyDescent="0.25">
      <c r="E2229" s="20"/>
      <c r="F2229" s="20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6"/>
      <c r="AA2229" s="16"/>
      <c r="AB2229" s="16"/>
      <c r="AC2229" s="14"/>
      <c r="AD2229" s="14"/>
      <c r="AE2229" s="27"/>
      <c r="AF2229" s="27"/>
      <c r="AG2229" s="33"/>
      <c r="AH2229" s="34"/>
      <c r="AI2229" s="35"/>
      <c r="AJ2229" s="33"/>
      <c r="AK2229" s="34"/>
      <c r="AL2229" s="35"/>
      <c r="AM2229" s="28"/>
      <c r="AN2229" s="28"/>
      <c r="AO2229" s="28"/>
    </row>
    <row r="2230" spans="5:41" x14ac:dyDescent="0.25">
      <c r="E2230" s="20"/>
      <c r="F2230" s="20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6"/>
      <c r="AA2230" s="16"/>
      <c r="AB2230" s="16"/>
      <c r="AC2230" s="14"/>
      <c r="AD2230" s="14"/>
      <c r="AE2230" s="27"/>
      <c r="AF2230" s="27"/>
      <c r="AG2230" s="33"/>
      <c r="AH2230" s="34"/>
      <c r="AI2230" s="35"/>
      <c r="AJ2230" s="33"/>
      <c r="AK2230" s="34"/>
      <c r="AL2230" s="35"/>
      <c r="AM2230" s="28"/>
      <c r="AN2230" s="28"/>
      <c r="AO2230" s="28"/>
    </row>
    <row r="2231" spans="5:41" x14ac:dyDescent="0.25">
      <c r="E2231" s="20"/>
      <c r="F2231" s="20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6"/>
      <c r="AA2231" s="16"/>
      <c r="AB2231" s="16"/>
      <c r="AC2231" s="14"/>
      <c r="AD2231" s="14"/>
      <c r="AE2231" s="27"/>
      <c r="AF2231" s="27"/>
      <c r="AG2231" s="33"/>
      <c r="AH2231" s="34"/>
      <c r="AI2231" s="35"/>
      <c r="AJ2231" s="33"/>
      <c r="AK2231" s="34"/>
      <c r="AL2231" s="35"/>
      <c r="AM2231" s="28"/>
      <c r="AN2231" s="28"/>
      <c r="AO2231" s="28"/>
    </row>
    <row r="2232" spans="5:41" x14ac:dyDescent="0.25">
      <c r="E2232" s="20"/>
      <c r="F2232" s="20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6"/>
      <c r="AA2232" s="16"/>
      <c r="AB2232" s="16"/>
      <c r="AC2232" s="14"/>
      <c r="AD2232" s="14"/>
      <c r="AE2232" s="27"/>
      <c r="AF2232" s="27"/>
      <c r="AG2232" s="33"/>
      <c r="AH2232" s="34"/>
      <c r="AI2232" s="35"/>
      <c r="AJ2232" s="33"/>
      <c r="AK2232" s="34"/>
      <c r="AL2232" s="35"/>
      <c r="AM2232" s="28"/>
      <c r="AN2232" s="28"/>
      <c r="AO2232" s="28"/>
    </row>
    <row r="2233" spans="5:41" x14ac:dyDescent="0.25">
      <c r="E2233" s="20"/>
      <c r="F2233" s="20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6"/>
      <c r="AA2233" s="16"/>
      <c r="AB2233" s="16"/>
      <c r="AC2233" s="14"/>
      <c r="AD2233" s="14"/>
      <c r="AE2233" s="27"/>
      <c r="AF2233" s="27"/>
      <c r="AG2233" s="33"/>
      <c r="AH2233" s="34"/>
      <c r="AI2233" s="35"/>
      <c r="AJ2233" s="33"/>
      <c r="AK2233" s="34"/>
      <c r="AL2233" s="35"/>
      <c r="AM2233" s="28"/>
      <c r="AN2233" s="28"/>
      <c r="AO2233" s="28"/>
    </row>
    <row r="2234" spans="5:41" x14ac:dyDescent="0.25">
      <c r="E2234" s="20"/>
      <c r="F2234" s="20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6"/>
      <c r="AA2234" s="16"/>
      <c r="AB2234" s="16"/>
      <c r="AC2234" s="14"/>
      <c r="AD2234" s="14"/>
      <c r="AE2234" s="27"/>
      <c r="AF2234" s="27"/>
      <c r="AG2234" s="33"/>
      <c r="AH2234" s="34"/>
      <c r="AI2234" s="35"/>
      <c r="AJ2234" s="33"/>
      <c r="AK2234" s="34"/>
      <c r="AL2234" s="35"/>
      <c r="AM2234" s="28"/>
      <c r="AN2234" s="28"/>
      <c r="AO2234" s="28"/>
    </row>
    <row r="2235" spans="5:41" x14ac:dyDescent="0.25">
      <c r="E2235" s="20"/>
      <c r="F2235" s="20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6"/>
      <c r="AA2235" s="16"/>
      <c r="AB2235" s="16"/>
      <c r="AC2235" s="14"/>
      <c r="AD2235" s="14"/>
      <c r="AE2235" s="27"/>
      <c r="AF2235" s="27"/>
      <c r="AG2235" s="33"/>
      <c r="AH2235" s="34"/>
      <c r="AI2235" s="35"/>
      <c r="AJ2235" s="33"/>
      <c r="AK2235" s="34"/>
      <c r="AL2235" s="35"/>
      <c r="AM2235" s="28"/>
      <c r="AN2235" s="28"/>
      <c r="AO2235" s="28"/>
    </row>
    <row r="2236" spans="5:41" x14ac:dyDescent="0.25">
      <c r="E2236" s="20"/>
      <c r="F2236" s="20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6"/>
      <c r="AA2236" s="16"/>
      <c r="AB2236" s="16"/>
      <c r="AC2236" s="14"/>
      <c r="AD2236" s="14"/>
      <c r="AE2236" s="27"/>
      <c r="AF2236" s="27"/>
      <c r="AG2236" s="33"/>
      <c r="AH2236" s="34"/>
      <c r="AI2236" s="35"/>
      <c r="AJ2236" s="33"/>
      <c r="AK2236" s="34"/>
      <c r="AL2236" s="35"/>
      <c r="AM2236" s="28"/>
      <c r="AN2236" s="28"/>
      <c r="AO2236" s="28"/>
    </row>
    <row r="2237" spans="5:41" x14ac:dyDescent="0.25">
      <c r="E2237" s="20"/>
      <c r="F2237" s="20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6"/>
      <c r="AA2237" s="16"/>
      <c r="AB2237" s="16"/>
      <c r="AC2237" s="14"/>
      <c r="AD2237" s="14"/>
      <c r="AE2237" s="27"/>
      <c r="AF2237" s="27"/>
      <c r="AG2237" s="33"/>
      <c r="AH2237" s="34"/>
      <c r="AI2237" s="35"/>
      <c r="AJ2237" s="33"/>
      <c r="AK2237" s="34"/>
      <c r="AL2237" s="35"/>
      <c r="AM2237" s="28"/>
      <c r="AN2237" s="28"/>
      <c r="AO2237" s="28"/>
    </row>
    <row r="2238" spans="5:41" x14ac:dyDescent="0.25">
      <c r="E2238" s="20"/>
      <c r="F2238" s="20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6"/>
      <c r="AA2238" s="16"/>
      <c r="AB2238" s="16"/>
      <c r="AC2238" s="14"/>
      <c r="AD2238" s="14"/>
      <c r="AE2238" s="27"/>
      <c r="AF2238" s="27"/>
      <c r="AG2238" s="33"/>
      <c r="AH2238" s="34"/>
      <c r="AI2238" s="35"/>
      <c r="AJ2238" s="33"/>
      <c r="AK2238" s="34"/>
      <c r="AL2238" s="35"/>
      <c r="AM2238" s="28"/>
      <c r="AN2238" s="28"/>
      <c r="AO2238" s="28"/>
    </row>
    <row r="2239" spans="5:41" x14ac:dyDescent="0.25">
      <c r="E2239" s="20"/>
      <c r="F2239" s="20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6"/>
      <c r="AA2239" s="16"/>
      <c r="AB2239" s="16"/>
      <c r="AC2239" s="14"/>
      <c r="AD2239" s="14"/>
      <c r="AE2239" s="27"/>
      <c r="AF2239" s="27"/>
      <c r="AG2239" s="33"/>
      <c r="AH2239" s="34"/>
      <c r="AI2239" s="35"/>
      <c r="AJ2239" s="33"/>
      <c r="AK2239" s="34"/>
      <c r="AL2239" s="35"/>
      <c r="AM2239" s="28"/>
      <c r="AN2239" s="28"/>
      <c r="AO2239" s="28"/>
    </row>
    <row r="2240" spans="5:41" x14ac:dyDescent="0.25">
      <c r="E2240" s="20"/>
      <c r="F2240" s="20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6"/>
      <c r="AA2240" s="16"/>
      <c r="AB2240" s="16"/>
      <c r="AC2240" s="14"/>
      <c r="AD2240" s="14"/>
      <c r="AE2240" s="27"/>
      <c r="AF2240" s="27"/>
      <c r="AG2240" s="33"/>
      <c r="AH2240" s="34"/>
      <c r="AI2240" s="35"/>
      <c r="AJ2240" s="33"/>
      <c r="AK2240" s="34"/>
      <c r="AL2240" s="35"/>
      <c r="AM2240" s="28"/>
      <c r="AN2240" s="28"/>
      <c r="AO2240" s="28"/>
    </row>
    <row r="2241" spans="5:41" x14ac:dyDescent="0.25">
      <c r="E2241" s="20"/>
      <c r="F2241" s="20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6"/>
      <c r="AA2241" s="16"/>
      <c r="AB2241" s="16"/>
      <c r="AC2241" s="14"/>
      <c r="AD2241" s="14"/>
      <c r="AE2241" s="27"/>
      <c r="AF2241" s="27"/>
      <c r="AG2241" s="33"/>
      <c r="AH2241" s="34"/>
      <c r="AI2241" s="35"/>
      <c r="AJ2241" s="33"/>
      <c r="AK2241" s="34"/>
      <c r="AL2241" s="35"/>
      <c r="AM2241" s="28"/>
      <c r="AN2241" s="28"/>
      <c r="AO2241" s="28"/>
    </row>
    <row r="2242" spans="5:41" x14ac:dyDescent="0.25">
      <c r="E2242" s="20"/>
      <c r="F2242" s="20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6"/>
      <c r="AA2242" s="16"/>
      <c r="AB2242" s="16"/>
      <c r="AC2242" s="14"/>
      <c r="AD2242" s="14"/>
      <c r="AE2242" s="27"/>
      <c r="AF2242" s="27"/>
      <c r="AG2242" s="33"/>
      <c r="AH2242" s="34"/>
      <c r="AI2242" s="35"/>
      <c r="AJ2242" s="33"/>
      <c r="AK2242" s="34"/>
      <c r="AL2242" s="35"/>
      <c r="AM2242" s="28"/>
      <c r="AN2242" s="28"/>
      <c r="AO2242" s="28"/>
    </row>
    <row r="2243" spans="5:41" x14ac:dyDescent="0.25">
      <c r="E2243" s="20"/>
      <c r="F2243" s="20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6"/>
      <c r="AA2243" s="16"/>
      <c r="AB2243" s="16"/>
      <c r="AC2243" s="14"/>
      <c r="AD2243" s="14"/>
      <c r="AE2243" s="27"/>
      <c r="AF2243" s="27"/>
      <c r="AG2243" s="33"/>
      <c r="AH2243" s="34"/>
      <c r="AI2243" s="35"/>
      <c r="AJ2243" s="33"/>
      <c r="AK2243" s="34"/>
      <c r="AL2243" s="35"/>
      <c r="AM2243" s="28"/>
      <c r="AN2243" s="28"/>
      <c r="AO2243" s="28"/>
    </row>
    <row r="2244" spans="5:41" x14ac:dyDescent="0.25">
      <c r="E2244" s="20"/>
      <c r="F2244" s="20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6"/>
      <c r="AA2244" s="16"/>
      <c r="AB2244" s="16"/>
      <c r="AC2244" s="14"/>
      <c r="AD2244" s="14"/>
      <c r="AE2244" s="27"/>
      <c r="AF2244" s="27"/>
      <c r="AG2244" s="33"/>
      <c r="AH2244" s="34"/>
      <c r="AI2244" s="35"/>
      <c r="AJ2244" s="33"/>
      <c r="AK2244" s="34"/>
      <c r="AL2244" s="35"/>
      <c r="AM2244" s="28"/>
      <c r="AN2244" s="28"/>
      <c r="AO2244" s="28"/>
    </row>
    <row r="2245" spans="5:41" x14ac:dyDescent="0.25">
      <c r="E2245" s="20"/>
      <c r="F2245" s="20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6"/>
      <c r="AA2245" s="16"/>
      <c r="AB2245" s="16"/>
      <c r="AC2245" s="14"/>
      <c r="AD2245" s="14"/>
      <c r="AE2245" s="27"/>
      <c r="AF2245" s="27"/>
      <c r="AG2245" s="33"/>
      <c r="AH2245" s="34"/>
      <c r="AI2245" s="35"/>
      <c r="AJ2245" s="33"/>
      <c r="AK2245" s="34"/>
      <c r="AL2245" s="35"/>
      <c r="AM2245" s="28"/>
      <c r="AN2245" s="28"/>
      <c r="AO2245" s="28"/>
    </row>
    <row r="2246" spans="5:41" x14ac:dyDescent="0.25">
      <c r="E2246" s="20"/>
      <c r="F2246" s="20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6"/>
      <c r="AA2246" s="16"/>
      <c r="AB2246" s="16"/>
      <c r="AC2246" s="14"/>
      <c r="AD2246" s="14"/>
      <c r="AE2246" s="27"/>
      <c r="AF2246" s="27"/>
      <c r="AG2246" s="33"/>
      <c r="AH2246" s="34"/>
      <c r="AI2246" s="35"/>
      <c r="AJ2246" s="33"/>
      <c r="AK2246" s="34"/>
      <c r="AL2246" s="35"/>
      <c r="AM2246" s="28"/>
      <c r="AN2246" s="28"/>
      <c r="AO2246" s="28"/>
    </row>
    <row r="2247" spans="5:41" x14ac:dyDescent="0.25">
      <c r="E2247" s="20"/>
      <c r="F2247" s="20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6"/>
      <c r="AA2247" s="16"/>
      <c r="AB2247" s="16"/>
      <c r="AC2247" s="14"/>
      <c r="AD2247" s="14"/>
      <c r="AE2247" s="27"/>
      <c r="AF2247" s="27"/>
      <c r="AG2247" s="33"/>
      <c r="AH2247" s="34"/>
      <c r="AI2247" s="35"/>
      <c r="AJ2247" s="33"/>
      <c r="AK2247" s="34"/>
      <c r="AL2247" s="35"/>
      <c r="AM2247" s="28"/>
      <c r="AN2247" s="28"/>
      <c r="AO2247" s="28"/>
    </row>
    <row r="2248" spans="5:41" x14ac:dyDescent="0.25">
      <c r="E2248" s="20"/>
      <c r="F2248" s="20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6"/>
      <c r="AA2248" s="16"/>
      <c r="AB2248" s="16"/>
      <c r="AC2248" s="14"/>
      <c r="AD2248" s="14"/>
      <c r="AE2248" s="27"/>
      <c r="AF2248" s="27"/>
      <c r="AG2248" s="33"/>
      <c r="AH2248" s="34"/>
      <c r="AI2248" s="35"/>
      <c r="AJ2248" s="33"/>
      <c r="AK2248" s="34"/>
      <c r="AL2248" s="35"/>
      <c r="AM2248" s="28"/>
      <c r="AN2248" s="28"/>
      <c r="AO2248" s="28"/>
    </row>
    <row r="2249" spans="5:41" x14ac:dyDescent="0.25">
      <c r="E2249" s="20"/>
      <c r="F2249" s="20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6"/>
      <c r="AA2249" s="16"/>
      <c r="AB2249" s="16"/>
      <c r="AC2249" s="14"/>
      <c r="AD2249" s="14"/>
      <c r="AE2249" s="27"/>
      <c r="AF2249" s="27"/>
      <c r="AG2249" s="33"/>
      <c r="AH2249" s="34"/>
      <c r="AI2249" s="35"/>
      <c r="AJ2249" s="33"/>
      <c r="AK2249" s="34"/>
      <c r="AL2249" s="35"/>
      <c r="AM2249" s="28"/>
      <c r="AN2249" s="28"/>
      <c r="AO2249" s="28"/>
    </row>
    <row r="2250" spans="5:41" x14ac:dyDescent="0.25">
      <c r="E2250" s="20"/>
      <c r="F2250" s="20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6"/>
      <c r="AA2250" s="16"/>
      <c r="AB2250" s="16"/>
      <c r="AC2250" s="14"/>
      <c r="AD2250" s="14"/>
      <c r="AE2250" s="27"/>
      <c r="AF2250" s="27"/>
      <c r="AG2250" s="33"/>
      <c r="AH2250" s="34"/>
      <c r="AI2250" s="35"/>
      <c r="AJ2250" s="33"/>
      <c r="AK2250" s="34"/>
      <c r="AL2250" s="35"/>
      <c r="AM2250" s="28"/>
      <c r="AN2250" s="28"/>
      <c r="AO2250" s="28"/>
    </row>
    <row r="2251" spans="5:41" x14ac:dyDescent="0.25">
      <c r="E2251" s="20"/>
      <c r="F2251" s="20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6"/>
      <c r="AA2251" s="16"/>
      <c r="AB2251" s="16"/>
      <c r="AC2251" s="14"/>
      <c r="AD2251" s="14"/>
      <c r="AE2251" s="27"/>
      <c r="AF2251" s="27"/>
      <c r="AG2251" s="33"/>
      <c r="AH2251" s="34"/>
      <c r="AI2251" s="35"/>
      <c r="AJ2251" s="33"/>
      <c r="AK2251" s="34"/>
      <c r="AL2251" s="35"/>
      <c r="AM2251" s="28"/>
      <c r="AN2251" s="28"/>
      <c r="AO2251" s="28"/>
    </row>
    <row r="2252" spans="5:41" x14ac:dyDescent="0.25">
      <c r="E2252" s="20"/>
      <c r="F2252" s="20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6"/>
      <c r="AA2252" s="16"/>
      <c r="AB2252" s="16"/>
      <c r="AC2252" s="14"/>
      <c r="AD2252" s="14"/>
      <c r="AE2252" s="27"/>
      <c r="AF2252" s="27"/>
      <c r="AG2252" s="33"/>
      <c r="AH2252" s="34"/>
      <c r="AI2252" s="35"/>
      <c r="AJ2252" s="33"/>
      <c r="AK2252" s="34"/>
      <c r="AL2252" s="35"/>
      <c r="AM2252" s="28"/>
      <c r="AN2252" s="28"/>
      <c r="AO2252" s="28"/>
    </row>
    <row r="2253" spans="5:41" x14ac:dyDescent="0.25">
      <c r="E2253" s="20"/>
      <c r="F2253" s="20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6"/>
      <c r="AA2253" s="16"/>
      <c r="AB2253" s="16"/>
      <c r="AC2253" s="14"/>
      <c r="AD2253" s="14"/>
      <c r="AE2253" s="27"/>
      <c r="AF2253" s="27"/>
      <c r="AG2253" s="33"/>
      <c r="AH2253" s="34"/>
      <c r="AI2253" s="35"/>
      <c r="AJ2253" s="33"/>
      <c r="AK2253" s="34"/>
      <c r="AL2253" s="35"/>
      <c r="AM2253" s="28"/>
      <c r="AN2253" s="28"/>
      <c r="AO2253" s="28"/>
    </row>
    <row r="2254" spans="5:41" x14ac:dyDescent="0.25">
      <c r="E2254" s="20"/>
      <c r="F2254" s="20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6"/>
      <c r="AA2254" s="16"/>
      <c r="AB2254" s="16"/>
      <c r="AC2254" s="14"/>
      <c r="AD2254" s="14"/>
      <c r="AE2254" s="27"/>
      <c r="AF2254" s="27"/>
      <c r="AG2254" s="33"/>
      <c r="AH2254" s="34"/>
      <c r="AI2254" s="35"/>
      <c r="AJ2254" s="33"/>
      <c r="AK2254" s="34"/>
      <c r="AL2254" s="35"/>
      <c r="AM2254" s="28"/>
      <c r="AN2254" s="28"/>
      <c r="AO2254" s="28"/>
    </row>
    <row r="2255" spans="5:41" x14ac:dyDescent="0.25">
      <c r="E2255" s="20"/>
      <c r="F2255" s="20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6"/>
      <c r="AA2255" s="16"/>
      <c r="AB2255" s="16"/>
      <c r="AC2255" s="14"/>
      <c r="AD2255" s="14"/>
      <c r="AE2255" s="27"/>
      <c r="AF2255" s="27"/>
      <c r="AG2255" s="33"/>
      <c r="AH2255" s="34"/>
      <c r="AI2255" s="35"/>
      <c r="AJ2255" s="33"/>
      <c r="AK2255" s="34"/>
      <c r="AL2255" s="35"/>
      <c r="AM2255" s="28"/>
      <c r="AN2255" s="28"/>
      <c r="AO2255" s="28"/>
    </row>
    <row r="2256" spans="5:41" x14ac:dyDescent="0.25">
      <c r="E2256" s="20"/>
      <c r="F2256" s="20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6"/>
      <c r="AA2256" s="16"/>
      <c r="AB2256" s="16"/>
      <c r="AC2256" s="14"/>
      <c r="AD2256" s="14"/>
      <c r="AE2256" s="27"/>
      <c r="AF2256" s="27"/>
      <c r="AG2256" s="33"/>
      <c r="AH2256" s="34"/>
      <c r="AI2256" s="35"/>
      <c r="AJ2256" s="33"/>
      <c r="AK2256" s="34"/>
      <c r="AL2256" s="35"/>
      <c r="AM2256" s="28"/>
      <c r="AN2256" s="28"/>
      <c r="AO2256" s="28"/>
    </row>
    <row r="2257" spans="5:41" x14ac:dyDescent="0.25">
      <c r="E2257" s="20"/>
      <c r="F2257" s="20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6"/>
      <c r="AA2257" s="16"/>
      <c r="AB2257" s="16"/>
      <c r="AC2257" s="14"/>
      <c r="AD2257" s="14"/>
      <c r="AE2257" s="27"/>
      <c r="AF2257" s="27"/>
      <c r="AG2257" s="33"/>
      <c r="AH2257" s="34"/>
      <c r="AI2257" s="35"/>
      <c r="AJ2257" s="33"/>
      <c r="AK2257" s="34"/>
      <c r="AL2257" s="35"/>
      <c r="AM2257" s="28"/>
      <c r="AN2257" s="28"/>
      <c r="AO2257" s="28"/>
    </row>
    <row r="2258" spans="5:41" x14ac:dyDescent="0.25">
      <c r="E2258" s="20"/>
      <c r="F2258" s="20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6"/>
      <c r="AA2258" s="16"/>
      <c r="AB2258" s="16"/>
      <c r="AC2258" s="14"/>
      <c r="AD2258" s="14"/>
      <c r="AE2258" s="27"/>
      <c r="AF2258" s="27"/>
      <c r="AG2258" s="33"/>
      <c r="AH2258" s="34"/>
      <c r="AI2258" s="35"/>
      <c r="AJ2258" s="33"/>
      <c r="AK2258" s="34"/>
      <c r="AL2258" s="35"/>
      <c r="AM2258" s="28"/>
      <c r="AN2258" s="28"/>
      <c r="AO2258" s="28"/>
    </row>
    <row r="2259" spans="5:41" x14ac:dyDescent="0.25">
      <c r="E2259" s="20"/>
      <c r="F2259" s="20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6"/>
      <c r="AA2259" s="16"/>
      <c r="AB2259" s="16"/>
      <c r="AC2259" s="14"/>
      <c r="AD2259" s="14"/>
      <c r="AE2259" s="27"/>
      <c r="AF2259" s="27"/>
      <c r="AG2259" s="33"/>
      <c r="AH2259" s="34"/>
      <c r="AI2259" s="35"/>
      <c r="AJ2259" s="33"/>
      <c r="AK2259" s="34"/>
      <c r="AL2259" s="35"/>
      <c r="AM2259" s="28"/>
      <c r="AN2259" s="28"/>
      <c r="AO2259" s="28"/>
    </row>
    <row r="2260" spans="5:41" x14ac:dyDescent="0.25">
      <c r="E2260" s="20"/>
      <c r="F2260" s="20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6"/>
      <c r="AA2260" s="16"/>
      <c r="AB2260" s="16"/>
      <c r="AC2260" s="14"/>
      <c r="AD2260" s="14"/>
      <c r="AE2260" s="27"/>
      <c r="AF2260" s="27"/>
      <c r="AG2260" s="33"/>
      <c r="AH2260" s="34"/>
      <c r="AI2260" s="35"/>
      <c r="AJ2260" s="33"/>
      <c r="AK2260" s="34"/>
      <c r="AL2260" s="35"/>
      <c r="AM2260" s="28"/>
      <c r="AN2260" s="28"/>
      <c r="AO2260" s="28"/>
    </row>
    <row r="2261" spans="5:41" x14ac:dyDescent="0.25">
      <c r="E2261" s="20"/>
      <c r="F2261" s="20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6"/>
      <c r="AA2261" s="16"/>
      <c r="AB2261" s="16"/>
      <c r="AC2261" s="14"/>
      <c r="AD2261" s="14"/>
      <c r="AE2261" s="27"/>
      <c r="AF2261" s="27"/>
      <c r="AG2261" s="33"/>
      <c r="AH2261" s="34"/>
      <c r="AI2261" s="35"/>
      <c r="AJ2261" s="33"/>
      <c r="AK2261" s="34"/>
      <c r="AL2261" s="35"/>
      <c r="AM2261" s="28"/>
      <c r="AN2261" s="28"/>
      <c r="AO2261" s="28"/>
    </row>
    <row r="2262" spans="5:41" x14ac:dyDescent="0.25">
      <c r="E2262" s="20"/>
      <c r="F2262" s="20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6"/>
      <c r="AA2262" s="16"/>
      <c r="AB2262" s="16"/>
      <c r="AC2262" s="14"/>
      <c r="AD2262" s="14"/>
      <c r="AE2262" s="27"/>
      <c r="AF2262" s="27"/>
      <c r="AG2262" s="33"/>
      <c r="AH2262" s="34"/>
      <c r="AI2262" s="35"/>
      <c r="AJ2262" s="33"/>
      <c r="AK2262" s="34"/>
      <c r="AL2262" s="35"/>
      <c r="AM2262" s="28"/>
      <c r="AN2262" s="28"/>
      <c r="AO2262" s="28"/>
    </row>
    <row r="2263" spans="5:41" x14ac:dyDescent="0.25">
      <c r="E2263" s="20"/>
      <c r="F2263" s="20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6"/>
      <c r="AA2263" s="16"/>
      <c r="AB2263" s="16"/>
      <c r="AC2263" s="14"/>
      <c r="AD2263" s="14"/>
      <c r="AE2263" s="27"/>
      <c r="AF2263" s="27"/>
      <c r="AG2263" s="33"/>
      <c r="AH2263" s="34"/>
      <c r="AI2263" s="35"/>
      <c r="AJ2263" s="33"/>
      <c r="AK2263" s="34"/>
      <c r="AL2263" s="35"/>
      <c r="AM2263" s="28"/>
      <c r="AN2263" s="28"/>
      <c r="AO2263" s="28"/>
    </row>
    <row r="2264" spans="5:41" x14ac:dyDescent="0.25">
      <c r="E2264" s="20"/>
      <c r="F2264" s="20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6"/>
      <c r="AA2264" s="16"/>
      <c r="AB2264" s="16"/>
      <c r="AC2264" s="14"/>
      <c r="AD2264" s="14"/>
      <c r="AE2264" s="27"/>
      <c r="AF2264" s="27"/>
      <c r="AG2264" s="33"/>
      <c r="AH2264" s="34"/>
      <c r="AI2264" s="35"/>
      <c r="AJ2264" s="33"/>
      <c r="AK2264" s="34"/>
      <c r="AL2264" s="35"/>
      <c r="AM2264" s="28"/>
      <c r="AN2264" s="28"/>
      <c r="AO2264" s="28"/>
    </row>
    <row r="2265" spans="5:41" x14ac:dyDescent="0.25">
      <c r="E2265" s="20"/>
      <c r="F2265" s="20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6"/>
      <c r="AA2265" s="16"/>
      <c r="AB2265" s="16"/>
      <c r="AC2265" s="14"/>
      <c r="AD2265" s="14"/>
      <c r="AE2265" s="27"/>
      <c r="AF2265" s="27"/>
      <c r="AG2265" s="33"/>
      <c r="AH2265" s="34"/>
      <c r="AI2265" s="35"/>
      <c r="AJ2265" s="33"/>
      <c r="AK2265" s="34"/>
      <c r="AL2265" s="35"/>
      <c r="AM2265" s="28"/>
      <c r="AN2265" s="28"/>
      <c r="AO2265" s="28"/>
    </row>
    <row r="2266" spans="5:41" x14ac:dyDescent="0.25">
      <c r="E2266" s="20"/>
      <c r="F2266" s="20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6"/>
      <c r="AA2266" s="16"/>
      <c r="AB2266" s="16"/>
      <c r="AC2266" s="14"/>
      <c r="AD2266" s="14"/>
      <c r="AE2266" s="27"/>
      <c r="AF2266" s="27"/>
      <c r="AG2266" s="33"/>
      <c r="AH2266" s="34"/>
      <c r="AI2266" s="35"/>
      <c r="AJ2266" s="33"/>
      <c r="AK2266" s="34"/>
      <c r="AL2266" s="35"/>
      <c r="AM2266" s="28"/>
      <c r="AN2266" s="28"/>
      <c r="AO2266" s="28"/>
    </row>
    <row r="2267" spans="5:41" x14ac:dyDescent="0.25">
      <c r="E2267" s="20"/>
      <c r="F2267" s="20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6"/>
      <c r="AA2267" s="16"/>
      <c r="AB2267" s="16"/>
      <c r="AC2267" s="14"/>
      <c r="AD2267" s="14"/>
      <c r="AE2267" s="27"/>
      <c r="AF2267" s="27"/>
      <c r="AG2267" s="33"/>
      <c r="AH2267" s="34"/>
      <c r="AI2267" s="35"/>
      <c r="AJ2267" s="33"/>
      <c r="AK2267" s="34"/>
      <c r="AL2267" s="35"/>
      <c r="AM2267" s="28"/>
      <c r="AN2267" s="28"/>
      <c r="AO2267" s="28"/>
    </row>
    <row r="2268" spans="5:41" x14ac:dyDescent="0.25">
      <c r="E2268" s="20"/>
      <c r="F2268" s="20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6"/>
      <c r="AA2268" s="16"/>
      <c r="AB2268" s="16"/>
      <c r="AC2268" s="14"/>
      <c r="AD2268" s="14"/>
      <c r="AE2268" s="27"/>
      <c r="AF2268" s="27"/>
      <c r="AG2268" s="33"/>
      <c r="AH2268" s="34"/>
      <c r="AI2268" s="35"/>
      <c r="AJ2268" s="33"/>
      <c r="AK2268" s="34"/>
      <c r="AL2268" s="35"/>
      <c r="AM2268" s="28"/>
      <c r="AN2268" s="28"/>
      <c r="AO2268" s="28"/>
    </row>
    <row r="2269" spans="5:41" x14ac:dyDescent="0.25">
      <c r="E2269" s="20"/>
      <c r="F2269" s="20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6"/>
      <c r="AA2269" s="16"/>
      <c r="AB2269" s="16"/>
      <c r="AC2269" s="14"/>
      <c r="AD2269" s="14"/>
      <c r="AE2269" s="27"/>
      <c r="AF2269" s="27"/>
      <c r="AG2269" s="33"/>
      <c r="AH2269" s="34"/>
      <c r="AI2269" s="35"/>
      <c r="AJ2269" s="33"/>
      <c r="AK2269" s="34"/>
      <c r="AL2269" s="35"/>
      <c r="AM2269" s="28"/>
      <c r="AN2269" s="28"/>
      <c r="AO2269" s="28"/>
    </row>
    <row r="2270" spans="5:41" x14ac:dyDescent="0.25">
      <c r="E2270" s="20"/>
      <c r="F2270" s="20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6"/>
      <c r="AA2270" s="16"/>
      <c r="AB2270" s="16"/>
      <c r="AC2270" s="14"/>
      <c r="AD2270" s="14"/>
      <c r="AE2270" s="27"/>
      <c r="AF2270" s="27"/>
      <c r="AG2270" s="33"/>
      <c r="AH2270" s="34"/>
      <c r="AI2270" s="35"/>
      <c r="AJ2270" s="33"/>
      <c r="AK2270" s="34"/>
      <c r="AL2270" s="35"/>
      <c r="AM2270" s="28"/>
      <c r="AN2270" s="28"/>
      <c r="AO2270" s="28"/>
    </row>
    <row r="2271" spans="5:41" x14ac:dyDescent="0.25">
      <c r="E2271" s="20"/>
      <c r="F2271" s="20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6"/>
      <c r="AA2271" s="16"/>
      <c r="AB2271" s="16"/>
      <c r="AC2271" s="14"/>
      <c r="AD2271" s="14"/>
      <c r="AE2271" s="27"/>
      <c r="AF2271" s="27"/>
      <c r="AG2271" s="33"/>
      <c r="AH2271" s="34"/>
      <c r="AI2271" s="35"/>
      <c r="AJ2271" s="33"/>
      <c r="AK2271" s="34"/>
      <c r="AL2271" s="35"/>
      <c r="AM2271" s="28"/>
      <c r="AN2271" s="28"/>
      <c r="AO2271" s="28"/>
    </row>
    <row r="2272" spans="5:41" x14ac:dyDescent="0.25">
      <c r="E2272" s="20"/>
      <c r="F2272" s="20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6"/>
      <c r="AA2272" s="16"/>
      <c r="AB2272" s="16"/>
      <c r="AC2272" s="14"/>
      <c r="AD2272" s="14"/>
      <c r="AE2272" s="27"/>
      <c r="AF2272" s="27"/>
      <c r="AG2272" s="33"/>
      <c r="AH2272" s="34"/>
      <c r="AI2272" s="35"/>
      <c r="AJ2272" s="33"/>
      <c r="AK2272" s="34"/>
      <c r="AL2272" s="35"/>
      <c r="AM2272" s="28"/>
      <c r="AN2272" s="28"/>
      <c r="AO2272" s="28"/>
    </row>
    <row r="2273" spans="5:41" x14ac:dyDescent="0.25">
      <c r="E2273" s="20"/>
      <c r="F2273" s="20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6"/>
      <c r="AA2273" s="16"/>
      <c r="AB2273" s="16"/>
      <c r="AC2273" s="14"/>
      <c r="AD2273" s="14"/>
      <c r="AE2273" s="27"/>
      <c r="AF2273" s="27"/>
      <c r="AG2273" s="33"/>
      <c r="AH2273" s="34"/>
      <c r="AI2273" s="35"/>
      <c r="AJ2273" s="33"/>
      <c r="AK2273" s="34"/>
      <c r="AL2273" s="35"/>
      <c r="AM2273" s="28"/>
      <c r="AN2273" s="28"/>
      <c r="AO2273" s="28"/>
    </row>
    <row r="2274" spans="5:41" x14ac:dyDescent="0.25">
      <c r="E2274" s="20"/>
      <c r="F2274" s="20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6"/>
      <c r="AA2274" s="16"/>
      <c r="AB2274" s="16"/>
      <c r="AC2274" s="14"/>
      <c r="AD2274" s="14"/>
      <c r="AE2274" s="27"/>
      <c r="AF2274" s="27"/>
      <c r="AG2274" s="33"/>
      <c r="AH2274" s="34"/>
      <c r="AI2274" s="35"/>
      <c r="AJ2274" s="33"/>
      <c r="AK2274" s="34"/>
      <c r="AL2274" s="35"/>
      <c r="AM2274" s="28"/>
      <c r="AN2274" s="28"/>
      <c r="AO2274" s="28"/>
    </row>
    <row r="2275" spans="5:41" x14ac:dyDescent="0.25">
      <c r="E2275" s="20"/>
      <c r="F2275" s="20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6"/>
      <c r="AA2275" s="16"/>
      <c r="AB2275" s="16"/>
      <c r="AC2275" s="14"/>
      <c r="AD2275" s="14"/>
      <c r="AE2275" s="27"/>
      <c r="AF2275" s="27"/>
      <c r="AG2275" s="33"/>
      <c r="AH2275" s="34"/>
      <c r="AI2275" s="35"/>
      <c r="AJ2275" s="33"/>
      <c r="AK2275" s="34"/>
      <c r="AL2275" s="35"/>
      <c r="AM2275" s="28"/>
      <c r="AN2275" s="28"/>
      <c r="AO2275" s="28"/>
    </row>
    <row r="2276" spans="5:41" x14ac:dyDescent="0.25">
      <c r="E2276" s="20"/>
      <c r="F2276" s="20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6"/>
      <c r="AA2276" s="16"/>
      <c r="AB2276" s="16"/>
      <c r="AC2276" s="14"/>
      <c r="AD2276" s="14"/>
      <c r="AE2276" s="27"/>
      <c r="AF2276" s="27"/>
      <c r="AG2276" s="33"/>
      <c r="AH2276" s="34"/>
      <c r="AI2276" s="35"/>
      <c r="AJ2276" s="33"/>
      <c r="AK2276" s="34"/>
      <c r="AL2276" s="35"/>
      <c r="AM2276" s="28"/>
      <c r="AN2276" s="28"/>
      <c r="AO2276" s="28"/>
    </row>
    <row r="2277" spans="5:41" x14ac:dyDescent="0.25">
      <c r="E2277" s="20"/>
      <c r="F2277" s="20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6"/>
      <c r="AA2277" s="16"/>
      <c r="AB2277" s="16"/>
      <c r="AC2277" s="14"/>
      <c r="AD2277" s="14"/>
      <c r="AE2277" s="27"/>
      <c r="AF2277" s="27"/>
      <c r="AG2277" s="33"/>
      <c r="AH2277" s="34"/>
      <c r="AI2277" s="35"/>
      <c r="AJ2277" s="33"/>
      <c r="AK2277" s="34"/>
      <c r="AL2277" s="35"/>
      <c r="AM2277" s="28"/>
      <c r="AN2277" s="28"/>
      <c r="AO2277" s="28"/>
    </row>
    <row r="2278" spans="5:41" x14ac:dyDescent="0.25">
      <c r="E2278" s="20"/>
      <c r="F2278" s="20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6"/>
      <c r="AA2278" s="16"/>
      <c r="AB2278" s="16"/>
      <c r="AC2278" s="14"/>
      <c r="AD2278" s="14"/>
      <c r="AE2278" s="27"/>
      <c r="AF2278" s="27"/>
      <c r="AG2278" s="33"/>
      <c r="AH2278" s="34"/>
      <c r="AI2278" s="35"/>
      <c r="AJ2278" s="33"/>
      <c r="AK2278" s="34"/>
      <c r="AL2278" s="35"/>
      <c r="AM2278" s="28"/>
      <c r="AN2278" s="28"/>
      <c r="AO2278" s="28"/>
    </row>
    <row r="2279" spans="5:41" x14ac:dyDescent="0.25">
      <c r="E2279" s="20"/>
      <c r="F2279" s="20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6"/>
      <c r="AA2279" s="16"/>
      <c r="AB2279" s="16"/>
      <c r="AC2279" s="14"/>
      <c r="AD2279" s="14"/>
      <c r="AE2279" s="27"/>
      <c r="AF2279" s="27"/>
      <c r="AG2279" s="33"/>
      <c r="AH2279" s="34"/>
      <c r="AI2279" s="35"/>
      <c r="AJ2279" s="33"/>
      <c r="AK2279" s="34"/>
      <c r="AL2279" s="35"/>
      <c r="AM2279" s="28"/>
      <c r="AN2279" s="28"/>
      <c r="AO2279" s="28"/>
    </row>
    <row r="2280" spans="5:41" x14ac:dyDescent="0.25">
      <c r="E2280" s="20"/>
      <c r="F2280" s="20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6"/>
      <c r="AA2280" s="16"/>
      <c r="AB2280" s="16"/>
      <c r="AC2280" s="14"/>
      <c r="AD2280" s="14"/>
      <c r="AE2280" s="27"/>
      <c r="AF2280" s="27"/>
      <c r="AG2280" s="33"/>
      <c r="AH2280" s="34"/>
      <c r="AI2280" s="35"/>
      <c r="AJ2280" s="33"/>
      <c r="AK2280" s="34"/>
      <c r="AL2280" s="35"/>
      <c r="AM2280" s="28"/>
      <c r="AN2280" s="28"/>
      <c r="AO2280" s="28"/>
    </row>
    <row r="2281" spans="5:41" x14ac:dyDescent="0.25">
      <c r="E2281" s="20"/>
      <c r="F2281" s="20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6"/>
      <c r="AA2281" s="16"/>
      <c r="AB2281" s="16"/>
      <c r="AC2281" s="14"/>
      <c r="AD2281" s="14"/>
      <c r="AE2281" s="27"/>
      <c r="AF2281" s="27"/>
      <c r="AG2281" s="33"/>
      <c r="AH2281" s="34"/>
      <c r="AI2281" s="35"/>
      <c r="AJ2281" s="33"/>
      <c r="AK2281" s="34"/>
      <c r="AL2281" s="35"/>
      <c r="AM2281" s="28"/>
      <c r="AN2281" s="28"/>
      <c r="AO2281" s="28"/>
    </row>
    <row r="2282" spans="5:41" x14ac:dyDescent="0.25">
      <c r="E2282" s="20"/>
      <c r="F2282" s="20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6"/>
      <c r="AA2282" s="16"/>
      <c r="AB2282" s="16"/>
      <c r="AC2282" s="14"/>
      <c r="AD2282" s="14"/>
      <c r="AE2282" s="27"/>
      <c r="AF2282" s="27"/>
      <c r="AG2282" s="33"/>
      <c r="AH2282" s="34"/>
      <c r="AI2282" s="35"/>
      <c r="AJ2282" s="33"/>
      <c r="AK2282" s="34"/>
      <c r="AL2282" s="35"/>
      <c r="AM2282" s="28"/>
      <c r="AN2282" s="28"/>
      <c r="AO2282" s="28"/>
    </row>
    <row r="2283" spans="5:41" x14ac:dyDescent="0.25">
      <c r="E2283" s="20"/>
      <c r="F2283" s="20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6"/>
      <c r="AA2283" s="16"/>
      <c r="AB2283" s="16"/>
      <c r="AC2283" s="14"/>
      <c r="AD2283" s="14"/>
      <c r="AE2283" s="27"/>
      <c r="AF2283" s="27"/>
      <c r="AG2283" s="33"/>
      <c r="AH2283" s="34"/>
      <c r="AI2283" s="35"/>
      <c r="AJ2283" s="33"/>
      <c r="AK2283" s="34"/>
      <c r="AL2283" s="35"/>
      <c r="AM2283" s="28"/>
      <c r="AN2283" s="28"/>
      <c r="AO2283" s="28"/>
    </row>
    <row r="2284" spans="5:41" x14ac:dyDescent="0.25">
      <c r="E2284" s="20"/>
      <c r="F2284" s="20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6"/>
      <c r="AA2284" s="16"/>
      <c r="AB2284" s="16"/>
      <c r="AC2284" s="14"/>
      <c r="AD2284" s="14"/>
      <c r="AE2284" s="27"/>
      <c r="AF2284" s="27"/>
      <c r="AG2284" s="33"/>
      <c r="AH2284" s="34"/>
      <c r="AI2284" s="35"/>
      <c r="AJ2284" s="33"/>
      <c r="AK2284" s="34"/>
      <c r="AL2284" s="35"/>
      <c r="AM2284" s="28"/>
      <c r="AN2284" s="28"/>
      <c r="AO2284" s="28"/>
    </row>
    <row r="2285" spans="5:41" x14ac:dyDescent="0.25">
      <c r="E2285" s="20"/>
      <c r="F2285" s="20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6"/>
      <c r="AA2285" s="16"/>
      <c r="AB2285" s="16"/>
      <c r="AC2285" s="14"/>
      <c r="AD2285" s="14"/>
      <c r="AE2285" s="27"/>
      <c r="AF2285" s="27"/>
      <c r="AG2285" s="33"/>
      <c r="AH2285" s="34"/>
      <c r="AI2285" s="35"/>
      <c r="AJ2285" s="33"/>
      <c r="AK2285" s="34"/>
      <c r="AL2285" s="35"/>
      <c r="AM2285" s="28"/>
      <c r="AN2285" s="28"/>
      <c r="AO2285" s="28"/>
    </row>
    <row r="2286" spans="5:41" x14ac:dyDescent="0.25">
      <c r="E2286" s="20"/>
      <c r="F2286" s="20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6"/>
      <c r="AA2286" s="16"/>
      <c r="AB2286" s="16"/>
      <c r="AC2286" s="14"/>
      <c r="AD2286" s="14"/>
      <c r="AE2286" s="27"/>
      <c r="AF2286" s="27"/>
      <c r="AG2286" s="33"/>
      <c r="AH2286" s="34"/>
      <c r="AI2286" s="35"/>
      <c r="AJ2286" s="33"/>
      <c r="AK2286" s="34"/>
      <c r="AL2286" s="35"/>
      <c r="AM2286" s="28"/>
      <c r="AN2286" s="28"/>
      <c r="AO2286" s="28"/>
    </row>
    <row r="2287" spans="5:41" x14ac:dyDescent="0.25">
      <c r="E2287" s="20"/>
      <c r="F2287" s="20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6"/>
      <c r="AA2287" s="16"/>
      <c r="AB2287" s="16"/>
      <c r="AC2287" s="14"/>
      <c r="AD2287" s="14"/>
      <c r="AE2287" s="27"/>
      <c r="AF2287" s="27"/>
      <c r="AG2287" s="33"/>
      <c r="AH2287" s="34"/>
      <c r="AI2287" s="35"/>
      <c r="AJ2287" s="33"/>
      <c r="AK2287" s="34"/>
      <c r="AL2287" s="35"/>
      <c r="AM2287" s="28"/>
      <c r="AN2287" s="28"/>
      <c r="AO2287" s="28"/>
    </row>
    <row r="2288" spans="5:41" x14ac:dyDescent="0.25">
      <c r="E2288" s="20"/>
      <c r="F2288" s="20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6"/>
      <c r="AA2288" s="16"/>
      <c r="AB2288" s="16"/>
      <c r="AC2288" s="14"/>
      <c r="AD2288" s="14"/>
      <c r="AE2288" s="27"/>
      <c r="AF2288" s="27"/>
      <c r="AG2288" s="33"/>
      <c r="AH2288" s="34"/>
      <c r="AI2288" s="35"/>
      <c r="AJ2288" s="33"/>
      <c r="AK2288" s="34"/>
      <c r="AL2288" s="35"/>
      <c r="AM2288" s="28"/>
      <c r="AN2288" s="28"/>
      <c r="AO2288" s="28"/>
    </row>
    <row r="2289" spans="5:41" x14ac:dyDescent="0.25">
      <c r="E2289" s="20"/>
      <c r="F2289" s="20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6"/>
      <c r="AA2289" s="16"/>
      <c r="AB2289" s="16"/>
      <c r="AC2289" s="14"/>
      <c r="AD2289" s="14"/>
      <c r="AE2289" s="27"/>
      <c r="AF2289" s="27"/>
      <c r="AG2289" s="33"/>
      <c r="AH2289" s="34"/>
      <c r="AI2289" s="35"/>
      <c r="AJ2289" s="33"/>
      <c r="AK2289" s="34"/>
      <c r="AL2289" s="35"/>
      <c r="AM2289" s="28"/>
      <c r="AN2289" s="28"/>
      <c r="AO2289" s="28"/>
    </row>
    <row r="2290" spans="5:41" x14ac:dyDescent="0.25">
      <c r="E2290" s="20"/>
      <c r="F2290" s="20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6"/>
      <c r="AA2290" s="16"/>
      <c r="AB2290" s="16"/>
      <c r="AC2290" s="14"/>
      <c r="AD2290" s="14"/>
      <c r="AE2290" s="27"/>
      <c r="AF2290" s="27"/>
      <c r="AG2290" s="33"/>
      <c r="AH2290" s="34"/>
      <c r="AI2290" s="35"/>
      <c r="AJ2290" s="33"/>
      <c r="AK2290" s="34"/>
      <c r="AL2290" s="35"/>
      <c r="AM2290" s="28"/>
      <c r="AN2290" s="28"/>
      <c r="AO2290" s="28"/>
    </row>
    <row r="2291" spans="5:41" x14ac:dyDescent="0.25">
      <c r="E2291" s="20"/>
      <c r="F2291" s="20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6"/>
      <c r="AA2291" s="16"/>
      <c r="AB2291" s="16"/>
      <c r="AC2291" s="14"/>
      <c r="AD2291" s="14"/>
      <c r="AE2291" s="27"/>
      <c r="AF2291" s="27"/>
      <c r="AG2291" s="33"/>
      <c r="AH2291" s="34"/>
      <c r="AI2291" s="35"/>
      <c r="AJ2291" s="33"/>
      <c r="AK2291" s="34"/>
      <c r="AL2291" s="35"/>
      <c r="AM2291" s="28"/>
      <c r="AN2291" s="28"/>
      <c r="AO2291" s="28"/>
    </row>
    <row r="2292" spans="5:41" x14ac:dyDescent="0.25">
      <c r="E2292" s="20"/>
      <c r="F2292" s="20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6"/>
      <c r="AA2292" s="16"/>
      <c r="AB2292" s="16"/>
      <c r="AC2292" s="14"/>
      <c r="AD2292" s="14"/>
      <c r="AE2292" s="27"/>
      <c r="AF2292" s="27"/>
      <c r="AG2292" s="33"/>
      <c r="AH2292" s="34"/>
      <c r="AI2292" s="35"/>
      <c r="AJ2292" s="33"/>
      <c r="AK2292" s="34"/>
      <c r="AL2292" s="35"/>
      <c r="AM2292" s="28"/>
      <c r="AN2292" s="28"/>
      <c r="AO2292" s="28"/>
    </row>
    <row r="2293" spans="5:41" x14ac:dyDescent="0.25">
      <c r="E2293" s="20"/>
      <c r="F2293" s="20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6"/>
      <c r="AA2293" s="16"/>
      <c r="AB2293" s="16"/>
      <c r="AC2293" s="14"/>
      <c r="AD2293" s="14"/>
      <c r="AE2293" s="27"/>
      <c r="AF2293" s="27"/>
      <c r="AG2293" s="33"/>
      <c r="AH2293" s="34"/>
      <c r="AI2293" s="35"/>
      <c r="AJ2293" s="33"/>
      <c r="AK2293" s="34"/>
      <c r="AL2293" s="35"/>
      <c r="AM2293" s="28"/>
      <c r="AN2293" s="28"/>
      <c r="AO2293" s="28"/>
    </row>
    <row r="2294" spans="5:41" x14ac:dyDescent="0.25">
      <c r="E2294" s="20"/>
      <c r="F2294" s="20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6"/>
      <c r="AA2294" s="16"/>
      <c r="AB2294" s="16"/>
      <c r="AC2294" s="14"/>
      <c r="AD2294" s="14"/>
      <c r="AE2294" s="27"/>
      <c r="AF2294" s="27"/>
      <c r="AG2294" s="33"/>
      <c r="AH2294" s="34"/>
      <c r="AI2294" s="35"/>
      <c r="AJ2294" s="33"/>
      <c r="AK2294" s="34"/>
      <c r="AL2294" s="35"/>
      <c r="AM2294" s="28"/>
      <c r="AN2294" s="28"/>
      <c r="AO2294" s="28"/>
    </row>
    <row r="2295" spans="5:41" x14ac:dyDescent="0.25">
      <c r="E2295" s="20"/>
      <c r="F2295" s="20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6"/>
      <c r="AA2295" s="16"/>
      <c r="AB2295" s="16"/>
      <c r="AC2295" s="14"/>
      <c r="AD2295" s="14"/>
      <c r="AE2295" s="27"/>
      <c r="AF2295" s="27"/>
      <c r="AG2295" s="33"/>
      <c r="AH2295" s="34"/>
      <c r="AI2295" s="35"/>
      <c r="AJ2295" s="33"/>
      <c r="AK2295" s="34"/>
      <c r="AL2295" s="35"/>
      <c r="AM2295" s="28"/>
      <c r="AN2295" s="28"/>
      <c r="AO2295" s="28"/>
    </row>
    <row r="2296" spans="5:41" x14ac:dyDescent="0.25">
      <c r="E2296" s="20"/>
      <c r="F2296" s="20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6"/>
      <c r="AA2296" s="16"/>
      <c r="AB2296" s="16"/>
      <c r="AC2296" s="14"/>
      <c r="AD2296" s="14"/>
      <c r="AE2296" s="27"/>
      <c r="AF2296" s="27"/>
      <c r="AG2296" s="33"/>
      <c r="AH2296" s="34"/>
      <c r="AI2296" s="35"/>
      <c r="AJ2296" s="33"/>
      <c r="AK2296" s="34"/>
      <c r="AL2296" s="35"/>
      <c r="AM2296" s="28"/>
      <c r="AN2296" s="28"/>
      <c r="AO2296" s="28"/>
    </row>
    <row r="2297" spans="5:41" x14ac:dyDescent="0.25">
      <c r="E2297" s="20"/>
      <c r="F2297" s="20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6"/>
      <c r="AA2297" s="16"/>
      <c r="AB2297" s="16"/>
      <c r="AC2297" s="14"/>
      <c r="AD2297" s="14"/>
      <c r="AE2297" s="27"/>
      <c r="AF2297" s="27"/>
      <c r="AG2297" s="33"/>
      <c r="AH2297" s="34"/>
      <c r="AI2297" s="35"/>
      <c r="AJ2297" s="33"/>
      <c r="AK2297" s="34"/>
      <c r="AL2297" s="35"/>
      <c r="AM2297" s="28"/>
      <c r="AN2297" s="28"/>
      <c r="AO2297" s="28"/>
    </row>
    <row r="2298" spans="5:41" x14ac:dyDescent="0.25">
      <c r="E2298" s="20"/>
      <c r="F2298" s="20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6"/>
      <c r="AA2298" s="16"/>
      <c r="AB2298" s="16"/>
      <c r="AC2298" s="14"/>
      <c r="AD2298" s="14"/>
      <c r="AE2298" s="27"/>
      <c r="AF2298" s="27"/>
      <c r="AG2298" s="33"/>
      <c r="AH2298" s="34"/>
      <c r="AI2298" s="35"/>
      <c r="AJ2298" s="33"/>
      <c r="AK2298" s="34"/>
      <c r="AL2298" s="35"/>
      <c r="AM2298" s="28"/>
      <c r="AN2298" s="28"/>
      <c r="AO2298" s="28"/>
    </row>
    <row r="2299" spans="5:41" x14ac:dyDescent="0.25">
      <c r="E2299" s="20"/>
      <c r="F2299" s="20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6"/>
      <c r="AA2299" s="16"/>
      <c r="AB2299" s="16"/>
      <c r="AC2299" s="14"/>
      <c r="AD2299" s="14"/>
      <c r="AE2299" s="27"/>
      <c r="AF2299" s="27"/>
      <c r="AG2299" s="33"/>
      <c r="AH2299" s="34"/>
      <c r="AI2299" s="35"/>
      <c r="AJ2299" s="33"/>
      <c r="AK2299" s="34"/>
      <c r="AL2299" s="35"/>
      <c r="AM2299" s="28"/>
      <c r="AN2299" s="28"/>
      <c r="AO2299" s="28"/>
    </row>
    <row r="2300" spans="5:41" x14ac:dyDescent="0.25">
      <c r="E2300" s="20"/>
      <c r="F2300" s="20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6"/>
      <c r="AA2300" s="16"/>
      <c r="AB2300" s="16"/>
      <c r="AC2300" s="14"/>
      <c r="AD2300" s="14"/>
      <c r="AE2300" s="27"/>
      <c r="AF2300" s="27"/>
      <c r="AG2300" s="33"/>
      <c r="AH2300" s="34"/>
      <c r="AI2300" s="35"/>
      <c r="AJ2300" s="33"/>
      <c r="AK2300" s="34"/>
      <c r="AL2300" s="35"/>
      <c r="AM2300" s="28"/>
      <c r="AN2300" s="28"/>
      <c r="AO2300" s="28"/>
    </row>
    <row r="2301" spans="5:41" x14ac:dyDescent="0.25">
      <c r="E2301" s="20"/>
      <c r="F2301" s="20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6"/>
      <c r="AA2301" s="16"/>
      <c r="AB2301" s="16"/>
      <c r="AC2301" s="14"/>
      <c r="AD2301" s="14"/>
      <c r="AE2301" s="27"/>
      <c r="AF2301" s="27"/>
      <c r="AG2301" s="33"/>
      <c r="AH2301" s="34"/>
      <c r="AI2301" s="35"/>
      <c r="AJ2301" s="33"/>
      <c r="AK2301" s="34"/>
      <c r="AL2301" s="35"/>
      <c r="AM2301" s="28"/>
      <c r="AN2301" s="28"/>
      <c r="AO2301" s="28"/>
    </row>
    <row r="2302" spans="5:41" x14ac:dyDescent="0.25">
      <c r="E2302" s="20"/>
      <c r="F2302" s="20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6"/>
      <c r="AA2302" s="16"/>
      <c r="AB2302" s="16"/>
      <c r="AC2302" s="14"/>
      <c r="AD2302" s="14"/>
      <c r="AE2302" s="27"/>
      <c r="AF2302" s="27"/>
      <c r="AG2302" s="33"/>
      <c r="AH2302" s="34"/>
      <c r="AI2302" s="35"/>
      <c r="AJ2302" s="33"/>
      <c r="AK2302" s="34"/>
      <c r="AL2302" s="35"/>
      <c r="AM2302" s="28"/>
      <c r="AN2302" s="28"/>
      <c r="AO2302" s="28"/>
    </row>
    <row r="2303" spans="5:41" x14ac:dyDescent="0.25">
      <c r="E2303" s="20"/>
      <c r="F2303" s="20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6"/>
      <c r="AA2303" s="16"/>
      <c r="AB2303" s="16"/>
      <c r="AC2303" s="14"/>
      <c r="AD2303" s="14"/>
      <c r="AE2303" s="27"/>
      <c r="AF2303" s="27"/>
      <c r="AG2303" s="33"/>
      <c r="AH2303" s="34"/>
      <c r="AI2303" s="35"/>
      <c r="AJ2303" s="33"/>
      <c r="AK2303" s="34"/>
      <c r="AL2303" s="35"/>
      <c r="AM2303" s="28"/>
      <c r="AN2303" s="28"/>
      <c r="AO2303" s="28"/>
    </row>
    <row r="2304" spans="5:41" x14ac:dyDescent="0.25">
      <c r="E2304" s="20"/>
      <c r="F2304" s="20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6"/>
      <c r="AA2304" s="16"/>
      <c r="AB2304" s="16"/>
      <c r="AC2304" s="14"/>
      <c r="AD2304" s="14"/>
      <c r="AE2304" s="27"/>
      <c r="AF2304" s="27"/>
      <c r="AG2304" s="33"/>
      <c r="AH2304" s="34"/>
      <c r="AI2304" s="35"/>
      <c r="AJ2304" s="33"/>
      <c r="AK2304" s="34"/>
      <c r="AL2304" s="35"/>
      <c r="AM2304" s="28"/>
      <c r="AN2304" s="28"/>
      <c r="AO2304" s="28"/>
    </row>
    <row r="2305" spans="5:41" x14ac:dyDescent="0.25">
      <c r="E2305" s="20"/>
      <c r="F2305" s="20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6"/>
      <c r="AA2305" s="16"/>
      <c r="AB2305" s="16"/>
      <c r="AC2305" s="14"/>
      <c r="AD2305" s="14"/>
      <c r="AE2305" s="27"/>
      <c r="AF2305" s="27"/>
      <c r="AG2305" s="33"/>
      <c r="AH2305" s="34"/>
      <c r="AI2305" s="35"/>
      <c r="AJ2305" s="33"/>
      <c r="AK2305" s="34"/>
      <c r="AL2305" s="35"/>
      <c r="AM2305" s="28"/>
      <c r="AN2305" s="28"/>
      <c r="AO2305" s="28"/>
    </row>
    <row r="2306" spans="5:41" x14ac:dyDescent="0.25">
      <c r="E2306" s="20"/>
      <c r="F2306" s="20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6"/>
      <c r="AA2306" s="16"/>
      <c r="AB2306" s="16"/>
      <c r="AC2306" s="14"/>
      <c r="AD2306" s="14"/>
      <c r="AE2306" s="27"/>
      <c r="AF2306" s="27"/>
      <c r="AG2306" s="33"/>
      <c r="AH2306" s="34"/>
      <c r="AI2306" s="35"/>
      <c r="AJ2306" s="33"/>
      <c r="AK2306" s="34"/>
      <c r="AL2306" s="35"/>
      <c r="AM2306" s="28"/>
      <c r="AN2306" s="28"/>
      <c r="AO2306" s="28"/>
    </row>
    <row r="2307" spans="5:41" x14ac:dyDescent="0.25">
      <c r="E2307" s="20"/>
      <c r="F2307" s="20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6"/>
      <c r="AA2307" s="16"/>
      <c r="AB2307" s="16"/>
      <c r="AC2307" s="14"/>
      <c r="AD2307" s="14"/>
      <c r="AE2307" s="27"/>
      <c r="AF2307" s="27"/>
      <c r="AG2307" s="33"/>
      <c r="AH2307" s="34"/>
      <c r="AI2307" s="35"/>
      <c r="AJ2307" s="33"/>
      <c r="AK2307" s="34"/>
      <c r="AL2307" s="35"/>
      <c r="AM2307" s="28"/>
      <c r="AN2307" s="28"/>
      <c r="AO2307" s="28"/>
    </row>
    <row r="2308" spans="5:41" x14ac:dyDescent="0.25">
      <c r="E2308" s="20"/>
      <c r="F2308" s="20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6"/>
      <c r="AA2308" s="16"/>
      <c r="AB2308" s="16"/>
      <c r="AC2308" s="14"/>
      <c r="AD2308" s="14"/>
      <c r="AE2308" s="27"/>
      <c r="AF2308" s="27"/>
      <c r="AG2308" s="33"/>
      <c r="AH2308" s="34"/>
      <c r="AI2308" s="35"/>
      <c r="AJ2308" s="33"/>
      <c r="AK2308" s="34"/>
      <c r="AL2308" s="35"/>
      <c r="AM2308" s="28"/>
      <c r="AN2308" s="28"/>
      <c r="AO2308" s="28"/>
    </row>
    <row r="2309" spans="5:41" x14ac:dyDescent="0.25">
      <c r="E2309" s="20"/>
      <c r="F2309" s="20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6"/>
      <c r="AA2309" s="16"/>
      <c r="AB2309" s="16"/>
      <c r="AC2309" s="14"/>
      <c r="AD2309" s="14"/>
      <c r="AE2309" s="27"/>
      <c r="AF2309" s="27"/>
      <c r="AG2309" s="33"/>
      <c r="AH2309" s="34"/>
      <c r="AI2309" s="35"/>
      <c r="AJ2309" s="33"/>
      <c r="AK2309" s="34"/>
      <c r="AL2309" s="35"/>
      <c r="AM2309" s="28"/>
      <c r="AN2309" s="28"/>
      <c r="AO2309" s="28"/>
    </row>
    <row r="2310" spans="5:41" x14ac:dyDescent="0.25">
      <c r="E2310" s="20"/>
      <c r="F2310" s="20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6"/>
      <c r="AA2310" s="16"/>
      <c r="AB2310" s="16"/>
      <c r="AC2310" s="14"/>
      <c r="AD2310" s="14"/>
      <c r="AE2310" s="27"/>
      <c r="AF2310" s="27"/>
      <c r="AG2310" s="33"/>
      <c r="AH2310" s="34"/>
      <c r="AI2310" s="35"/>
      <c r="AJ2310" s="33"/>
      <c r="AK2310" s="34"/>
      <c r="AL2310" s="35"/>
      <c r="AM2310" s="28"/>
      <c r="AN2310" s="28"/>
      <c r="AO2310" s="28"/>
    </row>
    <row r="2311" spans="5:41" x14ac:dyDescent="0.25">
      <c r="E2311" s="20"/>
      <c r="F2311" s="20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6"/>
      <c r="AA2311" s="16"/>
      <c r="AB2311" s="16"/>
      <c r="AC2311" s="14"/>
      <c r="AD2311" s="14"/>
      <c r="AE2311" s="27"/>
      <c r="AF2311" s="27"/>
      <c r="AG2311" s="33"/>
      <c r="AH2311" s="34"/>
      <c r="AI2311" s="35"/>
      <c r="AJ2311" s="33"/>
      <c r="AK2311" s="34"/>
      <c r="AL2311" s="35"/>
      <c r="AM2311" s="28"/>
      <c r="AN2311" s="28"/>
      <c r="AO2311" s="28"/>
    </row>
    <row r="2312" spans="5:41" x14ac:dyDescent="0.25">
      <c r="E2312" s="20"/>
      <c r="F2312" s="20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6"/>
      <c r="AA2312" s="16"/>
      <c r="AB2312" s="16"/>
      <c r="AC2312" s="14"/>
      <c r="AD2312" s="14"/>
      <c r="AE2312" s="27"/>
      <c r="AF2312" s="27"/>
      <c r="AG2312" s="33"/>
      <c r="AH2312" s="34"/>
      <c r="AI2312" s="35"/>
      <c r="AJ2312" s="33"/>
      <c r="AK2312" s="34"/>
      <c r="AL2312" s="35"/>
      <c r="AM2312" s="28"/>
      <c r="AN2312" s="28"/>
      <c r="AO2312" s="28"/>
    </row>
    <row r="2313" spans="5:41" x14ac:dyDescent="0.25">
      <c r="E2313" s="20"/>
      <c r="F2313" s="20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6"/>
      <c r="AA2313" s="16"/>
      <c r="AB2313" s="16"/>
      <c r="AC2313" s="14"/>
      <c r="AD2313" s="14"/>
      <c r="AE2313" s="27"/>
      <c r="AF2313" s="27"/>
      <c r="AG2313" s="33"/>
      <c r="AH2313" s="34"/>
      <c r="AI2313" s="35"/>
      <c r="AJ2313" s="33"/>
      <c r="AK2313" s="34"/>
      <c r="AL2313" s="35"/>
      <c r="AM2313" s="28"/>
      <c r="AN2313" s="28"/>
      <c r="AO2313" s="28"/>
    </row>
    <row r="2314" spans="5:41" x14ac:dyDescent="0.25">
      <c r="E2314" s="20"/>
      <c r="F2314" s="20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6"/>
      <c r="AA2314" s="16"/>
      <c r="AB2314" s="16"/>
      <c r="AC2314" s="14"/>
      <c r="AD2314" s="14"/>
      <c r="AE2314" s="27"/>
      <c r="AF2314" s="27"/>
      <c r="AG2314" s="33"/>
      <c r="AH2314" s="34"/>
      <c r="AI2314" s="35"/>
      <c r="AJ2314" s="33"/>
      <c r="AK2314" s="34"/>
      <c r="AL2314" s="35"/>
      <c r="AM2314" s="28"/>
      <c r="AN2314" s="28"/>
      <c r="AO2314" s="28"/>
    </row>
    <row r="2315" spans="5:41" x14ac:dyDescent="0.25">
      <c r="E2315" s="20"/>
      <c r="F2315" s="20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6"/>
      <c r="AA2315" s="16"/>
      <c r="AB2315" s="16"/>
      <c r="AC2315" s="14"/>
      <c r="AD2315" s="14"/>
      <c r="AE2315" s="27"/>
      <c r="AF2315" s="27"/>
      <c r="AG2315" s="33"/>
      <c r="AH2315" s="34"/>
      <c r="AI2315" s="35"/>
      <c r="AJ2315" s="33"/>
      <c r="AK2315" s="34"/>
      <c r="AL2315" s="35"/>
      <c r="AM2315" s="28"/>
      <c r="AN2315" s="28"/>
      <c r="AO2315" s="28"/>
    </row>
    <row r="2316" spans="5:41" x14ac:dyDescent="0.25">
      <c r="E2316" s="20"/>
      <c r="F2316" s="20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6"/>
      <c r="AA2316" s="16"/>
      <c r="AB2316" s="16"/>
      <c r="AC2316" s="14"/>
      <c r="AD2316" s="14"/>
      <c r="AE2316" s="27"/>
      <c r="AF2316" s="27"/>
      <c r="AG2316" s="33"/>
      <c r="AH2316" s="34"/>
      <c r="AI2316" s="35"/>
      <c r="AJ2316" s="33"/>
      <c r="AK2316" s="34"/>
      <c r="AL2316" s="35"/>
      <c r="AM2316" s="28"/>
      <c r="AN2316" s="28"/>
      <c r="AO2316" s="28"/>
    </row>
    <row r="2317" spans="5:41" x14ac:dyDescent="0.25">
      <c r="E2317" s="20"/>
      <c r="F2317" s="20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6"/>
      <c r="AA2317" s="16"/>
      <c r="AB2317" s="16"/>
      <c r="AC2317" s="14"/>
      <c r="AD2317" s="14"/>
      <c r="AE2317" s="27"/>
      <c r="AF2317" s="27"/>
      <c r="AG2317" s="33"/>
      <c r="AH2317" s="34"/>
      <c r="AI2317" s="35"/>
      <c r="AJ2317" s="33"/>
      <c r="AK2317" s="34"/>
      <c r="AL2317" s="35"/>
      <c r="AM2317" s="28"/>
      <c r="AN2317" s="28"/>
      <c r="AO2317" s="28"/>
    </row>
    <row r="2318" spans="5:41" x14ac:dyDescent="0.25">
      <c r="E2318" s="20"/>
      <c r="F2318" s="20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6"/>
      <c r="AA2318" s="16"/>
      <c r="AB2318" s="16"/>
      <c r="AC2318" s="14"/>
      <c r="AD2318" s="14"/>
      <c r="AE2318" s="27"/>
      <c r="AF2318" s="27"/>
      <c r="AG2318" s="33"/>
      <c r="AH2318" s="34"/>
      <c r="AI2318" s="35"/>
      <c r="AJ2318" s="33"/>
      <c r="AK2318" s="34"/>
      <c r="AL2318" s="35"/>
      <c r="AM2318" s="28"/>
      <c r="AN2318" s="28"/>
      <c r="AO2318" s="28"/>
    </row>
    <row r="2319" spans="5:41" x14ac:dyDescent="0.25">
      <c r="E2319" s="20"/>
      <c r="F2319" s="20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6"/>
      <c r="AA2319" s="16"/>
      <c r="AB2319" s="16"/>
      <c r="AC2319" s="14"/>
      <c r="AD2319" s="14"/>
      <c r="AE2319" s="27"/>
      <c r="AF2319" s="27"/>
      <c r="AG2319" s="33"/>
      <c r="AH2319" s="34"/>
      <c r="AI2319" s="35"/>
      <c r="AJ2319" s="33"/>
      <c r="AK2319" s="34"/>
      <c r="AL2319" s="35"/>
      <c r="AM2319" s="28"/>
      <c r="AN2319" s="28"/>
      <c r="AO2319" s="28"/>
    </row>
    <row r="2320" spans="5:41" x14ac:dyDescent="0.25">
      <c r="E2320" s="20"/>
      <c r="F2320" s="20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6"/>
      <c r="AA2320" s="16"/>
      <c r="AB2320" s="16"/>
      <c r="AC2320" s="14"/>
      <c r="AD2320" s="14"/>
      <c r="AE2320" s="27"/>
      <c r="AF2320" s="27"/>
      <c r="AG2320" s="33"/>
      <c r="AH2320" s="34"/>
      <c r="AI2320" s="35"/>
      <c r="AJ2320" s="33"/>
      <c r="AK2320" s="34"/>
      <c r="AL2320" s="35"/>
      <c r="AM2320" s="28"/>
      <c r="AN2320" s="28"/>
      <c r="AO2320" s="28"/>
    </row>
    <row r="2321" spans="5:41" x14ac:dyDescent="0.25">
      <c r="E2321" s="20"/>
      <c r="F2321" s="20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6"/>
      <c r="AA2321" s="16"/>
      <c r="AB2321" s="16"/>
      <c r="AC2321" s="14"/>
      <c r="AD2321" s="14"/>
      <c r="AE2321" s="27"/>
      <c r="AF2321" s="27"/>
      <c r="AG2321" s="33"/>
      <c r="AH2321" s="34"/>
      <c r="AI2321" s="35"/>
      <c r="AJ2321" s="33"/>
      <c r="AK2321" s="34"/>
      <c r="AL2321" s="35"/>
      <c r="AM2321" s="28"/>
      <c r="AN2321" s="28"/>
      <c r="AO2321" s="28"/>
    </row>
    <row r="2322" spans="5:41" x14ac:dyDescent="0.25">
      <c r="E2322" s="20"/>
      <c r="F2322" s="20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6"/>
      <c r="AA2322" s="16"/>
      <c r="AB2322" s="16"/>
      <c r="AC2322" s="14"/>
      <c r="AD2322" s="14"/>
      <c r="AE2322" s="27"/>
      <c r="AF2322" s="27"/>
      <c r="AG2322" s="33"/>
      <c r="AH2322" s="34"/>
      <c r="AI2322" s="35"/>
      <c r="AJ2322" s="33"/>
      <c r="AK2322" s="34"/>
      <c r="AL2322" s="35"/>
      <c r="AM2322" s="28"/>
      <c r="AN2322" s="28"/>
      <c r="AO2322" s="28"/>
    </row>
    <row r="2323" spans="5:41" x14ac:dyDescent="0.25">
      <c r="E2323" s="20"/>
      <c r="F2323" s="20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6"/>
      <c r="AA2323" s="16"/>
      <c r="AB2323" s="16"/>
      <c r="AC2323" s="14"/>
      <c r="AD2323" s="14"/>
      <c r="AE2323" s="27"/>
      <c r="AF2323" s="27"/>
      <c r="AG2323" s="33"/>
      <c r="AH2323" s="34"/>
      <c r="AI2323" s="35"/>
      <c r="AJ2323" s="33"/>
      <c r="AK2323" s="34"/>
      <c r="AL2323" s="35"/>
      <c r="AM2323" s="28"/>
      <c r="AN2323" s="28"/>
      <c r="AO2323" s="28"/>
    </row>
    <row r="2324" spans="5:41" x14ac:dyDescent="0.25">
      <c r="E2324" s="20"/>
      <c r="F2324" s="20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6"/>
      <c r="AA2324" s="16"/>
      <c r="AB2324" s="16"/>
      <c r="AC2324" s="14"/>
      <c r="AD2324" s="14"/>
      <c r="AE2324" s="27"/>
      <c r="AF2324" s="27"/>
      <c r="AG2324" s="33"/>
      <c r="AH2324" s="34"/>
      <c r="AI2324" s="35"/>
      <c r="AJ2324" s="33"/>
      <c r="AK2324" s="34"/>
      <c r="AL2324" s="35"/>
      <c r="AM2324" s="28"/>
      <c r="AN2324" s="28"/>
      <c r="AO2324" s="28"/>
    </row>
    <row r="2325" spans="5:41" x14ac:dyDescent="0.25">
      <c r="E2325" s="20"/>
      <c r="F2325" s="20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6"/>
      <c r="AA2325" s="16"/>
      <c r="AB2325" s="16"/>
      <c r="AC2325" s="14"/>
      <c r="AD2325" s="14"/>
      <c r="AE2325" s="27"/>
      <c r="AF2325" s="27"/>
      <c r="AG2325" s="33"/>
      <c r="AH2325" s="34"/>
      <c r="AI2325" s="35"/>
      <c r="AJ2325" s="33"/>
      <c r="AK2325" s="34"/>
      <c r="AL2325" s="35"/>
      <c r="AM2325" s="28"/>
      <c r="AN2325" s="28"/>
      <c r="AO2325" s="28"/>
    </row>
    <row r="2326" spans="5:41" x14ac:dyDescent="0.25">
      <c r="E2326" s="20"/>
      <c r="F2326" s="20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6"/>
      <c r="AA2326" s="16"/>
      <c r="AB2326" s="16"/>
      <c r="AC2326" s="14"/>
      <c r="AD2326" s="14"/>
      <c r="AE2326" s="27"/>
      <c r="AF2326" s="27"/>
      <c r="AG2326" s="33"/>
      <c r="AH2326" s="34"/>
      <c r="AI2326" s="35"/>
      <c r="AJ2326" s="33"/>
      <c r="AK2326" s="34"/>
      <c r="AL2326" s="35"/>
      <c r="AM2326" s="28"/>
      <c r="AN2326" s="28"/>
      <c r="AO2326" s="28"/>
    </row>
    <row r="2327" spans="5:41" x14ac:dyDescent="0.25">
      <c r="E2327" s="20"/>
      <c r="F2327" s="20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6"/>
      <c r="AA2327" s="16"/>
      <c r="AB2327" s="16"/>
      <c r="AC2327" s="14"/>
      <c r="AD2327" s="14"/>
      <c r="AE2327" s="27"/>
      <c r="AF2327" s="27"/>
      <c r="AG2327" s="33"/>
      <c r="AH2327" s="34"/>
      <c r="AI2327" s="35"/>
      <c r="AJ2327" s="33"/>
      <c r="AK2327" s="34"/>
      <c r="AL2327" s="35"/>
      <c r="AM2327" s="28"/>
      <c r="AN2327" s="28"/>
      <c r="AO2327" s="28"/>
    </row>
    <row r="2328" spans="5:41" x14ac:dyDescent="0.25">
      <c r="E2328" s="20"/>
      <c r="F2328" s="20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6"/>
      <c r="AA2328" s="16"/>
      <c r="AB2328" s="16"/>
      <c r="AC2328" s="14"/>
      <c r="AD2328" s="14"/>
      <c r="AE2328" s="27"/>
      <c r="AF2328" s="27"/>
      <c r="AG2328" s="33"/>
      <c r="AH2328" s="34"/>
      <c r="AI2328" s="35"/>
      <c r="AJ2328" s="33"/>
      <c r="AK2328" s="34"/>
      <c r="AL2328" s="35"/>
      <c r="AM2328" s="28"/>
      <c r="AN2328" s="28"/>
      <c r="AO2328" s="28"/>
    </row>
    <row r="2329" spans="5:41" x14ac:dyDescent="0.25">
      <c r="E2329" s="20"/>
      <c r="F2329" s="20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6"/>
      <c r="AA2329" s="16"/>
      <c r="AB2329" s="16"/>
      <c r="AC2329" s="14"/>
      <c r="AD2329" s="14"/>
      <c r="AE2329" s="27"/>
      <c r="AF2329" s="27"/>
      <c r="AG2329" s="33"/>
      <c r="AH2329" s="34"/>
      <c r="AI2329" s="35"/>
      <c r="AJ2329" s="33"/>
      <c r="AK2329" s="34"/>
      <c r="AL2329" s="35"/>
      <c r="AM2329" s="28"/>
      <c r="AN2329" s="28"/>
      <c r="AO2329" s="28"/>
    </row>
    <row r="2330" spans="5:41" x14ac:dyDescent="0.25">
      <c r="E2330" s="20"/>
      <c r="F2330" s="20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6"/>
      <c r="AA2330" s="16"/>
      <c r="AB2330" s="16"/>
      <c r="AC2330" s="14"/>
      <c r="AD2330" s="14"/>
      <c r="AE2330" s="27"/>
      <c r="AF2330" s="27"/>
      <c r="AG2330" s="33"/>
      <c r="AH2330" s="34"/>
      <c r="AI2330" s="35"/>
      <c r="AJ2330" s="33"/>
      <c r="AK2330" s="34"/>
      <c r="AL2330" s="35"/>
      <c r="AM2330" s="28"/>
      <c r="AN2330" s="28"/>
      <c r="AO2330" s="28"/>
    </row>
    <row r="2331" spans="5:41" x14ac:dyDescent="0.25">
      <c r="E2331" s="20"/>
      <c r="F2331" s="20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6"/>
      <c r="AA2331" s="16"/>
      <c r="AB2331" s="16"/>
      <c r="AC2331" s="14"/>
      <c r="AD2331" s="14"/>
      <c r="AE2331" s="27"/>
      <c r="AF2331" s="27"/>
      <c r="AG2331" s="33"/>
      <c r="AH2331" s="34"/>
      <c r="AI2331" s="35"/>
      <c r="AJ2331" s="33"/>
      <c r="AK2331" s="34"/>
      <c r="AL2331" s="35"/>
      <c r="AM2331" s="28"/>
      <c r="AN2331" s="28"/>
      <c r="AO2331" s="28"/>
    </row>
    <row r="2332" spans="5:41" x14ac:dyDescent="0.25">
      <c r="E2332" s="20"/>
      <c r="F2332" s="20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6"/>
      <c r="AA2332" s="16"/>
      <c r="AB2332" s="16"/>
      <c r="AC2332" s="14"/>
      <c r="AD2332" s="14"/>
      <c r="AE2332" s="27"/>
      <c r="AF2332" s="27"/>
      <c r="AG2332" s="33"/>
      <c r="AH2332" s="34"/>
      <c r="AI2332" s="35"/>
      <c r="AJ2332" s="33"/>
      <c r="AK2332" s="34"/>
      <c r="AL2332" s="35"/>
      <c r="AM2332" s="28"/>
      <c r="AN2332" s="28"/>
      <c r="AO2332" s="28"/>
    </row>
    <row r="2333" spans="5:41" x14ac:dyDescent="0.25">
      <c r="E2333" s="20"/>
      <c r="F2333" s="20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6"/>
      <c r="AA2333" s="16"/>
      <c r="AB2333" s="16"/>
      <c r="AC2333" s="14"/>
      <c r="AD2333" s="14"/>
      <c r="AE2333" s="27"/>
      <c r="AF2333" s="27"/>
      <c r="AG2333" s="33"/>
      <c r="AH2333" s="34"/>
      <c r="AI2333" s="35"/>
      <c r="AJ2333" s="33"/>
      <c r="AK2333" s="34"/>
      <c r="AL2333" s="35"/>
      <c r="AM2333" s="28"/>
      <c r="AN2333" s="28"/>
      <c r="AO2333" s="28"/>
    </row>
    <row r="2334" spans="5:41" x14ac:dyDescent="0.25">
      <c r="E2334" s="20"/>
      <c r="F2334" s="20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6"/>
      <c r="AA2334" s="16"/>
      <c r="AB2334" s="16"/>
      <c r="AC2334" s="14"/>
      <c r="AD2334" s="14"/>
      <c r="AE2334" s="27"/>
      <c r="AF2334" s="27"/>
      <c r="AG2334" s="33"/>
      <c r="AH2334" s="34"/>
      <c r="AI2334" s="35"/>
      <c r="AJ2334" s="33"/>
      <c r="AK2334" s="34"/>
      <c r="AL2334" s="35"/>
      <c r="AM2334" s="28"/>
      <c r="AN2334" s="28"/>
      <c r="AO2334" s="28"/>
    </row>
    <row r="2335" spans="5:41" x14ac:dyDescent="0.25">
      <c r="E2335" s="20"/>
      <c r="F2335" s="20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6"/>
      <c r="AA2335" s="16"/>
      <c r="AB2335" s="16"/>
      <c r="AC2335" s="14"/>
      <c r="AD2335" s="14"/>
      <c r="AE2335" s="27"/>
      <c r="AF2335" s="27"/>
      <c r="AG2335" s="33"/>
      <c r="AH2335" s="34"/>
      <c r="AI2335" s="35"/>
      <c r="AJ2335" s="33"/>
      <c r="AK2335" s="34"/>
      <c r="AL2335" s="35"/>
      <c r="AM2335" s="28"/>
      <c r="AN2335" s="28"/>
      <c r="AO2335" s="28"/>
    </row>
    <row r="2336" spans="5:41" x14ac:dyDescent="0.25">
      <c r="E2336" s="20"/>
      <c r="F2336" s="20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6"/>
      <c r="AA2336" s="16"/>
      <c r="AB2336" s="16"/>
      <c r="AC2336" s="14"/>
      <c r="AD2336" s="14"/>
      <c r="AE2336" s="27"/>
      <c r="AF2336" s="27"/>
      <c r="AG2336" s="33"/>
      <c r="AH2336" s="34"/>
      <c r="AI2336" s="35"/>
      <c r="AJ2336" s="33"/>
      <c r="AK2336" s="34"/>
      <c r="AL2336" s="35"/>
      <c r="AM2336" s="28"/>
      <c r="AN2336" s="28"/>
      <c r="AO2336" s="28"/>
    </row>
    <row r="2337" spans="5:41" x14ac:dyDescent="0.25">
      <c r="E2337" s="20"/>
      <c r="F2337" s="20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6"/>
      <c r="AA2337" s="16"/>
      <c r="AB2337" s="16"/>
      <c r="AC2337" s="14"/>
      <c r="AD2337" s="14"/>
      <c r="AE2337" s="27"/>
      <c r="AF2337" s="27"/>
      <c r="AG2337" s="33"/>
      <c r="AH2337" s="34"/>
      <c r="AI2337" s="35"/>
      <c r="AJ2337" s="33"/>
      <c r="AK2337" s="34"/>
      <c r="AL2337" s="35"/>
      <c r="AM2337" s="28"/>
      <c r="AN2337" s="28"/>
      <c r="AO2337" s="28"/>
    </row>
    <row r="2338" spans="5:41" x14ac:dyDescent="0.25">
      <c r="E2338" s="20"/>
      <c r="F2338" s="20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6"/>
      <c r="AA2338" s="16"/>
      <c r="AB2338" s="16"/>
      <c r="AC2338" s="14"/>
      <c r="AD2338" s="14"/>
      <c r="AE2338" s="27"/>
      <c r="AF2338" s="27"/>
      <c r="AG2338" s="33"/>
      <c r="AH2338" s="34"/>
      <c r="AI2338" s="35"/>
      <c r="AJ2338" s="33"/>
      <c r="AK2338" s="34"/>
      <c r="AL2338" s="35"/>
      <c r="AM2338" s="28"/>
      <c r="AN2338" s="28"/>
      <c r="AO2338" s="28"/>
    </row>
    <row r="2339" spans="5:41" x14ac:dyDescent="0.25">
      <c r="E2339" s="20"/>
      <c r="F2339" s="20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6"/>
      <c r="AA2339" s="16"/>
      <c r="AB2339" s="16"/>
      <c r="AC2339" s="14"/>
      <c r="AD2339" s="14"/>
      <c r="AE2339" s="27"/>
      <c r="AF2339" s="27"/>
      <c r="AG2339" s="33"/>
      <c r="AH2339" s="34"/>
      <c r="AI2339" s="35"/>
      <c r="AJ2339" s="33"/>
      <c r="AK2339" s="34"/>
      <c r="AL2339" s="35"/>
      <c r="AM2339" s="28"/>
      <c r="AN2339" s="28"/>
      <c r="AO2339" s="28"/>
    </row>
    <row r="2340" spans="5:41" x14ac:dyDescent="0.25">
      <c r="E2340" s="20"/>
      <c r="F2340" s="20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6"/>
      <c r="AA2340" s="16"/>
      <c r="AB2340" s="16"/>
      <c r="AC2340" s="14"/>
      <c r="AD2340" s="14"/>
      <c r="AE2340" s="27"/>
      <c r="AF2340" s="27"/>
      <c r="AG2340" s="33"/>
      <c r="AH2340" s="34"/>
      <c r="AI2340" s="35"/>
      <c r="AJ2340" s="33"/>
      <c r="AK2340" s="34"/>
      <c r="AL2340" s="35"/>
      <c r="AM2340" s="28"/>
      <c r="AN2340" s="28"/>
      <c r="AO2340" s="28"/>
    </row>
    <row r="2341" spans="5:41" x14ac:dyDescent="0.25">
      <c r="E2341" s="20"/>
      <c r="F2341" s="20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6"/>
      <c r="AA2341" s="16"/>
      <c r="AB2341" s="16"/>
      <c r="AC2341" s="14"/>
      <c r="AD2341" s="14"/>
      <c r="AE2341" s="27"/>
      <c r="AF2341" s="27"/>
      <c r="AG2341" s="33"/>
      <c r="AH2341" s="34"/>
      <c r="AI2341" s="35"/>
      <c r="AJ2341" s="33"/>
      <c r="AK2341" s="34"/>
      <c r="AL2341" s="35"/>
      <c r="AM2341" s="28"/>
      <c r="AN2341" s="28"/>
      <c r="AO2341" s="28"/>
    </row>
    <row r="2342" spans="5:41" x14ac:dyDescent="0.25">
      <c r="E2342" s="20"/>
      <c r="F2342" s="20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6"/>
      <c r="AA2342" s="16"/>
      <c r="AB2342" s="16"/>
      <c r="AC2342" s="14"/>
      <c r="AD2342" s="14"/>
      <c r="AE2342" s="27"/>
      <c r="AF2342" s="27"/>
      <c r="AG2342" s="33"/>
      <c r="AH2342" s="34"/>
      <c r="AI2342" s="35"/>
      <c r="AJ2342" s="33"/>
      <c r="AK2342" s="34"/>
      <c r="AL2342" s="35"/>
      <c r="AM2342" s="28"/>
      <c r="AN2342" s="28"/>
      <c r="AO2342" s="28"/>
    </row>
    <row r="2343" spans="5:41" x14ac:dyDescent="0.25">
      <c r="E2343" s="20"/>
      <c r="F2343" s="20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6"/>
      <c r="AA2343" s="16"/>
      <c r="AB2343" s="16"/>
      <c r="AC2343" s="14"/>
      <c r="AD2343" s="14"/>
      <c r="AE2343" s="27"/>
      <c r="AF2343" s="27"/>
      <c r="AG2343" s="33"/>
      <c r="AH2343" s="34"/>
      <c r="AI2343" s="35"/>
      <c r="AJ2343" s="33"/>
      <c r="AK2343" s="34"/>
      <c r="AL2343" s="35"/>
      <c r="AM2343" s="28"/>
      <c r="AN2343" s="28"/>
      <c r="AO2343" s="28"/>
    </row>
    <row r="2344" spans="5:41" x14ac:dyDescent="0.25">
      <c r="E2344" s="20"/>
      <c r="F2344" s="20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6"/>
      <c r="AA2344" s="16"/>
      <c r="AB2344" s="16"/>
      <c r="AC2344" s="14"/>
      <c r="AD2344" s="14"/>
      <c r="AE2344" s="27"/>
      <c r="AF2344" s="27"/>
      <c r="AG2344" s="33"/>
      <c r="AH2344" s="34"/>
      <c r="AI2344" s="35"/>
      <c r="AJ2344" s="33"/>
      <c r="AK2344" s="34"/>
      <c r="AL2344" s="35"/>
      <c r="AM2344" s="28"/>
      <c r="AN2344" s="28"/>
      <c r="AO2344" s="28"/>
    </row>
    <row r="2345" spans="5:41" x14ac:dyDescent="0.25">
      <c r="E2345" s="20"/>
      <c r="F2345" s="20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6"/>
      <c r="AA2345" s="16"/>
      <c r="AB2345" s="16"/>
      <c r="AC2345" s="14"/>
      <c r="AD2345" s="14"/>
      <c r="AE2345" s="27"/>
      <c r="AF2345" s="27"/>
      <c r="AG2345" s="33"/>
      <c r="AH2345" s="34"/>
      <c r="AI2345" s="35"/>
      <c r="AJ2345" s="33"/>
      <c r="AK2345" s="34"/>
      <c r="AL2345" s="35"/>
      <c r="AM2345" s="28"/>
      <c r="AN2345" s="28"/>
      <c r="AO2345" s="28"/>
    </row>
    <row r="2346" spans="5:41" x14ac:dyDescent="0.25">
      <c r="E2346" s="20"/>
      <c r="F2346" s="20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6"/>
      <c r="AA2346" s="16"/>
      <c r="AB2346" s="16"/>
      <c r="AC2346" s="14"/>
      <c r="AD2346" s="14"/>
      <c r="AE2346" s="27"/>
      <c r="AF2346" s="27"/>
      <c r="AG2346" s="33"/>
      <c r="AH2346" s="34"/>
      <c r="AI2346" s="35"/>
      <c r="AJ2346" s="33"/>
      <c r="AK2346" s="34"/>
      <c r="AL2346" s="35"/>
      <c r="AM2346" s="28"/>
      <c r="AN2346" s="28"/>
      <c r="AO2346" s="28"/>
    </row>
    <row r="2347" spans="5:41" x14ac:dyDescent="0.25">
      <c r="E2347" s="20"/>
      <c r="F2347" s="20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6"/>
      <c r="AA2347" s="16"/>
      <c r="AB2347" s="16"/>
      <c r="AC2347" s="14"/>
      <c r="AD2347" s="14"/>
      <c r="AE2347" s="27"/>
      <c r="AF2347" s="27"/>
      <c r="AG2347" s="33"/>
      <c r="AH2347" s="34"/>
      <c r="AI2347" s="35"/>
      <c r="AJ2347" s="33"/>
      <c r="AK2347" s="34"/>
      <c r="AL2347" s="35"/>
      <c r="AM2347" s="28"/>
      <c r="AN2347" s="28"/>
      <c r="AO2347" s="28"/>
    </row>
    <row r="2348" spans="5:41" x14ac:dyDescent="0.25">
      <c r="E2348" s="20"/>
      <c r="F2348" s="20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6"/>
      <c r="AA2348" s="16"/>
      <c r="AB2348" s="16"/>
      <c r="AC2348" s="14"/>
      <c r="AD2348" s="14"/>
      <c r="AE2348" s="27"/>
      <c r="AF2348" s="27"/>
      <c r="AG2348" s="33"/>
      <c r="AH2348" s="34"/>
      <c r="AI2348" s="35"/>
      <c r="AJ2348" s="33"/>
      <c r="AK2348" s="34"/>
      <c r="AL2348" s="35"/>
      <c r="AM2348" s="28"/>
      <c r="AN2348" s="28"/>
      <c r="AO2348" s="28"/>
    </row>
    <row r="2349" spans="5:41" x14ac:dyDescent="0.25">
      <c r="E2349" s="20"/>
      <c r="F2349" s="20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6"/>
      <c r="AA2349" s="16"/>
      <c r="AB2349" s="16"/>
      <c r="AC2349" s="14"/>
      <c r="AD2349" s="14"/>
      <c r="AE2349" s="27"/>
      <c r="AF2349" s="27"/>
      <c r="AG2349" s="33"/>
      <c r="AH2349" s="34"/>
      <c r="AI2349" s="35"/>
      <c r="AJ2349" s="33"/>
      <c r="AK2349" s="34"/>
      <c r="AL2349" s="35"/>
      <c r="AM2349" s="28"/>
      <c r="AN2349" s="28"/>
      <c r="AO2349" s="28"/>
    </row>
    <row r="2350" spans="5:41" x14ac:dyDescent="0.25">
      <c r="E2350" s="20"/>
      <c r="F2350" s="20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6"/>
      <c r="AA2350" s="16"/>
      <c r="AB2350" s="16"/>
      <c r="AC2350" s="14"/>
      <c r="AD2350" s="14"/>
      <c r="AE2350" s="27"/>
      <c r="AF2350" s="27"/>
      <c r="AG2350" s="33"/>
      <c r="AH2350" s="34"/>
      <c r="AI2350" s="35"/>
      <c r="AJ2350" s="33"/>
      <c r="AK2350" s="34"/>
      <c r="AL2350" s="35"/>
      <c r="AM2350" s="28"/>
      <c r="AN2350" s="28"/>
      <c r="AO2350" s="28"/>
    </row>
    <row r="2351" spans="5:41" x14ac:dyDescent="0.25">
      <c r="E2351" s="20"/>
      <c r="F2351" s="20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6"/>
      <c r="AA2351" s="16"/>
      <c r="AB2351" s="16"/>
      <c r="AC2351" s="14"/>
      <c r="AD2351" s="14"/>
      <c r="AE2351" s="27"/>
      <c r="AF2351" s="27"/>
      <c r="AG2351" s="33"/>
      <c r="AH2351" s="34"/>
      <c r="AI2351" s="35"/>
      <c r="AJ2351" s="33"/>
      <c r="AK2351" s="34"/>
      <c r="AL2351" s="35"/>
      <c r="AM2351" s="28"/>
      <c r="AN2351" s="28"/>
      <c r="AO2351" s="28"/>
    </row>
    <row r="2352" spans="5:41" x14ac:dyDescent="0.25">
      <c r="E2352" s="20"/>
      <c r="F2352" s="20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6"/>
      <c r="AA2352" s="16"/>
      <c r="AB2352" s="16"/>
      <c r="AC2352" s="14"/>
      <c r="AD2352" s="14"/>
      <c r="AE2352" s="27"/>
      <c r="AF2352" s="27"/>
      <c r="AG2352" s="33"/>
      <c r="AH2352" s="34"/>
      <c r="AI2352" s="35"/>
      <c r="AJ2352" s="33"/>
      <c r="AK2352" s="34"/>
      <c r="AL2352" s="35"/>
      <c r="AM2352" s="28"/>
      <c r="AN2352" s="28"/>
      <c r="AO2352" s="28"/>
    </row>
    <row r="2353" spans="5:41" x14ac:dyDescent="0.25">
      <c r="E2353" s="20"/>
      <c r="F2353" s="20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6"/>
      <c r="AA2353" s="16"/>
      <c r="AB2353" s="16"/>
      <c r="AC2353" s="14"/>
      <c r="AD2353" s="14"/>
      <c r="AE2353" s="27"/>
      <c r="AF2353" s="27"/>
      <c r="AG2353" s="33"/>
      <c r="AH2353" s="34"/>
      <c r="AI2353" s="35"/>
      <c r="AJ2353" s="33"/>
      <c r="AK2353" s="34"/>
      <c r="AL2353" s="35"/>
      <c r="AM2353" s="28"/>
      <c r="AN2353" s="28"/>
      <c r="AO2353" s="28"/>
    </row>
    <row r="2354" spans="5:41" x14ac:dyDescent="0.25">
      <c r="E2354" s="20"/>
      <c r="F2354" s="20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6"/>
      <c r="AA2354" s="16"/>
      <c r="AB2354" s="16"/>
      <c r="AC2354" s="14"/>
      <c r="AD2354" s="14"/>
      <c r="AE2354" s="27"/>
      <c r="AF2354" s="27"/>
      <c r="AG2354" s="33"/>
      <c r="AH2354" s="34"/>
      <c r="AI2354" s="35"/>
      <c r="AJ2354" s="33"/>
      <c r="AK2354" s="34"/>
      <c r="AL2354" s="35"/>
      <c r="AM2354" s="28"/>
      <c r="AN2354" s="28"/>
      <c r="AO2354" s="28"/>
    </row>
    <row r="2355" spans="5:41" x14ac:dyDescent="0.25">
      <c r="E2355" s="20"/>
      <c r="F2355" s="20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6"/>
      <c r="AA2355" s="16"/>
      <c r="AB2355" s="16"/>
      <c r="AC2355" s="14"/>
      <c r="AD2355" s="14"/>
      <c r="AE2355" s="27"/>
      <c r="AF2355" s="27"/>
      <c r="AG2355" s="33"/>
      <c r="AH2355" s="34"/>
      <c r="AI2355" s="35"/>
      <c r="AJ2355" s="33"/>
      <c r="AK2355" s="34"/>
      <c r="AL2355" s="35"/>
      <c r="AM2355" s="28"/>
      <c r="AN2355" s="28"/>
      <c r="AO2355" s="28"/>
    </row>
    <row r="2356" spans="5:41" x14ac:dyDescent="0.25">
      <c r="E2356" s="20"/>
      <c r="F2356" s="20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6"/>
      <c r="AA2356" s="16"/>
      <c r="AB2356" s="16"/>
      <c r="AC2356" s="14"/>
      <c r="AD2356" s="14"/>
      <c r="AE2356" s="27"/>
      <c r="AF2356" s="27"/>
      <c r="AG2356" s="33"/>
      <c r="AH2356" s="34"/>
      <c r="AI2356" s="35"/>
      <c r="AJ2356" s="33"/>
      <c r="AK2356" s="34"/>
      <c r="AL2356" s="35"/>
      <c r="AM2356" s="28"/>
      <c r="AN2356" s="28"/>
      <c r="AO2356" s="28"/>
    </row>
    <row r="2357" spans="5:41" x14ac:dyDescent="0.25">
      <c r="E2357" s="20"/>
      <c r="F2357" s="20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6"/>
      <c r="AA2357" s="16"/>
      <c r="AB2357" s="16"/>
      <c r="AC2357" s="14"/>
      <c r="AD2357" s="14"/>
      <c r="AE2357" s="27"/>
      <c r="AF2357" s="27"/>
      <c r="AG2357" s="33"/>
      <c r="AH2357" s="34"/>
      <c r="AI2357" s="35"/>
      <c r="AJ2357" s="33"/>
      <c r="AK2357" s="34"/>
      <c r="AL2357" s="35"/>
      <c r="AM2357" s="28"/>
      <c r="AN2357" s="28"/>
      <c r="AO2357" s="28"/>
    </row>
    <row r="2358" spans="5:41" x14ac:dyDescent="0.25">
      <c r="E2358" s="20"/>
      <c r="F2358" s="20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6"/>
      <c r="AA2358" s="16"/>
      <c r="AB2358" s="16"/>
      <c r="AC2358" s="14"/>
      <c r="AD2358" s="14"/>
      <c r="AE2358" s="27"/>
      <c r="AF2358" s="27"/>
      <c r="AG2358" s="33"/>
      <c r="AH2358" s="34"/>
      <c r="AI2358" s="35"/>
      <c r="AJ2358" s="33"/>
      <c r="AK2358" s="34"/>
      <c r="AL2358" s="35"/>
      <c r="AM2358" s="28"/>
      <c r="AN2358" s="28"/>
      <c r="AO2358" s="28"/>
    </row>
    <row r="2359" spans="5:41" x14ac:dyDescent="0.25">
      <c r="E2359" s="20"/>
      <c r="F2359" s="20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6"/>
      <c r="AA2359" s="16"/>
      <c r="AB2359" s="16"/>
      <c r="AC2359" s="14"/>
      <c r="AD2359" s="14"/>
      <c r="AE2359" s="27"/>
      <c r="AF2359" s="27"/>
      <c r="AG2359" s="33"/>
      <c r="AH2359" s="34"/>
      <c r="AI2359" s="35"/>
      <c r="AJ2359" s="33"/>
      <c r="AK2359" s="34"/>
      <c r="AL2359" s="35"/>
      <c r="AM2359" s="28"/>
      <c r="AN2359" s="28"/>
      <c r="AO2359" s="28"/>
    </row>
    <row r="2360" spans="5:41" x14ac:dyDescent="0.25">
      <c r="E2360" s="20"/>
      <c r="F2360" s="20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6"/>
      <c r="AA2360" s="16"/>
      <c r="AB2360" s="16"/>
      <c r="AC2360" s="14"/>
      <c r="AD2360" s="14"/>
      <c r="AE2360" s="27"/>
      <c r="AF2360" s="27"/>
      <c r="AG2360" s="33"/>
      <c r="AH2360" s="34"/>
      <c r="AI2360" s="35"/>
      <c r="AJ2360" s="33"/>
      <c r="AK2360" s="34"/>
      <c r="AL2360" s="35"/>
      <c r="AM2360" s="28"/>
      <c r="AN2360" s="28"/>
      <c r="AO2360" s="28"/>
    </row>
    <row r="2361" spans="5:41" x14ac:dyDescent="0.25">
      <c r="E2361" s="20"/>
      <c r="F2361" s="20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6"/>
      <c r="AA2361" s="16"/>
      <c r="AB2361" s="16"/>
      <c r="AC2361" s="14"/>
      <c r="AD2361" s="14"/>
      <c r="AE2361" s="27"/>
      <c r="AF2361" s="27"/>
      <c r="AG2361" s="33"/>
      <c r="AH2361" s="34"/>
      <c r="AI2361" s="35"/>
      <c r="AJ2361" s="33"/>
      <c r="AK2361" s="34"/>
      <c r="AL2361" s="35"/>
      <c r="AM2361" s="28"/>
      <c r="AN2361" s="28"/>
      <c r="AO2361" s="28"/>
    </row>
    <row r="2362" spans="5:41" x14ac:dyDescent="0.25">
      <c r="E2362" s="20"/>
      <c r="F2362" s="20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6"/>
      <c r="AA2362" s="16"/>
      <c r="AB2362" s="16"/>
      <c r="AC2362" s="14"/>
      <c r="AD2362" s="14"/>
      <c r="AE2362" s="27"/>
      <c r="AF2362" s="27"/>
      <c r="AG2362" s="33"/>
      <c r="AH2362" s="34"/>
      <c r="AI2362" s="35"/>
      <c r="AJ2362" s="33"/>
      <c r="AK2362" s="34"/>
      <c r="AL2362" s="35"/>
      <c r="AM2362" s="28"/>
      <c r="AN2362" s="28"/>
      <c r="AO2362" s="28"/>
    </row>
    <row r="2363" spans="5:41" x14ac:dyDescent="0.25">
      <c r="E2363" s="20"/>
      <c r="F2363" s="20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6"/>
      <c r="AA2363" s="16"/>
      <c r="AB2363" s="16"/>
      <c r="AC2363" s="14"/>
      <c r="AD2363" s="14"/>
      <c r="AE2363" s="27"/>
      <c r="AF2363" s="27"/>
      <c r="AG2363" s="33"/>
      <c r="AH2363" s="34"/>
      <c r="AI2363" s="35"/>
      <c r="AJ2363" s="33"/>
      <c r="AK2363" s="34"/>
      <c r="AL2363" s="35"/>
      <c r="AM2363" s="28"/>
      <c r="AN2363" s="28"/>
      <c r="AO2363" s="28"/>
    </row>
    <row r="2364" spans="5:41" x14ac:dyDescent="0.25">
      <c r="E2364" s="20"/>
      <c r="F2364" s="20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6"/>
      <c r="AA2364" s="16"/>
      <c r="AB2364" s="16"/>
      <c r="AC2364" s="14"/>
      <c r="AD2364" s="14"/>
      <c r="AE2364" s="27"/>
      <c r="AF2364" s="27"/>
      <c r="AG2364" s="33"/>
      <c r="AH2364" s="34"/>
      <c r="AI2364" s="35"/>
      <c r="AJ2364" s="33"/>
      <c r="AK2364" s="34"/>
      <c r="AL2364" s="35"/>
      <c r="AM2364" s="28"/>
      <c r="AN2364" s="28"/>
      <c r="AO2364" s="28"/>
    </row>
    <row r="2365" spans="5:41" x14ac:dyDescent="0.25">
      <c r="E2365" s="20"/>
      <c r="F2365" s="20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6"/>
      <c r="AA2365" s="16"/>
      <c r="AB2365" s="16"/>
      <c r="AC2365" s="14"/>
      <c r="AD2365" s="14"/>
      <c r="AE2365" s="27"/>
      <c r="AF2365" s="27"/>
      <c r="AG2365" s="33"/>
      <c r="AH2365" s="34"/>
      <c r="AI2365" s="35"/>
      <c r="AJ2365" s="33"/>
      <c r="AK2365" s="34"/>
      <c r="AL2365" s="35"/>
      <c r="AM2365" s="28"/>
      <c r="AN2365" s="28"/>
      <c r="AO2365" s="28"/>
    </row>
    <row r="2366" spans="5:41" x14ac:dyDescent="0.25">
      <c r="E2366" s="20"/>
      <c r="F2366" s="20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6"/>
      <c r="AA2366" s="16"/>
      <c r="AB2366" s="16"/>
      <c r="AC2366" s="14"/>
      <c r="AD2366" s="14"/>
      <c r="AE2366" s="27"/>
      <c r="AF2366" s="27"/>
      <c r="AG2366" s="33"/>
      <c r="AH2366" s="34"/>
      <c r="AI2366" s="35"/>
      <c r="AJ2366" s="33"/>
      <c r="AK2366" s="34"/>
      <c r="AL2366" s="35"/>
      <c r="AM2366" s="28"/>
      <c r="AN2366" s="28"/>
      <c r="AO2366" s="28"/>
    </row>
    <row r="2367" spans="5:41" x14ac:dyDescent="0.25">
      <c r="E2367" s="20"/>
      <c r="F2367" s="20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6"/>
      <c r="AA2367" s="16"/>
      <c r="AB2367" s="16"/>
      <c r="AC2367" s="14"/>
      <c r="AD2367" s="14"/>
      <c r="AE2367" s="27"/>
      <c r="AF2367" s="27"/>
      <c r="AG2367" s="33"/>
      <c r="AH2367" s="34"/>
      <c r="AI2367" s="35"/>
      <c r="AJ2367" s="33"/>
      <c r="AK2367" s="34"/>
      <c r="AL2367" s="35"/>
      <c r="AM2367" s="28"/>
      <c r="AN2367" s="28"/>
      <c r="AO2367" s="28"/>
    </row>
    <row r="2368" spans="5:41" x14ac:dyDescent="0.25">
      <c r="E2368" s="20"/>
      <c r="F2368" s="20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6"/>
      <c r="AA2368" s="16"/>
      <c r="AB2368" s="16"/>
      <c r="AC2368" s="14"/>
      <c r="AD2368" s="14"/>
      <c r="AE2368" s="27"/>
      <c r="AF2368" s="27"/>
      <c r="AG2368" s="33"/>
      <c r="AH2368" s="34"/>
      <c r="AI2368" s="35"/>
      <c r="AJ2368" s="33"/>
      <c r="AK2368" s="34"/>
      <c r="AL2368" s="35"/>
      <c r="AM2368" s="28"/>
      <c r="AN2368" s="28"/>
      <c r="AO2368" s="28"/>
    </row>
    <row r="2369" spans="5:41" x14ac:dyDescent="0.25">
      <c r="E2369" s="20"/>
      <c r="F2369" s="20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6"/>
      <c r="AA2369" s="16"/>
      <c r="AB2369" s="16"/>
      <c r="AC2369" s="14"/>
      <c r="AD2369" s="14"/>
      <c r="AE2369" s="27"/>
      <c r="AF2369" s="27"/>
      <c r="AG2369" s="33"/>
      <c r="AH2369" s="34"/>
      <c r="AI2369" s="35"/>
      <c r="AJ2369" s="33"/>
      <c r="AK2369" s="34"/>
      <c r="AL2369" s="35"/>
      <c r="AM2369" s="28"/>
      <c r="AN2369" s="28"/>
      <c r="AO2369" s="28"/>
    </row>
    <row r="2370" spans="5:41" x14ac:dyDescent="0.25">
      <c r="E2370" s="20"/>
      <c r="F2370" s="20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6"/>
      <c r="AA2370" s="16"/>
      <c r="AB2370" s="16"/>
      <c r="AC2370" s="14"/>
      <c r="AD2370" s="14"/>
      <c r="AE2370" s="27"/>
      <c r="AF2370" s="27"/>
      <c r="AG2370" s="33"/>
      <c r="AH2370" s="34"/>
      <c r="AI2370" s="35"/>
      <c r="AJ2370" s="33"/>
      <c r="AK2370" s="34"/>
      <c r="AL2370" s="35"/>
      <c r="AM2370" s="28"/>
      <c r="AN2370" s="28"/>
      <c r="AO2370" s="28"/>
    </row>
    <row r="2371" spans="5:41" x14ac:dyDescent="0.25">
      <c r="E2371" s="20"/>
      <c r="F2371" s="20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6"/>
      <c r="AA2371" s="16"/>
      <c r="AB2371" s="16"/>
      <c r="AC2371" s="14"/>
      <c r="AD2371" s="14"/>
      <c r="AE2371" s="27"/>
      <c r="AF2371" s="27"/>
      <c r="AG2371" s="33"/>
      <c r="AH2371" s="34"/>
      <c r="AI2371" s="35"/>
      <c r="AJ2371" s="33"/>
      <c r="AK2371" s="34"/>
      <c r="AL2371" s="35"/>
      <c r="AM2371" s="28"/>
      <c r="AN2371" s="28"/>
      <c r="AO2371" s="28"/>
    </row>
    <row r="2372" spans="5:41" x14ac:dyDescent="0.25">
      <c r="E2372" s="20"/>
      <c r="F2372" s="20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6"/>
      <c r="AA2372" s="16"/>
      <c r="AB2372" s="16"/>
      <c r="AC2372" s="14"/>
      <c r="AD2372" s="14"/>
      <c r="AE2372" s="27"/>
      <c r="AF2372" s="27"/>
      <c r="AG2372" s="33"/>
      <c r="AH2372" s="34"/>
      <c r="AI2372" s="35"/>
      <c r="AJ2372" s="33"/>
      <c r="AK2372" s="34"/>
      <c r="AL2372" s="35"/>
      <c r="AM2372" s="28"/>
      <c r="AN2372" s="28"/>
      <c r="AO2372" s="28"/>
    </row>
    <row r="2373" spans="5:41" x14ac:dyDescent="0.25">
      <c r="E2373" s="20"/>
      <c r="F2373" s="20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6"/>
      <c r="AA2373" s="16"/>
      <c r="AB2373" s="16"/>
      <c r="AC2373" s="14"/>
      <c r="AD2373" s="14"/>
      <c r="AE2373" s="27"/>
      <c r="AF2373" s="27"/>
      <c r="AG2373" s="33"/>
      <c r="AH2373" s="34"/>
      <c r="AI2373" s="35"/>
      <c r="AJ2373" s="33"/>
      <c r="AK2373" s="34"/>
      <c r="AL2373" s="35"/>
      <c r="AM2373" s="28"/>
      <c r="AN2373" s="28"/>
      <c r="AO2373" s="28"/>
    </row>
    <row r="2374" spans="5:41" x14ac:dyDescent="0.25">
      <c r="E2374" s="20"/>
      <c r="F2374" s="20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6"/>
      <c r="AA2374" s="16"/>
      <c r="AB2374" s="16"/>
      <c r="AC2374" s="14"/>
      <c r="AD2374" s="14"/>
      <c r="AE2374" s="27"/>
      <c r="AF2374" s="27"/>
      <c r="AG2374" s="33"/>
      <c r="AH2374" s="34"/>
      <c r="AI2374" s="35"/>
      <c r="AJ2374" s="33"/>
      <c r="AK2374" s="34"/>
      <c r="AL2374" s="35"/>
      <c r="AM2374" s="28"/>
      <c r="AN2374" s="28"/>
      <c r="AO2374" s="28"/>
    </row>
    <row r="2375" spans="5:41" x14ac:dyDescent="0.25">
      <c r="E2375" s="20"/>
      <c r="F2375" s="20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6"/>
      <c r="AA2375" s="16"/>
      <c r="AB2375" s="16"/>
      <c r="AC2375" s="14"/>
      <c r="AD2375" s="14"/>
      <c r="AE2375" s="27"/>
      <c r="AF2375" s="27"/>
      <c r="AG2375" s="33"/>
      <c r="AH2375" s="34"/>
      <c r="AI2375" s="35"/>
      <c r="AJ2375" s="33"/>
      <c r="AK2375" s="34"/>
      <c r="AL2375" s="35"/>
      <c r="AM2375" s="28"/>
      <c r="AN2375" s="28"/>
      <c r="AO2375" s="28"/>
    </row>
    <row r="2376" spans="5:41" x14ac:dyDescent="0.25">
      <c r="E2376" s="20"/>
      <c r="F2376" s="20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6"/>
      <c r="AA2376" s="16"/>
      <c r="AB2376" s="16"/>
      <c r="AC2376" s="14"/>
      <c r="AD2376" s="14"/>
      <c r="AE2376" s="27"/>
      <c r="AF2376" s="27"/>
      <c r="AG2376" s="33"/>
      <c r="AH2376" s="34"/>
      <c r="AI2376" s="35"/>
      <c r="AJ2376" s="33"/>
      <c r="AK2376" s="34"/>
      <c r="AL2376" s="35"/>
      <c r="AM2376" s="28"/>
      <c r="AN2376" s="28"/>
      <c r="AO2376" s="28"/>
    </row>
    <row r="2377" spans="5:41" x14ac:dyDescent="0.25">
      <c r="E2377" s="20"/>
      <c r="F2377" s="20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6"/>
      <c r="AA2377" s="16"/>
      <c r="AB2377" s="16"/>
      <c r="AC2377" s="14"/>
      <c r="AD2377" s="14"/>
      <c r="AE2377" s="27"/>
      <c r="AF2377" s="27"/>
      <c r="AG2377" s="33"/>
      <c r="AH2377" s="34"/>
      <c r="AI2377" s="35"/>
      <c r="AJ2377" s="33"/>
      <c r="AK2377" s="34"/>
      <c r="AL2377" s="35"/>
      <c r="AM2377" s="28"/>
      <c r="AN2377" s="28"/>
      <c r="AO2377" s="28"/>
    </row>
    <row r="2378" spans="5:41" x14ac:dyDescent="0.25">
      <c r="E2378" s="20"/>
      <c r="F2378" s="20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6"/>
      <c r="AA2378" s="16"/>
      <c r="AB2378" s="16"/>
      <c r="AC2378" s="14"/>
      <c r="AD2378" s="14"/>
      <c r="AE2378" s="27"/>
      <c r="AF2378" s="27"/>
      <c r="AG2378" s="33"/>
      <c r="AH2378" s="34"/>
      <c r="AI2378" s="35"/>
      <c r="AJ2378" s="33"/>
      <c r="AK2378" s="34"/>
      <c r="AL2378" s="35"/>
      <c r="AM2378" s="28"/>
      <c r="AN2378" s="28"/>
      <c r="AO2378" s="28"/>
    </row>
    <row r="2379" spans="5:41" x14ac:dyDescent="0.25">
      <c r="E2379" s="20"/>
      <c r="F2379" s="20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6"/>
      <c r="AA2379" s="16"/>
      <c r="AB2379" s="16"/>
      <c r="AC2379" s="14"/>
      <c r="AD2379" s="14"/>
      <c r="AE2379" s="27"/>
      <c r="AF2379" s="27"/>
      <c r="AG2379" s="33"/>
      <c r="AH2379" s="34"/>
      <c r="AI2379" s="35"/>
      <c r="AJ2379" s="33"/>
      <c r="AK2379" s="34"/>
      <c r="AL2379" s="35"/>
      <c r="AM2379" s="28"/>
      <c r="AN2379" s="28"/>
      <c r="AO2379" s="28"/>
    </row>
    <row r="2380" spans="5:41" x14ac:dyDescent="0.25">
      <c r="E2380" s="20"/>
      <c r="F2380" s="20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6"/>
      <c r="AA2380" s="16"/>
      <c r="AB2380" s="16"/>
      <c r="AC2380" s="14"/>
      <c r="AD2380" s="14"/>
      <c r="AE2380" s="27"/>
      <c r="AF2380" s="27"/>
      <c r="AG2380" s="33"/>
      <c r="AH2380" s="34"/>
      <c r="AI2380" s="35"/>
      <c r="AJ2380" s="33"/>
      <c r="AK2380" s="34"/>
      <c r="AL2380" s="35"/>
      <c r="AM2380" s="28"/>
      <c r="AN2380" s="28"/>
      <c r="AO2380" s="28"/>
    </row>
    <row r="2381" spans="5:41" x14ac:dyDescent="0.25">
      <c r="E2381" s="20"/>
      <c r="F2381" s="20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6"/>
      <c r="AA2381" s="16"/>
      <c r="AB2381" s="16"/>
      <c r="AC2381" s="14"/>
      <c r="AD2381" s="14"/>
      <c r="AE2381" s="27"/>
      <c r="AF2381" s="27"/>
      <c r="AG2381" s="33"/>
      <c r="AH2381" s="34"/>
      <c r="AI2381" s="35"/>
      <c r="AJ2381" s="33"/>
      <c r="AK2381" s="34"/>
      <c r="AL2381" s="35"/>
      <c r="AM2381" s="28"/>
      <c r="AN2381" s="28"/>
      <c r="AO2381" s="28"/>
    </row>
    <row r="2382" spans="5:41" x14ac:dyDescent="0.25">
      <c r="E2382" s="20"/>
      <c r="F2382" s="20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6"/>
      <c r="AA2382" s="16"/>
      <c r="AB2382" s="16"/>
      <c r="AC2382" s="14"/>
      <c r="AD2382" s="14"/>
      <c r="AE2382" s="27"/>
      <c r="AF2382" s="27"/>
      <c r="AG2382" s="33"/>
      <c r="AH2382" s="34"/>
      <c r="AI2382" s="35"/>
      <c r="AJ2382" s="33"/>
      <c r="AK2382" s="34"/>
      <c r="AL2382" s="35"/>
      <c r="AM2382" s="28"/>
      <c r="AN2382" s="28"/>
      <c r="AO2382" s="28"/>
    </row>
    <row r="2383" spans="5:41" x14ac:dyDescent="0.25">
      <c r="E2383" s="20"/>
      <c r="F2383" s="20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6"/>
      <c r="AA2383" s="16"/>
      <c r="AB2383" s="16"/>
      <c r="AC2383" s="14"/>
      <c r="AD2383" s="14"/>
      <c r="AE2383" s="27"/>
      <c r="AF2383" s="27"/>
      <c r="AG2383" s="33"/>
      <c r="AH2383" s="34"/>
      <c r="AI2383" s="35"/>
      <c r="AJ2383" s="33"/>
      <c r="AK2383" s="34"/>
      <c r="AL2383" s="35"/>
      <c r="AM2383" s="28"/>
      <c r="AN2383" s="28"/>
      <c r="AO2383" s="28"/>
    </row>
    <row r="2384" spans="5:41" x14ac:dyDescent="0.25">
      <c r="E2384" s="20"/>
      <c r="F2384" s="20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6"/>
      <c r="AA2384" s="16"/>
      <c r="AB2384" s="16"/>
      <c r="AC2384" s="14"/>
      <c r="AD2384" s="14"/>
      <c r="AE2384" s="27"/>
      <c r="AF2384" s="27"/>
      <c r="AG2384" s="33"/>
      <c r="AH2384" s="34"/>
      <c r="AI2384" s="35"/>
      <c r="AJ2384" s="33"/>
      <c r="AK2384" s="34"/>
      <c r="AL2384" s="35"/>
      <c r="AM2384" s="28"/>
      <c r="AN2384" s="28"/>
      <c r="AO2384" s="28"/>
    </row>
    <row r="2385" spans="5:41" x14ac:dyDescent="0.25">
      <c r="E2385" s="20"/>
      <c r="F2385" s="20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6"/>
      <c r="AA2385" s="16"/>
      <c r="AB2385" s="16"/>
      <c r="AC2385" s="14"/>
      <c r="AD2385" s="14"/>
      <c r="AE2385" s="27"/>
      <c r="AF2385" s="27"/>
      <c r="AG2385" s="33"/>
      <c r="AH2385" s="34"/>
      <c r="AI2385" s="35"/>
      <c r="AJ2385" s="33"/>
      <c r="AK2385" s="34"/>
      <c r="AL2385" s="35"/>
      <c r="AM2385" s="28"/>
      <c r="AN2385" s="28"/>
      <c r="AO2385" s="28"/>
    </row>
    <row r="2386" spans="5:41" x14ac:dyDescent="0.25">
      <c r="E2386" s="20"/>
      <c r="F2386" s="20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6"/>
      <c r="AA2386" s="16"/>
      <c r="AB2386" s="16"/>
      <c r="AC2386" s="14"/>
      <c r="AD2386" s="14"/>
      <c r="AE2386" s="27"/>
      <c r="AF2386" s="27"/>
      <c r="AG2386" s="33"/>
      <c r="AH2386" s="34"/>
      <c r="AI2386" s="35"/>
      <c r="AJ2386" s="33"/>
      <c r="AK2386" s="34"/>
      <c r="AL2386" s="35"/>
      <c r="AM2386" s="28"/>
      <c r="AN2386" s="28"/>
      <c r="AO2386" s="28"/>
    </row>
    <row r="2387" spans="5:41" x14ac:dyDescent="0.25">
      <c r="E2387" s="20"/>
      <c r="F2387" s="20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6"/>
      <c r="AA2387" s="16"/>
      <c r="AB2387" s="16"/>
      <c r="AC2387" s="14"/>
      <c r="AD2387" s="14"/>
      <c r="AE2387" s="27"/>
      <c r="AF2387" s="27"/>
      <c r="AG2387" s="33"/>
      <c r="AH2387" s="34"/>
      <c r="AI2387" s="35"/>
      <c r="AJ2387" s="33"/>
      <c r="AK2387" s="34"/>
      <c r="AL2387" s="35"/>
      <c r="AM2387" s="28"/>
      <c r="AN2387" s="28"/>
      <c r="AO2387" s="28"/>
    </row>
    <row r="2388" spans="5:41" x14ac:dyDescent="0.25">
      <c r="E2388" s="20"/>
      <c r="F2388" s="20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6"/>
      <c r="AA2388" s="16"/>
      <c r="AB2388" s="16"/>
      <c r="AC2388" s="14"/>
      <c r="AD2388" s="14"/>
      <c r="AE2388" s="27"/>
      <c r="AF2388" s="27"/>
      <c r="AG2388" s="33"/>
      <c r="AH2388" s="34"/>
      <c r="AI2388" s="35"/>
      <c r="AJ2388" s="33"/>
      <c r="AK2388" s="34"/>
      <c r="AL2388" s="35"/>
      <c r="AM2388" s="28"/>
      <c r="AN2388" s="28"/>
      <c r="AO2388" s="28"/>
    </row>
    <row r="2389" spans="5:41" x14ac:dyDescent="0.25">
      <c r="E2389" s="20"/>
      <c r="F2389" s="20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6"/>
      <c r="AA2389" s="16"/>
      <c r="AB2389" s="16"/>
      <c r="AC2389" s="14"/>
      <c r="AD2389" s="14"/>
      <c r="AE2389" s="27"/>
      <c r="AF2389" s="27"/>
      <c r="AG2389" s="33"/>
      <c r="AH2389" s="34"/>
      <c r="AI2389" s="35"/>
      <c r="AJ2389" s="33"/>
      <c r="AK2389" s="34"/>
      <c r="AL2389" s="35"/>
      <c r="AM2389" s="28"/>
      <c r="AN2389" s="28"/>
      <c r="AO2389" s="28"/>
    </row>
    <row r="2390" spans="5:41" x14ac:dyDescent="0.25">
      <c r="E2390" s="20"/>
      <c r="F2390" s="20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6"/>
      <c r="AA2390" s="16"/>
      <c r="AB2390" s="16"/>
      <c r="AC2390" s="14"/>
      <c r="AD2390" s="14"/>
      <c r="AE2390" s="27"/>
      <c r="AF2390" s="27"/>
      <c r="AG2390" s="33"/>
      <c r="AH2390" s="34"/>
      <c r="AI2390" s="35"/>
      <c r="AJ2390" s="33"/>
      <c r="AK2390" s="34"/>
      <c r="AL2390" s="35"/>
      <c r="AM2390" s="28"/>
      <c r="AN2390" s="28"/>
      <c r="AO2390" s="28"/>
    </row>
    <row r="2391" spans="5:41" x14ac:dyDescent="0.25">
      <c r="E2391" s="20"/>
      <c r="F2391" s="20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6"/>
      <c r="AA2391" s="16"/>
      <c r="AB2391" s="16"/>
      <c r="AC2391" s="14"/>
      <c r="AD2391" s="14"/>
      <c r="AE2391" s="27"/>
      <c r="AF2391" s="27"/>
      <c r="AG2391" s="33"/>
      <c r="AH2391" s="34"/>
      <c r="AI2391" s="35"/>
      <c r="AJ2391" s="33"/>
      <c r="AK2391" s="34"/>
      <c r="AL2391" s="35"/>
      <c r="AM2391" s="28"/>
      <c r="AN2391" s="28"/>
      <c r="AO2391" s="28"/>
    </row>
    <row r="2392" spans="5:41" x14ac:dyDescent="0.25">
      <c r="E2392" s="20"/>
      <c r="F2392" s="20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6"/>
      <c r="AA2392" s="16"/>
      <c r="AB2392" s="16"/>
      <c r="AC2392" s="14"/>
      <c r="AD2392" s="14"/>
      <c r="AE2392" s="27"/>
      <c r="AF2392" s="27"/>
      <c r="AG2392" s="33"/>
      <c r="AH2392" s="34"/>
      <c r="AI2392" s="35"/>
      <c r="AJ2392" s="33"/>
      <c r="AK2392" s="34"/>
      <c r="AL2392" s="35"/>
      <c r="AM2392" s="28"/>
      <c r="AN2392" s="28"/>
      <c r="AO2392" s="28"/>
    </row>
    <row r="2393" spans="5:41" x14ac:dyDescent="0.25">
      <c r="E2393" s="20"/>
      <c r="F2393" s="20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6"/>
      <c r="AA2393" s="16"/>
      <c r="AB2393" s="16"/>
      <c r="AC2393" s="14"/>
      <c r="AD2393" s="14"/>
      <c r="AE2393" s="27"/>
      <c r="AF2393" s="27"/>
      <c r="AG2393" s="33"/>
      <c r="AH2393" s="34"/>
      <c r="AI2393" s="35"/>
      <c r="AJ2393" s="33"/>
      <c r="AK2393" s="34"/>
      <c r="AL2393" s="35"/>
      <c r="AM2393" s="28"/>
      <c r="AN2393" s="28"/>
      <c r="AO2393" s="28"/>
    </row>
    <row r="2394" spans="5:41" x14ac:dyDescent="0.25">
      <c r="E2394" s="20"/>
      <c r="F2394" s="20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6"/>
      <c r="AA2394" s="16"/>
      <c r="AB2394" s="16"/>
      <c r="AC2394" s="14"/>
      <c r="AD2394" s="14"/>
      <c r="AE2394" s="27"/>
      <c r="AF2394" s="27"/>
      <c r="AG2394" s="33"/>
      <c r="AH2394" s="34"/>
      <c r="AI2394" s="35"/>
      <c r="AJ2394" s="33"/>
      <c r="AK2394" s="34"/>
      <c r="AL2394" s="35"/>
      <c r="AM2394" s="28"/>
      <c r="AN2394" s="28"/>
      <c r="AO2394" s="28"/>
    </row>
    <row r="2395" spans="5:41" x14ac:dyDescent="0.25">
      <c r="E2395" s="20"/>
      <c r="F2395" s="20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6"/>
      <c r="AA2395" s="16"/>
      <c r="AB2395" s="16"/>
      <c r="AC2395" s="14"/>
      <c r="AD2395" s="14"/>
      <c r="AE2395" s="27"/>
      <c r="AF2395" s="27"/>
      <c r="AG2395" s="33"/>
      <c r="AH2395" s="34"/>
      <c r="AI2395" s="35"/>
      <c r="AJ2395" s="33"/>
      <c r="AK2395" s="34"/>
      <c r="AL2395" s="35"/>
      <c r="AM2395" s="28"/>
      <c r="AN2395" s="28"/>
      <c r="AO2395" s="28"/>
    </row>
    <row r="2396" spans="5:41" x14ac:dyDescent="0.25">
      <c r="E2396" s="20"/>
      <c r="F2396" s="20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6"/>
      <c r="AA2396" s="16"/>
      <c r="AB2396" s="16"/>
      <c r="AC2396" s="14"/>
      <c r="AD2396" s="14"/>
      <c r="AE2396" s="27"/>
      <c r="AF2396" s="27"/>
      <c r="AG2396" s="33"/>
      <c r="AH2396" s="34"/>
      <c r="AI2396" s="35"/>
      <c r="AJ2396" s="33"/>
      <c r="AK2396" s="34"/>
      <c r="AL2396" s="35"/>
      <c r="AM2396" s="28"/>
      <c r="AN2396" s="28"/>
      <c r="AO2396" s="28"/>
    </row>
    <row r="2397" spans="5:41" x14ac:dyDescent="0.25">
      <c r="E2397" s="20"/>
      <c r="F2397" s="20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6"/>
      <c r="AA2397" s="16"/>
      <c r="AB2397" s="16"/>
      <c r="AC2397" s="14"/>
      <c r="AD2397" s="14"/>
      <c r="AE2397" s="27"/>
      <c r="AF2397" s="27"/>
      <c r="AG2397" s="33"/>
      <c r="AH2397" s="34"/>
      <c r="AI2397" s="35"/>
      <c r="AJ2397" s="33"/>
      <c r="AK2397" s="34"/>
      <c r="AL2397" s="35"/>
      <c r="AM2397" s="28"/>
      <c r="AN2397" s="28"/>
      <c r="AO2397" s="28"/>
    </row>
    <row r="2398" spans="5:41" x14ac:dyDescent="0.25">
      <c r="E2398" s="20"/>
      <c r="F2398" s="20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6"/>
      <c r="AA2398" s="16"/>
      <c r="AB2398" s="16"/>
      <c r="AC2398" s="14"/>
      <c r="AD2398" s="14"/>
      <c r="AE2398" s="27"/>
      <c r="AF2398" s="27"/>
      <c r="AG2398" s="33"/>
      <c r="AH2398" s="34"/>
      <c r="AI2398" s="35"/>
      <c r="AJ2398" s="33"/>
      <c r="AK2398" s="34"/>
      <c r="AL2398" s="35"/>
      <c r="AM2398" s="28"/>
      <c r="AN2398" s="28"/>
      <c r="AO2398" s="28"/>
    </row>
    <row r="2399" spans="5:41" x14ac:dyDescent="0.25">
      <c r="E2399" s="20"/>
      <c r="F2399" s="20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6"/>
      <c r="AA2399" s="16"/>
      <c r="AB2399" s="16"/>
      <c r="AC2399" s="14"/>
      <c r="AD2399" s="14"/>
      <c r="AE2399" s="27"/>
      <c r="AF2399" s="27"/>
      <c r="AG2399" s="33"/>
      <c r="AH2399" s="34"/>
      <c r="AI2399" s="35"/>
      <c r="AJ2399" s="33"/>
      <c r="AK2399" s="34"/>
      <c r="AL2399" s="35"/>
      <c r="AM2399" s="28"/>
      <c r="AN2399" s="28"/>
      <c r="AO2399" s="28"/>
    </row>
    <row r="2400" spans="5:41" x14ac:dyDescent="0.25">
      <c r="E2400" s="20"/>
      <c r="F2400" s="20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6"/>
      <c r="AA2400" s="16"/>
      <c r="AB2400" s="16"/>
      <c r="AC2400" s="14"/>
      <c r="AD2400" s="14"/>
      <c r="AE2400" s="27"/>
      <c r="AF2400" s="27"/>
      <c r="AG2400" s="33"/>
      <c r="AH2400" s="34"/>
      <c r="AI2400" s="35"/>
      <c r="AJ2400" s="33"/>
      <c r="AK2400" s="34"/>
      <c r="AL2400" s="35"/>
      <c r="AM2400" s="28"/>
      <c r="AN2400" s="28"/>
      <c r="AO2400" s="28"/>
    </row>
    <row r="2401" spans="5:41" x14ac:dyDescent="0.25">
      <c r="E2401" s="20"/>
      <c r="F2401" s="20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6"/>
      <c r="AA2401" s="16"/>
      <c r="AB2401" s="16"/>
      <c r="AC2401" s="14"/>
      <c r="AD2401" s="14"/>
      <c r="AE2401" s="27"/>
      <c r="AF2401" s="27"/>
      <c r="AG2401" s="33"/>
      <c r="AH2401" s="34"/>
      <c r="AI2401" s="35"/>
      <c r="AJ2401" s="33"/>
      <c r="AK2401" s="34"/>
      <c r="AL2401" s="35"/>
      <c r="AM2401" s="28"/>
      <c r="AN2401" s="28"/>
      <c r="AO2401" s="28"/>
    </row>
    <row r="2402" spans="5:41" x14ac:dyDescent="0.25">
      <c r="E2402" s="20"/>
      <c r="F2402" s="20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6"/>
      <c r="AA2402" s="16"/>
      <c r="AB2402" s="16"/>
      <c r="AC2402" s="14"/>
      <c r="AD2402" s="14"/>
      <c r="AE2402" s="27"/>
      <c r="AF2402" s="27"/>
      <c r="AG2402" s="33"/>
      <c r="AH2402" s="34"/>
      <c r="AI2402" s="35"/>
      <c r="AJ2402" s="33"/>
      <c r="AK2402" s="34"/>
      <c r="AL2402" s="35"/>
      <c r="AM2402" s="28"/>
      <c r="AN2402" s="28"/>
      <c r="AO2402" s="28"/>
    </row>
    <row r="2403" spans="5:41" x14ac:dyDescent="0.25">
      <c r="E2403" s="20"/>
      <c r="F2403" s="20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6"/>
      <c r="AA2403" s="16"/>
      <c r="AB2403" s="16"/>
      <c r="AC2403" s="14"/>
      <c r="AD2403" s="14"/>
      <c r="AE2403" s="27"/>
      <c r="AF2403" s="27"/>
      <c r="AG2403" s="33"/>
      <c r="AH2403" s="34"/>
      <c r="AI2403" s="35"/>
      <c r="AJ2403" s="33"/>
      <c r="AK2403" s="34"/>
      <c r="AL2403" s="35"/>
      <c r="AM2403" s="28"/>
      <c r="AN2403" s="28"/>
      <c r="AO2403" s="28"/>
    </row>
    <row r="2404" spans="5:41" x14ac:dyDescent="0.25">
      <c r="E2404" s="20"/>
      <c r="F2404" s="20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6"/>
      <c r="AA2404" s="16"/>
      <c r="AB2404" s="16"/>
      <c r="AC2404" s="14"/>
      <c r="AD2404" s="14"/>
      <c r="AE2404" s="27"/>
      <c r="AF2404" s="27"/>
      <c r="AG2404" s="33"/>
      <c r="AH2404" s="34"/>
      <c r="AI2404" s="35"/>
      <c r="AJ2404" s="33"/>
      <c r="AK2404" s="34"/>
      <c r="AL2404" s="35"/>
      <c r="AM2404" s="28"/>
      <c r="AN2404" s="28"/>
      <c r="AO2404" s="28"/>
    </row>
    <row r="2405" spans="5:41" x14ac:dyDescent="0.25">
      <c r="E2405" s="20"/>
      <c r="F2405" s="20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6"/>
      <c r="AA2405" s="16"/>
      <c r="AB2405" s="16"/>
      <c r="AC2405" s="14"/>
      <c r="AD2405" s="14"/>
      <c r="AE2405" s="27"/>
      <c r="AF2405" s="27"/>
      <c r="AG2405" s="33"/>
      <c r="AH2405" s="34"/>
      <c r="AI2405" s="35"/>
      <c r="AJ2405" s="33"/>
      <c r="AK2405" s="34"/>
      <c r="AL2405" s="35"/>
      <c r="AM2405" s="28"/>
      <c r="AN2405" s="28"/>
      <c r="AO2405" s="28"/>
    </row>
    <row r="2406" spans="5:41" x14ac:dyDescent="0.25">
      <c r="E2406" s="20"/>
      <c r="F2406" s="20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6"/>
      <c r="AA2406" s="16"/>
      <c r="AB2406" s="16"/>
      <c r="AC2406" s="14"/>
      <c r="AD2406" s="14"/>
      <c r="AE2406" s="27"/>
      <c r="AF2406" s="27"/>
      <c r="AG2406" s="33"/>
      <c r="AH2406" s="34"/>
      <c r="AI2406" s="35"/>
      <c r="AJ2406" s="33"/>
      <c r="AK2406" s="34"/>
      <c r="AL2406" s="35"/>
      <c r="AM2406" s="28"/>
      <c r="AN2406" s="28"/>
      <c r="AO2406" s="28"/>
    </row>
    <row r="2407" spans="5:41" x14ac:dyDescent="0.25">
      <c r="E2407" s="20"/>
      <c r="F2407" s="20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6"/>
      <c r="AA2407" s="16"/>
      <c r="AB2407" s="16"/>
      <c r="AC2407" s="14"/>
      <c r="AD2407" s="14"/>
      <c r="AE2407" s="27"/>
      <c r="AF2407" s="27"/>
      <c r="AG2407" s="33"/>
      <c r="AH2407" s="34"/>
      <c r="AI2407" s="35"/>
      <c r="AJ2407" s="33"/>
      <c r="AK2407" s="34"/>
      <c r="AL2407" s="35"/>
      <c r="AM2407" s="28"/>
      <c r="AN2407" s="28"/>
      <c r="AO2407" s="28"/>
    </row>
    <row r="2408" spans="5:41" x14ac:dyDescent="0.25">
      <c r="E2408" s="20"/>
      <c r="F2408" s="20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6"/>
      <c r="AA2408" s="16"/>
      <c r="AB2408" s="16"/>
      <c r="AC2408" s="14"/>
      <c r="AD2408" s="14"/>
      <c r="AE2408" s="27"/>
      <c r="AF2408" s="27"/>
      <c r="AG2408" s="33"/>
      <c r="AH2408" s="34"/>
      <c r="AI2408" s="35"/>
      <c r="AJ2408" s="33"/>
      <c r="AK2408" s="34"/>
      <c r="AL2408" s="35"/>
      <c r="AM2408" s="28"/>
      <c r="AN2408" s="28"/>
      <c r="AO2408" s="28"/>
    </row>
    <row r="2409" spans="5:41" x14ac:dyDescent="0.25">
      <c r="E2409" s="20"/>
      <c r="F2409" s="20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6"/>
      <c r="AA2409" s="16"/>
      <c r="AB2409" s="16"/>
      <c r="AC2409" s="14"/>
      <c r="AD2409" s="14"/>
      <c r="AE2409" s="27"/>
      <c r="AF2409" s="27"/>
      <c r="AG2409" s="33"/>
      <c r="AH2409" s="34"/>
      <c r="AI2409" s="35"/>
      <c r="AJ2409" s="33"/>
      <c r="AK2409" s="34"/>
      <c r="AL2409" s="35"/>
      <c r="AM2409" s="28"/>
      <c r="AN2409" s="28"/>
      <c r="AO2409" s="28"/>
    </row>
    <row r="2410" spans="5:41" x14ac:dyDescent="0.25">
      <c r="E2410" s="20"/>
      <c r="F2410" s="20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6"/>
      <c r="AA2410" s="16"/>
      <c r="AB2410" s="16"/>
      <c r="AC2410" s="14"/>
      <c r="AD2410" s="14"/>
      <c r="AE2410" s="27"/>
      <c r="AF2410" s="27"/>
      <c r="AG2410" s="33"/>
      <c r="AH2410" s="34"/>
      <c r="AI2410" s="35"/>
      <c r="AJ2410" s="33"/>
      <c r="AK2410" s="34"/>
      <c r="AL2410" s="35"/>
      <c r="AM2410" s="28"/>
      <c r="AN2410" s="28"/>
      <c r="AO2410" s="28"/>
    </row>
    <row r="2411" spans="5:41" x14ac:dyDescent="0.25">
      <c r="E2411" s="20"/>
      <c r="F2411" s="20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6"/>
      <c r="AA2411" s="16"/>
      <c r="AB2411" s="16"/>
      <c r="AC2411" s="14"/>
      <c r="AD2411" s="14"/>
      <c r="AE2411" s="27"/>
      <c r="AF2411" s="27"/>
      <c r="AG2411" s="33"/>
      <c r="AH2411" s="34"/>
      <c r="AI2411" s="35"/>
      <c r="AJ2411" s="33"/>
      <c r="AK2411" s="34"/>
      <c r="AL2411" s="35"/>
      <c r="AM2411" s="28"/>
      <c r="AN2411" s="28"/>
      <c r="AO2411" s="28"/>
    </row>
    <row r="2412" spans="5:41" x14ac:dyDescent="0.25">
      <c r="E2412" s="20"/>
      <c r="F2412" s="20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6"/>
      <c r="AA2412" s="16"/>
      <c r="AB2412" s="16"/>
      <c r="AC2412" s="14"/>
      <c r="AD2412" s="14"/>
      <c r="AE2412" s="27"/>
      <c r="AF2412" s="27"/>
      <c r="AG2412" s="33"/>
      <c r="AH2412" s="34"/>
      <c r="AI2412" s="35"/>
      <c r="AJ2412" s="33"/>
      <c r="AK2412" s="34"/>
      <c r="AL2412" s="35"/>
      <c r="AM2412" s="28"/>
      <c r="AN2412" s="28"/>
      <c r="AO2412" s="28"/>
    </row>
    <row r="2413" spans="5:41" x14ac:dyDescent="0.25">
      <c r="E2413" s="20"/>
      <c r="F2413" s="20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6"/>
      <c r="AA2413" s="16"/>
      <c r="AB2413" s="16"/>
      <c r="AC2413" s="14"/>
      <c r="AD2413" s="14"/>
      <c r="AE2413" s="27"/>
      <c r="AF2413" s="27"/>
      <c r="AG2413" s="33"/>
      <c r="AH2413" s="34"/>
      <c r="AI2413" s="35"/>
      <c r="AJ2413" s="33"/>
      <c r="AK2413" s="34"/>
      <c r="AL2413" s="35"/>
      <c r="AM2413" s="28"/>
      <c r="AN2413" s="28"/>
      <c r="AO2413" s="28"/>
    </row>
    <row r="2414" spans="5:41" x14ac:dyDescent="0.25">
      <c r="E2414" s="20"/>
      <c r="F2414" s="20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6"/>
      <c r="AA2414" s="16"/>
      <c r="AB2414" s="16"/>
      <c r="AC2414" s="14"/>
      <c r="AD2414" s="14"/>
      <c r="AE2414" s="27"/>
      <c r="AF2414" s="27"/>
      <c r="AG2414" s="33"/>
      <c r="AH2414" s="34"/>
      <c r="AI2414" s="35"/>
      <c r="AJ2414" s="33"/>
      <c r="AK2414" s="34"/>
      <c r="AL2414" s="35"/>
      <c r="AM2414" s="28"/>
      <c r="AN2414" s="28"/>
      <c r="AO2414" s="28"/>
    </row>
    <row r="2415" spans="5:41" x14ac:dyDescent="0.25">
      <c r="E2415" s="20"/>
      <c r="F2415" s="20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6"/>
      <c r="AA2415" s="16"/>
      <c r="AB2415" s="16"/>
      <c r="AC2415" s="14"/>
      <c r="AD2415" s="14"/>
      <c r="AE2415" s="27"/>
      <c r="AF2415" s="27"/>
      <c r="AG2415" s="33"/>
      <c r="AH2415" s="34"/>
      <c r="AI2415" s="35"/>
      <c r="AJ2415" s="33"/>
      <c r="AK2415" s="34"/>
      <c r="AL2415" s="35"/>
      <c r="AM2415" s="28"/>
      <c r="AN2415" s="28"/>
      <c r="AO2415" s="28"/>
    </row>
    <row r="2416" spans="5:41" x14ac:dyDescent="0.25">
      <c r="E2416" s="20"/>
      <c r="F2416" s="20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6"/>
      <c r="AA2416" s="16"/>
      <c r="AB2416" s="16"/>
      <c r="AC2416" s="14"/>
      <c r="AD2416" s="14"/>
      <c r="AE2416" s="27"/>
      <c r="AF2416" s="27"/>
      <c r="AG2416" s="33"/>
      <c r="AH2416" s="34"/>
      <c r="AI2416" s="35"/>
      <c r="AJ2416" s="33"/>
      <c r="AK2416" s="34"/>
      <c r="AL2416" s="35"/>
      <c r="AM2416" s="28"/>
      <c r="AN2416" s="28"/>
      <c r="AO2416" s="28"/>
    </row>
    <row r="2417" spans="5:41" x14ac:dyDescent="0.25">
      <c r="E2417" s="20"/>
      <c r="F2417" s="20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6"/>
      <c r="AA2417" s="16"/>
      <c r="AB2417" s="16"/>
      <c r="AC2417" s="14"/>
      <c r="AD2417" s="14"/>
      <c r="AE2417" s="27"/>
      <c r="AF2417" s="27"/>
      <c r="AG2417" s="33"/>
      <c r="AH2417" s="34"/>
      <c r="AI2417" s="35"/>
      <c r="AJ2417" s="33"/>
      <c r="AK2417" s="34"/>
      <c r="AL2417" s="35"/>
      <c r="AM2417" s="28"/>
      <c r="AN2417" s="28"/>
      <c r="AO2417" s="28"/>
    </row>
    <row r="2418" spans="5:41" x14ac:dyDescent="0.25">
      <c r="E2418" s="20"/>
      <c r="F2418" s="20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6"/>
      <c r="AA2418" s="16"/>
      <c r="AB2418" s="16"/>
      <c r="AC2418" s="14"/>
      <c r="AD2418" s="14"/>
      <c r="AE2418" s="27"/>
      <c r="AF2418" s="27"/>
      <c r="AG2418" s="33"/>
      <c r="AH2418" s="34"/>
      <c r="AI2418" s="35"/>
      <c r="AJ2418" s="33"/>
      <c r="AK2418" s="34"/>
      <c r="AL2418" s="35"/>
      <c r="AM2418" s="28"/>
      <c r="AN2418" s="28"/>
      <c r="AO2418" s="28"/>
    </row>
    <row r="2419" spans="5:41" x14ac:dyDescent="0.25">
      <c r="E2419" s="20"/>
      <c r="F2419" s="20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6"/>
      <c r="AA2419" s="16"/>
      <c r="AB2419" s="16"/>
      <c r="AC2419" s="14"/>
      <c r="AD2419" s="14"/>
      <c r="AE2419" s="27"/>
      <c r="AF2419" s="27"/>
      <c r="AG2419" s="33"/>
      <c r="AH2419" s="34"/>
      <c r="AI2419" s="35"/>
      <c r="AJ2419" s="33"/>
      <c r="AK2419" s="34"/>
      <c r="AL2419" s="35"/>
      <c r="AM2419" s="28"/>
      <c r="AN2419" s="28"/>
      <c r="AO2419" s="28"/>
    </row>
    <row r="2420" spans="5:41" x14ac:dyDescent="0.25">
      <c r="E2420" s="20"/>
      <c r="F2420" s="20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6"/>
      <c r="AA2420" s="16"/>
      <c r="AB2420" s="16"/>
      <c r="AC2420" s="14"/>
      <c r="AD2420" s="14"/>
      <c r="AE2420" s="27"/>
      <c r="AF2420" s="27"/>
      <c r="AG2420" s="33"/>
      <c r="AH2420" s="34"/>
      <c r="AI2420" s="35"/>
      <c r="AJ2420" s="33"/>
      <c r="AK2420" s="34"/>
      <c r="AL2420" s="35"/>
      <c r="AM2420" s="28"/>
      <c r="AN2420" s="28"/>
      <c r="AO2420" s="28"/>
    </row>
    <row r="2421" spans="5:41" x14ac:dyDescent="0.25">
      <c r="E2421" s="20"/>
      <c r="F2421" s="20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6"/>
      <c r="AA2421" s="16"/>
      <c r="AB2421" s="16"/>
      <c r="AC2421" s="14"/>
      <c r="AD2421" s="14"/>
      <c r="AE2421" s="27"/>
      <c r="AF2421" s="27"/>
      <c r="AG2421" s="33"/>
      <c r="AH2421" s="34"/>
      <c r="AI2421" s="35"/>
      <c r="AJ2421" s="33"/>
      <c r="AK2421" s="34"/>
      <c r="AL2421" s="35"/>
      <c r="AM2421" s="28"/>
      <c r="AN2421" s="28"/>
      <c r="AO2421" s="28"/>
    </row>
    <row r="2422" spans="5:41" x14ac:dyDescent="0.25">
      <c r="E2422" s="20"/>
      <c r="F2422" s="20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6"/>
      <c r="AA2422" s="16"/>
      <c r="AB2422" s="16"/>
      <c r="AC2422" s="14"/>
      <c r="AD2422" s="14"/>
      <c r="AE2422" s="27"/>
      <c r="AF2422" s="27"/>
      <c r="AG2422" s="33"/>
      <c r="AH2422" s="34"/>
      <c r="AI2422" s="35"/>
      <c r="AJ2422" s="33"/>
      <c r="AK2422" s="34"/>
      <c r="AL2422" s="35"/>
      <c r="AM2422" s="28"/>
      <c r="AN2422" s="28"/>
      <c r="AO2422" s="28"/>
    </row>
    <row r="2423" spans="5:41" x14ac:dyDescent="0.25">
      <c r="E2423" s="20"/>
      <c r="F2423" s="20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6"/>
      <c r="AA2423" s="16"/>
      <c r="AB2423" s="16"/>
      <c r="AC2423" s="14"/>
      <c r="AD2423" s="14"/>
      <c r="AE2423" s="27"/>
      <c r="AF2423" s="27"/>
      <c r="AG2423" s="33"/>
      <c r="AH2423" s="34"/>
      <c r="AI2423" s="35"/>
      <c r="AJ2423" s="33"/>
      <c r="AK2423" s="34"/>
      <c r="AL2423" s="35"/>
      <c r="AM2423" s="28"/>
      <c r="AN2423" s="28"/>
      <c r="AO2423" s="28"/>
    </row>
    <row r="2424" spans="5:41" x14ac:dyDescent="0.25">
      <c r="E2424" s="20"/>
      <c r="F2424" s="20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6"/>
      <c r="AA2424" s="16"/>
      <c r="AB2424" s="16"/>
      <c r="AC2424" s="14"/>
      <c r="AD2424" s="14"/>
      <c r="AE2424" s="27"/>
      <c r="AF2424" s="27"/>
      <c r="AG2424" s="33"/>
      <c r="AH2424" s="34"/>
      <c r="AI2424" s="35"/>
      <c r="AJ2424" s="33"/>
      <c r="AK2424" s="34"/>
      <c r="AL2424" s="35"/>
      <c r="AM2424" s="28"/>
      <c r="AN2424" s="28"/>
      <c r="AO2424" s="28"/>
    </row>
    <row r="2425" spans="5:41" x14ac:dyDescent="0.25">
      <c r="E2425" s="20"/>
      <c r="F2425" s="20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6"/>
      <c r="AA2425" s="16"/>
      <c r="AB2425" s="16"/>
      <c r="AC2425" s="14"/>
      <c r="AD2425" s="14"/>
      <c r="AE2425" s="27"/>
      <c r="AF2425" s="27"/>
      <c r="AG2425" s="33"/>
      <c r="AH2425" s="34"/>
      <c r="AI2425" s="35"/>
      <c r="AJ2425" s="33"/>
      <c r="AK2425" s="34"/>
      <c r="AL2425" s="35"/>
      <c r="AM2425" s="28"/>
      <c r="AN2425" s="28"/>
      <c r="AO2425" s="28"/>
    </row>
    <row r="2426" spans="5:41" x14ac:dyDescent="0.25">
      <c r="E2426" s="20"/>
      <c r="F2426" s="20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6"/>
      <c r="AA2426" s="16"/>
      <c r="AB2426" s="16"/>
      <c r="AC2426" s="14"/>
      <c r="AD2426" s="14"/>
      <c r="AE2426" s="27"/>
      <c r="AF2426" s="27"/>
      <c r="AG2426" s="33"/>
      <c r="AH2426" s="34"/>
      <c r="AI2426" s="35"/>
      <c r="AJ2426" s="33"/>
      <c r="AK2426" s="34"/>
      <c r="AL2426" s="35"/>
      <c r="AM2426" s="28"/>
      <c r="AN2426" s="28"/>
      <c r="AO2426" s="28"/>
    </row>
    <row r="2427" spans="5:41" x14ac:dyDescent="0.25">
      <c r="E2427" s="20"/>
      <c r="F2427" s="20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6"/>
      <c r="AA2427" s="16"/>
      <c r="AB2427" s="16"/>
      <c r="AC2427" s="14"/>
      <c r="AD2427" s="14"/>
      <c r="AE2427" s="27"/>
      <c r="AF2427" s="27"/>
      <c r="AG2427" s="33"/>
      <c r="AH2427" s="34"/>
      <c r="AI2427" s="35"/>
      <c r="AJ2427" s="33"/>
      <c r="AK2427" s="34"/>
      <c r="AL2427" s="35"/>
      <c r="AM2427" s="28"/>
      <c r="AN2427" s="28"/>
      <c r="AO2427" s="28"/>
    </row>
    <row r="2428" spans="5:41" x14ac:dyDescent="0.25">
      <c r="E2428" s="20"/>
      <c r="F2428" s="20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6"/>
      <c r="AA2428" s="16"/>
      <c r="AB2428" s="16"/>
      <c r="AC2428" s="14"/>
      <c r="AD2428" s="14"/>
      <c r="AE2428" s="27"/>
      <c r="AF2428" s="27"/>
      <c r="AG2428" s="33"/>
      <c r="AH2428" s="34"/>
      <c r="AI2428" s="35"/>
      <c r="AJ2428" s="33"/>
      <c r="AK2428" s="34"/>
      <c r="AL2428" s="35"/>
      <c r="AM2428" s="28"/>
      <c r="AN2428" s="28"/>
      <c r="AO2428" s="28"/>
    </row>
    <row r="2429" spans="5:41" x14ac:dyDescent="0.25">
      <c r="E2429" s="20"/>
      <c r="F2429" s="20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6"/>
      <c r="AA2429" s="16"/>
      <c r="AB2429" s="16"/>
      <c r="AC2429" s="14"/>
      <c r="AD2429" s="14"/>
      <c r="AE2429" s="27"/>
      <c r="AF2429" s="27"/>
      <c r="AG2429" s="33"/>
      <c r="AH2429" s="34"/>
      <c r="AI2429" s="35"/>
      <c r="AJ2429" s="33"/>
      <c r="AK2429" s="34"/>
      <c r="AL2429" s="35"/>
      <c r="AM2429" s="28"/>
      <c r="AN2429" s="28"/>
      <c r="AO2429" s="28"/>
    </row>
    <row r="2430" spans="5:41" x14ac:dyDescent="0.25">
      <c r="E2430" s="20"/>
      <c r="F2430" s="20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6"/>
      <c r="AA2430" s="16"/>
      <c r="AB2430" s="16"/>
      <c r="AC2430" s="14"/>
      <c r="AD2430" s="14"/>
      <c r="AE2430" s="27"/>
      <c r="AF2430" s="27"/>
      <c r="AG2430" s="33"/>
      <c r="AH2430" s="34"/>
      <c r="AI2430" s="35"/>
      <c r="AJ2430" s="33"/>
      <c r="AK2430" s="34"/>
      <c r="AL2430" s="35"/>
      <c r="AM2430" s="28"/>
      <c r="AN2430" s="28"/>
      <c r="AO2430" s="28"/>
    </row>
    <row r="2431" spans="5:41" x14ac:dyDescent="0.25">
      <c r="E2431" s="20"/>
      <c r="F2431" s="20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6"/>
      <c r="AA2431" s="16"/>
      <c r="AB2431" s="16"/>
      <c r="AC2431" s="14"/>
      <c r="AD2431" s="14"/>
      <c r="AE2431" s="27"/>
      <c r="AF2431" s="27"/>
      <c r="AG2431" s="33"/>
      <c r="AH2431" s="34"/>
      <c r="AI2431" s="35"/>
      <c r="AJ2431" s="33"/>
      <c r="AK2431" s="34"/>
      <c r="AL2431" s="35"/>
      <c r="AM2431" s="28"/>
      <c r="AN2431" s="28"/>
      <c r="AO2431" s="28"/>
    </row>
    <row r="2432" spans="5:41" x14ac:dyDescent="0.25">
      <c r="E2432" s="20"/>
      <c r="F2432" s="20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6"/>
      <c r="AA2432" s="16"/>
      <c r="AB2432" s="16"/>
      <c r="AC2432" s="14"/>
      <c r="AD2432" s="14"/>
      <c r="AE2432" s="27"/>
      <c r="AF2432" s="27"/>
      <c r="AG2432" s="33"/>
      <c r="AH2432" s="34"/>
      <c r="AI2432" s="35"/>
      <c r="AJ2432" s="33"/>
      <c r="AK2432" s="34"/>
      <c r="AL2432" s="35"/>
      <c r="AM2432" s="28"/>
      <c r="AN2432" s="28"/>
      <c r="AO2432" s="28"/>
    </row>
    <row r="2433" spans="5:41" x14ac:dyDescent="0.25">
      <c r="E2433" s="20"/>
      <c r="F2433" s="20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6"/>
      <c r="AA2433" s="16"/>
      <c r="AB2433" s="16"/>
      <c r="AC2433" s="14"/>
      <c r="AD2433" s="14"/>
      <c r="AE2433" s="27"/>
      <c r="AF2433" s="27"/>
      <c r="AG2433" s="33"/>
      <c r="AH2433" s="34"/>
      <c r="AI2433" s="35"/>
      <c r="AJ2433" s="33"/>
      <c r="AK2433" s="34"/>
      <c r="AL2433" s="35"/>
      <c r="AM2433" s="28"/>
      <c r="AN2433" s="28"/>
      <c r="AO2433" s="28"/>
    </row>
    <row r="2434" spans="5:41" x14ac:dyDescent="0.25">
      <c r="E2434" s="20"/>
      <c r="F2434" s="20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6"/>
      <c r="AA2434" s="16"/>
      <c r="AB2434" s="16"/>
      <c r="AC2434" s="14"/>
      <c r="AD2434" s="14"/>
      <c r="AE2434" s="27"/>
      <c r="AF2434" s="27"/>
      <c r="AG2434" s="33"/>
      <c r="AH2434" s="34"/>
      <c r="AI2434" s="35"/>
      <c r="AJ2434" s="33"/>
      <c r="AK2434" s="34"/>
      <c r="AL2434" s="35"/>
      <c r="AM2434" s="28"/>
      <c r="AN2434" s="28"/>
      <c r="AO2434" s="28"/>
    </row>
    <row r="2435" spans="5:41" x14ac:dyDescent="0.25">
      <c r="E2435" s="20"/>
      <c r="F2435" s="20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6"/>
      <c r="AA2435" s="16"/>
      <c r="AB2435" s="16"/>
      <c r="AC2435" s="14"/>
      <c r="AD2435" s="14"/>
      <c r="AE2435" s="27"/>
      <c r="AF2435" s="27"/>
      <c r="AG2435" s="33"/>
      <c r="AH2435" s="34"/>
      <c r="AI2435" s="35"/>
      <c r="AJ2435" s="33"/>
      <c r="AK2435" s="34"/>
      <c r="AL2435" s="35"/>
      <c r="AM2435" s="28"/>
      <c r="AN2435" s="28"/>
      <c r="AO2435" s="28"/>
    </row>
    <row r="2436" spans="5:41" x14ac:dyDescent="0.25">
      <c r="E2436" s="20"/>
      <c r="F2436" s="20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6"/>
      <c r="AA2436" s="16"/>
      <c r="AB2436" s="16"/>
      <c r="AC2436" s="14"/>
      <c r="AD2436" s="14"/>
      <c r="AE2436" s="27"/>
      <c r="AF2436" s="27"/>
      <c r="AG2436" s="33"/>
      <c r="AH2436" s="34"/>
      <c r="AI2436" s="35"/>
      <c r="AJ2436" s="33"/>
      <c r="AK2436" s="34"/>
      <c r="AL2436" s="35"/>
      <c r="AM2436" s="28"/>
      <c r="AN2436" s="28"/>
      <c r="AO2436" s="28"/>
    </row>
    <row r="2437" spans="5:41" x14ac:dyDescent="0.25">
      <c r="E2437" s="20"/>
      <c r="F2437" s="20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6"/>
      <c r="AA2437" s="16"/>
      <c r="AB2437" s="16"/>
      <c r="AC2437" s="14"/>
      <c r="AD2437" s="14"/>
      <c r="AE2437" s="27"/>
      <c r="AF2437" s="27"/>
      <c r="AG2437" s="33"/>
      <c r="AH2437" s="34"/>
      <c r="AI2437" s="35"/>
      <c r="AJ2437" s="33"/>
      <c r="AK2437" s="34"/>
      <c r="AL2437" s="35"/>
      <c r="AM2437" s="28"/>
      <c r="AN2437" s="28"/>
      <c r="AO2437" s="28"/>
    </row>
    <row r="2438" spans="5:41" x14ac:dyDescent="0.25">
      <c r="E2438" s="20"/>
      <c r="F2438" s="20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6"/>
      <c r="AA2438" s="16"/>
      <c r="AB2438" s="16"/>
      <c r="AC2438" s="14"/>
      <c r="AD2438" s="14"/>
      <c r="AE2438" s="27"/>
      <c r="AF2438" s="27"/>
      <c r="AG2438" s="33"/>
      <c r="AH2438" s="34"/>
      <c r="AI2438" s="35"/>
      <c r="AJ2438" s="33"/>
      <c r="AK2438" s="34"/>
      <c r="AL2438" s="35"/>
      <c r="AM2438" s="28"/>
      <c r="AN2438" s="28"/>
      <c r="AO2438" s="28"/>
    </row>
    <row r="2439" spans="5:41" x14ac:dyDescent="0.25">
      <c r="E2439" s="20"/>
      <c r="F2439" s="20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6"/>
      <c r="AA2439" s="16"/>
      <c r="AB2439" s="16"/>
      <c r="AC2439" s="14"/>
      <c r="AD2439" s="14"/>
      <c r="AE2439" s="27"/>
      <c r="AF2439" s="27"/>
      <c r="AG2439" s="33"/>
      <c r="AH2439" s="34"/>
      <c r="AI2439" s="35"/>
      <c r="AJ2439" s="33"/>
      <c r="AK2439" s="34"/>
      <c r="AL2439" s="35"/>
      <c r="AM2439" s="28"/>
      <c r="AN2439" s="28"/>
      <c r="AO2439" s="28"/>
    </row>
    <row r="2440" spans="5:41" x14ac:dyDescent="0.25">
      <c r="E2440" s="20"/>
      <c r="F2440" s="20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6"/>
      <c r="AA2440" s="16"/>
      <c r="AB2440" s="16"/>
      <c r="AC2440" s="14"/>
      <c r="AD2440" s="14"/>
      <c r="AE2440" s="27"/>
      <c r="AF2440" s="27"/>
      <c r="AG2440" s="33"/>
      <c r="AH2440" s="34"/>
      <c r="AI2440" s="35"/>
      <c r="AJ2440" s="33"/>
      <c r="AK2440" s="34"/>
      <c r="AL2440" s="35"/>
      <c r="AM2440" s="28"/>
      <c r="AN2440" s="28"/>
      <c r="AO2440" s="28"/>
    </row>
    <row r="2441" spans="5:41" x14ac:dyDescent="0.25">
      <c r="E2441" s="20"/>
      <c r="F2441" s="20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6"/>
      <c r="AA2441" s="16"/>
      <c r="AB2441" s="16"/>
      <c r="AC2441" s="14"/>
      <c r="AD2441" s="14"/>
      <c r="AE2441" s="27"/>
      <c r="AF2441" s="27"/>
      <c r="AG2441" s="33"/>
      <c r="AH2441" s="34"/>
      <c r="AI2441" s="35"/>
      <c r="AJ2441" s="33"/>
      <c r="AK2441" s="34"/>
      <c r="AL2441" s="35"/>
      <c r="AM2441" s="28"/>
      <c r="AN2441" s="28"/>
      <c r="AO2441" s="28"/>
    </row>
    <row r="2442" spans="5:41" x14ac:dyDescent="0.25">
      <c r="E2442" s="20"/>
      <c r="F2442" s="20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6"/>
      <c r="AA2442" s="16"/>
      <c r="AB2442" s="16"/>
      <c r="AC2442" s="14"/>
      <c r="AD2442" s="14"/>
      <c r="AE2442" s="27"/>
      <c r="AF2442" s="27"/>
      <c r="AG2442" s="33"/>
      <c r="AH2442" s="34"/>
      <c r="AI2442" s="35"/>
      <c r="AJ2442" s="33"/>
      <c r="AK2442" s="34"/>
      <c r="AL2442" s="35"/>
      <c r="AM2442" s="28"/>
      <c r="AN2442" s="28"/>
      <c r="AO2442" s="28"/>
    </row>
    <row r="2443" spans="5:41" x14ac:dyDescent="0.25">
      <c r="E2443" s="20"/>
      <c r="F2443" s="20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6"/>
      <c r="AA2443" s="16"/>
      <c r="AB2443" s="16"/>
      <c r="AC2443" s="14"/>
      <c r="AD2443" s="14"/>
      <c r="AE2443" s="27"/>
      <c r="AF2443" s="27"/>
      <c r="AG2443" s="33"/>
      <c r="AH2443" s="34"/>
      <c r="AI2443" s="35"/>
      <c r="AJ2443" s="33"/>
      <c r="AK2443" s="34"/>
      <c r="AL2443" s="35"/>
      <c r="AM2443" s="28"/>
      <c r="AN2443" s="28"/>
      <c r="AO2443" s="28"/>
    </row>
    <row r="2444" spans="5:41" x14ac:dyDescent="0.25">
      <c r="E2444" s="20"/>
      <c r="F2444" s="20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6"/>
      <c r="AA2444" s="16"/>
      <c r="AB2444" s="16"/>
      <c r="AC2444" s="14"/>
      <c r="AD2444" s="14"/>
      <c r="AE2444" s="27"/>
      <c r="AF2444" s="27"/>
      <c r="AG2444" s="33"/>
      <c r="AH2444" s="34"/>
      <c r="AI2444" s="35"/>
      <c r="AJ2444" s="33"/>
      <c r="AK2444" s="34"/>
      <c r="AL2444" s="35"/>
      <c r="AM2444" s="28"/>
      <c r="AN2444" s="28"/>
      <c r="AO2444" s="28"/>
    </row>
    <row r="2445" spans="5:41" x14ac:dyDescent="0.25">
      <c r="E2445" s="20"/>
      <c r="F2445" s="20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6"/>
      <c r="AA2445" s="16"/>
      <c r="AB2445" s="16"/>
      <c r="AC2445" s="14"/>
      <c r="AD2445" s="14"/>
      <c r="AE2445" s="27"/>
      <c r="AF2445" s="27"/>
      <c r="AG2445" s="33"/>
      <c r="AH2445" s="34"/>
      <c r="AI2445" s="35"/>
      <c r="AJ2445" s="33"/>
      <c r="AK2445" s="34"/>
      <c r="AL2445" s="35"/>
      <c r="AM2445" s="28"/>
      <c r="AN2445" s="28"/>
      <c r="AO2445" s="28"/>
    </row>
    <row r="2446" spans="5:41" x14ac:dyDescent="0.25">
      <c r="E2446" s="20"/>
      <c r="F2446" s="20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6"/>
      <c r="AA2446" s="16"/>
      <c r="AB2446" s="16"/>
      <c r="AC2446" s="14"/>
      <c r="AD2446" s="14"/>
      <c r="AE2446" s="27"/>
      <c r="AF2446" s="27"/>
      <c r="AG2446" s="33"/>
      <c r="AH2446" s="34"/>
      <c r="AI2446" s="35"/>
      <c r="AJ2446" s="33"/>
      <c r="AK2446" s="34"/>
      <c r="AL2446" s="35"/>
      <c r="AM2446" s="28"/>
      <c r="AN2446" s="28"/>
      <c r="AO2446" s="28"/>
    </row>
    <row r="2447" spans="5:41" x14ac:dyDescent="0.25">
      <c r="E2447" s="20"/>
      <c r="F2447" s="20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6"/>
      <c r="AA2447" s="16"/>
      <c r="AB2447" s="16"/>
      <c r="AC2447" s="14"/>
      <c r="AD2447" s="14"/>
      <c r="AE2447" s="27"/>
      <c r="AF2447" s="27"/>
      <c r="AG2447" s="33"/>
      <c r="AH2447" s="34"/>
      <c r="AI2447" s="35"/>
      <c r="AJ2447" s="33"/>
      <c r="AK2447" s="34"/>
      <c r="AL2447" s="35"/>
      <c r="AM2447" s="28"/>
      <c r="AN2447" s="28"/>
      <c r="AO2447" s="28"/>
    </row>
    <row r="2448" spans="5:41" x14ac:dyDescent="0.25">
      <c r="E2448" s="20"/>
      <c r="F2448" s="20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6"/>
      <c r="AA2448" s="16"/>
      <c r="AB2448" s="16"/>
      <c r="AC2448" s="14"/>
      <c r="AD2448" s="14"/>
      <c r="AE2448" s="27"/>
      <c r="AF2448" s="27"/>
      <c r="AG2448" s="33"/>
      <c r="AH2448" s="34"/>
      <c r="AI2448" s="35"/>
      <c r="AJ2448" s="33"/>
      <c r="AK2448" s="34"/>
      <c r="AL2448" s="35"/>
      <c r="AM2448" s="28"/>
      <c r="AN2448" s="28"/>
      <c r="AO2448" s="28"/>
    </row>
    <row r="2449" spans="5:41" x14ac:dyDescent="0.25">
      <c r="E2449" s="20"/>
      <c r="F2449" s="20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6"/>
      <c r="AA2449" s="16"/>
      <c r="AB2449" s="16"/>
      <c r="AC2449" s="14"/>
      <c r="AD2449" s="14"/>
      <c r="AE2449" s="27"/>
      <c r="AF2449" s="27"/>
      <c r="AG2449" s="33"/>
      <c r="AH2449" s="34"/>
      <c r="AI2449" s="35"/>
      <c r="AJ2449" s="33"/>
      <c r="AK2449" s="34"/>
      <c r="AL2449" s="35"/>
      <c r="AM2449" s="28"/>
      <c r="AN2449" s="28"/>
      <c r="AO2449" s="28"/>
    </row>
    <row r="2450" spans="5:41" x14ac:dyDescent="0.25">
      <c r="E2450" s="20"/>
      <c r="F2450" s="20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6"/>
      <c r="AA2450" s="16"/>
      <c r="AB2450" s="16"/>
      <c r="AC2450" s="14"/>
      <c r="AD2450" s="14"/>
      <c r="AE2450" s="27"/>
      <c r="AF2450" s="27"/>
      <c r="AG2450" s="33"/>
      <c r="AH2450" s="34"/>
      <c r="AI2450" s="35"/>
      <c r="AJ2450" s="33"/>
      <c r="AK2450" s="34"/>
      <c r="AL2450" s="35"/>
      <c r="AM2450" s="28"/>
      <c r="AN2450" s="28"/>
      <c r="AO2450" s="28"/>
    </row>
    <row r="2451" spans="5:41" x14ac:dyDescent="0.25">
      <c r="E2451" s="20"/>
      <c r="F2451" s="20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6"/>
      <c r="AA2451" s="16"/>
      <c r="AB2451" s="16"/>
      <c r="AC2451" s="14"/>
      <c r="AD2451" s="14"/>
      <c r="AE2451" s="27"/>
      <c r="AF2451" s="27"/>
      <c r="AG2451" s="33"/>
      <c r="AH2451" s="34"/>
      <c r="AI2451" s="35"/>
      <c r="AJ2451" s="33"/>
      <c r="AK2451" s="34"/>
      <c r="AL2451" s="35"/>
      <c r="AM2451" s="28"/>
      <c r="AN2451" s="28"/>
      <c r="AO2451" s="28"/>
    </row>
    <row r="2452" spans="5:41" x14ac:dyDescent="0.25">
      <c r="E2452" s="20"/>
      <c r="F2452" s="20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6"/>
      <c r="AA2452" s="16"/>
      <c r="AB2452" s="16"/>
      <c r="AC2452" s="14"/>
      <c r="AD2452" s="14"/>
      <c r="AE2452" s="27"/>
      <c r="AF2452" s="27"/>
      <c r="AG2452" s="33"/>
      <c r="AH2452" s="34"/>
      <c r="AI2452" s="35"/>
      <c r="AJ2452" s="33"/>
      <c r="AK2452" s="34"/>
      <c r="AL2452" s="35"/>
      <c r="AM2452" s="28"/>
      <c r="AN2452" s="28"/>
      <c r="AO2452" s="28"/>
    </row>
    <row r="2453" spans="5:41" x14ac:dyDescent="0.25">
      <c r="E2453" s="20"/>
      <c r="F2453" s="20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6"/>
      <c r="AA2453" s="16"/>
      <c r="AB2453" s="16"/>
      <c r="AC2453" s="14"/>
      <c r="AD2453" s="14"/>
      <c r="AE2453" s="27"/>
      <c r="AF2453" s="27"/>
      <c r="AG2453" s="33"/>
      <c r="AH2453" s="34"/>
      <c r="AI2453" s="35"/>
      <c r="AJ2453" s="33"/>
      <c r="AK2453" s="34"/>
      <c r="AL2453" s="35"/>
      <c r="AM2453" s="28"/>
      <c r="AN2453" s="28"/>
      <c r="AO2453" s="28"/>
    </row>
    <row r="2454" spans="5:41" x14ac:dyDescent="0.25">
      <c r="E2454" s="20"/>
      <c r="F2454" s="20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6"/>
      <c r="AA2454" s="16"/>
      <c r="AB2454" s="16"/>
      <c r="AC2454" s="14"/>
      <c r="AD2454" s="14"/>
      <c r="AE2454" s="27"/>
      <c r="AF2454" s="27"/>
      <c r="AG2454" s="33"/>
      <c r="AH2454" s="34"/>
      <c r="AI2454" s="35"/>
      <c r="AJ2454" s="33"/>
      <c r="AK2454" s="34"/>
      <c r="AL2454" s="35"/>
      <c r="AM2454" s="28"/>
      <c r="AN2454" s="28"/>
      <c r="AO2454" s="28"/>
    </row>
    <row r="2455" spans="5:41" x14ac:dyDescent="0.25">
      <c r="E2455" s="20"/>
      <c r="F2455" s="20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6"/>
      <c r="AA2455" s="16"/>
      <c r="AB2455" s="16"/>
      <c r="AC2455" s="14"/>
      <c r="AD2455" s="14"/>
      <c r="AE2455" s="27"/>
      <c r="AF2455" s="27"/>
      <c r="AG2455" s="33"/>
      <c r="AH2455" s="34"/>
      <c r="AI2455" s="35"/>
      <c r="AJ2455" s="33"/>
      <c r="AK2455" s="34"/>
      <c r="AL2455" s="35"/>
      <c r="AM2455" s="28"/>
      <c r="AN2455" s="28"/>
      <c r="AO2455" s="28"/>
    </row>
    <row r="2456" spans="5:41" x14ac:dyDescent="0.25">
      <c r="E2456" s="20"/>
      <c r="F2456" s="20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6"/>
      <c r="AA2456" s="16"/>
      <c r="AB2456" s="16"/>
      <c r="AC2456" s="14"/>
      <c r="AD2456" s="14"/>
      <c r="AE2456" s="27"/>
      <c r="AF2456" s="27"/>
      <c r="AG2456" s="33"/>
      <c r="AH2456" s="34"/>
      <c r="AI2456" s="35"/>
      <c r="AJ2456" s="33"/>
      <c r="AK2456" s="34"/>
      <c r="AL2456" s="35"/>
      <c r="AM2456" s="28"/>
      <c r="AN2456" s="28"/>
      <c r="AO2456" s="28"/>
    </row>
    <row r="2457" spans="5:41" x14ac:dyDescent="0.25">
      <c r="E2457" s="20"/>
      <c r="F2457" s="20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6"/>
      <c r="AA2457" s="16"/>
      <c r="AB2457" s="16"/>
      <c r="AC2457" s="14"/>
      <c r="AD2457" s="14"/>
      <c r="AE2457" s="27"/>
      <c r="AF2457" s="27"/>
      <c r="AG2457" s="33"/>
      <c r="AH2457" s="34"/>
      <c r="AI2457" s="35"/>
      <c r="AJ2457" s="33"/>
      <c r="AK2457" s="34"/>
      <c r="AL2457" s="35"/>
      <c r="AM2457" s="28"/>
      <c r="AN2457" s="28"/>
      <c r="AO2457" s="28"/>
    </row>
    <row r="2458" spans="5:41" x14ac:dyDescent="0.25">
      <c r="E2458" s="20"/>
      <c r="F2458" s="20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6"/>
      <c r="AA2458" s="16"/>
      <c r="AB2458" s="16"/>
      <c r="AC2458" s="14"/>
      <c r="AD2458" s="14"/>
      <c r="AE2458" s="27"/>
      <c r="AF2458" s="27"/>
      <c r="AG2458" s="33"/>
      <c r="AH2458" s="34"/>
      <c r="AI2458" s="35"/>
      <c r="AJ2458" s="33"/>
      <c r="AK2458" s="34"/>
      <c r="AL2458" s="35"/>
      <c r="AM2458" s="28"/>
      <c r="AN2458" s="28"/>
      <c r="AO2458" s="28"/>
    </row>
    <row r="2459" spans="5:41" x14ac:dyDescent="0.25">
      <c r="E2459" s="20"/>
      <c r="F2459" s="20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6"/>
      <c r="AA2459" s="16"/>
      <c r="AB2459" s="16"/>
      <c r="AC2459" s="14"/>
      <c r="AD2459" s="14"/>
      <c r="AE2459" s="27"/>
      <c r="AF2459" s="27"/>
      <c r="AG2459" s="33"/>
      <c r="AH2459" s="34"/>
      <c r="AI2459" s="35"/>
      <c r="AJ2459" s="33"/>
      <c r="AK2459" s="34"/>
      <c r="AL2459" s="35"/>
      <c r="AM2459" s="28"/>
      <c r="AN2459" s="28"/>
      <c r="AO2459" s="28"/>
    </row>
    <row r="2460" spans="5:41" x14ac:dyDescent="0.25">
      <c r="E2460" s="20"/>
      <c r="F2460" s="20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6"/>
      <c r="AA2460" s="16"/>
      <c r="AB2460" s="16"/>
      <c r="AC2460" s="14"/>
      <c r="AD2460" s="14"/>
      <c r="AE2460" s="27"/>
      <c r="AF2460" s="27"/>
      <c r="AG2460" s="33"/>
      <c r="AH2460" s="34"/>
      <c r="AI2460" s="35"/>
      <c r="AJ2460" s="33"/>
      <c r="AK2460" s="34"/>
      <c r="AL2460" s="35"/>
      <c r="AM2460" s="28"/>
      <c r="AN2460" s="28"/>
      <c r="AO2460" s="28"/>
    </row>
    <row r="2461" spans="5:41" x14ac:dyDescent="0.25">
      <c r="E2461" s="20"/>
      <c r="F2461" s="20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6"/>
      <c r="AA2461" s="16"/>
      <c r="AB2461" s="16"/>
      <c r="AC2461" s="14"/>
      <c r="AD2461" s="14"/>
      <c r="AE2461" s="27"/>
      <c r="AF2461" s="27"/>
      <c r="AG2461" s="33"/>
      <c r="AH2461" s="34"/>
      <c r="AI2461" s="35"/>
      <c r="AJ2461" s="33"/>
      <c r="AK2461" s="34"/>
      <c r="AL2461" s="35"/>
      <c r="AM2461" s="28"/>
      <c r="AN2461" s="28"/>
      <c r="AO2461" s="28"/>
    </row>
    <row r="2462" spans="5:41" x14ac:dyDescent="0.25">
      <c r="E2462" s="20"/>
      <c r="F2462" s="20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6"/>
      <c r="AA2462" s="16"/>
      <c r="AB2462" s="16"/>
      <c r="AC2462" s="14"/>
      <c r="AD2462" s="14"/>
      <c r="AE2462" s="27"/>
      <c r="AF2462" s="27"/>
      <c r="AG2462" s="33"/>
      <c r="AH2462" s="34"/>
      <c r="AI2462" s="35"/>
      <c r="AJ2462" s="33"/>
      <c r="AK2462" s="34"/>
      <c r="AL2462" s="35"/>
      <c r="AM2462" s="28"/>
      <c r="AN2462" s="28"/>
      <c r="AO2462" s="28"/>
    </row>
    <row r="2463" spans="5:41" x14ac:dyDescent="0.25">
      <c r="E2463" s="20"/>
      <c r="F2463" s="20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6"/>
      <c r="AA2463" s="16"/>
      <c r="AB2463" s="16"/>
      <c r="AC2463" s="14"/>
      <c r="AD2463" s="14"/>
      <c r="AE2463" s="27"/>
      <c r="AF2463" s="27"/>
      <c r="AG2463" s="33"/>
      <c r="AH2463" s="34"/>
      <c r="AI2463" s="35"/>
      <c r="AJ2463" s="33"/>
      <c r="AK2463" s="34"/>
      <c r="AL2463" s="35"/>
      <c r="AM2463" s="28"/>
      <c r="AN2463" s="28"/>
      <c r="AO2463" s="28"/>
    </row>
    <row r="2464" spans="5:41" x14ac:dyDescent="0.25">
      <c r="E2464" s="20"/>
      <c r="F2464" s="20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6"/>
      <c r="AA2464" s="16"/>
      <c r="AB2464" s="16"/>
      <c r="AC2464" s="14"/>
      <c r="AD2464" s="14"/>
      <c r="AE2464" s="27"/>
      <c r="AF2464" s="27"/>
      <c r="AG2464" s="33"/>
      <c r="AH2464" s="34"/>
      <c r="AI2464" s="35"/>
      <c r="AJ2464" s="33"/>
      <c r="AK2464" s="34"/>
      <c r="AL2464" s="35"/>
      <c r="AM2464" s="28"/>
      <c r="AN2464" s="28"/>
      <c r="AO2464" s="28"/>
    </row>
    <row r="2465" spans="5:41" x14ac:dyDescent="0.25">
      <c r="E2465" s="20"/>
      <c r="F2465" s="20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6"/>
      <c r="AA2465" s="16"/>
      <c r="AB2465" s="16"/>
      <c r="AC2465" s="14"/>
      <c r="AD2465" s="14"/>
      <c r="AE2465" s="27"/>
      <c r="AF2465" s="27"/>
      <c r="AG2465" s="33"/>
      <c r="AH2465" s="34"/>
      <c r="AI2465" s="35"/>
      <c r="AJ2465" s="33"/>
      <c r="AK2465" s="34"/>
      <c r="AL2465" s="35"/>
      <c r="AM2465" s="28"/>
      <c r="AN2465" s="28"/>
      <c r="AO2465" s="28"/>
    </row>
    <row r="2466" spans="5:41" x14ac:dyDescent="0.25">
      <c r="E2466" s="20"/>
      <c r="F2466" s="20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6"/>
      <c r="AA2466" s="16"/>
      <c r="AB2466" s="16"/>
      <c r="AC2466" s="14"/>
      <c r="AD2466" s="14"/>
      <c r="AE2466" s="27"/>
      <c r="AF2466" s="27"/>
      <c r="AG2466" s="33"/>
      <c r="AH2466" s="34"/>
      <c r="AI2466" s="35"/>
      <c r="AJ2466" s="33"/>
      <c r="AK2466" s="34"/>
      <c r="AL2466" s="35"/>
      <c r="AM2466" s="28"/>
      <c r="AN2466" s="28"/>
      <c r="AO2466" s="28"/>
    </row>
    <row r="2467" spans="5:41" x14ac:dyDescent="0.25">
      <c r="E2467" s="20"/>
      <c r="F2467" s="20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6"/>
      <c r="AA2467" s="16"/>
      <c r="AB2467" s="16"/>
      <c r="AC2467" s="14"/>
      <c r="AD2467" s="14"/>
      <c r="AE2467" s="27"/>
      <c r="AF2467" s="27"/>
      <c r="AG2467" s="33"/>
      <c r="AH2467" s="34"/>
      <c r="AI2467" s="35"/>
      <c r="AJ2467" s="33"/>
      <c r="AK2467" s="34"/>
      <c r="AL2467" s="35"/>
      <c r="AM2467" s="28"/>
      <c r="AN2467" s="28"/>
      <c r="AO2467" s="28"/>
    </row>
    <row r="2468" spans="5:41" x14ac:dyDescent="0.25">
      <c r="E2468" s="20"/>
      <c r="F2468" s="20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6"/>
      <c r="AA2468" s="16"/>
      <c r="AB2468" s="16"/>
      <c r="AC2468" s="14"/>
      <c r="AD2468" s="14"/>
      <c r="AE2468" s="27"/>
      <c r="AF2468" s="27"/>
      <c r="AG2468" s="33"/>
      <c r="AH2468" s="34"/>
      <c r="AI2468" s="35"/>
      <c r="AJ2468" s="33"/>
      <c r="AK2468" s="34"/>
      <c r="AL2468" s="35"/>
      <c r="AM2468" s="28"/>
      <c r="AN2468" s="28"/>
      <c r="AO2468" s="28"/>
    </row>
    <row r="2469" spans="5:41" x14ac:dyDescent="0.25">
      <c r="E2469" s="20"/>
      <c r="F2469" s="20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6"/>
      <c r="AA2469" s="16"/>
      <c r="AB2469" s="16"/>
      <c r="AC2469" s="14"/>
      <c r="AD2469" s="14"/>
      <c r="AE2469" s="27"/>
      <c r="AF2469" s="27"/>
      <c r="AG2469" s="33"/>
      <c r="AH2469" s="34"/>
      <c r="AI2469" s="35"/>
      <c r="AJ2469" s="33"/>
      <c r="AK2469" s="34"/>
      <c r="AL2469" s="35"/>
      <c r="AM2469" s="28"/>
      <c r="AN2469" s="28"/>
      <c r="AO2469" s="28"/>
    </row>
    <row r="2470" spans="5:41" x14ac:dyDescent="0.25">
      <c r="E2470" s="20"/>
      <c r="F2470" s="20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6"/>
      <c r="AA2470" s="16"/>
      <c r="AB2470" s="16"/>
      <c r="AC2470" s="14"/>
      <c r="AD2470" s="14"/>
      <c r="AE2470" s="27"/>
      <c r="AF2470" s="27"/>
      <c r="AG2470" s="33"/>
      <c r="AH2470" s="34"/>
      <c r="AI2470" s="35"/>
      <c r="AJ2470" s="33"/>
      <c r="AK2470" s="34"/>
      <c r="AL2470" s="35"/>
      <c r="AM2470" s="28"/>
      <c r="AN2470" s="28"/>
      <c r="AO2470" s="28"/>
    </row>
    <row r="2471" spans="5:41" x14ac:dyDescent="0.25">
      <c r="E2471" s="20"/>
      <c r="F2471" s="20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6"/>
      <c r="AA2471" s="16"/>
      <c r="AB2471" s="16"/>
      <c r="AC2471" s="14"/>
      <c r="AD2471" s="14"/>
      <c r="AE2471" s="27"/>
      <c r="AF2471" s="27"/>
      <c r="AG2471" s="33"/>
      <c r="AH2471" s="34"/>
      <c r="AI2471" s="35"/>
      <c r="AJ2471" s="33"/>
      <c r="AK2471" s="34"/>
      <c r="AL2471" s="35"/>
      <c r="AM2471" s="28"/>
      <c r="AN2471" s="28"/>
      <c r="AO2471" s="28"/>
    </row>
    <row r="2472" spans="5:41" x14ac:dyDescent="0.25">
      <c r="E2472" s="20"/>
      <c r="F2472" s="20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6"/>
      <c r="AA2472" s="16"/>
      <c r="AB2472" s="16"/>
      <c r="AC2472" s="14"/>
      <c r="AD2472" s="14"/>
      <c r="AE2472" s="27"/>
      <c r="AF2472" s="27"/>
      <c r="AG2472" s="33"/>
      <c r="AH2472" s="34"/>
      <c r="AI2472" s="35"/>
      <c r="AJ2472" s="33"/>
      <c r="AK2472" s="34"/>
      <c r="AL2472" s="35"/>
      <c r="AM2472" s="28"/>
      <c r="AN2472" s="28"/>
      <c r="AO2472" s="28"/>
    </row>
    <row r="2473" spans="5:41" x14ac:dyDescent="0.25">
      <c r="E2473" s="20"/>
      <c r="F2473" s="20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6"/>
      <c r="AA2473" s="16"/>
      <c r="AB2473" s="16"/>
      <c r="AC2473" s="14"/>
      <c r="AD2473" s="14"/>
      <c r="AE2473" s="27"/>
      <c r="AF2473" s="27"/>
      <c r="AG2473" s="33"/>
      <c r="AH2473" s="34"/>
      <c r="AI2473" s="35"/>
      <c r="AJ2473" s="33"/>
      <c r="AK2473" s="34"/>
      <c r="AL2473" s="35"/>
      <c r="AM2473" s="28"/>
      <c r="AN2473" s="28"/>
      <c r="AO2473" s="28"/>
    </row>
    <row r="2474" spans="5:41" x14ac:dyDescent="0.25">
      <c r="E2474" s="20"/>
      <c r="F2474" s="20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6"/>
      <c r="AA2474" s="16"/>
      <c r="AB2474" s="16"/>
      <c r="AC2474" s="14"/>
      <c r="AD2474" s="14"/>
      <c r="AE2474" s="27"/>
      <c r="AF2474" s="27"/>
      <c r="AG2474" s="33"/>
      <c r="AH2474" s="34"/>
      <c r="AI2474" s="35"/>
      <c r="AJ2474" s="33"/>
      <c r="AK2474" s="34"/>
      <c r="AL2474" s="35"/>
      <c r="AM2474" s="28"/>
      <c r="AN2474" s="28"/>
      <c r="AO2474" s="28"/>
    </row>
    <row r="2475" spans="5:41" x14ac:dyDescent="0.25">
      <c r="E2475" s="20"/>
      <c r="F2475" s="20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6"/>
      <c r="AA2475" s="16"/>
      <c r="AB2475" s="16"/>
      <c r="AC2475" s="14"/>
      <c r="AD2475" s="14"/>
      <c r="AE2475" s="27"/>
      <c r="AF2475" s="27"/>
      <c r="AG2475" s="33"/>
      <c r="AH2475" s="34"/>
      <c r="AI2475" s="35"/>
      <c r="AJ2475" s="33"/>
      <c r="AK2475" s="34"/>
      <c r="AL2475" s="35"/>
      <c r="AM2475" s="28"/>
      <c r="AN2475" s="28"/>
      <c r="AO2475" s="28"/>
    </row>
    <row r="2476" spans="5:41" x14ac:dyDescent="0.25">
      <c r="E2476" s="20"/>
      <c r="F2476" s="20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6"/>
      <c r="AA2476" s="16"/>
      <c r="AB2476" s="16"/>
      <c r="AC2476" s="14"/>
      <c r="AD2476" s="14"/>
      <c r="AE2476" s="27"/>
      <c r="AF2476" s="27"/>
      <c r="AG2476" s="33"/>
      <c r="AH2476" s="34"/>
      <c r="AI2476" s="35"/>
      <c r="AJ2476" s="33"/>
      <c r="AK2476" s="34"/>
      <c r="AL2476" s="35"/>
      <c r="AM2476" s="28"/>
      <c r="AN2476" s="28"/>
      <c r="AO2476" s="28"/>
    </row>
    <row r="2477" spans="5:41" x14ac:dyDescent="0.25">
      <c r="E2477" s="20"/>
      <c r="F2477" s="20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6"/>
      <c r="AA2477" s="16"/>
      <c r="AB2477" s="16"/>
      <c r="AC2477" s="14"/>
      <c r="AD2477" s="14"/>
      <c r="AE2477" s="27"/>
      <c r="AF2477" s="27"/>
      <c r="AG2477" s="33"/>
      <c r="AH2477" s="34"/>
      <c r="AI2477" s="35"/>
      <c r="AJ2477" s="33"/>
      <c r="AK2477" s="34"/>
      <c r="AL2477" s="35"/>
      <c r="AM2477" s="28"/>
      <c r="AN2477" s="28"/>
      <c r="AO2477" s="28"/>
    </row>
    <row r="2478" spans="5:41" x14ac:dyDescent="0.25">
      <c r="E2478" s="20"/>
      <c r="F2478" s="20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6"/>
      <c r="AA2478" s="16"/>
      <c r="AB2478" s="16"/>
      <c r="AC2478" s="14"/>
      <c r="AD2478" s="14"/>
      <c r="AE2478" s="27"/>
      <c r="AF2478" s="27"/>
      <c r="AG2478" s="33"/>
      <c r="AH2478" s="34"/>
      <c r="AI2478" s="35"/>
      <c r="AJ2478" s="33"/>
      <c r="AK2478" s="34"/>
      <c r="AL2478" s="35"/>
      <c r="AM2478" s="28"/>
      <c r="AN2478" s="28"/>
      <c r="AO2478" s="28"/>
    </row>
    <row r="2479" spans="5:41" x14ac:dyDescent="0.25">
      <c r="E2479" s="20"/>
      <c r="F2479" s="20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6"/>
      <c r="AA2479" s="16"/>
      <c r="AB2479" s="16"/>
      <c r="AC2479" s="14"/>
      <c r="AD2479" s="14"/>
      <c r="AE2479" s="27"/>
      <c r="AF2479" s="27"/>
      <c r="AG2479" s="33"/>
      <c r="AH2479" s="34"/>
      <c r="AI2479" s="35"/>
      <c r="AJ2479" s="33"/>
      <c r="AK2479" s="34"/>
      <c r="AL2479" s="35"/>
      <c r="AM2479" s="28"/>
      <c r="AN2479" s="28"/>
      <c r="AO2479" s="28"/>
    </row>
    <row r="2480" spans="5:41" x14ac:dyDescent="0.25">
      <c r="E2480" s="20"/>
      <c r="F2480" s="20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6"/>
      <c r="AA2480" s="16"/>
      <c r="AB2480" s="16"/>
      <c r="AC2480" s="14"/>
      <c r="AD2480" s="14"/>
      <c r="AE2480" s="27"/>
      <c r="AF2480" s="27"/>
      <c r="AG2480" s="33"/>
      <c r="AH2480" s="34"/>
      <c r="AI2480" s="35"/>
      <c r="AJ2480" s="33"/>
      <c r="AK2480" s="34"/>
      <c r="AL2480" s="35"/>
      <c r="AM2480" s="28"/>
      <c r="AN2480" s="28"/>
      <c r="AO2480" s="28"/>
    </row>
    <row r="2481" spans="5:41" x14ac:dyDescent="0.25">
      <c r="E2481" s="20"/>
      <c r="F2481" s="20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6"/>
      <c r="AA2481" s="16"/>
      <c r="AB2481" s="16"/>
      <c r="AC2481" s="14"/>
      <c r="AD2481" s="14"/>
      <c r="AE2481" s="27"/>
      <c r="AF2481" s="27"/>
      <c r="AG2481" s="33"/>
      <c r="AH2481" s="34"/>
      <c r="AI2481" s="35"/>
      <c r="AJ2481" s="33"/>
      <c r="AK2481" s="34"/>
      <c r="AL2481" s="35"/>
      <c r="AM2481" s="28"/>
      <c r="AN2481" s="28"/>
      <c r="AO2481" s="28"/>
    </row>
    <row r="2482" spans="5:41" x14ac:dyDescent="0.25">
      <c r="E2482" s="20"/>
      <c r="F2482" s="20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6"/>
      <c r="AA2482" s="16"/>
      <c r="AB2482" s="16"/>
      <c r="AC2482" s="14"/>
      <c r="AD2482" s="14"/>
      <c r="AE2482" s="27"/>
      <c r="AF2482" s="27"/>
      <c r="AG2482" s="33"/>
      <c r="AH2482" s="34"/>
      <c r="AI2482" s="35"/>
      <c r="AJ2482" s="33"/>
      <c r="AK2482" s="34"/>
      <c r="AL2482" s="35"/>
      <c r="AM2482" s="28"/>
      <c r="AN2482" s="28"/>
      <c r="AO2482" s="28"/>
    </row>
    <row r="2483" spans="5:41" x14ac:dyDescent="0.25">
      <c r="E2483" s="20"/>
      <c r="F2483" s="20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6"/>
      <c r="AA2483" s="16"/>
      <c r="AB2483" s="16"/>
      <c r="AC2483" s="14"/>
      <c r="AD2483" s="14"/>
      <c r="AE2483" s="27"/>
      <c r="AF2483" s="27"/>
      <c r="AG2483" s="33"/>
      <c r="AH2483" s="34"/>
      <c r="AI2483" s="35"/>
      <c r="AJ2483" s="33"/>
      <c r="AK2483" s="34"/>
      <c r="AL2483" s="35"/>
      <c r="AM2483" s="28"/>
      <c r="AN2483" s="28"/>
      <c r="AO2483" s="28"/>
    </row>
    <row r="2484" spans="5:41" x14ac:dyDescent="0.25">
      <c r="E2484" s="20"/>
      <c r="F2484" s="20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6"/>
      <c r="AA2484" s="16"/>
      <c r="AB2484" s="16"/>
      <c r="AC2484" s="14"/>
      <c r="AD2484" s="14"/>
      <c r="AE2484" s="27"/>
      <c r="AF2484" s="27"/>
      <c r="AG2484" s="33"/>
      <c r="AH2484" s="34"/>
      <c r="AI2484" s="35"/>
      <c r="AJ2484" s="33"/>
      <c r="AK2484" s="34"/>
      <c r="AL2484" s="35"/>
      <c r="AM2484" s="28"/>
      <c r="AN2484" s="28"/>
      <c r="AO2484" s="28"/>
    </row>
    <row r="2485" spans="5:41" x14ac:dyDescent="0.25">
      <c r="E2485" s="20"/>
      <c r="F2485" s="20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6"/>
      <c r="AA2485" s="16"/>
      <c r="AB2485" s="16"/>
      <c r="AC2485" s="14"/>
      <c r="AD2485" s="14"/>
      <c r="AE2485" s="27"/>
      <c r="AF2485" s="27"/>
      <c r="AG2485" s="33"/>
      <c r="AH2485" s="34"/>
      <c r="AI2485" s="35"/>
      <c r="AJ2485" s="33"/>
      <c r="AK2485" s="34"/>
      <c r="AL2485" s="35"/>
      <c r="AM2485" s="28"/>
      <c r="AN2485" s="28"/>
      <c r="AO2485" s="28"/>
    </row>
    <row r="2486" spans="5:41" x14ac:dyDescent="0.25">
      <c r="E2486" s="20"/>
      <c r="F2486" s="20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6"/>
      <c r="AA2486" s="16"/>
      <c r="AB2486" s="16"/>
      <c r="AC2486" s="14"/>
      <c r="AD2486" s="14"/>
      <c r="AE2486" s="27"/>
      <c r="AF2486" s="27"/>
      <c r="AG2486" s="33"/>
      <c r="AH2486" s="34"/>
      <c r="AI2486" s="35"/>
      <c r="AJ2486" s="33"/>
      <c r="AK2486" s="34"/>
      <c r="AL2486" s="35"/>
      <c r="AM2486" s="28"/>
      <c r="AN2486" s="28"/>
      <c r="AO2486" s="28"/>
    </row>
    <row r="2487" spans="5:41" x14ac:dyDescent="0.25">
      <c r="E2487" s="20"/>
      <c r="F2487" s="20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6"/>
      <c r="AA2487" s="16"/>
      <c r="AB2487" s="16"/>
      <c r="AC2487" s="14"/>
      <c r="AD2487" s="14"/>
      <c r="AE2487" s="27"/>
      <c r="AF2487" s="27"/>
      <c r="AG2487" s="33"/>
      <c r="AH2487" s="34"/>
      <c r="AI2487" s="35"/>
      <c r="AJ2487" s="33"/>
      <c r="AK2487" s="34"/>
      <c r="AL2487" s="35"/>
      <c r="AM2487" s="28"/>
      <c r="AN2487" s="28"/>
      <c r="AO2487" s="28"/>
    </row>
    <row r="2488" spans="5:41" x14ac:dyDescent="0.25">
      <c r="E2488" s="20"/>
      <c r="F2488" s="20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6"/>
      <c r="AA2488" s="16"/>
      <c r="AB2488" s="16"/>
      <c r="AC2488" s="14"/>
      <c r="AD2488" s="14"/>
      <c r="AE2488" s="27"/>
      <c r="AF2488" s="27"/>
      <c r="AG2488" s="33"/>
      <c r="AH2488" s="34"/>
      <c r="AI2488" s="35"/>
      <c r="AJ2488" s="33"/>
      <c r="AK2488" s="34"/>
      <c r="AL2488" s="35"/>
      <c r="AM2488" s="28"/>
      <c r="AN2488" s="28"/>
      <c r="AO2488" s="28"/>
    </row>
    <row r="2489" spans="5:41" x14ac:dyDescent="0.25">
      <c r="E2489" s="20"/>
      <c r="F2489" s="20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6"/>
      <c r="AA2489" s="16"/>
      <c r="AB2489" s="16"/>
      <c r="AC2489" s="14"/>
      <c r="AD2489" s="14"/>
      <c r="AE2489" s="27"/>
      <c r="AF2489" s="27"/>
      <c r="AG2489" s="33"/>
      <c r="AH2489" s="34"/>
      <c r="AI2489" s="35"/>
      <c r="AJ2489" s="33"/>
      <c r="AK2489" s="34"/>
      <c r="AL2489" s="35"/>
      <c r="AM2489" s="28"/>
      <c r="AN2489" s="28"/>
      <c r="AO2489" s="28"/>
    </row>
    <row r="2490" spans="5:41" x14ac:dyDescent="0.25">
      <c r="E2490" s="20"/>
      <c r="F2490" s="20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6"/>
      <c r="AA2490" s="16"/>
      <c r="AB2490" s="16"/>
      <c r="AC2490" s="14"/>
      <c r="AD2490" s="14"/>
      <c r="AE2490" s="27"/>
      <c r="AF2490" s="27"/>
      <c r="AG2490" s="33"/>
      <c r="AH2490" s="34"/>
      <c r="AI2490" s="35"/>
      <c r="AJ2490" s="33"/>
      <c r="AK2490" s="34"/>
      <c r="AL2490" s="35"/>
      <c r="AM2490" s="28"/>
      <c r="AN2490" s="28"/>
      <c r="AO2490" s="28"/>
    </row>
    <row r="2491" spans="5:41" x14ac:dyDescent="0.25">
      <c r="E2491" s="20"/>
      <c r="F2491" s="20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6"/>
      <c r="AA2491" s="16"/>
      <c r="AB2491" s="16"/>
      <c r="AC2491" s="14"/>
      <c r="AD2491" s="14"/>
      <c r="AE2491" s="27"/>
      <c r="AF2491" s="27"/>
      <c r="AG2491" s="33"/>
      <c r="AH2491" s="34"/>
      <c r="AI2491" s="35"/>
      <c r="AJ2491" s="33"/>
      <c r="AK2491" s="34"/>
      <c r="AL2491" s="35"/>
      <c r="AM2491" s="28"/>
      <c r="AN2491" s="28"/>
      <c r="AO2491" s="28"/>
    </row>
    <row r="2492" spans="5:41" x14ac:dyDescent="0.25">
      <c r="E2492" s="20"/>
      <c r="F2492" s="20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6"/>
      <c r="AA2492" s="16"/>
      <c r="AB2492" s="16"/>
      <c r="AC2492" s="14"/>
      <c r="AD2492" s="14"/>
      <c r="AE2492" s="27"/>
      <c r="AF2492" s="27"/>
      <c r="AG2492" s="33"/>
      <c r="AH2492" s="34"/>
      <c r="AI2492" s="35"/>
      <c r="AJ2492" s="33"/>
      <c r="AK2492" s="34"/>
      <c r="AL2492" s="35"/>
      <c r="AM2492" s="28"/>
      <c r="AN2492" s="28"/>
      <c r="AO2492" s="28"/>
    </row>
    <row r="2493" spans="5:41" x14ac:dyDescent="0.25">
      <c r="E2493" s="20"/>
      <c r="F2493" s="20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6"/>
      <c r="AA2493" s="16"/>
      <c r="AB2493" s="16"/>
      <c r="AC2493" s="14"/>
      <c r="AD2493" s="14"/>
      <c r="AE2493" s="27"/>
      <c r="AF2493" s="27"/>
      <c r="AG2493" s="33"/>
      <c r="AH2493" s="34"/>
      <c r="AI2493" s="35"/>
      <c r="AJ2493" s="33"/>
      <c r="AK2493" s="34"/>
      <c r="AL2493" s="35"/>
      <c r="AM2493" s="28"/>
      <c r="AN2493" s="28"/>
      <c r="AO2493" s="28"/>
    </row>
    <row r="2494" spans="5:41" x14ac:dyDescent="0.25">
      <c r="E2494" s="20"/>
      <c r="F2494" s="20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6"/>
      <c r="AA2494" s="16"/>
      <c r="AB2494" s="16"/>
      <c r="AC2494" s="14"/>
      <c r="AD2494" s="14"/>
      <c r="AE2494" s="27"/>
      <c r="AF2494" s="27"/>
      <c r="AG2494" s="33"/>
      <c r="AH2494" s="34"/>
      <c r="AI2494" s="35"/>
      <c r="AJ2494" s="33"/>
      <c r="AK2494" s="34"/>
      <c r="AL2494" s="35"/>
      <c r="AM2494" s="28"/>
      <c r="AN2494" s="28"/>
      <c r="AO2494" s="28"/>
    </row>
    <row r="2495" spans="5:41" x14ac:dyDescent="0.25">
      <c r="E2495" s="20"/>
      <c r="F2495" s="20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6"/>
      <c r="AA2495" s="16"/>
      <c r="AB2495" s="16"/>
      <c r="AC2495" s="14"/>
      <c r="AD2495" s="14"/>
      <c r="AE2495" s="27"/>
      <c r="AF2495" s="27"/>
      <c r="AG2495" s="33"/>
      <c r="AH2495" s="34"/>
      <c r="AI2495" s="35"/>
      <c r="AJ2495" s="33"/>
      <c r="AK2495" s="34"/>
      <c r="AL2495" s="35"/>
      <c r="AM2495" s="28"/>
      <c r="AN2495" s="28"/>
      <c r="AO2495" s="28"/>
    </row>
    <row r="2496" spans="5:41" x14ac:dyDescent="0.25">
      <c r="E2496" s="20"/>
      <c r="F2496" s="20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6"/>
      <c r="AA2496" s="16"/>
      <c r="AB2496" s="16"/>
      <c r="AC2496" s="14"/>
      <c r="AD2496" s="14"/>
      <c r="AE2496" s="27"/>
      <c r="AF2496" s="27"/>
      <c r="AG2496" s="33"/>
      <c r="AH2496" s="34"/>
      <c r="AI2496" s="35"/>
      <c r="AJ2496" s="33"/>
      <c r="AK2496" s="34"/>
      <c r="AL2496" s="35"/>
      <c r="AM2496" s="28"/>
      <c r="AN2496" s="28"/>
      <c r="AO2496" s="28"/>
    </row>
    <row r="2497" spans="5:41" x14ac:dyDescent="0.25">
      <c r="E2497" s="20"/>
      <c r="F2497" s="20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6"/>
      <c r="AA2497" s="16"/>
      <c r="AB2497" s="16"/>
      <c r="AC2497" s="14"/>
      <c r="AD2497" s="14"/>
      <c r="AE2497" s="27"/>
      <c r="AF2497" s="27"/>
      <c r="AG2497" s="33"/>
      <c r="AH2497" s="34"/>
      <c r="AI2497" s="35"/>
      <c r="AJ2497" s="33"/>
      <c r="AK2497" s="34"/>
      <c r="AL2497" s="35"/>
      <c r="AM2497" s="28"/>
      <c r="AN2497" s="28"/>
      <c r="AO2497" s="28"/>
    </row>
    <row r="2498" spans="5:41" x14ac:dyDescent="0.25">
      <c r="E2498" s="20"/>
      <c r="F2498" s="20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6"/>
      <c r="AA2498" s="16"/>
      <c r="AB2498" s="16"/>
      <c r="AC2498" s="14"/>
      <c r="AD2498" s="14"/>
      <c r="AE2498" s="27"/>
      <c r="AF2498" s="27"/>
      <c r="AG2498" s="33"/>
      <c r="AH2498" s="34"/>
      <c r="AI2498" s="35"/>
      <c r="AJ2498" s="33"/>
      <c r="AK2498" s="34"/>
      <c r="AL2498" s="35"/>
      <c r="AM2498" s="28"/>
      <c r="AN2498" s="28"/>
      <c r="AO2498" s="28"/>
    </row>
    <row r="2499" spans="5:41" x14ac:dyDescent="0.25">
      <c r="E2499" s="20"/>
      <c r="F2499" s="20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6"/>
      <c r="AA2499" s="16"/>
      <c r="AB2499" s="16"/>
      <c r="AC2499" s="14"/>
      <c r="AD2499" s="14"/>
      <c r="AE2499" s="27"/>
      <c r="AF2499" s="27"/>
      <c r="AG2499" s="33"/>
      <c r="AH2499" s="34"/>
      <c r="AI2499" s="35"/>
      <c r="AJ2499" s="33"/>
      <c r="AK2499" s="34"/>
      <c r="AL2499" s="35"/>
      <c r="AM2499" s="28"/>
      <c r="AN2499" s="28"/>
      <c r="AO2499" s="28"/>
    </row>
    <row r="2500" spans="5:41" x14ac:dyDescent="0.25">
      <c r="E2500" s="20"/>
      <c r="F2500" s="20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6"/>
      <c r="AA2500" s="16"/>
      <c r="AB2500" s="16"/>
      <c r="AC2500" s="14"/>
      <c r="AD2500" s="14"/>
      <c r="AE2500" s="27"/>
      <c r="AF2500" s="27"/>
      <c r="AG2500" s="33"/>
      <c r="AH2500" s="34"/>
      <c r="AI2500" s="35"/>
      <c r="AJ2500" s="33"/>
      <c r="AK2500" s="34"/>
      <c r="AL2500" s="35"/>
      <c r="AM2500" s="28"/>
      <c r="AN2500" s="28"/>
      <c r="AO2500" s="28"/>
    </row>
    <row r="2501" spans="5:41" x14ac:dyDescent="0.25">
      <c r="E2501" s="20"/>
      <c r="F2501" s="20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6"/>
      <c r="AA2501" s="16"/>
      <c r="AB2501" s="16"/>
      <c r="AC2501" s="14"/>
      <c r="AD2501" s="14"/>
      <c r="AE2501" s="27"/>
      <c r="AF2501" s="27"/>
      <c r="AG2501" s="33"/>
      <c r="AH2501" s="34"/>
      <c r="AI2501" s="35"/>
      <c r="AJ2501" s="33"/>
      <c r="AK2501" s="34"/>
      <c r="AL2501" s="35"/>
      <c r="AM2501" s="28"/>
      <c r="AN2501" s="28"/>
      <c r="AO2501" s="28"/>
    </row>
    <row r="2502" spans="5:41" x14ac:dyDescent="0.25">
      <c r="E2502" s="20"/>
      <c r="F2502" s="20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6"/>
      <c r="AA2502" s="16"/>
      <c r="AB2502" s="16"/>
      <c r="AC2502" s="14"/>
      <c r="AD2502" s="14"/>
      <c r="AE2502" s="27"/>
      <c r="AF2502" s="27"/>
      <c r="AG2502" s="33"/>
      <c r="AH2502" s="34"/>
      <c r="AI2502" s="35"/>
      <c r="AJ2502" s="33"/>
      <c r="AK2502" s="34"/>
      <c r="AL2502" s="35"/>
      <c r="AM2502" s="28"/>
      <c r="AN2502" s="28"/>
      <c r="AO2502" s="28"/>
    </row>
    <row r="2503" spans="5:41" x14ac:dyDescent="0.25">
      <c r="E2503" s="20"/>
      <c r="F2503" s="20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6"/>
      <c r="AA2503" s="16"/>
      <c r="AB2503" s="16"/>
      <c r="AC2503" s="14"/>
      <c r="AD2503" s="14"/>
      <c r="AE2503" s="27"/>
      <c r="AF2503" s="27"/>
      <c r="AG2503" s="33"/>
      <c r="AH2503" s="34"/>
      <c r="AI2503" s="35"/>
      <c r="AJ2503" s="33"/>
      <c r="AK2503" s="34"/>
      <c r="AL2503" s="35"/>
      <c r="AM2503" s="28"/>
      <c r="AN2503" s="28"/>
      <c r="AO2503" s="28"/>
    </row>
    <row r="2504" spans="5:41" x14ac:dyDescent="0.25">
      <c r="E2504" s="20"/>
      <c r="F2504" s="20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6"/>
      <c r="AA2504" s="16"/>
      <c r="AB2504" s="16"/>
      <c r="AC2504" s="14"/>
      <c r="AD2504" s="14"/>
      <c r="AE2504" s="27"/>
      <c r="AF2504" s="27"/>
      <c r="AG2504" s="33"/>
      <c r="AH2504" s="34"/>
      <c r="AI2504" s="35"/>
      <c r="AJ2504" s="33"/>
      <c r="AK2504" s="34"/>
      <c r="AL2504" s="35"/>
      <c r="AM2504" s="28"/>
      <c r="AN2504" s="28"/>
      <c r="AO2504" s="28"/>
    </row>
    <row r="2505" spans="5:41" x14ac:dyDescent="0.25">
      <c r="E2505" s="20"/>
      <c r="F2505" s="20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6"/>
      <c r="AA2505" s="16"/>
      <c r="AB2505" s="16"/>
      <c r="AC2505" s="14"/>
      <c r="AD2505" s="14"/>
      <c r="AE2505" s="27"/>
      <c r="AF2505" s="27"/>
      <c r="AG2505" s="33"/>
      <c r="AH2505" s="34"/>
      <c r="AI2505" s="35"/>
      <c r="AJ2505" s="33"/>
      <c r="AK2505" s="34"/>
      <c r="AL2505" s="35"/>
      <c r="AM2505" s="28"/>
      <c r="AN2505" s="28"/>
      <c r="AO2505" s="28"/>
    </row>
    <row r="2506" spans="5:41" x14ac:dyDescent="0.25">
      <c r="E2506" s="20"/>
      <c r="F2506" s="20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6"/>
      <c r="AA2506" s="16"/>
      <c r="AB2506" s="16"/>
      <c r="AC2506" s="14"/>
      <c r="AD2506" s="14"/>
      <c r="AE2506" s="27"/>
      <c r="AF2506" s="27"/>
      <c r="AG2506" s="33"/>
      <c r="AH2506" s="34"/>
      <c r="AI2506" s="35"/>
      <c r="AJ2506" s="33"/>
      <c r="AK2506" s="34"/>
      <c r="AL2506" s="35"/>
      <c r="AM2506" s="28"/>
      <c r="AN2506" s="28"/>
      <c r="AO2506" s="28"/>
    </row>
    <row r="2507" spans="5:41" x14ac:dyDescent="0.25">
      <c r="E2507" s="20"/>
      <c r="F2507" s="20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6"/>
      <c r="AA2507" s="16"/>
      <c r="AB2507" s="16"/>
      <c r="AC2507" s="14"/>
      <c r="AD2507" s="14"/>
      <c r="AE2507" s="27"/>
      <c r="AF2507" s="27"/>
      <c r="AG2507" s="33"/>
      <c r="AH2507" s="34"/>
      <c r="AI2507" s="35"/>
      <c r="AJ2507" s="33"/>
      <c r="AK2507" s="34"/>
      <c r="AL2507" s="35"/>
      <c r="AM2507" s="28"/>
      <c r="AN2507" s="28"/>
      <c r="AO2507" s="28"/>
    </row>
    <row r="2508" spans="5:41" x14ac:dyDescent="0.25">
      <c r="E2508" s="20"/>
      <c r="F2508" s="20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6"/>
      <c r="AA2508" s="16"/>
      <c r="AB2508" s="16"/>
      <c r="AC2508" s="14"/>
      <c r="AD2508" s="14"/>
      <c r="AE2508" s="27"/>
      <c r="AF2508" s="27"/>
      <c r="AG2508" s="33"/>
      <c r="AH2508" s="34"/>
      <c r="AI2508" s="35"/>
      <c r="AJ2508" s="33"/>
      <c r="AK2508" s="34"/>
      <c r="AL2508" s="35"/>
      <c r="AM2508" s="28"/>
      <c r="AN2508" s="28"/>
      <c r="AO2508" s="28"/>
    </row>
    <row r="2509" spans="5:41" x14ac:dyDescent="0.25">
      <c r="E2509" s="20"/>
      <c r="F2509" s="20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6"/>
      <c r="AA2509" s="16"/>
      <c r="AB2509" s="16"/>
      <c r="AC2509" s="14"/>
      <c r="AD2509" s="14"/>
      <c r="AE2509" s="27"/>
      <c r="AF2509" s="27"/>
      <c r="AG2509" s="33"/>
      <c r="AH2509" s="34"/>
      <c r="AI2509" s="35"/>
      <c r="AJ2509" s="33"/>
      <c r="AK2509" s="34"/>
      <c r="AL2509" s="35"/>
      <c r="AM2509" s="28"/>
      <c r="AN2509" s="28"/>
      <c r="AO2509" s="28"/>
    </row>
    <row r="2510" spans="5:41" x14ac:dyDescent="0.25">
      <c r="E2510" s="20"/>
      <c r="F2510" s="20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6"/>
      <c r="AA2510" s="16"/>
      <c r="AB2510" s="16"/>
      <c r="AC2510" s="14"/>
      <c r="AD2510" s="14"/>
      <c r="AE2510" s="27"/>
      <c r="AF2510" s="27"/>
      <c r="AG2510" s="33"/>
      <c r="AH2510" s="34"/>
      <c r="AI2510" s="35"/>
      <c r="AJ2510" s="33"/>
      <c r="AK2510" s="34"/>
      <c r="AL2510" s="35"/>
      <c r="AM2510" s="28"/>
      <c r="AN2510" s="28"/>
      <c r="AO2510" s="28"/>
    </row>
    <row r="2511" spans="5:41" x14ac:dyDescent="0.25">
      <c r="E2511" s="20"/>
      <c r="F2511" s="20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6"/>
      <c r="AA2511" s="16"/>
      <c r="AB2511" s="16"/>
      <c r="AC2511" s="14"/>
      <c r="AD2511" s="14"/>
      <c r="AE2511" s="27"/>
      <c r="AF2511" s="27"/>
      <c r="AG2511" s="33"/>
      <c r="AH2511" s="34"/>
      <c r="AI2511" s="35"/>
      <c r="AJ2511" s="33"/>
      <c r="AK2511" s="34"/>
      <c r="AL2511" s="35"/>
      <c r="AM2511" s="28"/>
      <c r="AN2511" s="28"/>
      <c r="AO2511" s="28"/>
    </row>
    <row r="2512" spans="5:41" x14ac:dyDescent="0.25">
      <c r="E2512" s="20"/>
      <c r="F2512" s="20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6"/>
      <c r="AA2512" s="16"/>
      <c r="AB2512" s="16"/>
      <c r="AC2512" s="14"/>
      <c r="AD2512" s="14"/>
      <c r="AE2512" s="27"/>
      <c r="AF2512" s="27"/>
      <c r="AG2512" s="33"/>
      <c r="AH2512" s="34"/>
      <c r="AI2512" s="35"/>
      <c r="AJ2512" s="33"/>
      <c r="AK2512" s="34"/>
      <c r="AL2512" s="35"/>
      <c r="AM2512" s="28"/>
      <c r="AN2512" s="28"/>
      <c r="AO2512" s="28"/>
    </row>
    <row r="2513" spans="5:41" x14ac:dyDescent="0.25">
      <c r="E2513" s="20"/>
      <c r="F2513" s="20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6"/>
      <c r="AA2513" s="16"/>
      <c r="AB2513" s="16"/>
      <c r="AC2513" s="14"/>
      <c r="AD2513" s="14"/>
      <c r="AE2513" s="27"/>
      <c r="AF2513" s="27"/>
      <c r="AG2513" s="33"/>
      <c r="AH2513" s="34"/>
      <c r="AI2513" s="35"/>
      <c r="AJ2513" s="33"/>
      <c r="AK2513" s="34"/>
      <c r="AL2513" s="35"/>
      <c r="AM2513" s="28"/>
      <c r="AN2513" s="28"/>
      <c r="AO2513" s="28"/>
    </row>
    <row r="2514" spans="5:41" x14ac:dyDescent="0.25">
      <c r="E2514" s="20"/>
      <c r="F2514" s="20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6"/>
      <c r="AA2514" s="16"/>
      <c r="AB2514" s="16"/>
      <c r="AC2514" s="14"/>
      <c r="AD2514" s="14"/>
      <c r="AE2514" s="27"/>
      <c r="AF2514" s="27"/>
      <c r="AG2514" s="33"/>
      <c r="AH2514" s="34"/>
      <c r="AI2514" s="35"/>
      <c r="AJ2514" s="33"/>
      <c r="AK2514" s="34"/>
      <c r="AL2514" s="35"/>
      <c r="AM2514" s="28"/>
      <c r="AN2514" s="28"/>
      <c r="AO2514" s="28"/>
    </row>
    <row r="2515" spans="5:41" x14ac:dyDescent="0.25">
      <c r="E2515" s="20"/>
      <c r="F2515" s="20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6"/>
      <c r="AA2515" s="16"/>
      <c r="AB2515" s="16"/>
      <c r="AC2515" s="14"/>
      <c r="AD2515" s="14"/>
      <c r="AE2515" s="27"/>
      <c r="AF2515" s="27"/>
      <c r="AG2515" s="33"/>
      <c r="AH2515" s="34"/>
      <c r="AI2515" s="35"/>
      <c r="AJ2515" s="33"/>
      <c r="AK2515" s="34"/>
      <c r="AL2515" s="35"/>
      <c r="AM2515" s="28"/>
      <c r="AN2515" s="28"/>
      <c r="AO2515" s="28"/>
    </row>
    <row r="2516" spans="5:41" x14ac:dyDescent="0.25">
      <c r="E2516" s="20"/>
      <c r="F2516" s="20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6"/>
      <c r="AA2516" s="16"/>
      <c r="AB2516" s="16"/>
      <c r="AC2516" s="14"/>
      <c r="AD2516" s="14"/>
      <c r="AE2516" s="27"/>
      <c r="AF2516" s="27"/>
      <c r="AG2516" s="33"/>
      <c r="AH2516" s="34"/>
      <c r="AI2516" s="35"/>
      <c r="AJ2516" s="33"/>
      <c r="AK2516" s="34"/>
      <c r="AL2516" s="35"/>
      <c r="AM2516" s="28"/>
      <c r="AN2516" s="28"/>
      <c r="AO2516" s="28"/>
    </row>
    <row r="2517" spans="5:41" x14ac:dyDescent="0.25">
      <c r="E2517" s="20"/>
      <c r="F2517" s="20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6"/>
      <c r="AA2517" s="16"/>
      <c r="AB2517" s="16"/>
      <c r="AC2517" s="14"/>
      <c r="AD2517" s="14"/>
      <c r="AE2517" s="27"/>
      <c r="AF2517" s="27"/>
      <c r="AG2517" s="33"/>
      <c r="AH2517" s="34"/>
      <c r="AI2517" s="35"/>
      <c r="AJ2517" s="33"/>
      <c r="AK2517" s="34"/>
      <c r="AL2517" s="35"/>
      <c r="AM2517" s="28"/>
      <c r="AN2517" s="28"/>
      <c r="AO2517" s="28"/>
    </row>
    <row r="2518" spans="5:41" x14ac:dyDescent="0.25">
      <c r="E2518" s="20"/>
      <c r="F2518" s="20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6"/>
      <c r="AA2518" s="16"/>
      <c r="AB2518" s="16"/>
      <c r="AC2518" s="14"/>
      <c r="AD2518" s="14"/>
      <c r="AE2518" s="27"/>
      <c r="AF2518" s="27"/>
      <c r="AG2518" s="33"/>
      <c r="AH2518" s="34"/>
      <c r="AI2518" s="35"/>
      <c r="AJ2518" s="33"/>
      <c r="AK2518" s="34"/>
      <c r="AL2518" s="35"/>
      <c r="AM2518" s="28"/>
      <c r="AN2518" s="28"/>
      <c r="AO2518" s="28"/>
    </row>
    <row r="2519" spans="5:41" x14ac:dyDescent="0.25">
      <c r="E2519" s="20"/>
      <c r="F2519" s="20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6"/>
      <c r="AA2519" s="16"/>
      <c r="AB2519" s="16"/>
      <c r="AC2519" s="14"/>
      <c r="AD2519" s="14"/>
      <c r="AE2519" s="27"/>
      <c r="AF2519" s="27"/>
      <c r="AG2519" s="33"/>
      <c r="AH2519" s="34"/>
      <c r="AI2519" s="35"/>
      <c r="AJ2519" s="33"/>
      <c r="AK2519" s="34"/>
      <c r="AL2519" s="35"/>
      <c r="AM2519" s="28"/>
      <c r="AN2519" s="28"/>
      <c r="AO2519" s="28"/>
    </row>
    <row r="2520" spans="5:41" x14ac:dyDescent="0.25">
      <c r="E2520" s="20"/>
      <c r="F2520" s="20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6"/>
      <c r="AA2520" s="16"/>
      <c r="AB2520" s="16"/>
      <c r="AC2520" s="14"/>
      <c r="AD2520" s="14"/>
      <c r="AE2520" s="27"/>
      <c r="AF2520" s="27"/>
      <c r="AG2520" s="33"/>
      <c r="AH2520" s="34"/>
      <c r="AI2520" s="35"/>
      <c r="AJ2520" s="33"/>
      <c r="AK2520" s="34"/>
      <c r="AL2520" s="35"/>
      <c r="AM2520" s="28"/>
      <c r="AN2520" s="28"/>
      <c r="AO2520" s="28"/>
    </row>
    <row r="2521" spans="5:41" x14ac:dyDescent="0.25">
      <c r="E2521" s="20"/>
      <c r="F2521" s="20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6"/>
      <c r="AA2521" s="16"/>
      <c r="AB2521" s="16"/>
      <c r="AC2521" s="14"/>
      <c r="AD2521" s="14"/>
      <c r="AE2521" s="27"/>
      <c r="AF2521" s="27"/>
      <c r="AG2521" s="33"/>
      <c r="AH2521" s="34"/>
      <c r="AI2521" s="35"/>
      <c r="AJ2521" s="33"/>
      <c r="AK2521" s="34"/>
      <c r="AL2521" s="35"/>
      <c r="AM2521" s="28"/>
      <c r="AN2521" s="28"/>
      <c r="AO2521" s="28"/>
    </row>
    <row r="2522" spans="5:41" x14ac:dyDescent="0.25">
      <c r="E2522" s="20"/>
      <c r="F2522" s="20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6"/>
      <c r="AA2522" s="16"/>
      <c r="AB2522" s="16"/>
      <c r="AC2522" s="14"/>
      <c r="AD2522" s="14"/>
      <c r="AE2522" s="27"/>
      <c r="AF2522" s="27"/>
      <c r="AG2522" s="33"/>
      <c r="AH2522" s="34"/>
      <c r="AI2522" s="35"/>
      <c r="AJ2522" s="33"/>
      <c r="AK2522" s="34"/>
      <c r="AL2522" s="35"/>
      <c r="AM2522" s="28"/>
      <c r="AN2522" s="28"/>
      <c r="AO2522" s="28"/>
    </row>
    <row r="2523" spans="5:41" x14ac:dyDescent="0.25">
      <c r="E2523" s="20"/>
      <c r="F2523" s="20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6"/>
      <c r="AA2523" s="16"/>
      <c r="AB2523" s="16"/>
      <c r="AC2523" s="14"/>
      <c r="AD2523" s="14"/>
      <c r="AE2523" s="27"/>
      <c r="AF2523" s="27"/>
      <c r="AG2523" s="33"/>
      <c r="AH2523" s="34"/>
      <c r="AI2523" s="35"/>
      <c r="AJ2523" s="33"/>
      <c r="AK2523" s="34"/>
      <c r="AL2523" s="35"/>
      <c r="AM2523" s="28"/>
      <c r="AN2523" s="28"/>
      <c r="AO2523" s="28"/>
    </row>
    <row r="2524" spans="5:41" x14ac:dyDescent="0.25">
      <c r="E2524" s="20"/>
      <c r="F2524" s="20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6"/>
      <c r="AA2524" s="16"/>
      <c r="AB2524" s="16"/>
      <c r="AC2524" s="14"/>
      <c r="AD2524" s="14"/>
      <c r="AE2524" s="27"/>
      <c r="AF2524" s="27"/>
      <c r="AG2524" s="33"/>
      <c r="AH2524" s="34"/>
      <c r="AI2524" s="35"/>
      <c r="AJ2524" s="33"/>
      <c r="AK2524" s="34"/>
      <c r="AL2524" s="35"/>
      <c r="AM2524" s="28"/>
      <c r="AN2524" s="28"/>
      <c r="AO2524" s="28"/>
    </row>
    <row r="2525" spans="5:41" x14ac:dyDescent="0.25">
      <c r="E2525" s="20"/>
      <c r="F2525" s="20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6"/>
      <c r="AA2525" s="16"/>
      <c r="AB2525" s="16"/>
      <c r="AC2525" s="14"/>
      <c r="AD2525" s="14"/>
      <c r="AE2525" s="27"/>
      <c r="AF2525" s="27"/>
      <c r="AG2525" s="33"/>
      <c r="AH2525" s="34"/>
      <c r="AI2525" s="35"/>
      <c r="AJ2525" s="33"/>
      <c r="AK2525" s="34"/>
      <c r="AL2525" s="35"/>
      <c r="AM2525" s="28"/>
      <c r="AN2525" s="28"/>
      <c r="AO2525" s="28"/>
    </row>
    <row r="2526" spans="5:41" x14ac:dyDescent="0.25">
      <c r="E2526" s="20"/>
      <c r="F2526" s="20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6"/>
      <c r="AA2526" s="16"/>
      <c r="AB2526" s="16"/>
      <c r="AC2526" s="14"/>
      <c r="AD2526" s="14"/>
      <c r="AE2526" s="27"/>
      <c r="AF2526" s="27"/>
      <c r="AG2526" s="33"/>
      <c r="AH2526" s="34"/>
      <c r="AI2526" s="35"/>
      <c r="AJ2526" s="33"/>
      <c r="AK2526" s="34"/>
      <c r="AL2526" s="35"/>
      <c r="AM2526" s="28"/>
      <c r="AN2526" s="28"/>
      <c r="AO2526" s="28"/>
    </row>
    <row r="2527" spans="5:41" x14ac:dyDescent="0.25">
      <c r="E2527" s="20"/>
      <c r="F2527" s="20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6"/>
      <c r="AA2527" s="16"/>
      <c r="AB2527" s="16"/>
      <c r="AC2527" s="14"/>
      <c r="AD2527" s="14"/>
      <c r="AE2527" s="27"/>
      <c r="AF2527" s="27"/>
      <c r="AG2527" s="33"/>
      <c r="AH2527" s="34"/>
      <c r="AI2527" s="35"/>
      <c r="AJ2527" s="33"/>
      <c r="AK2527" s="34"/>
      <c r="AL2527" s="35"/>
      <c r="AM2527" s="28"/>
      <c r="AN2527" s="28"/>
      <c r="AO2527" s="28"/>
    </row>
    <row r="2528" spans="5:41" x14ac:dyDescent="0.25">
      <c r="E2528" s="20"/>
      <c r="F2528" s="20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6"/>
      <c r="AA2528" s="16"/>
      <c r="AB2528" s="16"/>
      <c r="AC2528" s="14"/>
      <c r="AD2528" s="14"/>
      <c r="AE2528" s="27"/>
      <c r="AF2528" s="27"/>
      <c r="AG2528" s="33"/>
      <c r="AH2528" s="34"/>
      <c r="AI2528" s="35"/>
      <c r="AJ2528" s="33"/>
      <c r="AK2528" s="34"/>
      <c r="AL2528" s="35"/>
      <c r="AM2528" s="28"/>
      <c r="AN2528" s="28"/>
      <c r="AO2528" s="28"/>
    </row>
    <row r="2529" spans="5:41" x14ac:dyDescent="0.25">
      <c r="E2529" s="20"/>
      <c r="F2529" s="20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6"/>
      <c r="AA2529" s="16"/>
      <c r="AB2529" s="16"/>
      <c r="AC2529" s="14"/>
      <c r="AD2529" s="14"/>
      <c r="AE2529" s="27"/>
      <c r="AF2529" s="27"/>
      <c r="AG2529" s="33"/>
      <c r="AH2529" s="34"/>
      <c r="AI2529" s="35"/>
      <c r="AJ2529" s="33"/>
      <c r="AK2529" s="34"/>
      <c r="AL2529" s="35"/>
      <c r="AM2529" s="28"/>
      <c r="AN2529" s="28"/>
      <c r="AO2529" s="28"/>
    </row>
    <row r="2530" spans="5:41" x14ac:dyDescent="0.25">
      <c r="E2530" s="20"/>
      <c r="F2530" s="20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6"/>
      <c r="AA2530" s="16"/>
      <c r="AB2530" s="16"/>
      <c r="AC2530" s="14"/>
      <c r="AD2530" s="14"/>
      <c r="AE2530" s="27"/>
      <c r="AF2530" s="27"/>
      <c r="AG2530" s="33"/>
      <c r="AH2530" s="34"/>
      <c r="AI2530" s="35"/>
      <c r="AJ2530" s="33"/>
      <c r="AK2530" s="34"/>
      <c r="AL2530" s="35"/>
      <c r="AM2530" s="28"/>
      <c r="AN2530" s="28"/>
      <c r="AO2530" s="28"/>
    </row>
    <row r="2531" spans="5:41" x14ac:dyDescent="0.25">
      <c r="E2531" s="20"/>
      <c r="F2531" s="20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6"/>
      <c r="AA2531" s="16"/>
      <c r="AB2531" s="16"/>
      <c r="AC2531" s="14"/>
      <c r="AD2531" s="14"/>
      <c r="AE2531" s="27"/>
      <c r="AF2531" s="27"/>
      <c r="AG2531" s="33"/>
      <c r="AH2531" s="34"/>
      <c r="AI2531" s="35"/>
      <c r="AJ2531" s="33"/>
      <c r="AK2531" s="34"/>
      <c r="AL2531" s="35"/>
      <c r="AM2531" s="28"/>
      <c r="AN2531" s="28"/>
      <c r="AO2531" s="28"/>
    </row>
    <row r="2532" spans="5:41" x14ac:dyDescent="0.25">
      <c r="E2532" s="20"/>
      <c r="F2532" s="20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6"/>
      <c r="AA2532" s="16"/>
      <c r="AB2532" s="16"/>
      <c r="AC2532" s="14"/>
      <c r="AD2532" s="14"/>
      <c r="AE2532" s="27"/>
      <c r="AF2532" s="27"/>
      <c r="AG2532" s="33"/>
      <c r="AH2532" s="34"/>
      <c r="AI2532" s="35"/>
      <c r="AJ2532" s="33"/>
      <c r="AK2532" s="34"/>
      <c r="AL2532" s="35"/>
      <c r="AM2532" s="28"/>
      <c r="AN2532" s="28"/>
      <c r="AO2532" s="28"/>
    </row>
    <row r="2533" spans="5:41" x14ac:dyDescent="0.25">
      <c r="E2533" s="20"/>
      <c r="F2533" s="20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6"/>
      <c r="AA2533" s="16"/>
      <c r="AB2533" s="16"/>
      <c r="AC2533" s="14"/>
      <c r="AD2533" s="14"/>
      <c r="AE2533" s="27"/>
      <c r="AF2533" s="27"/>
      <c r="AG2533" s="33"/>
      <c r="AH2533" s="34"/>
      <c r="AI2533" s="35"/>
      <c r="AJ2533" s="33"/>
      <c r="AK2533" s="34"/>
      <c r="AL2533" s="35"/>
      <c r="AM2533" s="28"/>
      <c r="AN2533" s="28"/>
      <c r="AO2533" s="28"/>
    </row>
    <row r="2534" spans="5:41" x14ac:dyDescent="0.25">
      <c r="E2534" s="20"/>
      <c r="F2534" s="20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6"/>
      <c r="AA2534" s="16"/>
      <c r="AB2534" s="16"/>
      <c r="AC2534" s="14"/>
      <c r="AD2534" s="14"/>
      <c r="AE2534" s="27"/>
      <c r="AF2534" s="27"/>
      <c r="AG2534" s="33"/>
      <c r="AH2534" s="34"/>
      <c r="AI2534" s="35"/>
      <c r="AJ2534" s="33"/>
      <c r="AK2534" s="34"/>
      <c r="AL2534" s="35"/>
      <c r="AM2534" s="28"/>
      <c r="AN2534" s="28"/>
      <c r="AO2534" s="28"/>
    </row>
    <row r="2535" spans="5:41" x14ac:dyDescent="0.25">
      <c r="E2535" s="20"/>
      <c r="F2535" s="20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6"/>
      <c r="AA2535" s="16"/>
      <c r="AB2535" s="16"/>
      <c r="AC2535" s="14"/>
      <c r="AD2535" s="14"/>
      <c r="AE2535" s="27"/>
      <c r="AF2535" s="27"/>
      <c r="AG2535" s="33"/>
      <c r="AH2535" s="34"/>
      <c r="AI2535" s="35"/>
      <c r="AJ2535" s="33"/>
      <c r="AK2535" s="34"/>
      <c r="AL2535" s="35"/>
      <c r="AM2535" s="28"/>
      <c r="AN2535" s="28"/>
      <c r="AO2535" s="28"/>
    </row>
    <row r="2536" spans="5:41" x14ac:dyDescent="0.25">
      <c r="E2536" s="20"/>
      <c r="F2536" s="20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6"/>
      <c r="AA2536" s="16"/>
      <c r="AB2536" s="16"/>
      <c r="AC2536" s="14"/>
      <c r="AD2536" s="14"/>
      <c r="AE2536" s="27"/>
      <c r="AF2536" s="27"/>
      <c r="AG2536" s="33"/>
      <c r="AH2536" s="34"/>
      <c r="AI2536" s="35"/>
      <c r="AJ2536" s="33"/>
      <c r="AK2536" s="34"/>
      <c r="AL2536" s="35"/>
      <c r="AM2536" s="28"/>
      <c r="AN2536" s="28"/>
      <c r="AO2536" s="28"/>
    </row>
    <row r="2537" spans="5:41" x14ac:dyDescent="0.25">
      <c r="E2537" s="20"/>
      <c r="F2537" s="20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6"/>
      <c r="AA2537" s="16"/>
      <c r="AB2537" s="16"/>
      <c r="AC2537" s="14"/>
      <c r="AD2537" s="14"/>
      <c r="AE2537" s="27"/>
      <c r="AF2537" s="27"/>
      <c r="AG2537" s="33"/>
      <c r="AH2537" s="34"/>
      <c r="AI2537" s="35"/>
      <c r="AJ2537" s="33"/>
      <c r="AK2537" s="34"/>
      <c r="AL2537" s="35"/>
      <c r="AM2537" s="28"/>
      <c r="AN2537" s="28"/>
      <c r="AO2537" s="28"/>
    </row>
    <row r="2538" spans="5:41" x14ac:dyDescent="0.25">
      <c r="E2538" s="20"/>
      <c r="F2538" s="20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6"/>
      <c r="AA2538" s="16"/>
      <c r="AB2538" s="16"/>
      <c r="AC2538" s="14"/>
      <c r="AD2538" s="14"/>
      <c r="AE2538" s="27"/>
      <c r="AF2538" s="27"/>
      <c r="AG2538" s="33"/>
      <c r="AH2538" s="34"/>
      <c r="AI2538" s="35"/>
      <c r="AJ2538" s="33"/>
      <c r="AK2538" s="34"/>
      <c r="AL2538" s="35"/>
      <c r="AM2538" s="28"/>
      <c r="AN2538" s="28"/>
      <c r="AO2538" s="28"/>
    </row>
    <row r="2539" spans="5:41" x14ac:dyDescent="0.25">
      <c r="E2539" s="20"/>
      <c r="F2539" s="20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6"/>
      <c r="AA2539" s="16"/>
      <c r="AB2539" s="16"/>
      <c r="AC2539" s="14"/>
      <c r="AD2539" s="14"/>
      <c r="AE2539" s="27"/>
      <c r="AF2539" s="27"/>
      <c r="AG2539" s="33"/>
      <c r="AH2539" s="34"/>
      <c r="AI2539" s="35"/>
      <c r="AJ2539" s="33"/>
      <c r="AK2539" s="34"/>
      <c r="AL2539" s="35"/>
      <c r="AM2539" s="28"/>
      <c r="AN2539" s="28"/>
      <c r="AO2539" s="28"/>
    </row>
    <row r="2540" spans="5:41" x14ac:dyDescent="0.25">
      <c r="E2540" s="20"/>
      <c r="F2540" s="20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6"/>
      <c r="AA2540" s="16"/>
      <c r="AB2540" s="16"/>
      <c r="AC2540" s="14"/>
      <c r="AD2540" s="14"/>
      <c r="AE2540" s="27"/>
      <c r="AF2540" s="27"/>
      <c r="AG2540" s="33"/>
      <c r="AH2540" s="34"/>
      <c r="AI2540" s="35"/>
      <c r="AJ2540" s="33"/>
      <c r="AK2540" s="34"/>
      <c r="AL2540" s="35"/>
      <c r="AM2540" s="28"/>
      <c r="AN2540" s="28"/>
      <c r="AO2540" s="28"/>
    </row>
    <row r="2541" spans="5:41" x14ac:dyDescent="0.25">
      <c r="E2541" s="20"/>
      <c r="F2541" s="20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6"/>
      <c r="AA2541" s="16"/>
      <c r="AB2541" s="16"/>
      <c r="AC2541" s="14"/>
      <c r="AD2541" s="14"/>
      <c r="AE2541" s="27"/>
      <c r="AF2541" s="27"/>
      <c r="AG2541" s="33"/>
      <c r="AH2541" s="34"/>
      <c r="AI2541" s="35"/>
      <c r="AJ2541" s="33"/>
      <c r="AK2541" s="34"/>
      <c r="AL2541" s="35"/>
      <c r="AM2541" s="28"/>
      <c r="AN2541" s="28"/>
      <c r="AO2541" s="28"/>
    </row>
    <row r="2542" spans="5:41" x14ac:dyDescent="0.25">
      <c r="E2542" s="20"/>
      <c r="F2542" s="20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6"/>
      <c r="AA2542" s="16"/>
      <c r="AB2542" s="16"/>
      <c r="AC2542" s="14"/>
      <c r="AD2542" s="14"/>
      <c r="AE2542" s="27"/>
      <c r="AF2542" s="27"/>
      <c r="AG2542" s="33"/>
      <c r="AH2542" s="34"/>
      <c r="AI2542" s="35"/>
      <c r="AJ2542" s="33"/>
      <c r="AK2542" s="34"/>
      <c r="AL2542" s="35"/>
      <c r="AM2542" s="28"/>
      <c r="AN2542" s="28"/>
      <c r="AO2542" s="28"/>
    </row>
    <row r="2543" spans="5:41" x14ac:dyDescent="0.25">
      <c r="E2543" s="20"/>
      <c r="F2543" s="20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6"/>
      <c r="AA2543" s="16"/>
      <c r="AB2543" s="16"/>
      <c r="AC2543" s="14"/>
      <c r="AD2543" s="14"/>
      <c r="AE2543" s="27"/>
      <c r="AF2543" s="27"/>
      <c r="AG2543" s="33"/>
      <c r="AH2543" s="34"/>
      <c r="AI2543" s="35"/>
      <c r="AJ2543" s="33"/>
      <c r="AK2543" s="34"/>
      <c r="AL2543" s="35"/>
      <c r="AM2543" s="28"/>
      <c r="AN2543" s="28"/>
      <c r="AO2543" s="28"/>
    </row>
    <row r="2544" spans="5:41" x14ac:dyDescent="0.25">
      <c r="E2544" s="20"/>
      <c r="F2544" s="20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6"/>
      <c r="AA2544" s="16"/>
      <c r="AB2544" s="16"/>
      <c r="AC2544" s="14"/>
      <c r="AD2544" s="14"/>
      <c r="AE2544" s="27"/>
      <c r="AF2544" s="27"/>
      <c r="AG2544" s="33"/>
      <c r="AH2544" s="34"/>
      <c r="AI2544" s="35"/>
      <c r="AJ2544" s="33"/>
      <c r="AK2544" s="34"/>
      <c r="AL2544" s="35"/>
      <c r="AM2544" s="28"/>
      <c r="AN2544" s="28"/>
      <c r="AO2544" s="28"/>
    </row>
    <row r="2545" spans="5:41" x14ac:dyDescent="0.25">
      <c r="E2545" s="20"/>
      <c r="F2545" s="20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6"/>
      <c r="AA2545" s="16"/>
      <c r="AB2545" s="16"/>
      <c r="AC2545" s="14"/>
      <c r="AD2545" s="14"/>
      <c r="AE2545" s="27"/>
      <c r="AF2545" s="27"/>
      <c r="AG2545" s="33"/>
      <c r="AH2545" s="34"/>
      <c r="AI2545" s="35"/>
      <c r="AJ2545" s="33"/>
      <c r="AK2545" s="34"/>
      <c r="AL2545" s="35"/>
      <c r="AM2545" s="28"/>
      <c r="AN2545" s="28"/>
      <c r="AO2545" s="28"/>
    </row>
    <row r="2546" spans="5:41" x14ac:dyDescent="0.25">
      <c r="E2546" s="20"/>
      <c r="F2546" s="20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6"/>
      <c r="AA2546" s="16"/>
      <c r="AB2546" s="16"/>
      <c r="AC2546" s="14"/>
      <c r="AD2546" s="14"/>
      <c r="AE2546" s="27"/>
      <c r="AF2546" s="27"/>
      <c r="AG2546" s="33"/>
      <c r="AH2546" s="34"/>
      <c r="AI2546" s="35"/>
      <c r="AJ2546" s="33"/>
      <c r="AK2546" s="34"/>
      <c r="AL2546" s="35"/>
      <c r="AM2546" s="28"/>
      <c r="AN2546" s="28"/>
      <c r="AO2546" s="28"/>
    </row>
    <row r="2547" spans="5:41" x14ac:dyDescent="0.25">
      <c r="E2547" s="20"/>
      <c r="F2547" s="20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6"/>
      <c r="AA2547" s="16"/>
      <c r="AB2547" s="16"/>
      <c r="AC2547" s="14"/>
      <c r="AD2547" s="14"/>
      <c r="AE2547" s="27"/>
      <c r="AF2547" s="27"/>
      <c r="AG2547" s="33"/>
      <c r="AH2547" s="34"/>
      <c r="AI2547" s="35"/>
      <c r="AJ2547" s="33"/>
      <c r="AK2547" s="34"/>
      <c r="AL2547" s="35"/>
      <c r="AM2547" s="28"/>
      <c r="AN2547" s="28"/>
      <c r="AO2547" s="28"/>
    </row>
    <row r="2548" spans="5:41" x14ac:dyDescent="0.25">
      <c r="E2548" s="20"/>
      <c r="F2548" s="20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6"/>
      <c r="AA2548" s="16"/>
      <c r="AB2548" s="16"/>
      <c r="AC2548" s="14"/>
      <c r="AD2548" s="14"/>
      <c r="AE2548" s="27"/>
      <c r="AF2548" s="27"/>
      <c r="AG2548" s="33"/>
      <c r="AH2548" s="34"/>
      <c r="AI2548" s="35"/>
      <c r="AJ2548" s="33"/>
      <c r="AK2548" s="34"/>
      <c r="AL2548" s="35"/>
      <c r="AM2548" s="28"/>
      <c r="AN2548" s="28"/>
      <c r="AO2548" s="28"/>
    </row>
    <row r="2549" spans="5:41" x14ac:dyDescent="0.25">
      <c r="E2549" s="20"/>
      <c r="F2549" s="20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6"/>
      <c r="AA2549" s="16"/>
      <c r="AB2549" s="16"/>
      <c r="AC2549" s="14"/>
      <c r="AD2549" s="14"/>
      <c r="AE2549" s="27"/>
      <c r="AF2549" s="27"/>
      <c r="AG2549" s="33"/>
      <c r="AH2549" s="34"/>
      <c r="AI2549" s="35"/>
      <c r="AJ2549" s="33"/>
      <c r="AK2549" s="34"/>
      <c r="AL2549" s="35"/>
      <c r="AM2549" s="28"/>
      <c r="AN2549" s="28"/>
      <c r="AO2549" s="28"/>
    </row>
    <row r="2550" spans="5:41" x14ac:dyDescent="0.25">
      <c r="E2550" s="20"/>
      <c r="F2550" s="20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6"/>
      <c r="AA2550" s="16"/>
      <c r="AB2550" s="16"/>
      <c r="AC2550" s="14"/>
      <c r="AD2550" s="14"/>
      <c r="AE2550" s="27"/>
      <c r="AF2550" s="27"/>
      <c r="AG2550" s="33"/>
      <c r="AH2550" s="34"/>
      <c r="AI2550" s="35"/>
      <c r="AJ2550" s="33"/>
      <c r="AK2550" s="34"/>
      <c r="AL2550" s="35"/>
      <c r="AM2550" s="28"/>
      <c r="AN2550" s="28"/>
      <c r="AO2550" s="28"/>
    </row>
    <row r="2551" spans="5:41" x14ac:dyDescent="0.25">
      <c r="E2551" s="20"/>
      <c r="F2551" s="20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6"/>
      <c r="AA2551" s="16"/>
      <c r="AB2551" s="16"/>
      <c r="AC2551" s="14"/>
      <c r="AD2551" s="14"/>
      <c r="AE2551" s="27"/>
      <c r="AF2551" s="27"/>
      <c r="AG2551" s="33"/>
      <c r="AH2551" s="34"/>
      <c r="AI2551" s="35"/>
      <c r="AJ2551" s="33"/>
      <c r="AK2551" s="34"/>
      <c r="AL2551" s="35"/>
      <c r="AM2551" s="28"/>
      <c r="AN2551" s="28"/>
      <c r="AO2551" s="28"/>
    </row>
    <row r="2552" spans="5:41" x14ac:dyDescent="0.25">
      <c r="E2552" s="20"/>
      <c r="F2552" s="20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6"/>
      <c r="AA2552" s="16"/>
      <c r="AB2552" s="16"/>
      <c r="AC2552" s="14"/>
      <c r="AD2552" s="14"/>
      <c r="AE2552" s="27"/>
      <c r="AF2552" s="27"/>
      <c r="AG2552" s="33"/>
      <c r="AH2552" s="34"/>
      <c r="AI2552" s="35"/>
      <c r="AJ2552" s="33"/>
      <c r="AK2552" s="34"/>
      <c r="AL2552" s="35"/>
      <c r="AM2552" s="28"/>
      <c r="AN2552" s="28"/>
      <c r="AO2552" s="28"/>
    </row>
    <row r="2553" spans="5:41" x14ac:dyDescent="0.25">
      <c r="E2553" s="20"/>
      <c r="F2553" s="20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6"/>
      <c r="AA2553" s="16"/>
      <c r="AB2553" s="16"/>
      <c r="AC2553" s="14"/>
      <c r="AD2553" s="14"/>
      <c r="AE2553" s="27"/>
      <c r="AF2553" s="27"/>
      <c r="AG2553" s="33"/>
      <c r="AH2553" s="34"/>
      <c r="AI2553" s="35"/>
      <c r="AJ2553" s="33"/>
      <c r="AK2553" s="34"/>
      <c r="AL2553" s="35"/>
      <c r="AM2553" s="28"/>
      <c r="AN2553" s="28"/>
      <c r="AO2553" s="28"/>
    </row>
    <row r="2554" spans="5:41" x14ac:dyDescent="0.25">
      <c r="E2554" s="20"/>
      <c r="F2554" s="20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6"/>
      <c r="AA2554" s="16"/>
      <c r="AB2554" s="16"/>
      <c r="AC2554" s="14"/>
      <c r="AD2554" s="14"/>
      <c r="AE2554" s="27"/>
      <c r="AF2554" s="27"/>
      <c r="AG2554" s="33"/>
      <c r="AH2554" s="34"/>
      <c r="AI2554" s="35"/>
      <c r="AJ2554" s="33"/>
      <c r="AK2554" s="34"/>
      <c r="AL2554" s="35"/>
      <c r="AM2554" s="28"/>
      <c r="AN2554" s="28"/>
      <c r="AO2554" s="28"/>
    </row>
    <row r="2555" spans="5:41" x14ac:dyDescent="0.25">
      <c r="E2555" s="20"/>
      <c r="F2555" s="20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6"/>
      <c r="AA2555" s="16"/>
      <c r="AB2555" s="16"/>
      <c r="AC2555" s="14"/>
      <c r="AD2555" s="14"/>
      <c r="AE2555" s="27"/>
      <c r="AF2555" s="27"/>
      <c r="AG2555" s="33"/>
      <c r="AH2555" s="34"/>
      <c r="AI2555" s="35"/>
      <c r="AJ2555" s="33"/>
      <c r="AK2555" s="34"/>
      <c r="AL2555" s="35"/>
      <c r="AM2555" s="28"/>
      <c r="AN2555" s="28"/>
      <c r="AO2555" s="28"/>
    </row>
    <row r="2556" spans="5:41" x14ac:dyDescent="0.25">
      <c r="E2556" s="20"/>
      <c r="F2556" s="20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6"/>
      <c r="AA2556" s="16"/>
      <c r="AB2556" s="16"/>
      <c r="AC2556" s="14"/>
      <c r="AD2556" s="14"/>
      <c r="AE2556" s="27"/>
      <c r="AF2556" s="27"/>
      <c r="AG2556" s="33"/>
      <c r="AH2556" s="34"/>
      <c r="AI2556" s="35"/>
      <c r="AJ2556" s="33"/>
      <c r="AK2556" s="34"/>
      <c r="AL2556" s="35"/>
      <c r="AM2556" s="28"/>
      <c r="AN2556" s="28"/>
      <c r="AO2556" s="28"/>
    </row>
    <row r="2557" spans="5:41" x14ac:dyDescent="0.25">
      <c r="E2557" s="20"/>
      <c r="F2557" s="20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6"/>
      <c r="AA2557" s="16"/>
      <c r="AB2557" s="16"/>
      <c r="AC2557" s="14"/>
      <c r="AD2557" s="14"/>
      <c r="AE2557" s="27"/>
      <c r="AF2557" s="27"/>
      <c r="AG2557" s="33"/>
      <c r="AH2557" s="34"/>
      <c r="AI2557" s="35"/>
      <c r="AJ2557" s="33"/>
      <c r="AK2557" s="34"/>
      <c r="AL2557" s="35"/>
      <c r="AM2557" s="28"/>
      <c r="AN2557" s="28"/>
      <c r="AO2557" s="28"/>
    </row>
    <row r="2558" spans="5:41" x14ac:dyDescent="0.25">
      <c r="E2558" s="20"/>
      <c r="F2558" s="20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6"/>
      <c r="AA2558" s="16"/>
      <c r="AB2558" s="16"/>
      <c r="AC2558" s="14"/>
      <c r="AD2558" s="14"/>
      <c r="AE2558" s="27"/>
      <c r="AF2558" s="27"/>
      <c r="AG2558" s="33"/>
      <c r="AH2558" s="34"/>
      <c r="AI2558" s="35"/>
      <c r="AJ2558" s="33"/>
      <c r="AK2558" s="34"/>
      <c r="AL2558" s="35"/>
      <c r="AM2558" s="28"/>
      <c r="AN2558" s="28"/>
      <c r="AO2558" s="28"/>
    </row>
    <row r="2559" spans="5:41" x14ac:dyDescent="0.25">
      <c r="E2559" s="20"/>
      <c r="F2559" s="20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6"/>
      <c r="AA2559" s="16"/>
      <c r="AB2559" s="16"/>
      <c r="AC2559" s="14"/>
      <c r="AD2559" s="14"/>
      <c r="AE2559" s="27"/>
      <c r="AF2559" s="27"/>
      <c r="AG2559" s="33"/>
      <c r="AH2559" s="34"/>
      <c r="AI2559" s="35"/>
      <c r="AJ2559" s="33"/>
      <c r="AK2559" s="34"/>
      <c r="AL2559" s="35"/>
      <c r="AM2559" s="28"/>
      <c r="AN2559" s="28"/>
      <c r="AO2559" s="28"/>
    </row>
    <row r="2560" spans="5:41" x14ac:dyDescent="0.25">
      <c r="E2560" s="20"/>
      <c r="F2560" s="20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6"/>
      <c r="AA2560" s="16"/>
      <c r="AB2560" s="16"/>
      <c r="AC2560" s="14"/>
      <c r="AD2560" s="14"/>
      <c r="AE2560" s="27"/>
      <c r="AF2560" s="27"/>
      <c r="AG2560" s="33"/>
      <c r="AH2560" s="34"/>
      <c r="AI2560" s="35"/>
      <c r="AJ2560" s="33"/>
      <c r="AK2560" s="34"/>
      <c r="AL2560" s="35"/>
      <c r="AM2560" s="28"/>
      <c r="AN2560" s="28"/>
      <c r="AO2560" s="28"/>
    </row>
    <row r="2561" spans="5:41" x14ac:dyDescent="0.25">
      <c r="E2561" s="20"/>
      <c r="F2561" s="20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6"/>
      <c r="AA2561" s="16"/>
      <c r="AB2561" s="16"/>
      <c r="AC2561" s="14"/>
      <c r="AD2561" s="14"/>
      <c r="AE2561" s="27"/>
      <c r="AF2561" s="27"/>
      <c r="AG2561" s="33"/>
      <c r="AH2561" s="34"/>
      <c r="AI2561" s="35"/>
      <c r="AJ2561" s="33"/>
      <c r="AK2561" s="34"/>
      <c r="AL2561" s="35"/>
      <c r="AM2561" s="28"/>
      <c r="AN2561" s="28"/>
      <c r="AO2561" s="28"/>
    </row>
    <row r="2562" spans="5:41" x14ac:dyDescent="0.25">
      <c r="E2562" s="20"/>
      <c r="F2562" s="20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6"/>
      <c r="AA2562" s="16"/>
      <c r="AB2562" s="16"/>
      <c r="AC2562" s="14"/>
      <c r="AD2562" s="14"/>
      <c r="AE2562" s="27"/>
      <c r="AF2562" s="27"/>
      <c r="AG2562" s="33"/>
      <c r="AH2562" s="34"/>
      <c r="AI2562" s="35"/>
      <c r="AJ2562" s="33"/>
      <c r="AK2562" s="34"/>
      <c r="AL2562" s="35"/>
      <c r="AM2562" s="28"/>
      <c r="AN2562" s="28"/>
      <c r="AO2562" s="28"/>
    </row>
    <row r="2563" spans="5:41" x14ac:dyDescent="0.25">
      <c r="E2563" s="20"/>
      <c r="F2563" s="20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6"/>
      <c r="AA2563" s="16"/>
      <c r="AB2563" s="16"/>
      <c r="AC2563" s="14"/>
      <c r="AD2563" s="14"/>
      <c r="AE2563" s="27"/>
      <c r="AF2563" s="27"/>
      <c r="AG2563" s="33"/>
      <c r="AH2563" s="34"/>
      <c r="AI2563" s="35"/>
      <c r="AJ2563" s="33"/>
      <c r="AK2563" s="34"/>
      <c r="AL2563" s="35"/>
      <c r="AM2563" s="28"/>
      <c r="AN2563" s="28"/>
      <c r="AO2563" s="28"/>
    </row>
    <row r="2564" spans="5:41" x14ac:dyDescent="0.25">
      <c r="E2564" s="20"/>
      <c r="F2564" s="20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6"/>
      <c r="AA2564" s="16"/>
      <c r="AB2564" s="16"/>
      <c r="AC2564" s="14"/>
      <c r="AD2564" s="14"/>
      <c r="AE2564" s="27"/>
      <c r="AF2564" s="27"/>
      <c r="AG2564" s="33"/>
      <c r="AH2564" s="34"/>
      <c r="AI2564" s="35"/>
      <c r="AJ2564" s="33"/>
      <c r="AK2564" s="34"/>
      <c r="AL2564" s="35"/>
      <c r="AM2564" s="28"/>
      <c r="AN2564" s="28"/>
      <c r="AO2564" s="28"/>
    </row>
    <row r="2565" spans="5:41" x14ac:dyDescent="0.25">
      <c r="E2565" s="20"/>
      <c r="F2565" s="20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6"/>
      <c r="AA2565" s="16"/>
      <c r="AB2565" s="16"/>
      <c r="AC2565" s="14"/>
      <c r="AD2565" s="14"/>
      <c r="AE2565" s="27"/>
      <c r="AF2565" s="27"/>
      <c r="AG2565" s="33"/>
      <c r="AH2565" s="34"/>
      <c r="AI2565" s="35"/>
      <c r="AJ2565" s="33"/>
      <c r="AK2565" s="34"/>
      <c r="AL2565" s="35"/>
      <c r="AM2565" s="28"/>
      <c r="AN2565" s="28"/>
      <c r="AO2565" s="28"/>
    </row>
    <row r="2566" spans="5:41" x14ac:dyDescent="0.25">
      <c r="E2566" s="20"/>
      <c r="F2566" s="20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6"/>
      <c r="AA2566" s="16"/>
      <c r="AB2566" s="16"/>
      <c r="AC2566" s="14"/>
      <c r="AD2566" s="14"/>
      <c r="AE2566" s="27"/>
      <c r="AF2566" s="27"/>
      <c r="AG2566" s="33"/>
      <c r="AH2566" s="34"/>
      <c r="AI2566" s="35"/>
      <c r="AJ2566" s="33"/>
      <c r="AK2566" s="34"/>
      <c r="AL2566" s="35"/>
      <c r="AM2566" s="28"/>
      <c r="AN2566" s="28"/>
      <c r="AO2566" s="28"/>
    </row>
    <row r="2567" spans="5:41" x14ac:dyDescent="0.25">
      <c r="E2567" s="20"/>
      <c r="F2567" s="20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6"/>
      <c r="AA2567" s="16"/>
      <c r="AB2567" s="16"/>
      <c r="AC2567" s="14"/>
      <c r="AD2567" s="14"/>
      <c r="AE2567" s="27"/>
      <c r="AF2567" s="27"/>
      <c r="AG2567" s="33"/>
      <c r="AH2567" s="34"/>
      <c r="AI2567" s="35"/>
      <c r="AJ2567" s="33"/>
      <c r="AK2567" s="34"/>
      <c r="AL2567" s="35"/>
      <c r="AM2567" s="28"/>
      <c r="AN2567" s="28"/>
      <c r="AO2567" s="28"/>
    </row>
    <row r="2568" spans="5:41" x14ac:dyDescent="0.25">
      <c r="E2568" s="20"/>
      <c r="F2568" s="20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6"/>
      <c r="AA2568" s="16"/>
      <c r="AB2568" s="16"/>
      <c r="AC2568" s="14"/>
      <c r="AD2568" s="14"/>
      <c r="AE2568" s="27"/>
      <c r="AF2568" s="27"/>
      <c r="AG2568" s="33"/>
      <c r="AH2568" s="34"/>
      <c r="AI2568" s="35"/>
      <c r="AJ2568" s="33"/>
      <c r="AK2568" s="34"/>
      <c r="AL2568" s="35"/>
      <c r="AM2568" s="28"/>
      <c r="AN2568" s="28"/>
      <c r="AO2568" s="28"/>
    </row>
    <row r="2569" spans="5:41" x14ac:dyDescent="0.25">
      <c r="E2569" s="20"/>
      <c r="F2569" s="20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6"/>
      <c r="AA2569" s="16"/>
      <c r="AB2569" s="16"/>
      <c r="AC2569" s="14"/>
      <c r="AD2569" s="14"/>
      <c r="AE2569" s="27"/>
      <c r="AF2569" s="27"/>
      <c r="AG2569" s="33"/>
      <c r="AH2569" s="34"/>
      <c r="AI2569" s="35"/>
      <c r="AJ2569" s="33"/>
      <c r="AK2569" s="34"/>
      <c r="AL2569" s="35"/>
      <c r="AM2569" s="28"/>
      <c r="AN2569" s="28"/>
      <c r="AO2569" s="28"/>
    </row>
    <row r="2570" spans="5:41" x14ac:dyDescent="0.25">
      <c r="E2570" s="20"/>
      <c r="F2570" s="20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6"/>
      <c r="AA2570" s="16"/>
      <c r="AB2570" s="16"/>
      <c r="AC2570" s="14"/>
      <c r="AD2570" s="14"/>
      <c r="AE2570" s="27"/>
      <c r="AF2570" s="27"/>
      <c r="AG2570" s="33"/>
      <c r="AH2570" s="34"/>
      <c r="AI2570" s="35"/>
      <c r="AJ2570" s="33"/>
      <c r="AK2570" s="34"/>
      <c r="AL2570" s="35"/>
      <c r="AM2570" s="28"/>
      <c r="AN2570" s="28"/>
      <c r="AO2570" s="28"/>
    </row>
    <row r="2571" spans="5:41" x14ac:dyDescent="0.25">
      <c r="E2571" s="20"/>
      <c r="F2571" s="20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6"/>
      <c r="AA2571" s="16"/>
      <c r="AB2571" s="16"/>
      <c r="AC2571" s="14"/>
      <c r="AD2571" s="14"/>
      <c r="AE2571" s="27"/>
      <c r="AF2571" s="27"/>
      <c r="AG2571" s="33"/>
      <c r="AH2571" s="34"/>
      <c r="AI2571" s="35"/>
      <c r="AJ2571" s="33"/>
      <c r="AK2571" s="34"/>
      <c r="AL2571" s="35"/>
      <c r="AM2571" s="28"/>
      <c r="AN2571" s="28"/>
      <c r="AO2571" s="28"/>
    </row>
    <row r="2572" spans="5:41" x14ac:dyDescent="0.25">
      <c r="E2572" s="20"/>
      <c r="F2572" s="20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6"/>
      <c r="AA2572" s="16"/>
      <c r="AB2572" s="16"/>
      <c r="AC2572" s="14"/>
      <c r="AD2572" s="14"/>
      <c r="AE2572" s="27"/>
      <c r="AF2572" s="27"/>
      <c r="AG2572" s="33"/>
      <c r="AH2572" s="34"/>
      <c r="AI2572" s="35"/>
      <c r="AJ2572" s="33"/>
      <c r="AK2572" s="34"/>
      <c r="AL2572" s="35"/>
      <c r="AM2572" s="28"/>
      <c r="AN2572" s="28"/>
      <c r="AO2572" s="28"/>
    </row>
    <row r="2573" spans="5:41" x14ac:dyDescent="0.25">
      <c r="E2573" s="20"/>
      <c r="F2573" s="20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6"/>
      <c r="AA2573" s="16"/>
      <c r="AB2573" s="16"/>
      <c r="AC2573" s="14"/>
      <c r="AD2573" s="14"/>
      <c r="AE2573" s="27"/>
      <c r="AF2573" s="27"/>
      <c r="AG2573" s="33"/>
      <c r="AH2573" s="34"/>
      <c r="AI2573" s="35"/>
      <c r="AJ2573" s="33"/>
      <c r="AK2573" s="34"/>
      <c r="AL2573" s="35"/>
      <c r="AM2573" s="28"/>
      <c r="AN2573" s="28"/>
      <c r="AO2573" s="28"/>
    </row>
    <row r="2574" spans="5:41" x14ac:dyDescent="0.25">
      <c r="E2574" s="20"/>
      <c r="F2574" s="20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6"/>
      <c r="AA2574" s="16"/>
      <c r="AB2574" s="16"/>
      <c r="AC2574" s="14"/>
      <c r="AD2574" s="14"/>
      <c r="AE2574" s="27"/>
      <c r="AF2574" s="27"/>
      <c r="AG2574" s="33"/>
      <c r="AH2574" s="34"/>
      <c r="AI2574" s="35"/>
      <c r="AJ2574" s="33"/>
      <c r="AK2574" s="34"/>
      <c r="AL2574" s="35"/>
      <c r="AM2574" s="28"/>
      <c r="AN2574" s="28"/>
      <c r="AO2574" s="28"/>
    </row>
    <row r="2575" spans="5:41" x14ac:dyDescent="0.25">
      <c r="E2575" s="20"/>
      <c r="F2575" s="20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6"/>
      <c r="AA2575" s="16"/>
      <c r="AB2575" s="16"/>
      <c r="AC2575" s="14"/>
      <c r="AD2575" s="14"/>
      <c r="AE2575" s="27"/>
      <c r="AF2575" s="27"/>
      <c r="AG2575" s="33"/>
      <c r="AH2575" s="34"/>
      <c r="AI2575" s="35"/>
      <c r="AJ2575" s="33"/>
      <c r="AK2575" s="34"/>
      <c r="AL2575" s="35"/>
      <c r="AM2575" s="28"/>
      <c r="AN2575" s="28"/>
      <c r="AO2575" s="28"/>
    </row>
    <row r="2576" spans="5:41" x14ac:dyDescent="0.25">
      <c r="E2576" s="20"/>
      <c r="F2576" s="20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6"/>
      <c r="AA2576" s="16"/>
      <c r="AB2576" s="16"/>
      <c r="AC2576" s="14"/>
      <c r="AD2576" s="14"/>
      <c r="AE2576" s="27"/>
      <c r="AF2576" s="27"/>
      <c r="AG2576" s="33"/>
      <c r="AH2576" s="34"/>
      <c r="AI2576" s="35"/>
      <c r="AJ2576" s="33"/>
      <c r="AK2576" s="34"/>
      <c r="AL2576" s="35"/>
      <c r="AM2576" s="28"/>
      <c r="AN2576" s="28"/>
      <c r="AO2576" s="28"/>
    </row>
    <row r="2577" spans="5:41" x14ac:dyDescent="0.25">
      <c r="E2577" s="20"/>
      <c r="F2577" s="20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6"/>
      <c r="AA2577" s="16"/>
      <c r="AB2577" s="16"/>
      <c r="AC2577" s="14"/>
      <c r="AD2577" s="14"/>
      <c r="AE2577" s="27"/>
      <c r="AF2577" s="27"/>
      <c r="AG2577" s="33"/>
      <c r="AH2577" s="34"/>
      <c r="AI2577" s="35"/>
      <c r="AJ2577" s="33"/>
      <c r="AK2577" s="34"/>
      <c r="AL2577" s="35"/>
      <c r="AM2577" s="28"/>
      <c r="AN2577" s="28"/>
      <c r="AO2577" s="28"/>
    </row>
    <row r="2578" spans="5:41" x14ac:dyDescent="0.25">
      <c r="E2578" s="20"/>
      <c r="F2578" s="20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6"/>
      <c r="AA2578" s="16"/>
      <c r="AB2578" s="16"/>
      <c r="AC2578" s="14"/>
      <c r="AD2578" s="14"/>
      <c r="AE2578" s="27"/>
      <c r="AF2578" s="27"/>
      <c r="AG2578" s="33"/>
      <c r="AH2578" s="34"/>
      <c r="AI2578" s="35"/>
      <c r="AJ2578" s="33"/>
      <c r="AK2578" s="34"/>
      <c r="AL2578" s="35"/>
      <c r="AM2578" s="28"/>
      <c r="AN2578" s="28"/>
      <c r="AO2578" s="28"/>
    </row>
    <row r="2579" spans="5:41" x14ac:dyDescent="0.25">
      <c r="E2579" s="20"/>
      <c r="F2579" s="20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6"/>
      <c r="AA2579" s="16"/>
      <c r="AB2579" s="16"/>
      <c r="AC2579" s="14"/>
      <c r="AD2579" s="14"/>
      <c r="AE2579" s="27"/>
      <c r="AF2579" s="27"/>
      <c r="AG2579" s="33"/>
      <c r="AH2579" s="34"/>
      <c r="AI2579" s="35"/>
      <c r="AJ2579" s="33"/>
      <c r="AK2579" s="34"/>
      <c r="AL2579" s="35"/>
      <c r="AM2579" s="28"/>
      <c r="AN2579" s="28"/>
      <c r="AO2579" s="28"/>
    </row>
    <row r="2580" spans="5:41" x14ac:dyDescent="0.25">
      <c r="E2580" s="20"/>
      <c r="F2580" s="20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6"/>
      <c r="AA2580" s="16"/>
      <c r="AB2580" s="16"/>
      <c r="AC2580" s="14"/>
      <c r="AD2580" s="14"/>
      <c r="AE2580" s="27"/>
      <c r="AF2580" s="27"/>
      <c r="AG2580" s="33"/>
      <c r="AH2580" s="34"/>
      <c r="AI2580" s="35"/>
      <c r="AJ2580" s="33"/>
      <c r="AK2580" s="34"/>
      <c r="AL2580" s="35"/>
      <c r="AM2580" s="28"/>
      <c r="AN2580" s="28"/>
      <c r="AO2580" s="28"/>
    </row>
    <row r="2581" spans="5:41" x14ac:dyDescent="0.25">
      <c r="E2581" s="20"/>
      <c r="F2581" s="20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6"/>
      <c r="AA2581" s="16"/>
      <c r="AB2581" s="16"/>
      <c r="AC2581" s="14"/>
      <c r="AD2581" s="14"/>
      <c r="AE2581" s="27"/>
      <c r="AF2581" s="27"/>
      <c r="AG2581" s="33"/>
      <c r="AH2581" s="34"/>
      <c r="AI2581" s="35"/>
      <c r="AJ2581" s="33"/>
      <c r="AK2581" s="34"/>
      <c r="AL2581" s="35"/>
      <c r="AM2581" s="28"/>
      <c r="AN2581" s="28"/>
      <c r="AO2581" s="28"/>
    </row>
    <row r="2582" spans="5:41" x14ac:dyDescent="0.25">
      <c r="E2582" s="20"/>
      <c r="F2582" s="20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6"/>
      <c r="AA2582" s="16"/>
      <c r="AB2582" s="16"/>
      <c r="AC2582" s="14"/>
      <c r="AD2582" s="14"/>
      <c r="AE2582" s="27"/>
      <c r="AF2582" s="27"/>
      <c r="AG2582" s="33"/>
      <c r="AH2582" s="34"/>
      <c r="AI2582" s="35"/>
      <c r="AJ2582" s="33"/>
      <c r="AK2582" s="34"/>
      <c r="AL2582" s="35"/>
      <c r="AM2582" s="28"/>
      <c r="AN2582" s="28"/>
      <c r="AO2582" s="28"/>
    </row>
    <row r="2583" spans="5:41" x14ac:dyDescent="0.25">
      <c r="E2583" s="20"/>
      <c r="F2583" s="20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6"/>
      <c r="AA2583" s="16"/>
      <c r="AB2583" s="16"/>
      <c r="AC2583" s="14"/>
      <c r="AD2583" s="14"/>
      <c r="AE2583" s="27"/>
      <c r="AF2583" s="27"/>
      <c r="AG2583" s="33"/>
      <c r="AH2583" s="34"/>
      <c r="AI2583" s="35"/>
      <c r="AJ2583" s="33"/>
      <c r="AK2583" s="34"/>
      <c r="AL2583" s="35"/>
      <c r="AM2583" s="28"/>
      <c r="AN2583" s="28"/>
      <c r="AO2583" s="28"/>
    </row>
    <row r="2584" spans="5:41" x14ac:dyDescent="0.25">
      <c r="E2584" s="20"/>
      <c r="F2584" s="20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6"/>
      <c r="AA2584" s="16"/>
      <c r="AB2584" s="16"/>
      <c r="AC2584" s="14"/>
      <c r="AD2584" s="14"/>
      <c r="AE2584" s="27"/>
      <c r="AF2584" s="27"/>
      <c r="AG2584" s="33"/>
      <c r="AH2584" s="34"/>
      <c r="AI2584" s="35"/>
      <c r="AJ2584" s="33"/>
      <c r="AK2584" s="34"/>
      <c r="AL2584" s="35"/>
      <c r="AM2584" s="28"/>
      <c r="AN2584" s="28"/>
      <c r="AO2584" s="28"/>
    </row>
    <row r="2585" spans="5:41" x14ac:dyDescent="0.25">
      <c r="E2585" s="20"/>
      <c r="F2585" s="20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6"/>
      <c r="AA2585" s="16"/>
      <c r="AB2585" s="16"/>
      <c r="AC2585" s="14"/>
      <c r="AD2585" s="14"/>
      <c r="AE2585" s="27"/>
      <c r="AF2585" s="27"/>
      <c r="AG2585" s="33"/>
      <c r="AH2585" s="34"/>
      <c r="AI2585" s="35"/>
      <c r="AJ2585" s="33"/>
      <c r="AK2585" s="34"/>
      <c r="AL2585" s="35"/>
      <c r="AM2585" s="28"/>
      <c r="AN2585" s="28"/>
      <c r="AO2585" s="28"/>
    </row>
    <row r="2586" spans="5:41" x14ac:dyDescent="0.25">
      <c r="E2586" s="20"/>
      <c r="F2586" s="20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6"/>
      <c r="AA2586" s="16"/>
      <c r="AB2586" s="16"/>
      <c r="AC2586" s="14"/>
      <c r="AD2586" s="14"/>
      <c r="AE2586" s="27"/>
      <c r="AF2586" s="27"/>
      <c r="AG2586" s="33"/>
      <c r="AH2586" s="34"/>
      <c r="AI2586" s="35"/>
      <c r="AJ2586" s="33"/>
      <c r="AK2586" s="34"/>
      <c r="AL2586" s="35"/>
      <c r="AM2586" s="28"/>
      <c r="AN2586" s="28"/>
      <c r="AO2586" s="28"/>
    </row>
    <row r="2587" spans="5:41" x14ac:dyDescent="0.25">
      <c r="E2587" s="20"/>
      <c r="F2587" s="20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6"/>
      <c r="AA2587" s="16"/>
      <c r="AB2587" s="16"/>
      <c r="AC2587" s="14"/>
      <c r="AD2587" s="14"/>
      <c r="AE2587" s="27"/>
      <c r="AF2587" s="27"/>
      <c r="AG2587" s="33"/>
      <c r="AH2587" s="34"/>
      <c r="AI2587" s="35"/>
      <c r="AJ2587" s="33"/>
      <c r="AK2587" s="34"/>
      <c r="AL2587" s="35"/>
      <c r="AM2587" s="28"/>
      <c r="AN2587" s="28"/>
      <c r="AO2587" s="28"/>
    </row>
    <row r="2588" spans="5:41" x14ac:dyDescent="0.25">
      <c r="E2588" s="20"/>
      <c r="F2588" s="20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6"/>
      <c r="AA2588" s="16"/>
      <c r="AB2588" s="16"/>
      <c r="AC2588" s="14"/>
      <c r="AD2588" s="14"/>
      <c r="AE2588" s="27"/>
      <c r="AF2588" s="27"/>
      <c r="AG2588" s="33"/>
      <c r="AH2588" s="34"/>
      <c r="AI2588" s="35"/>
      <c r="AJ2588" s="33"/>
      <c r="AK2588" s="34"/>
      <c r="AL2588" s="35"/>
      <c r="AM2588" s="28"/>
      <c r="AN2588" s="28"/>
      <c r="AO2588" s="28"/>
    </row>
    <row r="2589" spans="5:41" x14ac:dyDescent="0.25">
      <c r="E2589" s="20"/>
      <c r="F2589" s="20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6"/>
      <c r="AA2589" s="16"/>
      <c r="AB2589" s="16"/>
      <c r="AC2589" s="14"/>
      <c r="AD2589" s="14"/>
      <c r="AE2589" s="27"/>
      <c r="AF2589" s="27"/>
      <c r="AG2589" s="33"/>
      <c r="AH2589" s="34"/>
      <c r="AI2589" s="35"/>
      <c r="AJ2589" s="33"/>
      <c r="AK2589" s="34"/>
      <c r="AL2589" s="35"/>
      <c r="AM2589" s="28"/>
      <c r="AN2589" s="28"/>
      <c r="AO2589" s="28"/>
    </row>
    <row r="2590" spans="5:41" x14ac:dyDescent="0.25">
      <c r="E2590" s="20"/>
      <c r="F2590" s="20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6"/>
      <c r="AA2590" s="16"/>
      <c r="AB2590" s="16"/>
      <c r="AC2590" s="14"/>
      <c r="AD2590" s="14"/>
      <c r="AE2590" s="27"/>
      <c r="AF2590" s="27"/>
      <c r="AG2590" s="33"/>
      <c r="AH2590" s="34"/>
      <c r="AI2590" s="35"/>
      <c r="AJ2590" s="33"/>
      <c r="AK2590" s="34"/>
      <c r="AL2590" s="35"/>
      <c r="AM2590" s="28"/>
      <c r="AN2590" s="28"/>
      <c r="AO2590" s="28"/>
    </row>
    <row r="2591" spans="5:41" x14ac:dyDescent="0.25">
      <c r="E2591" s="20"/>
      <c r="F2591" s="20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6"/>
      <c r="AA2591" s="16"/>
      <c r="AB2591" s="16"/>
      <c r="AC2591" s="14"/>
      <c r="AD2591" s="14"/>
      <c r="AE2591" s="27"/>
      <c r="AF2591" s="27"/>
      <c r="AG2591" s="33"/>
      <c r="AH2591" s="34"/>
      <c r="AI2591" s="35"/>
      <c r="AJ2591" s="33"/>
      <c r="AK2591" s="34"/>
      <c r="AL2591" s="35"/>
      <c r="AM2591" s="28"/>
      <c r="AN2591" s="28"/>
      <c r="AO2591" s="28"/>
    </row>
    <row r="2592" spans="5:41" x14ac:dyDescent="0.25">
      <c r="E2592" s="20"/>
      <c r="F2592" s="20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6"/>
      <c r="AA2592" s="16"/>
      <c r="AB2592" s="16"/>
      <c r="AC2592" s="14"/>
      <c r="AD2592" s="14"/>
      <c r="AE2592" s="27"/>
      <c r="AF2592" s="27"/>
      <c r="AG2592" s="33"/>
      <c r="AH2592" s="34"/>
      <c r="AI2592" s="35"/>
      <c r="AJ2592" s="33"/>
      <c r="AK2592" s="34"/>
      <c r="AL2592" s="35"/>
      <c r="AM2592" s="28"/>
      <c r="AN2592" s="28"/>
      <c r="AO2592" s="28"/>
    </row>
    <row r="2593" spans="5:41" x14ac:dyDescent="0.25">
      <c r="E2593" s="20"/>
      <c r="F2593" s="20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6"/>
      <c r="AA2593" s="16"/>
      <c r="AB2593" s="16"/>
      <c r="AC2593" s="14"/>
      <c r="AD2593" s="14"/>
      <c r="AE2593" s="27"/>
      <c r="AF2593" s="27"/>
      <c r="AG2593" s="33"/>
      <c r="AH2593" s="34"/>
      <c r="AI2593" s="35"/>
      <c r="AJ2593" s="33"/>
      <c r="AK2593" s="34"/>
      <c r="AL2593" s="35"/>
      <c r="AM2593" s="28"/>
      <c r="AN2593" s="28"/>
      <c r="AO2593" s="28"/>
    </row>
    <row r="2594" spans="5:41" x14ac:dyDescent="0.25">
      <c r="E2594" s="20"/>
      <c r="F2594" s="20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6"/>
      <c r="AA2594" s="16"/>
      <c r="AB2594" s="16"/>
      <c r="AC2594" s="14"/>
      <c r="AD2594" s="14"/>
      <c r="AE2594" s="27"/>
      <c r="AF2594" s="27"/>
      <c r="AG2594" s="33"/>
      <c r="AH2594" s="34"/>
      <c r="AI2594" s="35"/>
      <c r="AJ2594" s="33"/>
      <c r="AK2594" s="34"/>
      <c r="AL2594" s="35"/>
      <c r="AM2594" s="28"/>
      <c r="AN2594" s="28"/>
      <c r="AO2594" s="28"/>
    </row>
    <row r="2595" spans="5:41" x14ac:dyDescent="0.25">
      <c r="E2595" s="20"/>
      <c r="F2595" s="20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6"/>
      <c r="AA2595" s="16"/>
      <c r="AB2595" s="16"/>
      <c r="AC2595" s="14"/>
      <c r="AD2595" s="14"/>
      <c r="AE2595" s="27"/>
      <c r="AF2595" s="27"/>
      <c r="AG2595" s="33"/>
      <c r="AH2595" s="34"/>
      <c r="AI2595" s="35"/>
      <c r="AJ2595" s="33"/>
      <c r="AK2595" s="34"/>
      <c r="AL2595" s="35"/>
      <c r="AM2595" s="28"/>
      <c r="AN2595" s="28"/>
      <c r="AO2595" s="28"/>
    </row>
    <row r="2596" spans="5:41" x14ac:dyDescent="0.25">
      <c r="E2596" s="20"/>
      <c r="F2596" s="20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6"/>
      <c r="AA2596" s="16"/>
      <c r="AB2596" s="16"/>
      <c r="AC2596" s="14"/>
      <c r="AD2596" s="14"/>
      <c r="AE2596" s="27"/>
      <c r="AF2596" s="27"/>
      <c r="AG2596" s="33"/>
      <c r="AH2596" s="34"/>
      <c r="AI2596" s="35"/>
      <c r="AJ2596" s="33"/>
      <c r="AK2596" s="34"/>
      <c r="AL2596" s="35"/>
      <c r="AM2596" s="28"/>
      <c r="AN2596" s="28"/>
      <c r="AO2596" s="28"/>
    </row>
    <row r="2597" spans="5:41" x14ac:dyDescent="0.25">
      <c r="E2597" s="20"/>
      <c r="F2597" s="20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6"/>
      <c r="AA2597" s="16"/>
      <c r="AB2597" s="16"/>
      <c r="AC2597" s="14"/>
      <c r="AD2597" s="14"/>
      <c r="AE2597" s="27"/>
      <c r="AF2597" s="27"/>
      <c r="AG2597" s="33"/>
      <c r="AH2597" s="34"/>
      <c r="AI2597" s="35"/>
      <c r="AJ2597" s="33"/>
      <c r="AK2597" s="34"/>
      <c r="AL2597" s="35"/>
      <c r="AM2597" s="28"/>
      <c r="AN2597" s="28"/>
      <c r="AO2597" s="28"/>
    </row>
    <row r="2598" spans="5:41" x14ac:dyDescent="0.25">
      <c r="E2598" s="20"/>
      <c r="F2598" s="20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6"/>
      <c r="AA2598" s="16"/>
      <c r="AB2598" s="16"/>
      <c r="AC2598" s="14"/>
      <c r="AD2598" s="14"/>
      <c r="AE2598" s="27"/>
      <c r="AF2598" s="27"/>
      <c r="AG2598" s="33"/>
      <c r="AH2598" s="34"/>
      <c r="AI2598" s="35"/>
      <c r="AJ2598" s="33"/>
      <c r="AK2598" s="34"/>
      <c r="AL2598" s="35"/>
      <c r="AM2598" s="28"/>
      <c r="AN2598" s="28"/>
      <c r="AO2598" s="28"/>
    </row>
    <row r="2599" spans="5:41" x14ac:dyDescent="0.25">
      <c r="E2599" s="20"/>
      <c r="F2599" s="20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6"/>
      <c r="AA2599" s="16"/>
      <c r="AB2599" s="16"/>
      <c r="AC2599" s="14"/>
      <c r="AD2599" s="14"/>
      <c r="AE2599" s="27"/>
      <c r="AF2599" s="27"/>
      <c r="AG2599" s="33"/>
      <c r="AH2599" s="34"/>
      <c r="AI2599" s="35"/>
      <c r="AJ2599" s="33"/>
      <c r="AK2599" s="34"/>
      <c r="AL2599" s="35"/>
      <c r="AM2599" s="28"/>
      <c r="AN2599" s="28"/>
      <c r="AO2599" s="28"/>
    </row>
    <row r="2600" spans="5:41" x14ac:dyDescent="0.25">
      <c r="E2600" s="20"/>
      <c r="F2600" s="20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6"/>
      <c r="AA2600" s="16"/>
      <c r="AB2600" s="16"/>
      <c r="AC2600" s="14"/>
      <c r="AD2600" s="14"/>
      <c r="AE2600" s="27"/>
      <c r="AF2600" s="27"/>
      <c r="AG2600" s="33"/>
      <c r="AH2600" s="34"/>
      <c r="AI2600" s="35"/>
      <c r="AJ2600" s="33"/>
      <c r="AK2600" s="34"/>
      <c r="AL2600" s="35"/>
      <c r="AM2600" s="28"/>
      <c r="AN2600" s="28"/>
      <c r="AO2600" s="28"/>
    </row>
    <row r="2601" spans="5:41" x14ac:dyDescent="0.25">
      <c r="E2601" s="20"/>
      <c r="F2601" s="20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6"/>
      <c r="AA2601" s="16"/>
      <c r="AB2601" s="16"/>
      <c r="AC2601" s="14"/>
      <c r="AD2601" s="14"/>
      <c r="AE2601" s="27"/>
      <c r="AF2601" s="27"/>
      <c r="AG2601" s="33"/>
      <c r="AH2601" s="34"/>
      <c r="AI2601" s="35"/>
      <c r="AJ2601" s="33"/>
      <c r="AK2601" s="34"/>
      <c r="AL2601" s="35"/>
      <c r="AM2601" s="28"/>
      <c r="AN2601" s="28"/>
      <c r="AO2601" s="28"/>
    </row>
    <row r="2602" spans="5:41" x14ac:dyDescent="0.25">
      <c r="E2602" s="20"/>
      <c r="F2602" s="20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6"/>
      <c r="AA2602" s="16"/>
      <c r="AB2602" s="16"/>
      <c r="AC2602" s="14"/>
      <c r="AD2602" s="14"/>
      <c r="AE2602" s="27"/>
      <c r="AF2602" s="27"/>
      <c r="AG2602" s="33"/>
      <c r="AH2602" s="34"/>
      <c r="AI2602" s="35"/>
      <c r="AJ2602" s="33"/>
      <c r="AK2602" s="34"/>
      <c r="AL2602" s="35"/>
      <c r="AM2602" s="28"/>
      <c r="AN2602" s="28"/>
      <c r="AO2602" s="28"/>
    </row>
    <row r="2603" spans="5:41" x14ac:dyDescent="0.25">
      <c r="E2603" s="20"/>
      <c r="F2603" s="20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6"/>
      <c r="AA2603" s="16"/>
      <c r="AB2603" s="16"/>
      <c r="AC2603" s="14"/>
      <c r="AD2603" s="14"/>
      <c r="AE2603" s="27"/>
      <c r="AF2603" s="27"/>
      <c r="AG2603" s="33"/>
      <c r="AH2603" s="34"/>
      <c r="AI2603" s="35"/>
      <c r="AJ2603" s="33"/>
      <c r="AK2603" s="34"/>
      <c r="AL2603" s="35"/>
      <c r="AM2603" s="28"/>
      <c r="AN2603" s="28"/>
      <c r="AO2603" s="28"/>
    </row>
    <row r="2604" spans="5:41" x14ac:dyDescent="0.25">
      <c r="E2604" s="20"/>
      <c r="F2604" s="20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6"/>
      <c r="AA2604" s="16"/>
      <c r="AB2604" s="16"/>
      <c r="AC2604" s="14"/>
      <c r="AD2604" s="14"/>
      <c r="AE2604" s="27"/>
      <c r="AF2604" s="27"/>
      <c r="AG2604" s="33"/>
      <c r="AH2604" s="34"/>
      <c r="AI2604" s="35"/>
      <c r="AJ2604" s="33"/>
      <c r="AK2604" s="34"/>
      <c r="AL2604" s="35"/>
      <c r="AM2604" s="28"/>
      <c r="AN2604" s="28"/>
      <c r="AO2604" s="28"/>
    </row>
    <row r="2605" spans="5:41" x14ac:dyDescent="0.25">
      <c r="E2605" s="20"/>
      <c r="F2605" s="20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6"/>
      <c r="AA2605" s="16"/>
      <c r="AB2605" s="16"/>
      <c r="AC2605" s="14"/>
      <c r="AD2605" s="14"/>
      <c r="AE2605" s="27"/>
      <c r="AF2605" s="27"/>
      <c r="AG2605" s="33"/>
      <c r="AH2605" s="34"/>
      <c r="AI2605" s="35"/>
      <c r="AJ2605" s="33"/>
      <c r="AK2605" s="34"/>
      <c r="AL2605" s="35"/>
      <c r="AM2605" s="28"/>
      <c r="AN2605" s="28"/>
      <c r="AO2605" s="28"/>
    </row>
    <row r="2606" spans="5:41" x14ac:dyDescent="0.25">
      <c r="E2606" s="20"/>
      <c r="F2606" s="20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6"/>
      <c r="AA2606" s="16"/>
      <c r="AB2606" s="16"/>
      <c r="AC2606" s="14"/>
      <c r="AD2606" s="14"/>
      <c r="AE2606" s="27"/>
      <c r="AF2606" s="27"/>
      <c r="AG2606" s="33"/>
      <c r="AH2606" s="34"/>
      <c r="AI2606" s="35"/>
      <c r="AJ2606" s="33"/>
      <c r="AK2606" s="34"/>
      <c r="AL2606" s="35"/>
      <c r="AM2606" s="28"/>
      <c r="AN2606" s="28"/>
      <c r="AO2606" s="28"/>
    </row>
    <row r="2607" spans="5:41" x14ac:dyDescent="0.25">
      <c r="E2607" s="20"/>
      <c r="F2607" s="20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6"/>
      <c r="AA2607" s="16"/>
      <c r="AB2607" s="16"/>
      <c r="AC2607" s="14"/>
      <c r="AD2607" s="14"/>
      <c r="AE2607" s="27"/>
      <c r="AF2607" s="27"/>
      <c r="AG2607" s="33"/>
      <c r="AH2607" s="34"/>
      <c r="AI2607" s="35"/>
      <c r="AJ2607" s="33"/>
      <c r="AK2607" s="34"/>
      <c r="AL2607" s="35"/>
      <c r="AM2607" s="28"/>
      <c r="AN2607" s="28"/>
      <c r="AO2607" s="28"/>
    </row>
    <row r="2608" spans="5:41" x14ac:dyDescent="0.25">
      <c r="E2608" s="20"/>
      <c r="F2608" s="20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6"/>
      <c r="AA2608" s="16"/>
      <c r="AB2608" s="16"/>
      <c r="AC2608" s="14"/>
      <c r="AD2608" s="14"/>
      <c r="AE2608" s="27"/>
      <c r="AF2608" s="27"/>
      <c r="AG2608" s="33"/>
      <c r="AH2608" s="34"/>
      <c r="AI2608" s="35"/>
      <c r="AJ2608" s="33"/>
      <c r="AK2608" s="34"/>
      <c r="AL2608" s="35"/>
      <c r="AM2608" s="28"/>
      <c r="AN2608" s="28"/>
      <c r="AO2608" s="28"/>
    </row>
    <row r="2609" spans="5:41" x14ac:dyDescent="0.25">
      <c r="E2609" s="20"/>
      <c r="F2609" s="20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6"/>
      <c r="AA2609" s="16"/>
      <c r="AB2609" s="16"/>
      <c r="AC2609" s="14"/>
      <c r="AD2609" s="14"/>
      <c r="AE2609" s="27"/>
      <c r="AF2609" s="27"/>
      <c r="AG2609" s="33"/>
      <c r="AH2609" s="34"/>
      <c r="AI2609" s="35"/>
      <c r="AJ2609" s="33"/>
      <c r="AK2609" s="34"/>
      <c r="AL2609" s="35"/>
      <c r="AM2609" s="28"/>
      <c r="AN2609" s="28"/>
      <c r="AO2609" s="28"/>
    </row>
    <row r="2610" spans="5:41" x14ac:dyDescent="0.25">
      <c r="E2610" s="20"/>
      <c r="F2610" s="20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6"/>
      <c r="AA2610" s="16"/>
      <c r="AB2610" s="16"/>
      <c r="AC2610" s="14"/>
      <c r="AD2610" s="14"/>
      <c r="AE2610" s="27"/>
      <c r="AF2610" s="27"/>
      <c r="AG2610" s="33"/>
      <c r="AH2610" s="34"/>
      <c r="AI2610" s="35"/>
      <c r="AJ2610" s="33"/>
      <c r="AK2610" s="34"/>
      <c r="AL2610" s="35"/>
      <c r="AM2610" s="28"/>
      <c r="AN2610" s="28"/>
      <c r="AO2610" s="28"/>
    </row>
    <row r="2611" spans="5:41" x14ac:dyDescent="0.25">
      <c r="E2611" s="20"/>
      <c r="F2611" s="20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6"/>
      <c r="AA2611" s="16"/>
      <c r="AB2611" s="16"/>
      <c r="AC2611" s="14"/>
      <c r="AD2611" s="14"/>
      <c r="AE2611" s="27"/>
      <c r="AF2611" s="27"/>
      <c r="AG2611" s="33"/>
      <c r="AH2611" s="34"/>
      <c r="AI2611" s="35"/>
      <c r="AJ2611" s="33"/>
      <c r="AK2611" s="34"/>
      <c r="AL2611" s="35"/>
      <c r="AM2611" s="28"/>
      <c r="AN2611" s="28"/>
      <c r="AO2611" s="28"/>
    </row>
    <row r="2612" spans="5:41" x14ac:dyDescent="0.25">
      <c r="E2612" s="20"/>
      <c r="F2612" s="20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6"/>
      <c r="AA2612" s="16"/>
      <c r="AB2612" s="16"/>
      <c r="AC2612" s="14"/>
      <c r="AD2612" s="14"/>
      <c r="AE2612" s="27"/>
      <c r="AF2612" s="27"/>
      <c r="AG2612" s="33"/>
      <c r="AH2612" s="34"/>
      <c r="AI2612" s="35"/>
      <c r="AJ2612" s="33"/>
      <c r="AK2612" s="34"/>
      <c r="AL2612" s="35"/>
      <c r="AM2612" s="28"/>
      <c r="AN2612" s="28"/>
      <c r="AO2612" s="28"/>
    </row>
    <row r="2613" spans="5:41" x14ac:dyDescent="0.25">
      <c r="E2613" s="20"/>
      <c r="F2613" s="20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6"/>
      <c r="AA2613" s="16"/>
      <c r="AB2613" s="16"/>
      <c r="AC2613" s="14"/>
      <c r="AD2613" s="14"/>
      <c r="AE2613" s="27"/>
      <c r="AF2613" s="27"/>
      <c r="AG2613" s="33"/>
      <c r="AH2613" s="34"/>
      <c r="AI2613" s="35"/>
      <c r="AJ2613" s="33"/>
      <c r="AK2613" s="34"/>
      <c r="AL2613" s="35"/>
      <c r="AM2613" s="28"/>
      <c r="AN2613" s="28"/>
      <c r="AO2613" s="28"/>
    </row>
    <row r="2614" spans="5:41" x14ac:dyDescent="0.25">
      <c r="E2614" s="20"/>
      <c r="F2614" s="20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6"/>
      <c r="AA2614" s="16"/>
      <c r="AB2614" s="16"/>
      <c r="AC2614" s="14"/>
      <c r="AD2614" s="14"/>
      <c r="AE2614" s="27"/>
      <c r="AF2614" s="27"/>
      <c r="AG2614" s="33"/>
      <c r="AH2614" s="34"/>
      <c r="AI2614" s="35"/>
      <c r="AJ2614" s="33"/>
      <c r="AK2614" s="34"/>
      <c r="AL2614" s="35"/>
      <c r="AM2614" s="28"/>
      <c r="AN2614" s="28"/>
      <c r="AO2614" s="28"/>
    </row>
    <row r="2615" spans="5:41" x14ac:dyDescent="0.25">
      <c r="E2615" s="20"/>
      <c r="F2615" s="20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6"/>
      <c r="AA2615" s="16"/>
      <c r="AB2615" s="16"/>
      <c r="AC2615" s="14"/>
      <c r="AD2615" s="14"/>
      <c r="AE2615" s="27"/>
      <c r="AF2615" s="27"/>
      <c r="AG2615" s="33"/>
      <c r="AH2615" s="34"/>
      <c r="AI2615" s="35"/>
      <c r="AJ2615" s="33"/>
      <c r="AK2615" s="34"/>
      <c r="AL2615" s="35"/>
      <c r="AM2615" s="28"/>
      <c r="AN2615" s="28"/>
      <c r="AO2615" s="28"/>
    </row>
    <row r="2616" spans="5:41" x14ac:dyDescent="0.25">
      <c r="E2616" s="20"/>
      <c r="F2616" s="20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6"/>
      <c r="AA2616" s="16"/>
      <c r="AB2616" s="16"/>
      <c r="AC2616" s="14"/>
      <c r="AD2616" s="14"/>
      <c r="AE2616" s="27"/>
      <c r="AF2616" s="27"/>
      <c r="AG2616" s="33"/>
      <c r="AH2616" s="34"/>
      <c r="AI2616" s="35"/>
      <c r="AJ2616" s="33"/>
      <c r="AK2616" s="34"/>
      <c r="AL2616" s="35"/>
      <c r="AM2616" s="28"/>
      <c r="AN2616" s="28"/>
      <c r="AO2616" s="28"/>
    </row>
    <row r="2617" spans="5:41" x14ac:dyDescent="0.25">
      <c r="E2617" s="20"/>
      <c r="F2617" s="20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6"/>
      <c r="AA2617" s="16"/>
      <c r="AB2617" s="16"/>
      <c r="AC2617" s="14"/>
      <c r="AD2617" s="14"/>
      <c r="AE2617" s="27"/>
      <c r="AF2617" s="27"/>
      <c r="AG2617" s="33"/>
      <c r="AH2617" s="34"/>
      <c r="AI2617" s="35"/>
      <c r="AJ2617" s="33"/>
      <c r="AK2617" s="34"/>
      <c r="AL2617" s="35"/>
      <c r="AM2617" s="28"/>
      <c r="AN2617" s="28"/>
      <c r="AO2617" s="28"/>
    </row>
    <row r="2618" spans="5:41" x14ac:dyDescent="0.25">
      <c r="E2618" s="20"/>
      <c r="F2618" s="20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6"/>
      <c r="AA2618" s="16"/>
      <c r="AB2618" s="16"/>
      <c r="AC2618" s="14"/>
      <c r="AD2618" s="14"/>
      <c r="AE2618" s="27"/>
      <c r="AF2618" s="27"/>
      <c r="AG2618" s="33"/>
      <c r="AH2618" s="34"/>
      <c r="AI2618" s="35"/>
      <c r="AJ2618" s="33"/>
      <c r="AK2618" s="34"/>
      <c r="AL2618" s="35"/>
      <c r="AM2618" s="28"/>
      <c r="AN2618" s="28"/>
      <c r="AO2618" s="28"/>
    </row>
    <row r="2619" spans="5:41" x14ac:dyDescent="0.25">
      <c r="E2619" s="20"/>
      <c r="F2619" s="20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6"/>
      <c r="AA2619" s="16"/>
      <c r="AB2619" s="16"/>
      <c r="AC2619" s="14"/>
      <c r="AD2619" s="14"/>
      <c r="AE2619" s="27"/>
      <c r="AF2619" s="27"/>
      <c r="AG2619" s="33"/>
      <c r="AH2619" s="34"/>
      <c r="AI2619" s="35"/>
      <c r="AJ2619" s="33"/>
      <c r="AK2619" s="34"/>
      <c r="AL2619" s="35"/>
      <c r="AM2619" s="28"/>
      <c r="AN2619" s="28"/>
      <c r="AO2619" s="28"/>
    </row>
    <row r="2620" spans="5:41" x14ac:dyDescent="0.25">
      <c r="E2620" s="20"/>
      <c r="F2620" s="20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6"/>
      <c r="AA2620" s="16"/>
      <c r="AB2620" s="16"/>
      <c r="AC2620" s="14"/>
      <c r="AD2620" s="14"/>
      <c r="AE2620" s="27"/>
      <c r="AF2620" s="27"/>
      <c r="AG2620" s="33"/>
      <c r="AH2620" s="34"/>
      <c r="AI2620" s="35"/>
      <c r="AJ2620" s="33"/>
      <c r="AK2620" s="34"/>
      <c r="AL2620" s="35"/>
      <c r="AM2620" s="28"/>
      <c r="AN2620" s="28"/>
      <c r="AO2620" s="28"/>
    </row>
    <row r="2621" spans="5:41" x14ac:dyDescent="0.25">
      <c r="E2621" s="20"/>
      <c r="F2621" s="20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6"/>
      <c r="AA2621" s="16"/>
      <c r="AB2621" s="16"/>
      <c r="AC2621" s="14"/>
      <c r="AD2621" s="14"/>
      <c r="AE2621" s="27"/>
      <c r="AF2621" s="27"/>
      <c r="AG2621" s="33"/>
      <c r="AH2621" s="34"/>
      <c r="AI2621" s="35"/>
      <c r="AJ2621" s="33"/>
      <c r="AK2621" s="34"/>
      <c r="AL2621" s="35"/>
      <c r="AM2621" s="28"/>
      <c r="AN2621" s="28"/>
      <c r="AO2621" s="28"/>
    </row>
    <row r="2622" spans="5:41" x14ac:dyDescent="0.25">
      <c r="E2622" s="20"/>
      <c r="F2622" s="20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6"/>
      <c r="AA2622" s="16"/>
      <c r="AB2622" s="16"/>
      <c r="AC2622" s="14"/>
      <c r="AD2622" s="14"/>
      <c r="AE2622" s="27"/>
      <c r="AF2622" s="27"/>
      <c r="AG2622" s="33"/>
      <c r="AH2622" s="34"/>
      <c r="AI2622" s="35"/>
      <c r="AJ2622" s="33"/>
      <c r="AK2622" s="34"/>
      <c r="AL2622" s="35"/>
      <c r="AM2622" s="28"/>
      <c r="AN2622" s="28"/>
      <c r="AO2622" s="28"/>
    </row>
    <row r="2623" spans="5:41" x14ac:dyDescent="0.25">
      <c r="E2623" s="20"/>
      <c r="F2623" s="20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6"/>
      <c r="AA2623" s="16"/>
      <c r="AB2623" s="16"/>
      <c r="AC2623" s="14"/>
      <c r="AD2623" s="14"/>
      <c r="AE2623" s="27"/>
      <c r="AF2623" s="27"/>
      <c r="AG2623" s="33"/>
      <c r="AH2623" s="34"/>
      <c r="AI2623" s="35"/>
      <c r="AJ2623" s="33"/>
      <c r="AK2623" s="34"/>
      <c r="AL2623" s="35"/>
      <c r="AM2623" s="28"/>
      <c r="AN2623" s="28"/>
      <c r="AO2623" s="28"/>
    </row>
    <row r="2624" spans="5:41" x14ac:dyDescent="0.25">
      <c r="E2624" s="20"/>
      <c r="F2624" s="20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6"/>
      <c r="AA2624" s="16"/>
      <c r="AB2624" s="16"/>
      <c r="AC2624" s="14"/>
      <c r="AD2624" s="14"/>
      <c r="AE2624" s="27"/>
      <c r="AF2624" s="27"/>
      <c r="AG2624" s="33"/>
      <c r="AH2624" s="34"/>
      <c r="AI2624" s="35"/>
      <c r="AJ2624" s="33"/>
      <c r="AK2624" s="34"/>
      <c r="AL2624" s="35"/>
      <c r="AM2624" s="28"/>
      <c r="AN2624" s="28"/>
      <c r="AO2624" s="28"/>
    </row>
    <row r="2625" spans="5:41" x14ac:dyDescent="0.25">
      <c r="E2625" s="20"/>
      <c r="F2625" s="20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6"/>
      <c r="AA2625" s="16"/>
      <c r="AB2625" s="16"/>
      <c r="AC2625" s="14"/>
      <c r="AD2625" s="14"/>
      <c r="AE2625" s="27"/>
      <c r="AF2625" s="27"/>
      <c r="AG2625" s="33"/>
      <c r="AH2625" s="34"/>
      <c r="AI2625" s="35"/>
      <c r="AJ2625" s="33"/>
      <c r="AK2625" s="34"/>
      <c r="AL2625" s="35"/>
      <c r="AM2625" s="28"/>
      <c r="AN2625" s="28"/>
      <c r="AO2625" s="28"/>
    </row>
    <row r="2626" spans="5:41" x14ac:dyDescent="0.25">
      <c r="E2626" s="20"/>
      <c r="F2626" s="20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6"/>
      <c r="AA2626" s="16"/>
      <c r="AB2626" s="16"/>
      <c r="AC2626" s="14"/>
      <c r="AD2626" s="14"/>
      <c r="AE2626" s="27"/>
      <c r="AF2626" s="27"/>
      <c r="AG2626" s="33"/>
      <c r="AH2626" s="34"/>
      <c r="AI2626" s="35"/>
      <c r="AJ2626" s="33"/>
      <c r="AK2626" s="34"/>
      <c r="AL2626" s="35"/>
      <c r="AM2626" s="28"/>
      <c r="AN2626" s="28"/>
      <c r="AO2626" s="28"/>
    </row>
    <row r="2627" spans="5:41" x14ac:dyDescent="0.25">
      <c r="E2627" s="20"/>
      <c r="F2627" s="20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6"/>
      <c r="AA2627" s="16"/>
      <c r="AB2627" s="16"/>
      <c r="AC2627" s="14"/>
      <c r="AD2627" s="14"/>
      <c r="AE2627" s="27"/>
      <c r="AF2627" s="27"/>
      <c r="AG2627" s="33"/>
      <c r="AH2627" s="34"/>
      <c r="AI2627" s="35"/>
      <c r="AJ2627" s="33"/>
      <c r="AK2627" s="34"/>
      <c r="AL2627" s="35"/>
      <c r="AM2627" s="28"/>
      <c r="AN2627" s="28"/>
      <c r="AO2627" s="28"/>
    </row>
    <row r="2628" spans="5:41" x14ac:dyDescent="0.25">
      <c r="E2628" s="20"/>
      <c r="F2628" s="20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6"/>
      <c r="AA2628" s="16"/>
      <c r="AB2628" s="16"/>
      <c r="AC2628" s="14"/>
      <c r="AD2628" s="14"/>
      <c r="AE2628" s="27"/>
      <c r="AF2628" s="27"/>
      <c r="AG2628" s="33"/>
      <c r="AH2628" s="34"/>
      <c r="AI2628" s="35"/>
      <c r="AJ2628" s="33"/>
      <c r="AK2628" s="34"/>
      <c r="AL2628" s="35"/>
      <c r="AM2628" s="28"/>
      <c r="AN2628" s="28"/>
      <c r="AO2628" s="28"/>
    </row>
    <row r="2629" spans="5:41" x14ac:dyDescent="0.25">
      <c r="E2629" s="20"/>
      <c r="F2629" s="20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6"/>
      <c r="AA2629" s="16"/>
      <c r="AB2629" s="16"/>
      <c r="AC2629" s="14"/>
      <c r="AD2629" s="14"/>
      <c r="AE2629" s="27"/>
      <c r="AF2629" s="27"/>
      <c r="AG2629" s="33"/>
      <c r="AH2629" s="34"/>
      <c r="AI2629" s="35"/>
      <c r="AJ2629" s="33"/>
      <c r="AK2629" s="34"/>
      <c r="AL2629" s="35"/>
      <c r="AM2629" s="28"/>
      <c r="AN2629" s="28"/>
      <c r="AO2629" s="28"/>
    </row>
    <row r="2630" spans="5:41" x14ac:dyDescent="0.25">
      <c r="E2630" s="20"/>
      <c r="F2630" s="20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6"/>
      <c r="AA2630" s="16"/>
      <c r="AB2630" s="16"/>
      <c r="AC2630" s="14"/>
      <c r="AD2630" s="14"/>
      <c r="AE2630" s="27"/>
      <c r="AF2630" s="27"/>
      <c r="AG2630" s="33"/>
      <c r="AH2630" s="34"/>
      <c r="AI2630" s="35"/>
      <c r="AJ2630" s="33"/>
      <c r="AK2630" s="34"/>
      <c r="AL2630" s="35"/>
      <c r="AM2630" s="28"/>
      <c r="AN2630" s="28"/>
      <c r="AO2630" s="28"/>
    </row>
    <row r="2631" spans="5:41" x14ac:dyDescent="0.25">
      <c r="E2631" s="20"/>
      <c r="F2631" s="20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6"/>
      <c r="AA2631" s="16"/>
      <c r="AB2631" s="16"/>
      <c r="AC2631" s="14"/>
      <c r="AD2631" s="14"/>
      <c r="AE2631" s="27"/>
      <c r="AF2631" s="27"/>
      <c r="AG2631" s="33"/>
      <c r="AH2631" s="34"/>
      <c r="AI2631" s="35"/>
      <c r="AJ2631" s="33"/>
      <c r="AK2631" s="34"/>
      <c r="AL2631" s="35"/>
      <c r="AM2631" s="28"/>
      <c r="AN2631" s="28"/>
      <c r="AO2631" s="28"/>
    </row>
    <row r="2632" spans="5:41" x14ac:dyDescent="0.25">
      <c r="E2632" s="20"/>
      <c r="F2632" s="20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6"/>
      <c r="AA2632" s="16"/>
      <c r="AB2632" s="16"/>
      <c r="AC2632" s="14"/>
      <c r="AD2632" s="14"/>
      <c r="AE2632" s="27"/>
      <c r="AF2632" s="27"/>
      <c r="AG2632" s="33"/>
      <c r="AH2632" s="34"/>
      <c r="AI2632" s="35"/>
      <c r="AJ2632" s="33"/>
      <c r="AK2632" s="34"/>
      <c r="AL2632" s="35"/>
      <c r="AM2632" s="28"/>
      <c r="AN2632" s="28"/>
      <c r="AO2632" s="28"/>
    </row>
    <row r="2633" spans="5:41" x14ac:dyDescent="0.25">
      <c r="E2633" s="20"/>
      <c r="F2633" s="20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6"/>
      <c r="AA2633" s="16"/>
      <c r="AB2633" s="16"/>
      <c r="AC2633" s="14"/>
      <c r="AD2633" s="14"/>
      <c r="AE2633" s="27"/>
      <c r="AF2633" s="27"/>
      <c r="AG2633" s="33"/>
      <c r="AH2633" s="34"/>
      <c r="AI2633" s="35"/>
      <c r="AJ2633" s="33"/>
      <c r="AK2633" s="34"/>
      <c r="AL2633" s="35"/>
      <c r="AM2633" s="28"/>
      <c r="AN2633" s="28"/>
      <c r="AO2633" s="28"/>
    </row>
    <row r="2634" spans="5:41" x14ac:dyDescent="0.25">
      <c r="E2634" s="20"/>
      <c r="F2634" s="20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6"/>
      <c r="AA2634" s="16"/>
      <c r="AB2634" s="16"/>
      <c r="AC2634" s="14"/>
      <c r="AD2634" s="14"/>
      <c r="AE2634" s="27"/>
      <c r="AF2634" s="27"/>
      <c r="AG2634" s="33"/>
      <c r="AH2634" s="34"/>
      <c r="AI2634" s="35"/>
      <c r="AJ2634" s="33"/>
      <c r="AK2634" s="34"/>
      <c r="AL2634" s="35"/>
      <c r="AM2634" s="28"/>
      <c r="AN2634" s="28"/>
      <c r="AO2634" s="28"/>
    </row>
    <row r="2635" spans="5:41" x14ac:dyDescent="0.25">
      <c r="E2635" s="20"/>
      <c r="F2635" s="20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6"/>
      <c r="AA2635" s="16"/>
      <c r="AB2635" s="16"/>
      <c r="AC2635" s="14"/>
      <c r="AD2635" s="14"/>
      <c r="AE2635" s="27"/>
      <c r="AF2635" s="27"/>
      <c r="AG2635" s="33"/>
      <c r="AH2635" s="34"/>
      <c r="AI2635" s="35"/>
      <c r="AJ2635" s="33"/>
      <c r="AK2635" s="34"/>
      <c r="AL2635" s="35"/>
      <c r="AM2635" s="28"/>
      <c r="AN2635" s="28"/>
      <c r="AO2635" s="28"/>
    </row>
    <row r="2636" spans="5:41" x14ac:dyDescent="0.25">
      <c r="E2636" s="20"/>
      <c r="F2636" s="20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6"/>
      <c r="AA2636" s="16"/>
      <c r="AB2636" s="16"/>
      <c r="AC2636" s="14"/>
      <c r="AD2636" s="14"/>
      <c r="AE2636" s="27"/>
      <c r="AF2636" s="27"/>
      <c r="AG2636" s="33"/>
      <c r="AH2636" s="34"/>
      <c r="AI2636" s="35"/>
      <c r="AJ2636" s="33"/>
      <c r="AK2636" s="34"/>
      <c r="AL2636" s="35"/>
      <c r="AM2636" s="28"/>
      <c r="AN2636" s="28"/>
      <c r="AO2636" s="28"/>
    </row>
    <row r="2637" spans="5:41" x14ac:dyDescent="0.25">
      <c r="E2637" s="20"/>
      <c r="F2637" s="20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6"/>
      <c r="AA2637" s="16"/>
      <c r="AB2637" s="16"/>
      <c r="AC2637" s="14"/>
      <c r="AD2637" s="14"/>
      <c r="AE2637" s="27"/>
      <c r="AF2637" s="27"/>
      <c r="AG2637" s="33"/>
      <c r="AH2637" s="34"/>
      <c r="AI2637" s="35"/>
      <c r="AJ2637" s="33"/>
      <c r="AK2637" s="34"/>
      <c r="AL2637" s="35"/>
      <c r="AM2637" s="28"/>
      <c r="AN2637" s="28"/>
      <c r="AO2637" s="28"/>
    </row>
    <row r="2638" spans="5:41" x14ac:dyDescent="0.25">
      <c r="E2638" s="20"/>
      <c r="F2638" s="20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6"/>
      <c r="AA2638" s="16"/>
      <c r="AB2638" s="16"/>
      <c r="AC2638" s="14"/>
      <c r="AD2638" s="14"/>
      <c r="AE2638" s="27"/>
      <c r="AF2638" s="27"/>
      <c r="AG2638" s="33"/>
      <c r="AH2638" s="34"/>
      <c r="AI2638" s="35"/>
      <c r="AJ2638" s="33"/>
      <c r="AK2638" s="34"/>
      <c r="AL2638" s="35"/>
      <c r="AM2638" s="28"/>
      <c r="AN2638" s="28"/>
      <c r="AO2638" s="28"/>
    </row>
    <row r="2639" spans="5:41" x14ac:dyDescent="0.25">
      <c r="E2639" s="20"/>
      <c r="F2639" s="20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6"/>
      <c r="AA2639" s="16"/>
      <c r="AB2639" s="16"/>
      <c r="AC2639" s="14"/>
      <c r="AD2639" s="14"/>
      <c r="AE2639" s="27"/>
      <c r="AF2639" s="27"/>
      <c r="AG2639" s="33"/>
      <c r="AH2639" s="34"/>
      <c r="AI2639" s="35"/>
      <c r="AJ2639" s="33"/>
      <c r="AK2639" s="34"/>
      <c r="AL2639" s="35"/>
      <c r="AM2639" s="28"/>
      <c r="AN2639" s="28"/>
      <c r="AO2639" s="28"/>
    </row>
    <row r="2640" spans="5:41" x14ac:dyDescent="0.25">
      <c r="E2640" s="20"/>
      <c r="F2640" s="20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6"/>
      <c r="AA2640" s="16"/>
      <c r="AB2640" s="16"/>
      <c r="AC2640" s="14"/>
      <c r="AD2640" s="14"/>
      <c r="AE2640" s="27"/>
      <c r="AF2640" s="27"/>
      <c r="AG2640" s="33"/>
      <c r="AH2640" s="34"/>
      <c r="AI2640" s="35"/>
      <c r="AJ2640" s="33"/>
      <c r="AK2640" s="34"/>
      <c r="AL2640" s="35"/>
      <c r="AM2640" s="28"/>
      <c r="AN2640" s="28"/>
      <c r="AO2640" s="28"/>
    </row>
    <row r="2641" spans="5:41" x14ac:dyDescent="0.25">
      <c r="E2641" s="20"/>
      <c r="F2641" s="20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6"/>
      <c r="AA2641" s="16"/>
      <c r="AB2641" s="16"/>
      <c r="AC2641" s="14"/>
      <c r="AD2641" s="14"/>
      <c r="AE2641" s="27"/>
      <c r="AF2641" s="27"/>
      <c r="AG2641" s="33"/>
      <c r="AH2641" s="34"/>
      <c r="AI2641" s="35"/>
      <c r="AJ2641" s="33"/>
      <c r="AK2641" s="34"/>
      <c r="AL2641" s="35"/>
      <c r="AM2641" s="28"/>
      <c r="AN2641" s="28"/>
      <c r="AO2641" s="28"/>
    </row>
    <row r="2642" spans="5:41" x14ac:dyDescent="0.25">
      <c r="E2642" s="20"/>
      <c r="F2642" s="20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6"/>
      <c r="AA2642" s="16"/>
      <c r="AB2642" s="16"/>
      <c r="AC2642" s="14"/>
      <c r="AD2642" s="14"/>
      <c r="AE2642" s="27"/>
      <c r="AF2642" s="27"/>
      <c r="AG2642" s="33"/>
      <c r="AH2642" s="34"/>
      <c r="AI2642" s="35"/>
      <c r="AJ2642" s="33"/>
      <c r="AK2642" s="34"/>
      <c r="AL2642" s="35"/>
      <c r="AM2642" s="28"/>
      <c r="AN2642" s="28"/>
      <c r="AO2642" s="28"/>
    </row>
    <row r="2643" spans="5:41" x14ac:dyDescent="0.25">
      <c r="E2643" s="20"/>
      <c r="F2643" s="20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6"/>
      <c r="AA2643" s="16"/>
      <c r="AB2643" s="16"/>
      <c r="AC2643" s="14"/>
      <c r="AD2643" s="14"/>
      <c r="AE2643" s="27"/>
      <c r="AF2643" s="27"/>
      <c r="AG2643" s="33"/>
      <c r="AH2643" s="34"/>
      <c r="AI2643" s="35"/>
      <c r="AJ2643" s="33"/>
      <c r="AK2643" s="34"/>
      <c r="AL2643" s="35"/>
      <c r="AM2643" s="28"/>
      <c r="AN2643" s="28"/>
      <c r="AO2643" s="28"/>
    </row>
    <row r="2644" spans="5:41" x14ac:dyDescent="0.25">
      <c r="E2644" s="20"/>
      <c r="F2644" s="20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6"/>
      <c r="AA2644" s="16"/>
      <c r="AB2644" s="16"/>
      <c r="AC2644" s="14"/>
      <c r="AD2644" s="14"/>
      <c r="AE2644" s="27"/>
      <c r="AF2644" s="27"/>
      <c r="AG2644" s="33"/>
      <c r="AH2644" s="34"/>
      <c r="AI2644" s="35"/>
      <c r="AJ2644" s="33"/>
      <c r="AK2644" s="34"/>
      <c r="AL2644" s="35"/>
      <c r="AM2644" s="28"/>
      <c r="AN2644" s="28"/>
      <c r="AO2644" s="28"/>
    </row>
    <row r="2645" spans="5:41" x14ac:dyDescent="0.25">
      <c r="E2645" s="20"/>
      <c r="F2645" s="20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6"/>
      <c r="AA2645" s="16"/>
      <c r="AB2645" s="16"/>
      <c r="AC2645" s="14"/>
      <c r="AD2645" s="14"/>
      <c r="AE2645" s="27"/>
      <c r="AF2645" s="27"/>
      <c r="AG2645" s="33"/>
      <c r="AH2645" s="34"/>
      <c r="AI2645" s="35"/>
      <c r="AJ2645" s="33"/>
      <c r="AK2645" s="34"/>
      <c r="AL2645" s="35"/>
      <c r="AM2645" s="28"/>
      <c r="AN2645" s="28"/>
      <c r="AO2645" s="28"/>
    </row>
    <row r="2646" spans="5:41" x14ac:dyDescent="0.25">
      <c r="E2646" s="20"/>
      <c r="F2646" s="20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6"/>
      <c r="AA2646" s="16"/>
      <c r="AB2646" s="16"/>
      <c r="AC2646" s="14"/>
      <c r="AD2646" s="14"/>
      <c r="AE2646" s="27"/>
      <c r="AF2646" s="27"/>
      <c r="AG2646" s="33"/>
      <c r="AH2646" s="34"/>
      <c r="AI2646" s="35"/>
      <c r="AJ2646" s="33"/>
      <c r="AK2646" s="34"/>
      <c r="AL2646" s="35"/>
      <c r="AM2646" s="28"/>
      <c r="AN2646" s="28"/>
      <c r="AO2646" s="28"/>
    </row>
    <row r="2647" spans="5:41" x14ac:dyDescent="0.25">
      <c r="E2647" s="20"/>
      <c r="F2647" s="20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6"/>
      <c r="AA2647" s="16"/>
      <c r="AB2647" s="16"/>
      <c r="AC2647" s="14"/>
      <c r="AD2647" s="14"/>
      <c r="AE2647" s="27"/>
      <c r="AF2647" s="27"/>
      <c r="AG2647" s="33"/>
      <c r="AH2647" s="34"/>
      <c r="AI2647" s="35"/>
      <c r="AJ2647" s="33"/>
      <c r="AK2647" s="34"/>
      <c r="AL2647" s="35"/>
      <c r="AM2647" s="28"/>
      <c r="AN2647" s="28"/>
      <c r="AO2647" s="28"/>
    </row>
    <row r="2648" spans="5:41" x14ac:dyDescent="0.25">
      <c r="E2648" s="20"/>
      <c r="F2648" s="20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6"/>
      <c r="AA2648" s="16"/>
      <c r="AB2648" s="16"/>
      <c r="AC2648" s="14"/>
      <c r="AD2648" s="14"/>
      <c r="AE2648" s="27"/>
      <c r="AF2648" s="27"/>
      <c r="AG2648" s="33"/>
      <c r="AH2648" s="34"/>
      <c r="AI2648" s="35"/>
      <c r="AJ2648" s="33"/>
      <c r="AK2648" s="34"/>
      <c r="AL2648" s="35"/>
      <c r="AM2648" s="28"/>
      <c r="AN2648" s="28"/>
      <c r="AO2648" s="28"/>
    </row>
    <row r="2649" spans="5:41" x14ac:dyDescent="0.25">
      <c r="E2649" s="20"/>
      <c r="F2649" s="20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6"/>
      <c r="AA2649" s="16"/>
      <c r="AB2649" s="16"/>
      <c r="AC2649" s="14"/>
      <c r="AD2649" s="14"/>
      <c r="AE2649" s="27"/>
      <c r="AF2649" s="27"/>
      <c r="AG2649" s="33"/>
      <c r="AH2649" s="34"/>
      <c r="AI2649" s="35"/>
      <c r="AJ2649" s="33"/>
      <c r="AK2649" s="34"/>
      <c r="AL2649" s="35"/>
      <c r="AM2649" s="28"/>
      <c r="AN2649" s="28"/>
      <c r="AO2649" s="28"/>
    </row>
    <row r="2650" spans="5:41" x14ac:dyDescent="0.25">
      <c r="E2650" s="20"/>
      <c r="F2650" s="20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6"/>
      <c r="AA2650" s="16"/>
      <c r="AB2650" s="16"/>
      <c r="AC2650" s="14"/>
      <c r="AD2650" s="14"/>
      <c r="AE2650" s="27"/>
      <c r="AF2650" s="27"/>
      <c r="AG2650" s="33"/>
      <c r="AH2650" s="34"/>
      <c r="AI2650" s="35"/>
      <c r="AJ2650" s="33"/>
      <c r="AK2650" s="34"/>
      <c r="AL2650" s="35"/>
      <c r="AM2650" s="28"/>
      <c r="AN2650" s="28"/>
      <c r="AO2650" s="28"/>
    </row>
    <row r="2651" spans="5:41" x14ac:dyDescent="0.25">
      <c r="E2651" s="20"/>
      <c r="F2651" s="20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6"/>
      <c r="AA2651" s="16"/>
      <c r="AB2651" s="16"/>
      <c r="AC2651" s="14"/>
      <c r="AD2651" s="14"/>
      <c r="AE2651" s="27"/>
      <c r="AF2651" s="27"/>
      <c r="AG2651" s="33"/>
      <c r="AH2651" s="34"/>
      <c r="AI2651" s="35"/>
      <c r="AJ2651" s="33"/>
      <c r="AK2651" s="34"/>
      <c r="AL2651" s="35"/>
      <c r="AM2651" s="28"/>
      <c r="AN2651" s="28"/>
      <c r="AO2651" s="28"/>
    </row>
    <row r="2652" spans="5:41" x14ac:dyDescent="0.25">
      <c r="E2652" s="20"/>
      <c r="F2652" s="20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6"/>
      <c r="AA2652" s="16"/>
      <c r="AB2652" s="16"/>
      <c r="AC2652" s="14"/>
      <c r="AD2652" s="14"/>
      <c r="AE2652" s="27"/>
      <c r="AF2652" s="27"/>
      <c r="AG2652" s="33"/>
      <c r="AH2652" s="34"/>
      <c r="AI2652" s="35"/>
      <c r="AJ2652" s="33"/>
      <c r="AK2652" s="34"/>
      <c r="AL2652" s="35"/>
      <c r="AM2652" s="28"/>
      <c r="AN2652" s="28"/>
      <c r="AO2652" s="28"/>
    </row>
    <row r="2653" spans="5:41" x14ac:dyDescent="0.25">
      <c r="E2653" s="20"/>
      <c r="F2653" s="20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6"/>
      <c r="AA2653" s="16"/>
      <c r="AB2653" s="16"/>
      <c r="AC2653" s="14"/>
      <c r="AD2653" s="14"/>
      <c r="AE2653" s="27"/>
      <c r="AF2653" s="27"/>
      <c r="AG2653" s="33"/>
      <c r="AH2653" s="34"/>
      <c r="AI2653" s="35"/>
      <c r="AJ2653" s="33"/>
      <c r="AK2653" s="34"/>
      <c r="AL2653" s="35"/>
      <c r="AM2653" s="28"/>
      <c r="AN2653" s="28"/>
      <c r="AO2653" s="28"/>
    </row>
    <row r="2654" spans="5:41" x14ac:dyDescent="0.25">
      <c r="E2654" s="20"/>
      <c r="F2654" s="20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6"/>
      <c r="AA2654" s="16"/>
      <c r="AB2654" s="16"/>
      <c r="AC2654" s="14"/>
      <c r="AD2654" s="14"/>
      <c r="AE2654" s="27"/>
      <c r="AF2654" s="27"/>
      <c r="AG2654" s="33"/>
      <c r="AH2654" s="34"/>
      <c r="AI2654" s="35"/>
      <c r="AJ2654" s="33"/>
      <c r="AK2654" s="34"/>
      <c r="AL2654" s="35"/>
      <c r="AM2654" s="28"/>
      <c r="AN2654" s="28"/>
      <c r="AO2654" s="28"/>
    </row>
    <row r="2655" spans="5:41" x14ac:dyDescent="0.25">
      <c r="E2655" s="20"/>
      <c r="F2655" s="20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6"/>
      <c r="AA2655" s="16"/>
      <c r="AB2655" s="16"/>
      <c r="AC2655" s="14"/>
      <c r="AD2655" s="14"/>
      <c r="AE2655" s="27"/>
      <c r="AF2655" s="27"/>
      <c r="AG2655" s="33"/>
      <c r="AH2655" s="34"/>
      <c r="AI2655" s="35"/>
      <c r="AJ2655" s="33"/>
      <c r="AK2655" s="34"/>
      <c r="AL2655" s="35"/>
      <c r="AM2655" s="28"/>
      <c r="AN2655" s="28"/>
      <c r="AO2655" s="28"/>
    </row>
    <row r="2656" spans="5:41" x14ac:dyDescent="0.25">
      <c r="E2656" s="20"/>
      <c r="F2656" s="20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6"/>
      <c r="AA2656" s="16"/>
      <c r="AB2656" s="16"/>
      <c r="AC2656" s="14"/>
      <c r="AD2656" s="14"/>
      <c r="AE2656" s="27"/>
      <c r="AF2656" s="27"/>
      <c r="AG2656" s="33"/>
      <c r="AH2656" s="34"/>
      <c r="AI2656" s="35"/>
      <c r="AJ2656" s="33"/>
      <c r="AK2656" s="34"/>
      <c r="AL2656" s="35"/>
      <c r="AM2656" s="28"/>
      <c r="AN2656" s="28"/>
      <c r="AO2656" s="28"/>
    </row>
    <row r="2657" spans="5:41" x14ac:dyDescent="0.25">
      <c r="E2657" s="20"/>
      <c r="F2657" s="20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6"/>
      <c r="AA2657" s="16"/>
      <c r="AB2657" s="16"/>
      <c r="AC2657" s="14"/>
      <c r="AD2657" s="14"/>
      <c r="AE2657" s="27"/>
      <c r="AF2657" s="27"/>
      <c r="AG2657" s="33"/>
      <c r="AH2657" s="34"/>
      <c r="AI2657" s="35"/>
      <c r="AJ2657" s="33"/>
      <c r="AK2657" s="34"/>
      <c r="AL2657" s="35"/>
      <c r="AM2657" s="28"/>
      <c r="AN2657" s="28"/>
      <c r="AO2657" s="28"/>
    </row>
    <row r="2658" spans="5:41" x14ac:dyDescent="0.25">
      <c r="E2658" s="20"/>
      <c r="F2658" s="20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6"/>
      <c r="AA2658" s="16"/>
      <c r="AB2658" s="16"/>
      <c r="AC2658" s="14"/>
      <c r="AD2658" s="14"/>
      <c r="AE2658" s="27"/>
      <c r="AF2658" s="27"/>
      <c r="AG2658" s="33"/>
      <c r="AH2658" s="34"/>
      <c r="AI2658" s="35"/>
      <c r="AJ2658" s="33"/>
      <c r="AK2658" s="34"/>
      <c r="AL2658" s="35"/>
      <c r="AM2658" s="28"/>
      <c r="AN2658" s="28"/>
      <c r="AO2658" s="28"/>
    </row>
    <row r="2659" spans="5:41" x14ac:dyDescent="0.25">
      <c r="E2659" s="20"/>
      <c r="F2659" s="20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6"/>
      <c r="AA2659" s="16"/>
      <c r="AB2659" s="16"/>
      <c r="AC2659" s="14"/>
      <c r="AD2659" s="14"/>
      <c r="AE2659" s="27"/>
      <c r="AF2659" s="27"/>
      <c r="AG2659" s="33"/>
      <c r="AH2659" s="34"/>
      <c r="AI2659" s="35"/>
      <c r="AJ2659" s="33"/>
      <c r="AK2659" s="34"/>
      <c r="AL2659" s="35"/>
      <c r="AM2659" s="28"/>
      <c r="AN2659" s="28"/>
      <c r="AO2659" s="28"/>
    </row>
    <row r="2660" spans="5:41" x14ac:dyDescent="0.25">
      <c r="E2660" s="20"/>
      <c r="F2660" s="20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6"/>
      <c r="AA2660" s="16"/>
      <c r="AB2660" s="16"/>
      <c r="AC2660" s="14"/>
      <c r="AD2660" s="14"/>
      <c r="AE2660" s="27"/>
      <c r="AF2660" s="27"/>
      <c r="AG2660" s="33"/>
      <c r="AH2660" s="34"/>
      <c r="AI2660" s="35"/>
      <c r="AJ2660" s="33"/>
      <c r="AK2660" s="34"/>
      <c r="AL2660" s="35"/>
      <c r="AM2660" s="28"/>
      <c r="AN2660" s="28"/>
      <c r="AO2660" s="28"/>
    </row>
    <row r="2661" spans="5:41" x14ac:dyDescent="0.25">
      <c r="E2661" s="20"/>
      <c r="F2661" s="20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6"/>
      <c r="AA2661" s="16"/>
      <c r="AB2661" s="16"/>
      <c r="AC2661" s="14"/>
      <c r="AD2661" s="14"/>
      <c r="AE2661" s="27"/>
      <c r="AF2661" s="27"/>
      <c r="AG2661" s="33"/>
      <c r="AH2661" s="34"/>
      <c r="AI2661" s="35"/>
      <c r="AJ2661" s="33"/>
      <c r="AK2661" s="34"/>
      <c r="AL2661" s="35"/>
      <c r="AM2661" s="28"/>
      <c r="AN2661" s="28"/>
      <c r="AO2661" s="28"/>
    </row>
    <row r="2662" spans="5:41" x14ac:dyDescent="0.25">
      <c r="E2662" s="20"/>
      <c r="F2662" s="20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6"/>
      <c r="AA2662" s="16"/>
      <c r="AB2662" s="16"/>
      <c r="AC2662" s="14"/>
      <c r="AD2662" s="14"/>
      <c r="AE2662" s="27"/>
      <c r="AF2662" s="27"/>
      <c r="AG2662" s="33"/>
      <c r="AH2662" s="34"/>
      <c r="AI2662" s="35"/>
      <c r="AJ2662" s="33"/>
      <c r="AK2662" s="34"/>
      <c r="AL2662" s="35"/>
      <c r="AM2662" s="28"/>
      <c r="AN2662" s="28"/>
      <c r="AO2662" s="28"/>
    </row>
    <row r="2663" spans="5:41" x14ac:dyDescent="0.25">
      <c r="E2663" s="20"/>
      <c r="F2663" s="20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6"/>
      <c r="AA2663" s="16"/>
      <c r="AB2663" s="16"/>
      <c r="AC2663" s="14"/>
      <c r="AD2663" s="14"/>
      <c r="AE2663" s="27"/>
      <c r="AF2663" s="27"/>
      <c r="AG2663" s="33"/>
      <c r="AH2663" s="34"/>
      <c r="AI2663" s="35"/>
      <c r="AJ2663" s="33"/>
      <c r="AK2663" s="34"/>
      <c r="AL2663" s="35"/>
      <c r="AM2663" s="28"/>
      <c r="AN2663" s="28"/>
      <c r="AO2663" s="28"/>
    </row>
    <row r="2664" spans="5:41" x14ac:dyDescent="0.25">
      <c r="E2664" s="20"/>
      <c r="F2664" s="20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6"/>
      <c r="AA2664" s="16"/>
      <c r="AB2664" s="16"/>
      <c r="AC2664" s="14"/>
      <c r="AD2664" s="14"/>
      <c r="AE2664" s="27"/>
      <c r="AF2664" s="27"/>
      <c r="AG2664" s="33"/>
      <c r="AH2664" s="34"/>
      <c r="AI2664" s="35"/>
      <c r="AJ2664" s="33"/>
      <c r="AK2664" s="34"/>
      <c r="AL2664" s="35"/>
      <c r="AM2664" s="28"/>
      <c r="AN2664" s="28"/>
      <c r="AO2664" s="28"/>
    </row>
    <row r="2665" spans="5:41" x14ac:dyDescent="0.25">
      <c r="E2665" s="20"/>
      <c r="F2665" s="20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6"/>
      <c r="AA2665" s="16"/>
      <c r="AB2665" s="16"/>
      <c r="AC2665" s="14"/>
      <c r="AD2665" s="14"/>
      <c r="AE2665" s="27"/>
      <c r="AF2665" s="27"/>
      <c r="AG2665" s="33"/>
      <c r="AH2665" s="34"/>
      <c r="AI2665" s="35"/>
      <c r="AJ2665" s="33"/>
      <c r="AK2665" s="34"/>
      <c r="AL2665" s="35"/>
      <c r="AM2665" s="28"/>
      <c r="AN2665" s="28"/>
      <c r="AO2665" s="28"/>
    </row>
    <row r="2666" spans="5:41" x14ac:dyDescent="0.25">
      <c r="E2666" s="20"/>
      <c r="F2666" s="20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6"/>
      <c r="AA2666" s="16"/>
      <c r="AB2666" s="16"/>
      <c r="AC2666" s="14"/>
      <c r="AD2666" s="14"/>
      <c r="AE2666" s="27"/>
      <c r="AF2666" s="27"/>
      <c r="AG2666" s="33"/>
      <c r="AH2666" s="34"/>
      <c r="AI2666" s="35"/>
      <c r="AJ2666" s="33"/>
      <c r="AK2666" s="34"/>
      <c r="AL2666" s="35"/>
      <c r="AM2666" s="28"/>
      <c r="AN2666" s="28"/>
      <c r="AO2666" s="28"/>
    </row>
    <row r="2667" spans="5:41" x14ac:dyDescent="0.25">
      <c r="E2667" s="20"/>
      <c r="F2667" s="20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6"/>
      <c r="AA2667" s="16"/>
      <c r="AB2667" s="16"/>
      <c r="AC2667" s="14"/>
      <c r="AD2667" s="14"/>
      <c r="AE2667" s="27"/>
      <c r="AF2667" s="27"/>
      <c r="AG2667" s="33"/>
      <c r="AH2667" s="34"/>
      <c r="AI2667" s="35"/>
      <c r="AJ2667" s="33"/>
      <c r="AK2667" s="34"/>
      <c r="AL2667" s="35"/>
      <c r="AM2667" s="28"/>
      <c r="AN2667" s="28"/>
      <c r="AO2667" s="28"/>
    </row>
    <row r="2668" spans="5:41" x14ac:dyDescent="0.25">
      <c r="E2668" s="20"/>
      <c r="F2668" s="20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6"/>
      <c r="AA2668" s="16"/>
      <c r="AB2668" s="16"/>
      <c r="AC2668" s="14"/>
      <c r="AD2668" s="14"/>
      <c r="AE2668" s="27"/>
      <c r="AF2668" s="27"/>
      <c r="AG2668" s="33"/>
      <c r="AH2668" s="34"/>
      <c r="AI2668" s="35"/>
      <c r="AJ2668" s="33"/>
      <c r="AK2668" s="34"/>
      <c r="AL2668" s="35"/>
      <c r="AM2668" s="28"/>
      <c r="AN2668" s="28"/>
      <c r="AO2668" s="28"/>
    </row>
    <row r="2669" spans="5:41" x14ac:dyDescent="0.25">
      <c r="E2669" s="20"/>
      <c r="F2669" s="20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6"/>
      <c r="AA2669" s="16"/>
      <c r="AB2669" s="16"/>
      <c r="AC2669" s="14"/>
      <c r="AD2669" s="14"/>
      <c r="AE2669" s="27"/>
      <c r="AF2669" s="27"/>
      <c r="AG2669" s="33"/>
      <c r="AH2669" s="34"/>
      <c r="AI2669" s="35"/>
      <c r="AJ2669" s="33"/>
      <c r="AK2669" s="34"/>
      <c r="AL2669" s="35"/>
      <c r="AM2669" s="28"/>
      <c r="AN2669" s="28"/>
      <c r="AO2669" s="28"/>
    </row>
    <row r="2670" spans="5:41" x14ac:dyDescent="0.25">
      <c r="E2670" s="20"/>
      <c r="F2670" s="20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6"/>
      <c r="AA2670" s="16"/>
      <c r="AB2670" s="16"/>
      <c r="AC2670" s="14"/>
      <c r="AD2670" s="14"/>
      <c r="AE2670" s="27"/>
      <c r="AF2670" s="27"/>
      <c r="AG2670" s="33"/>
      <c r="AH2670" s="34"/>
      <c r="AI2670" s="35"/>
      <c r="AJ2670" s="33"/>
      <c r="AK2670" s="34"/>
      <c r="AL2670" s="35"/>
      <c r="AM2670" s="28"/>
      <c r="AN2670" s="28"/>
      <c r="AO2670" s="28"/>
    </row>
    <row r="2671" spans="5:41" x14ac:dyDescent="0.25">
      <c r="E2671" s="20"/>
      <c r="F2671" s="20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6"/>
      <c r="AA2671" s="16"/>
      <c r="AB2671" s="16"/>
      <c r="AC2671" s="14"/>
      <c r="AD2671" s="14"/>
      <c r="AE2671" s="27"/>
      <c r="AF2671" s="27"/>
      <c r="AG2671" s="33"/>
      <c r="AH2671" s="34"/>
      <c r="AI2671" s="35"/>
      <c r="AJ2671" s="33"/>
      <c r="AK2671" s="34"/>
      <c r="AL2671" s="35"/>
      <c r="AM2671" s="28"/>
      <c r="AN2671" s="28"/>
      <c r="AO2671" s="28"/>
    </row>
    <row r="2672" spans="5:41" x14ac:dyDescent="0.25">
      <c r="E2672" s="20"/>
      <c r="F2672" s="20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6"/>
      <c r="AA2672" s="16"/>
      <c r="AB2672" s="16"/>
      <c r="AC2672" s="14"/>
      <c r="AD2672" s="14"/>
      <c r="AE2672" s="27"/>
      <c r="AF2672" s="27"/>
      <c r="AG2672" s="33"/>
      <c r="AH2672" s="34"/>
      <c r="AI2672" s="35"/>
      <c r="AJ2672" s="33"/>
      <c r="AK2672" s="34"/>
      <c r="AL2672" s="35"/>
      <c r="AM2672" s="28"/>
      <c r="AN2672" s="28"/>
      <c r="AO2672" s="28"/>
    </row>
    <row r="2673" spans="5:41" x14ac:dyDescent="0.25">
      <c r="E2673" s="20"/>
      <c r="F2673" s="20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6"/>
      <c r="AA2673" s="16"/>
      <c r="AB2673" s="16"/>
      <c r="AC2673" s="14"/>
      <c r="AD2673" s="14"/>
      <c r="AE2673" s="27"/>
      <c r="AF2673" s="27"/>
      <c r="AG2673" s="33"/>
      <c r="AH2673" s="34"/>
      <c r="AI2673" s="35"/>
      <c r="AJ2673" s="33"/>
      <c r="AK2673" s="34"/>
      <c r="AL2673" s="35"/>
      <c r="AM2673" s="28"/>
      <c r="AN2673" s="28"/>
      <c r="AO2673" s="28"/>
    </row>
    <row r="2674" spans="5:41" x14ac:dyDescent="0.25">
      <c r="E2674" s="20"/>
      <c r="F2674" s="20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6"/>
      <c r="AA2674" s="16"/>
      <c r="AB2674" s="16"/>
      <c r="AC2674" s="14"/>
      <c r="AD2674" s="14"/>
      <c r="AE2674" s="27"/>
      <c r="AF2674" s="27"/>
      <c r="AG2674" s="33"/>
      <c r="AH2674" s="34"/>
      <c r="AI2674" s="35"/>
      <c r="AJ2674" s="33"/>
      <c r="AK2674" s="34"/>
      <c r="AL2674" s="35"/>
      <c r="AM2674" s="28"/>
      <c r="AN2674" s="28"/>
      <c r="AO2674" s="28"/>
    </row>
    <row r="2675" spans="5:41" x14ac:dyDescent="0.25">
      <c r="E2675" s="20"/>
      <c r="F2675" s="20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6"/>
      <c r="AA2675" s="16"/>
      <c r="AB2675" s="16"/>
      <c r="AC2675" s="14"/>
      <c r="AD2675" s="14"/>
      <c r="AE2675" s="27"/>
      <c r="AF2675" s="27"/>
      <c r="AG2675" s="33"/>
      <c r="AH2675" s="34"/>
      <c r="AI2675" s="35"/>
      <c r="AJ2675" s="33"/>
      <c r="AK2675" s="34"/>
      <c r="AL2675" s="35"/>
      <c r="AM2675" s="28"/>
      <c r="AN2675" s="28"/>
      <c r="AO2675" s="28"/>
    </row>
    <row r="2676" spans="5:41" x14ac:dyDescent="0.25">
      <c r="E2676" s="20"/>
      <c r="F2676" s="20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6"/>
      <c r="AA2676" s="16"/>
      <c r="AB2676" s="16"/>
      <c r="AC2676" s="14"/>
      <c r="AD2676" s="14"/>
      <c r="AE2676" s="27"/>
      <c r="AF2676" s="27"/>
      <c r="AG2676" s="33"/>
      <c r="AH2676" s="34"/>
      <c r="AI2676" s="35"/>
      <c r="AJ2676" s="33"/>
      <c r="AK2676" s="34"/>
      <c r="AL2676" s="35"/>
      <c r="AM2676" s="28"/>
      <c r="AN2676" s="28"/>
      <c r="AO2676" s="28"/>
    </row>
    <row r="2677" spans="5:41" x14ac:dyDescent="0.25">
      <c r="E2677" s="20"/>
      <c r="F2677" s="20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6"/>
      <c r="AA2677" s="16"/>
      <c r="AB2677" s="16"/>
      <c r="AC2677" s="14"/>
      <c r="AD2677" s="14"/>
      <c r="AE2677" s="27"/>
      <c r="AF2677" s="27"/>
      <c r="AG2677" s="33"/>
      <c r="AH2677" s="34"/>
      <c r="AI2677" s="35"/>
      <c r="AJ2677" s="33"/>
      <c r="AK2677" s="34"/>
      <c r="AL2677" s="35"/>
      <c r="AM2677" s="28"/>
      <c r="AN2677" s="28"/>
      <c r="AO2677" s="28"/>
    </row>
    <row r="2678" spans="5:41" x14ac:dyDescent="0.25">
      <c r="E2678" s="20"/>
      <c r="F2678" s="20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6"/>
      <c r="AA2678" s="16"/>
      <c r="AB2678" s="16"/>
      <c r="AC2678" s="14"/>
      <c r="AD2678" s="14"/>
      <c r="AE2678" s="27"/>
      <c r="AF2678" s="27"/>
      <c r="AG2678" s="33"/>
      <c r="AH2678" s="34"/>
      <c r="AI2678" s="35"/>
      <c r="AJ2678" s="33"/>
      <c r="AK2678" s="34"/>
      <c r="AL2678" s="35"/>
      <c r="AM2678" s="28"/>
      <c r="AN2678" s="28"/>
      <c r="AO2678" s="28"/>
    </row>
    <row r="2679" spans="5:41" x14ac:dyDescent="0.25">
      <c r="E2679" s="20"/>
      <c r="F2679" s="20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6"/>
      <c r="AA2679" s="16"/>
      <c r="AB2679" s="16"/>
      <c r="AC2679" s="14"/>
      <c r="AD2679" s="14"/>
      <c r="AE2679" s="27"/>
      <c r="AF2679" s="27"/>
      <c r="AG2679" s="33"/>
      <c r="AH2679" s="34"/>
      <c r="AI2679" s="35"/>
      <c r="AJ2679" s="33"/>
      <c r="AK2679" s="34"/>
      <c r="AL2679" s="35"/>
      <c r="AM2679" s="28"/>
      <c r="AN2679" s="28"/>
      <c r="AO2679" s="28"/>
    </row>
    <row r="2680" spans="5:41" x14ac:dyDescent="0.25">
      <c r="E2680" s="20"/>
      <c r="F2680" s="20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6"/>
      <c r="AA2680" s="16"/>
      <c r="AB2680" s="16"/>
      <c r="AC2680" s="14"/>
      <c r="AD2680" s="14"/>
      <c r="AE2680" s="27"/>
      <c r="AF2680" s="27"/>
      <c r="AG2680" s="33"/>
      <c r="AH2680" s="34"/>
      <c r="AI2680" s="35"/>
      <c r="AJ2680" s="33"/>
      <c r="AK2680" s="34"/>
      <c r="AL2680" s="35"/>
      <c r="AM2680" s="28"/>
      <c r="AN2680" s="28"/>
      <c r="AO2680" s="28"/>
    </row>
    <row r="2681" spans="5:41" x14ac:dyDescent="0.25">
      <c r="E2681" s="20"/>
      <c r="F2681" s="20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6"/>
      <c r="AA2681" s="16"/>
      <c r="AB2681" s="16"/>
      <c r="AC2681" s="14"/>
      <c r="AD2681" s="14"/>
      <c r="AE2681" s="27"/>
      <c r="AF2681" s="27"/>
      <c r="AG2681" s="33"/>
      <c r="AH2681" s="34"/>
      <c r="AI2681" s="35"/>
      <c r="AJ2681" s="33"/>
      <c r="AK2681" s="34"/>
      <c r="AL2681" s="35"/>
      <c r="AM2681" s="28"/>
      <c r="AN2681" s="28"/>
      <c r="AO2681" s="28"/>
    </row>
    <row r="2682" spans="5:41" x14ac:dyDescent="0.25">
      <c r="E2682" s="20"/>
      <c r="F2682" s="20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6"/>
      <c r="AA2682" s="16"/>
      <c r="AB2682" s="16"/>
      <c r="AC2682" s="14"/>
      <c r="AD2682" s="14"/>
      <c r="AE2682" s="27"/>
      <c r="AF2682" s="27"/>
      <c r="AG2682" s="33"/>
      <c r="AH2682" s="34"/>
      <c r="AI2682" s="35"/>
      <c r="AJ2682" s="33"/>
      <c r="AK2682" s="34"/>
      <c r="AL2682" s="35"/>
      <c r="AM2682" s="28"/>
      <c r="AN2682" s="28"/>
      <c r="AO2682" s="28"/>
    </row>
    <row r="2683" spans="5:41" x14ac:dyDescent="0.25">
      <c r="E2683" s="20"/>
      <c r="F2683" s="20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6"/>
      <c r="AA2683" s="16"/>
      <c r="AB2683" s="16"/>
      <c r="AC2683" s="14"/>
      <c r="AD2683" s="14"/>
      <c r="AE2683" s="27"/>
      <c r="AF2683" s="27"/>
      <c r="AG2683" s="33"/>
      <c r="AH2683" s="34"/>
      <c r="AI2683" s="35"/>
      <c r="AJ2683" s="33"/>
      <c r="AK2683" s="34"/>
      <c r="AL2683" s="35"/>
      <c r="AM2683" s="28"/>
      <c r="AN2683" s="28"/>
      <c r="AO2683" s="28"/>
    </row>
    <row r="2684" spans="5:41" x14ac:dyDescent="0.25">
      <c r="E2684" s="20"/>
      <c r="F2684" s="20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6"/>
      <c r="AA2684" s="16"/>
      <c r="AB2684" s="16"/>
      <c r="AC2684" s="14"/>
      <c r="AD2684" s="14"/>
      <c r="AE2684" s="27"/>
      <c r="AF2684" s="27"/>
      <c r="AG2684" s="33"/>
      <c r="AH2684" s="34"/>
      <c r="AI2684" s="35"/>
      <c r="AJ2684" s="33"/>
      <c r="AK2684" s="34"/>
      <c r="AL2684" s="35"/>
      <c r="AM2684" s="28"/>
      <c r="AN2684" s="28"/>
      <c r="AO2684" s="28"/>
    </row>
    <row r="2685" spans="5:41" x14ac:dyDescent="0.25">
      <c r="E2685" s="20"/>
      <c r="F2685" s="20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6"/>
      <c r="AA2685" s="16"/>
      <c r="AB2685" s="16"/>
      <c r="AC2685" s="14"/>
      <c r="AD2685" s="14"/>
      <c r="AE2685" s="27"/>
      <c r="AF2685" s="27"/>
      <c r="AG2685" s="33"/>
      <c r="AH2685" s="34"/>
      <c r="AI2685" s="35"/>
      <c r="AJ2685" s="33"/>
      <c r="AK2685" s="34"/>
      <c r="AL2685" s="35"/>
      <c r="AM2685" s="28"/>
      <c r="AN2685" s="28"/>
      <c r="AO2685" s="28"/>
    </row>
    <row r="2686" spans="5:41" x14ac:dyDescent="0.25">
      <c r="E2686" s="20"/>
      <c r="F2686" s="20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6"/>
      <c r="AA2686" s="16"/>
      <c r="AB2686" s="16"/>
      <c r="AC2686" s="14"/>
      <c r="AD2686" s="14"/>
      <c r="AE2686" s="27"/>
      <c r="AF2686" s="27"/>
      <c r="AG2686" s="33"/>
      <c r="AH2686" s="34"/>
      <c r="AI2686" s="35"/>
      <c r="AJ2686" s="33"/>
      <c r="AK2686" s="34"/>
      <c r="AL2686" s="35"/>
      <c r="AM2686" s="28"/>
      <c r="AN2686" s="28"/>
      <c r="AO2686" s="28"/>
    </row>
    <row r="2687" spans="5:41" x14ac:dyDescent="0.25">
      <c r="E2687" s="20"/>
      <c r="F2687" s="20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6"/>
      <c r="AA2687" s="16"/>
      <c r="AB2687" s="16"/>
      <c r="AC2687" s="14"/>
      <c r="AD2687" s="14"/>
      <c r="AE2687" s="27"/>
      <c r="AF2687" s="27"/>
      <c r="AG2687" s="33"/>
      <c r="AH2687" s="34"/>
      <c r="AI2687" s="35"/>
      <c r="AJ2687" s="33"/>
      <c r="AK2687" s="34"/>
      <c r="AL2687" s="35"/>
      <c r="AM2687" s="28"/>
      <c r="AN2687" s="28"/>
      <c r="AO2687" s="28"/>
    </row>
    <row r="2688" spans="5:41" x14ac:dyDescent="0.25">
      <c r="E2688" s="20"/>
      <c r="F2688" s="20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6"/>
      <c r="AA2688" s="16"/>
      <c r="AB2688" s="16"/>
      <c r="AC2688" s="14"/>
      <c r="AD2688" s="14"/>
      <c r="AE2688" s="27"/>
      <c r="AF2688" s="27"/>
      <c r="AG2688" s="33"/>
      <c r="AH2688" s="34"/>
      <c r="AI2688" s="35"/>
      <c r="AJ2688" s="33"/>
      <c r="AK2688" s="34"/>
      <c r="AL2688" s="35"/>
      <c r="AM2688" s="28"/>
      <c r="AN2688" s="28"/>
      <c r="AO2688" s="28"/>
    </row>
    <row r="2689" spans="5:41" x14ac:dyDescent="0.25">
      <c r="E2689" s="20"/>
      <c r="F2689" s="20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6"/>
      <c r="AA2689" s="16"/>
      <c r="AB2689" s="16"/>
      <c r="AC2689" s="14"/>
      <c r="AD2689" s="14"/>
      <c r="AE2689" s="27"/>
      <c r="AF2689" s="27"/>
      <c r="AG2689" s="33"/>
      <c r="AH2689" s="34"/>
      <c r="AI2689" s="35"/>
      <c r="AJ2689" s="33"/>
      <c r="AK2689" s="34"/>
      <c r="AL2689" s="35"/>
      <c r="AM2689" s="28"/>
      <c r="AN2689" s="28"/>
      <c r="AO2689" s="28"/>
    </row>
    <row r="2690" spans="5:41" x14ac:dyDescent="0.25">
      <c r="E2690" s="20"/>
      <c r="F2690" s="20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6"/>
      <c r="AA2690" s="16"/>
      <c r="AB2690" s="16"/>
      <c r="AC2690" s="14"/>
      <c r="AD2690" s="14"/>
      <c r="AE2690" s="27"/>
      <c r="AF2690" s="27"/>
      <c r="AG2690" s="33"/>
      <c r="AH2690" s="34"/>
      <c r="AI2690" s="35"/>
      <c r="AJ2690" s="33"/>
      <c r="AK2690" s="34"/>
      <c r="AL2690" s="35"/>
      <c r="AM2690" s="28"/>
      <c r="AN2690" s="28"/>
      <c r="AO2690" s="28"/>
    </row>
    <row r="2691" spans="5:41" x14ac:dyDescent="0.25">
      <c r="E2691" s="20"/>
      <c r="F2691" s="20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6"/>
      <c r="AA2691" s="16"/>
      <c r="AB2691" s="16"/>
      <c r="AC2691" s="14"/>
      <c r="AD2691" s="14"/>
      <c r="AE2691" s="27"/>
      <c r="AF2691" s="27"/>
      <c r="AG2691" s="33"/>
      <c r="AH2691" s="34"/>
      <c r="AI2691" s="35"/>
      <c r="AJ2691" s="33"/>
      <c r="AK2691" s="34"/>
      <c r="AL2691" s="35"/>
      <c r="AM2691" s="28"/>
      <c r="AN2691" s="28"/>
      <c r="AO2691" s="28"/>
    </row>
    <row r="2692" spans="5:41" x14ac:dyDescent="0.25">
      <c r="E2692" s="20"/>
      <c r="F2692" s="20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6"/>
      <c r="AA2692" s="16"/>
      <c r="AB2692" s="16"/>
      <c r="AC2692" s="14"/>
      <c r="AD2692" s="14"/>
      <c r="AE2692" s="27"/>
      <c r="AF2692" s="27"/>
      <c r="AG2692" s="33"/>
      <c r="AH2692" s="34"/>
      <c r="AI2692" s="35"/>
      <c r="AJ2692" s="33"/>
      <c r="AK2692" s="34"/>
      <c r="AL2692" s="35"/>
      <c r="AM2692" s="28"/>
      <c r="AN2692" s="28"/>
      <c r="AO2692" s="28"/>
    </row>
    <row r="2693" spans="5:41" x14ac:dyDescent="0.25">
      <c r="E2693" s="20"/>
      <c r="F2693" s="20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6"/>
      <c r="AA2693" s="16"/>
      <c r="AB2693" s="16"/>
      <c r="AC2693" s="14"/>
      <c r="AD2693" s="14"/>
      <c r="AE2693" s="27"/>
      <c r="AF2693" s="27"/>
      <c r="AG2693" s="33"/>
      <c r="AH2693" s="34"/>
      <c r="AI2693" s="35"/>
      <c r="AJ2693" s="33"/>
      <c r="AK2693" s="34"/>
      <c r="AL2693" s="35"/>
      <c r="AM2693" s="28"/>
      <c r="AN2693" s="28"/>
      <c r="AO2693" s="28"/>
    </row>
    <row r="2694" spans="5:41" x14ac:dyDescent="0.25">
      <c r="E2694" s="20"/>
      <c r="F2694" s="20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6"/>
      <c r="AA2694" s="16"/>
      <c r="AB2694" s="16"/>
      <c r="AC2694" s="14"/>
      <c r="AD2694" s="14"/>
      <c r="AE2694" s="27"/>
      <c r="AF2694" s="27"/>
      <c r="AG2694" s="33"/>
      <c r="AH2694" s="34"/>
      <c r="AI2694" s="35"/>
      <c r="AJ2694" s="33"/>
      <c r="AK2694" s="34"/>
      <c r="AL2694" s="35"/>
      <c r="AM2694" s="28"/>
      <c r="AN2694" s="28"/>
      <c r="AO2694" s="28"/>
    </row>
    <row r="2695" spans="5:41" x14ac:dyDescent="0.25">
      <c r="E2695" s="20"/>
      <c r="F2695" s="20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6"/>
      <c r="AA2695" s="16"/>
      <c r="AB2695" s="16"/>
      <c r="AC2695" s="14"/>
      <c r="AD2695" s="14"/>
      <c r="AE2695" s="27"/>
      <c r="AF2695" s="27"/>
      <c r="AG2695" s="33"/>
      <c r="AH2695" s="34"/>
      <c r="AI2695" s="35"/>
      <c r="AJ2695" s="33"/>
      <c r="AK2695" s="34"/>
      <c r="AL2695" s="35"/>
      <c r="AM2695" s="28"/>
      <c r="AN2695" s="28"/>
      <c r="AO2695" s="28"/>
    </row>
    <row r="2696" spans="5:41" x14ac:dyDescent="0.25">
      <c r="E2696" s="20"/>
      <c r="F2696" s="20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6"/>
      <c r="AA2696" s="16"/>
      <c r="AB2696" s="16"/>
      <c r="AC2696" s="14"/>
      <c r="AD2696" s="14"/>
      <c r="AE2696" s="27"/>
      <c r="AF2696" s="27"/>
      <c r="AG2696" s="33"/>
      <c r="AH2696" s="34"/>
      <c r="AI2696" s="35"/>
      <c r="AJ2696" s="33"/>
      <c r="AK2696" s="34"/>
      <c r="AL2696" s="35"/>
      <c r="AM2696" s="28"/>
      <c r="AN2696" s="28"/>
      <c r="AO2696" s="28"/>
    </row>
    <row r="2697" spans="5:41" x14ac:dyDescent="0.25">
      <c r="E2697" s="20"/>
      <c r="F2697" s="20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6"/>
      <c r="AA2697" s="16"/>
      <c r="AB2697" s="16"/>
      <c r="AC2697" s="14"/>
      <c r="AD2697" s="14"/>
      <c r="AE2697" s="27"/>
      <c r="AF2697" s="27"/>
      <c r="AG2697" s="33"/>
      <c r="AH2697" s="34"/>
      <c r="AI2697" s="35"/>
      <c r="AJ2697" s="33"/>
      <c r="AK2697" s="34"/>
      <c r="AL2697" s="35"/>
      <c r="AM2697" s="28"/>
      <c r="AN2697" s="28"/>
      <c r="AO2697" s="28"/>
    </row>
    <row r="2698" spans="5:41" x14ac:dyDescent="0.25">
      <c r="E2698" s="20"/>
      <c r="F2698" s="20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6"/>
      <c r="AA2698" s="16"/>
      <c r="AB2698" s="16"/>
      <c r="AC2698" s="14"/>
      <c r="AD2698" s="14"/>
      <c r="AE2698" s="27"/>
      <c r="AF2698" s="27"/>
      <c r="AG2698" s="33"/>
      <c r="AH2698" s="34"/>
      <c r="AI2698" s="35"/>
      <c r="AJ2698" s="33"/>
      <c r="AK2698" s="34"/>
      <c r="AL2698" s="35"/>
      <c r="AM2698" s="28"/>
      <c r="AN2698" s="28"/>
      <c r="AO2698" s="28"/>
    </row>
    <row r="2699" spans="5:41" x14ac:dyDescent="0.25">
      <c r="E2699" s="20"/>
      <c r="F2699" s="20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6"/>
      <c r="AA2699" s="16"/>
      <c r="AB2699" s="16"/>
      <c r="AC2699" s="14"/>
      <c r="AD2699" s="14"/>
      <c r="AE2699" s="27"/>
      <c r="AF2699" s="27"/>
      <c r="AG2699" s="33"/>
      <c r="AH2699" s="34"/>
      <c r="AI2699" s="35"/>
      <c r="AJ2699" s="33"/>
      <c r="AK2699" s="34"/>
      <c r="AL2699" s="35"/>
      <c r="AM2699" s="28"/>
      <c r="AN2699" s="28"/>
      <c r="AO2699" s="28"/>
    </row>
    <row r="2700" spans="5:41" x14ac:dyDescent="0.25">
      <c r="E2700" s="20"/>
      <c r="F2700" s="20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6"/>
      <c r="AA2700" s="16"/>
      <c r="AB2700" s="16"/>
      <c r="AC2700" s="14"/>
      <c r="AD2700" s="14"/>
      <c r="AE2700" s="27"/>
      <c r="AF2700" s="27"/>
      <c r="AG2700" s="33"/>
      <c r="AH2700" s="34"/>
      <c r="AI2700" s="35"/>
      <c r="AJ2700" s="33"/>
      <c r="AK2700" s="34"/>
      <c r="AL2700" s="35"/>
      <c r="AM2700" s="28"/>
      <c r="AN2700" s="28"/>
      <c r="AO2700" s="28"/>
    </row>
    <row r="2701" spans="5:41" x14ac:dyDescent="0.25">
      <c r="E2701" s="20"/>
      <c r="F2701" s="20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6"/>
      <c r="AA2701" s="16"/>
      <c r="AB2701" s="16"/>
      <c r="AC2701" s="14"/>
      <c r="AD2701" s="14"/>
      <c r="AE2701" s="27"/>
      <c r="AF2701" s="27"/>
      <c r="AG2701" s="33"/>
      <c r="AH2701" s="34"/>
      <c r="AI2701" s="35"/>
      <c r="AJ2701" s="33"/>
      <c r="AK2701" s="34"/>
      <c r="AL2701" s="35"/>
      <c r="AM2701" s="28"/>
      <c r="AN2701" s="28"/>
      <c r="AO2701" s="28"/>
    </row>
    <row r="2702" spans="5:41" x14ac:dyDescent="0.25">
      <c r="E2702" s="20"/>
      <c r="F2702" s="20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6"/>
      <c r="AA2702" s="16"/>
      <c r="AB2702" s="16"/>
      <c r="AC2702" s="14"/>
      <c r="AD2702" s="14"/>
      <c r="AE2702" s="27"/>
      <c r="AF2702" s="27"/>
      <c r="AG2702" s="33"/>
      <c r="AH2702" s="34"/>
      <c r="AI2702" s="35"/>
      <c r="AJ2702" s="33"/>
      <c r="AK2702" s="34"/>
      <c r="AL2702" s="35"/>
      <c r="AM2702" s="28"/>
      <c r="AN2702" s="28"/>
      <c r="AO2702" s="28"/>
    </row>
    <row r="2703" spans="5:41" x14ac:dyDescent="0.25">
      <c r="E2703" s="20"/>
      <c r="F2703" s="20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6"/>
      <c r="AA2703" s="16"/>
      <c r="AB2703" s="16"/>
      <c r="AC2703" s="14"/>
      <c r="AD2703" s="14"/>
      <c r="AE2703" s="27"/>
      <c r="AF2703" s="27"/>
      <c r="AG2703" s="33"/>
      <c r="AH2703" s="34"/>
      <c r="AI2703" s="35"/>
      <c r="AJ2703" s="33"/>
      <c r="AK2703" s="34"/>
      <c r="AL2703" s="35"/>
      <c r="AM2703" s="28"/>
      <c r="AN2703" s="28"/>
      <c r="AO2703" s="28"/>
    </row>
    <row r="2704" spans="5:41" x14ac:dyDescent="0.25">
      <c r="E2704" s="20"/>
      <c r="F2704" s="20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6"/>
      <c r="AA2704" s="16"/>
      <c r="AB2704" s="16"/>
      <c r="AC2704" s="14"/>
      <c r="AD2704" s="14"/>
      <c r="AE2704" s="27"/>
      <c r="AF2704" s="27"/>
      <c r="AG2704" s="33"/>
      <c r="AH2704" s="34"/>
      <c r="AI2704" s="35"/>
      <c r="AJ2704" s="33"/>
      <c r="AK2704" s="34"/>
      <c r="AL2704" s="35"/>
      <c r="AM2704" s="28"/>
      <c r="AN2704" s="28"/>
      <c r="AO2704" s="28"/>
    </row>
    <row r="2705" spans="5:41" x14ac:dyDescent="0.25">
      <c r="E2705" s="20"/>
      <c r="F2705" s="20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6"/>
      <c r="AA2705" s="16"/>
      <c r="AB2705" s="16"/>
      <c r="AC2705" s="14"/>
      <c r="AD2705" s="14"/>
      <c r="AE2705" s="27"/>
      <c r="AF2705" s="27"/>
      <c r="AG2705" s="33"/>
      <c r="AH2705" s="34"/>
      <c r="AI2705" s="35"/>
      <c r="AJ2705" s="33"/>
      <c r="AK2705" s="34"/>
      <c r="AL2705" s="35"/>
      <c r="AM2705" s="28"/>
      <c r="AN2705" s="28"/>
      <c r="AO2705" s="28"/>
    </row>
    <row r="2706" spans="5:41" x14ac:dyDescent="0.25">
      <c r="E2706" s="20"/>
      <c r="F2706" s="20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6"/>
      <c r="AA2706" s="16"/>
      <c r="AB2706" s="16"/>
      <c r="AC2706" s="14"/>
      <c r="AD2706" s="14"/>
      <c r="AE2706" s="27"/>
      <c r="AF2706" s="27"/>
      <c r="AG2706" s="33"/>
      <c r="AH2706" s="34"/>
      <c r="AI2706" s="35"/>
      <c r="AJ2706" s="33"/>
      <c r="AK2706" s="34"/>
      <c r="AL2706" s="35"/>
      <c r="AM2706" s="28"/>
      <c r="AN2706" s="28"/>
      <c r="AO2706" s="28"/>
    </row>
    <row r="2707" spans="5:41" x14ac:dyDescent="0.25">
      <c r="E2707" s="20"/>
      <c r="F2707" s="20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6"/>
      <c r="AA2707" s="16"/>
      <c r="AB2707" s="16"/>
      <c r="AC2707" s="14"/>
      <c r="AD2707" s="14"/>
      <c r="AE2707" s="27"/>
      <c r="AF2707" s="27"/>
      <c r="AG2707" s="33"/>
      <c r="AH2707" s="34"/>
      <c r="AI2707" s="35"/>
      <c r="AJ2707" s="33"/>
      <c r="AK2707" s="34"/>
      <c r="AL2707" s="35"/>
      <c r="AM2707" s="28"/>
      <c r="AN2707" s="28"/>
      <c r="AO2707" s="28"/>
    </row>
    <row r="2708" spans="5:41" x14ac:dyDescent="0.25">
      <c r="E2708" s="20"/>
      <c r="F2708" s="20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6"/>
      <c r="AA2708" s="16"/>
      <c r="AB2708" s="16"/>
      <c r="AC2708" s="14"/>
      <c r="AD2708" s="14"/>
      <c r="AE2708" s="27"/>
      <c r="AF2708" s="27"/>
      <c r="AG2708" s="33"/>
      <c r="AH2708" s="34"/>
      <c r="AI2708" s="35"/>
      <c r="AJ2708" s="33"/>
      <c r="AK2708" s="34"/>
      <c r="AL2708" s="35"/>
      <c r="AM2708" s="28"/>
      <c r="AN2708" s="28"/>
      <c r="AO2708" s="28"/>
    </row>
    <row r="2709" spans="5:41" x14ac:dyDescent="0.25">
      <c r="E2709" s="20"/>
      <c r="F2709" s="20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6"/>
      <c r="AA2709" s="16"/>
      <c r="AB2709" s="16"/>
      <c r="AC2709" s="14"/>
      <c r="AD2709" s="14"/>
      <c r="AE2709" s="27"/>
      <c r="AF2709" s="27"/>
      <c r="AG2709" s="33"/>
      <c r="AH2709" s="34"/>
      <c r="AI2709" s="35"/>
      <c r="AJ2709" s="33"/>
      <c r="AK2709" s="34"/>
      <c r="AL2709" s="35"/>
      <c r="AM2709" s="28"/>
      <c r="AN2709" s="28"/>
      <c r="AO2709" s="28"/>
    </row>
    <row r="2710" spans="5:41" x14ac:dyDescent="0.25">
      <c r="E2710" s="20"/>
      <c r="F2710" s="20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6"/>
      <c r="AA2710" s="16"/>
      <c r="AB2710" s="16"/>
      <c r="AC2710" s="14"/>
      <c r="AD2710" s="14"/>
      <c r="AE2710" s="27"/>
      <c r="AF2710" s="27"/>
      <c r="AG2710" s="33"/>
      <c r="AH2710" s="34"/>
      <c r="AI2710" s="35"/>
      <c r="AJ2710" s="33"/>
      <c r="AK2710" s="34"/>
      <c r="AL2710" s="35"/>
      <c r="AM2710" s="28"/>
      <c r="AN2710" s="28"/>
      <c r="AO2710" s="28"/>
    </row>
    <row r="2711" spans="5:41" x14ac:dyDescent="0.25">
      <c r="E2711" s="20"/>
      <c r="F2711" s="20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6"/>
      <c r="AA2711" s="16"/>
      <c r="AB2711" s="16"/>
      <c r="AC2711" s="14"/>
      <c r="AD2711" s="14"/>
      <c r="AE2711" s="27"/>
      <c r="AF2711" s="27"/>
      <c r="AG2711" s="33"/>
      <c r="AH2711" s="34"/>
      <c r="AI2711" s="35"/>
      <c r="AJ2711" s="33"/>
      <c r="AK2711" s="34"/>
      <c r="AL2711" s="35"/>
      <c r="AM2711" s="28"/>
      <c r="AN2711" s="28"/>
      <c r="AO2711" s="28"/>
    </row>
    <row r="2712" spans="5:41" x14ac:dyDescent="0.25">
      <c r="E2712" s="20"/>
      <c r="F2712" s="20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6"/>
      <c r="AA2712" s="16"/>
      <c r="AB2712" s="16"/>
      <c r="AC2712" s="14"/>
      <c r="AD2712" s="14"/>
      <c r="AE2712" s="27"/>
      <c r="AF2712" s="27"/>
      <c r="AG2712" s="33"/>
      <c r="AH2712" s="34"/>
      <c r="AI2712" s="35"/>
      <c r="AJ2712" s="33"/>
      <c r="AK2712" s="34"/>
      <c r="AL2712" s="35"/>
      <c r="AM2712" s="28"/>
      <c r="AN2712" s="28"/>
      <c r="AO2712" s="28"/>
    </row>
    <row r="2713" spans="5:41" x14ac:dyDescent="0.25">
      <c r="E2713" s="20"/>
      <c r="F2713" s="20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6"/>
      <c r="AA2713" s="16"/>
      <c r="AB2713" s="16"/>
      <c r="AC2713" s="14"/>
      <c r="AD2713" s="14"/>
      <c r="AE2713" s="27"/>
      <c r="AF2713" s="27"/>
      <c r="AG2713" s="33"/>
      <c r="AH2713" s="34"/>
      <c r="AI2713" s="35"/>
      <c r="AJ2713" s="33"/>
      <c r="AK2713" s="34"/>
      <c r="AL2713" s="35"/>
      <c r="AM2713" s="28"/>
      <c r="AN2713" s="28"/>
      <c r="AO2713" s="28"/>
    </row>
    <row r="2714" spans="5:41" x14ac:dyDescent="0.25">
      <c r="E2714" s="20"/>
      <c r="F2714" s="20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6"/>
      <c r="AA2714" s="16"/>
      <c r="AB2714" s="16"/>
      <c r="AC2714" s="14"/>
      <c r="AD2714" s="14"/>
      <c r="AE2714" s="27"/>
      <c r="AF2714" s="27"/>
      <c r="AG2714" s="33"/>
      <c r="AH2714" s="34"/>
      <c r="AI2714" s="35"/>
      <c r="AJ2714" s="33"/>
      <c r="AK2714" s="34"/>
      <c r="AL2714" s="35"/>
      <c r="AM2714" s="28"/>
      <c r="AN2714" s="28"/>
      <c r="AO2714" s="28"/>
    </row>
    <row r="2715" spans="5:41" x14ac:dyDescent="0.25">
      <c r="E2715" s="20"/>
      <c r="F2715" s="20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6"/>
      <c r="AA2715" s="16"/>
      <c r="AB2715" s="16"/>
      <c r="AC2715" s="14"/>
      <c r="AD2715" s="14"/>
      <c r="AE2715" s="27"/>
      <c r="AF2715" s="27"/>
      <c r="AG2715" s="33"/>
      <c r="AH2715" s="34"/>
      <c r="AI2715" s="35"/>
      <c r="AJ2715" s="33"/>
      <c r="AK2715" s="34"/>
      <c r="AL2715" s="35"/>
      <c r="AM2715" s="28"/>
      <c r="AN2715" s="28"/>
      <c r="AO2715" s="28"/>
    </row>
    <row r="2716" spans="5:41" x14ac:dyDescent="0.25">
      <c r="E2716" s="20"/>
      <c r="F2716" s="20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6"/>
      <c r="AA2716" s="16"/>
      <c r="AB2716" s="16"/>
      <c r="AC2716" s="14"/>
      <c r="AD2716" s="14"/>
      <c r="AE2716" s="27"/>
      <c r="AF2716" s="27"/>
      <c r="AG2716" s="33"/>
      <c r="AH2716" s="34"/>
      <c r="AI2716" s="35"/>
      <c r="AJ2716" s="33"/>
      <c r="AK2716" s="34"/>
      <c r="AL2716" s="35"/>
      <c r="AM2716" s="28"/>
      <c r="AN2716" s="28"/>
      <c r="AO2716" s="28"/>
    </row>
    <row r="2717" spans="5:41" x14ac:dyDescent="0.25">
      <c r="E2717" s="20"/>
      <c r="F2717" s="20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6"/>
      <c r="AA2717" s="16"/>
      <c r="AB2717" s="16"/>
      <c r="AC2717" s="14"/>
      <c r="AD2717" s="14"/>
      <c r="AE2717" s="27"/>
      <c r="AF2717" s="27"/>
      <c r="AG2717" s="33"/>
      <c r="AH2717" s="34"/>
      <c r="AI2717" s="35"/>
      <c r="AJ2717" s="33"/>
      <c r="AK2717" s="34"/>
      <c r="AL2717" s="35"/>
      <c r="AM2717" s="28"/>
      <c r="AN2717" s="28"/>
      <c r="AO2717" s="28"/>
    </row>
    <row r="2718" spans="5:41" x14ac:dyDescent="0.25">
      <c r="E2718" s="20"/>
      <c r="F2718" s="20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6"/>
      <c r="AA2718" s="16"/>
      <c r="AB2718" s="16"/>
      <c r="AC2718" s="14"/>
      <c r="AD2718" s="14"/>
      <c r="AE2718" s="27"/>
      <c r="AF2718" s="27"/>
      <c r="AG2718" s="33"/>
      <c r="AH2718" s="34"/>
      <c r="AI2718" s="35"/>
      <c r="AJ2718" s="33"/>
      <c r="AK2718" s="34"/>
      <c r="AL2718" s="35"/>
      <c r="AM2718" s="28"/>
      <c r="AN2718" s="28"/>
      <c r="AO2718" s="28"/>
    </row>
    <row r="2719" spans="5:41" x14ac:dyDescent="0.25">
      <c r="E2719" s="20"/>
      <c r="F2719" s="20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6"/>
      <c r="AA2719" s="16"/>
      <c r="AB2719" s="16"/>
      <c r="AC2719" s="14"/>
      <c r="AD2719" s="14"/>
      <c r="AE2719" s="27"/>
      <c r="AF2719" s="27"/>
      <c r="AG2719" s="33"/>
      <c r="AH2719" s="34"/>
      <c r="AI2719" s="35"/>
      <c r="AJ2719" s="33"/>
      <c r="AK2719" s="34"/>
      <c r="AL2719" s="35"/>
      <c r="AM2719" s="28"/>
      <c r="AN2719" s="28"/>
      <c r="AO2719" s="28"/>
    </row>
    <row r="2720" spans="5:41" x14ac:dyDescent="0.25">
      <c r="E2720" s="20"/>
      <c r="F2720" s="20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6"/>
      <c r="AA2720" s="16"/>
      <c r="AB2720" s="16"/>
      <c r="AC2720" s="14"/>
      <c r="AD2720" s="14"/>
      <c r="AE2720" s="27"/>
      <c r="AF2720" s="27"/>
      <c r="AG2720" s="33"/>
      <c r="AH2720" s="34"/>
      <c r="AI2720" s="35"/>
      <c r="AJ2720" s="33"/>
      <c r="AK2720" s="34"/>
      <c r="AL2720" s="35"/>
      <c r="AM2720" s="28"/>
      <c r="AN2720" s="28"/>
      <c r="AO2720" s="28"/>
    </row>
    <row r="2721" spans="5:41" x14ac:dyDescent="0.25">
      <c r="E2721" s="20"/>
      <c r="F2721" s="20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6"/>
      <c r="AA2721" s="16"/>
      <c r="AB2721" s="16"/>
      <c r="AC2721" s="14"/>
      <c r="AD2721" s="14"/>
      <c r="AE2721" s="27"/>
      <c r="AF2721" s="27"/>
      <c r="AG2721" s="33"/>
      <c r="AH2721" s="34"/>
      <c r="AI2721" s="35"/>
      <c r="AJ2721" s="33"/>
      <c r="AK2721" s="34"/>
      <c r="AL2721" s="35"/>
      <c r="AM2721" s="28"/>
      <c r="AN2721" s="28"/>
      <c r="AO2721" s="28"/>
    </row>
    <row r="2722" spans="5:41" x14ac:dyDescent="0.25">
      <c r="E2722" s="20"/>
      <c r="F2722" s="20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6"/>
      <c r="AA2722" s="16"/>
      <c r="AB2722" s="16"/>
      <c r="AC2722" s="14"/>
      <c r="AD2722" s="14"/>
      <c r="AE2722" s="27"/>
      <c r="AF2722" s="27"/>
      <c r="AG2722" s="33"/>
      <c r="AH2722" s="34"/>
      <c r="AI2722" s="35"/>
      <c r="AJ2722" s="33"/>
      <c r="AK2722" s="34"/>
      <c r="AL2722" s="35"/>
      <c r="AM2722" s="28"/>
      <c r="AN2722" s="28"/>
      <c r="AO2722" s="28"/>
    </row>
    <row r="2723" spans="5:41" x14ac:dyDescent="0.25">
      <c r="E2723" s="20"/>
      <c r="F2723" s="20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6"/>
      <c r="AA2723" s="16"/>
      <c r="AB2723" s="16"/>
      <c r="AC2723" s="14"/>
      <c r="AD2723" s="14"/>
      <c r="AE2723" s="27"/>
      <c r="AF2723" s="27"/>
      <c r="AG2723" s="33"/>
      <c r="AH2723" s="34"/>
      <c r="AI2723" s="35"/>
      <c r="AJ2723" s="33"/>
      <c r="AK2723" s="34"/>
      <c r="AL2723" s="35"/>
      <c r="AM2723" s="28"/>
      <c r="AN2723" s="28"/>
      <c r="AO2723" s="28"/>
    </row>
    <row r="2724" spans="5:41" x14ac:dyDescent="0.25">
      <c r="E2724" s="20"/>
      <c r="F2724" s="20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6"/>
      <c r="AA2724" s="16"/>
      <c r="AB2724" s="16"/>
      <c r="AC2724" s="14"/>
      <c r="AD2724" s="14"/>
      <c r="AE2724" s="27"/>
      <c r="AF2724" s="27"/>
      <c r="AG2724" s="33"/>
      <c r="AH2724" s="34"/>
      <c r="AI2724" s="35"/>
      <c r="AJ2724" s="33"/>
      <c r="AK2724" s="34"/>
      <c r="AL2724" s="35"/>
      <c r="AM2724" s="28"/>
      <c r="AN2724" s="28"/>
      <c r="AO2724" s="28"/>
    </row>
    <row r="2725" spans="5:41" x14ac:dyDescent="0.25">
      <c r="E2725" s="20"/>
      <c r="F2725" s="20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6"/>
      <c r="AA2725" s="16"/>
      <c r="AB2725" s="16"/>
      <c r="AC2725" s="14"/>
      <c r="AD2725" s="14"/>
      <c r="AE2725" s="27"/>
      <c r="AF2725" s="27"/>
      <c r="AG2725" s="33"/>
      <c r="AH2725" s="34"/>
      <c r="AI2725" s="35"/>
      <c r="AJ2725" s="33"/>
      <c r="AK2725" s="34"/>
      <c r="AL2725" s="35"/>
      <c r="AM2725" s="28"/>
      <c r="AN2725" s="28"/>
      <c r="AO2725" s="28"/>
    </row>
    <row r="2726" spans="5:41" x14ac:dyDescent="0.25">
      <c r="E2726" s="20"/>
      <c r="F2726" s="20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6"/>
      <c r="AA2726" s="16"/>
      <c r="AB2726" s="16"/>
      <c r="AC2726" s="14"/>
      <c r="AD2726" s="14"/>
      <c r="AE2726" s="27"/>
      <c r="AF2726" s="27"/>
      <c r="AG2726" s="33"/>
      <c r="AH2726" s="34"/>
      <c r="AI2726" s="35"/>
      <c r="AJ2726" s="33"/>
      <c r="AK2726" s="34"/>
      <c r="AL2726" s="35"/>
      <c r="AM2726" s="28"/>
      <c r="AN2726" s="28"/>
      <c r="AO2726" s="28"/>
    </row>
    <row r="2727" spans="5:41" x14ac:dyDescent="0.25">
      <c r="E2727" s="20"/>
      <c r="F2727" s="20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6"/>
      <c r="AA2727" s="16"/>
      <c r="AB2727" s="16"/>
      <c r="AC2727" s="14"/>
      <c r="AD2727" s="14"/>
      <c r="AE2727" s="27"/>
      <c r="AF2727" s="27"/>
      <c r="AG2727" s="33"/>
      <c r="AH2727" s="34"/>
      <c r="AI2727" s="35"/>
      <c r="AJ2727" s="33"/>
      <c r="AK2727" s="34"/>
      <c r="AL2727" s="35"/>
      <c r="AM2727" s="28"/>
      <c r="AN2727" s="28"/>
      <c r="AO2727" s="28"/>
    </row>
    <row r="2728" spans="5:41" x14ac:dyDescent="0.25">
      <c r="E2728" s="20"/>
      <c r="F2728" s="20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6"/>
      <c r="AA2728" s="16"/>
      <c r="AB2728" s="16"/>
      <c r="AC2728" s="14"/>
      <c r="AD2728" s="14"/>
      <c r="AE2728" s="27"/>
      <c r="AF2728" s="27"/>
      <c r="AG2728" s="33"/>
      <c r="AH2728" s="34"/>
      <c r="AI2728" s="35"/>
      <c r="AJ2728" s="33"/>
      <c r="AK2728" s="34"/>
      <c r="AL2728" s="35"/>
      <c r="AM2728" s="28"/>
      <c r="AN2728" s="28"/>
      <c r="AO2728" s="28"/>
    </row>
    <row r="2729" spans="5:41" x14ac:dyDescent="0.25">
      <c r="E2729" s="20"/>
      <c r="F2729" s="20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6"/>
      <c r="AA2729" s="16"/>
      <c r="AB2729" s="16"/>
      <c r="AC2729" s="14"/>
      <c r="AD2729" s="14"/>
      <c r="AE2729" s="27"/>
      <c r="AF2729" s="27"/>
      <c r="AG2729" s="33"/>
      <c r="AH2729" s="34"/>
      <c r="AI2729" s="35"/>
      <c r="AJ2729" s="33"/>
      <c r="AK2729" s="34"/>
      <c r="AL2729" s="35"/>
      <c r="AM2729" s="28"/>
      <c r="AN2729" s="28"/>
      <c r="AO2729" s="28"/>
    </row>
    <row r="2730" spans="5:41" x14ac:dyDescent="0.25">
      <c r="E2730" s="20"/>
      <c r="F2730" s="20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6"/>
      <c r="AA2730" s="16"/>
      <c r="AB2730" s="16"/>
      <c r="AC2730" s="14"/>
      <c r="AD2730" s="14"/>
      <c r="AE2730" s="27"/>
      <c r="AF2730" s="27"/>
      <c r="AG2730" s="33"/>
      <c r="AH2730" s="34"/>
      <c r="AI2730" s="35"/>
      <c r="AJ2730" s="33"/>
      <c r="AK2730" s="34"/>
      <c r="AL2730" s="35"/>
      <c r="AM2730" s="28"/>
      <c r="AN2730" s="28"/>
      <c r="AO2730" s="28"/>
    </row>
    <row r="2731" spans="5:41" x14ac:dyDescent="0.25">
      <c r="E2731" s="20"/>
      <c r="F2731" s="20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6"/>
      <c r="AA2731" s="16"/>
      <c r="AB2731" s="16"/>
      <c r="AC2731" s="14"/>
      <c r="AD2731" s="14"/>
      <c r="AE2731" s="27"/>
      <c r="AF2731" s="27"/>
      <c r="AG2731" s="33"/>
      <c r="AH2731" s="34"/>
      <c r="AI2731" s="35"/>
      <c r="AJ2731" s="33"/>
      <c r="AK2731" s="34"/>
      <c r="AL2731" s="35"/>
      <c r="AM2731" s="28"/>
      <c r="AN2731" s="28"/>
      <c r="AO2731" s="28"/>
    </row>
    <row r="2732" spans="5:41" x14ac:dyDescent="0.25">
      <c r="E2732" s="20"/>
      <c r="F2732" s="20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6"/>
      <c r="AA2732" s="16"/>
      <c r="AB2732" s="16"/>
      <c r="AC2732" s="14"/>
      <c r="AD2732" s="14"/>
      <c r="AE2732" s="27"/>
      <c r="AF2732" s="27"/>
      <c r="AG2732" s="33"/>
      <c r="AH2732" s="34"/>
      <c r="AI2732" s="35"/>
      <c r="AJ2732" s="33"/>
      <c r="AK2732" s="34"/>
      <c r="AL2732" s="35"/>
      <c r="AM2732" s="28"/>
      <c r="AN2732" s="28"/>
      <c r="AO2732" s="28"/>
    </row>
    <row r="2733" spans="5:41" x14ac:dyDescent="0.25">
      <c r="E2733" s="20"/>
      <c r="F2733" s="20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6"/>
      <c r="AA2733" s="16"/>
      <c r="AB2733" s="16"/>
      <c r="AC2733" s="14"/>
      <c r="AD2733" s="14"/>
      <c r="AE2733" s="27"/>
      <c r="AF2733" s="27"/>
      <c r="AG2733" s="33"/>
      <c r="AH2733" s="34"/>
      <c r="AI2733" s="35"/>
      <c r="AJ2733" s="33"/>
      <c r="AK2733" s="34"/>
      <c r="AL2733" s="35"/>
      <c r="AM2733" s="28"/>
      <c r="AN2733" s="28"/>
      <c r="AO2733" s="28"/>
    </row>
    <row r="2734" spans="5:41" x14ac:dyDescent="0.25">
      <c r="E2734" s="20"/>
      <c r="F2734" s="20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6"/>
      <c r="AA2734" s="16"/>
      <c r="AB2734" s="16"/>
      <c r="AC2734" s="14"/>
      <c r="AD2734" s="14"/>
      <c r="AE2734" s="27"/>
      <c r="AF2734" s="27"/>
      <c r="AG2734" s="33"/>
      <c r="AH2734" s="34"/>
      <c r="AI2734" s="35"/>
      <c r="AJ2734" s="33"/>
      <c r="AK2734" s="34"/>
      <c r="AL2734" s="35"/>
      <c r="AM2734" s="28"/>
      <c r="AN2734" s="28"/>
      <c r="AO2734" s="28"/>
    </row>
    <row r="2735" spans="5:41" x14ac:dyDescent="0.25">
      <c r="E2735" s="20"/>
      <c r="F2735" s="20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6"/>
      <c r="AA2735" s="16"/>
      <c r="AB2735" s="16"/>
      <c r="AC2735" s="14"/>
      <c r="AD2735" s="14"/>
      <c r="AE2735" s="27"/>
      <c r="AF2735" s="27"/>
      <c r="AG2735" s="33"/>
      <c r="AH2735" s="34"/>
      <c r="AI2735" s="35"/>
      <c r="AJ2735" s="33"/>
      <c r="AK2735" s="34"/>
      <c r="AL2735" s="35"/>
      <c r="AM2735" s="28"/>
      <c r="AN2735" s="28"/>
      <c r="AO2735" s="28"/>
    </row>
    <row r="2736" spans="5:41" x14ac:dyDescent="0.25">
      <c r="E2736" s="20"/>
      <c r="F2736" s="20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6"/>
      <c r="AA2736" s="16"/>
      <c r="AB2736" s="16"/>
      <c r="AC2736" s="14"/>
      <c r="AD2736" s="14"/>
      <c r="AE2736" s="27"/>
      <c r="AF2736" s="27"/>
      <c r="AG2736" s="33"/>
      <c r="AH2736" s="34"/>
      <c r="AI2736" s="35"/>
      <c r="AJ2736" s="33"/>
      <c r="AK2736" s="34"/>
      <c r="AL2736" s="35"/>
      <c r="AM2736" s="28"/>
      <c r="AN2736" s="28"/>
      <c r="AO2736" s="28"/>
    </row>
    <row r="2737" spans="5:41" x14ac:dyDescent="0.25">
      <c r="E2737" s="20"/>
      <c r="F2737" s="20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6"/>
      <c r="AA2737" s="16"/>
      <c r="AB2737" s="16"/>
      <c r="AC2737" s="14"/>
      <c r="AD2737" s="14"/>
      <c r="AE2737" s="27"/>
      <c r="AF2737" s="27"/>
      <c r="AG2737" s="33"/>
      <c r="AH2737" s="34"/>
      <c r="AI2737" s="35"/>
      <c r="AJ2737" s="33"/>
      <c r="AK2737" s="34"/>
      <c r="AL2737" s="35"/>
      <c r="AM2737" s="28"/>
      <c r="AN2737" s="28"/>
      <c r="AO2737" s="28"/>
    </row>
    <row r="2738" spans="5:41" x14ac:dyDescent="0.25">
      <c r="E2738" s="20"/>
      <c r="F2738" s="20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6"/>
      <c r="AA2738" s="16"/>
      <c r="AB2738" s="16"/>
      <c r="AC2738" s="14"/>
      <c r="AD2738" s="14"/>
      <c r="AE2738" s="27"/>
      <c r="AF2738" s="27"/>
      <c r="AG2738" s="33"/>
      <c r="AH2738" s="34"/>
      <c r="AI2738" s="35"/>
      <c r="AJ2738" s="33"/>
      <c r="AK2738" s="34"/>
      <c r="AL2738" s="35"/>
      <c r="AM2738" s="28"/>
      <c r="AN2738" s="28"/>
      <c r="AO2738" s="28"/>
    </row>
    <row r="2739" spans="5:41" x14ac:dyDescent="0.25">
      <c r="E2739" s="20"/>
      <c r="F2739" s="20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6"/>
      <c r="AA2739" s="16"/>
      <c r="AB2739" s="16"/>
      <c r="AC2739" s="14"/>
      <c r="AD2739" s="14"/>
      <c r="AE2739" s="27"/>
      <c r="AF2739" s="27"/>
      <c r="AG2739" s="33"/>
      <c r="AH2739" s="34"/>
      <c r="AI2739" s="35"/>
      <c r="AJ2739" s="33"/>
      <c r="AK2739" s="34"/>
      <c r="AL2739" s="35"/>
      <c r="AM2739" s="28"/>
      <c r="AN2739" s="28"/>
      <c r="AO2739" s="28"/>
    </row>
    <row r="2740" spans="5:41" x14ac:dyDescent="0.25">
      <c r="E2740" s="20"/>
      <c r="F2740" s="20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6"/>
      <c r="AA2740" s="16"/>
      <c r="AB2740" s="16"/>
      <c r="AC2740" s="14"/>
      <c r="AD2740" s="14"/>
      <c r="AE2740" s="27"/>
      <c r="AF2740" s="27"/>
      <c r="AG2740" s="33"/>
      <c r="AH2740" s="34"/>
      <c r="AI2740" s="35"/>
      <c r="AJ2740" s="33"/>
      <c r="AK2740" s="34"/>
      <c r="AL2740" s="35"/>
      <c r="AM2740" s="28"/>
      <c r="AN2740" s="28"/>
      <c r="AO2740" s="28"/>
    </row>
    <row r="2741" spans="5:41" x14ac:dyDescent="0.25">
      <c r="E2741" s="20"/>
      <c r="F2741" s="20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6"/>
      <c r="AA2741" s="16"/>
      <c r="AB2741" s="16"/>
      <c r="AC2741" s="14"/>
      <c r="AD2741" s="14"/>
      <c r="AE2741" s="27"/>
      <c r="AF2741" s="27"/>
      <c r="AG2741" s="33"/>
      <c r="AH2741" s="34"/>
      <c r="AI2741" s="35"/>
      <c r="AJ2741" s="33"/>
      <c r="AK2741" s="34"/>
      <c r="AL2741" s="35"/>
      <c r="AM2741" s="28"/>
      <c r="AN2741" s="28"/>
      <c r="AO2741" s="28"/>
    </row>
    <row r="2742" spans="5:41" x14ac:dyDescent="0.25">
      <c r="E2742" s="20"/>
      <c r="F2742" s="20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6"/>
      <c r="AA2742" s="16"/>
      <c r="AB2742" s="16"/>
      <c r="AC2742" s="14"/>
      <c r="AD2742" s="14"/>
      <c r="AE2742" s="27"/>
      <c r="AF2742" s="27"/>
      <c r="AG2742" s="33"/>
      <c r="AH2742" s="34"/>
      <c r="AI2742" s="35"/>
      <c r="AJ2742" s="33"/>
      <c r="AK2742" s="34"/>
      <c r="AL2742" s="35"/>
      <c r="AM2742" s="28"/>
      <c r="AN2742" s="28"/>
      <c r="AO2742" s="28"/>
    </row>
    <row r="2743" spans="5:41" x14ac:dyDescent="0.25">
      <c r="E2743" s="20"/>
      <c r="F2743" s="20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6"/>
      <c r="AA2743" s="16"/>
      <c r="AB2743" s="16"/>
      <c r="AC2743" s="14"/>
      <c r="AD2743" s="14"/>
      <c r="AE2743" s="27"/>
      <c r="AF2743" s="27"/>
      <c r="AG2743" s="33"/>
      <c r="AH2743" s="34"/>
      <c r="AI2743" s="35"/>
      <c r="AJ2743" s="33"/>
      <c r="AK2743" s="34"/>
      <c r="AL2743" s="35"/>
      <c r="AM2743" s="28"/>
      <c r="AN2743" s="28"/>
      <c r="AO2743" s="28"/>
    </row>
    <row r="2744" spans="5:41" x14ac:dyDescent="0.25">
      <c r="E2744" s="20"/>
      <c r="F2744" s="20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6"/>
      <c r="AA2744" s="16"/>
      <c r="AB2744" s="16"/>
      <c r="AC2744" s="14"/>
      <c r="AD2744" s="14"/>
      <c r="AE2744" s="27"/>
      <c r="AF2744" s="27"/>
      <c r="AG2744" s="33"/>
      <c r="AH2744" s="34"/>
      <c r="AI2744" s="35"/>
      <c r="AJ2744" s="33"/>
      <c r="AK2744" s="34"/>
      <c r="AL2744" s="35"/>
      <c r="AM2744" s="28"/>
      <c r="AN2744" s="28"/>
      <c r="AO2744" s="28"/>
    </row>
    <row r="2745" spans="5:41" x14ac:dyDescent="0.25">
      <c r="E2745" s="20"/>
      <c r="F2745" s="20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6"/>
      <c r="AA2745" s="16"/>
      <c r="AB2745" s="16"/>
      <c r="AC2745" s="14"/>
      <c r="AD2745" s="14"/>
      <c r="AE2745" s="27"/>
      <c r="AF2745" s="27"/>
      <c r="AG2745" s="33"/>
      <c r="AH2745" s="34"/>
      <c r="AI2745" s="35"/>
      <c r="AJ2745" s="33"/>
      <c r="AK2745" s="34"/>
      <c r="AL2745" s="35"/>
      <c r="AM2745" s="28"/>
      <c r="AN2745" s="28"/>
      <c r="AO2745" s="28"/>
    </row>
    <row r="2746" spans="5:41" x14ac:dyDescent="0.25">
      <c r="E2746" s="20"/>
      <c r="F2746" s="20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6"/>
      <c r="AA2746" s="16"/>
      <c r="AB2746" s="16"/>
      <c r="AC2746" s="14"/>
      <c r="AD2746" s="14"/>
      <c r="AE2746" s="27"/>
      <c r="AF2746" s="27"/>
      <c r="AG2746" s="33"/>
      <c r="AH2746" s="34"/>
      <c r="AI2746" s="35"/>
      <c r="AJ2746" s="33"/>
      <c r="AK2746" s="34"/>
      <c r="AL2746" s="35"/>
      <c r="AM2746" s="28"/>
      <c r="AN2746" s="28"/>
      <c r="AO2746" s="28"/>
    </row>
    <row r="2747" spans="5:41" x14ac:dyDescent="0.25">
      <c r="E2747" s="20"/>
      <c r="F2747" s="20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6"/>
      <c r="AA2747" s="16"/>
      <c r="AB2747" s="16"/>
      <c r="AC2747" s="14"/>
      <c r="AD2747" s="14"/>
      <c r="AE2747" s="27"/>
      <c r="AF2747" s="27"/>
      <c r="AG2747" s="33"/>
      <c r="AH2747" s="34"/>
      <c r="AI2747" s="35"/>
      <c r="AJ2747" s="33"/>
      <c r="AK2747" s="34"/>
      <c r="AL2747" s="35"/>
      <c r="AM2747" s="28"/>
      <c r="AN2747" s="28"/>
      <c r="AO2747" s="28"/>
    </row>
    <row r="2748" spans="5:41" x14ac:dyDescent="0.25">
      <c r="E2748" s="20"/>
      <c r="F2748" s="20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6"/>
      <c r="AA2748" s="16"/>
      <c r="AB2748" s="16"/>
      <c r="AC2748" s="14"/>
      <c r="AD2748" s="14"/>
      <c r="AE2748" s="27"/>
      <c r="AF2748" s="27"/>
      <c r="AG2748" s="33"/>
      <c r="AH2748" s="34"/>
      <c r="AI2748" s="35"/>
      <c r="AJ2748" s="33"/>
      <c r="AK2748" s="34"/>
      <c r="AL2748" s="35"/>
      <c r="AM2748" s="28"/>
      <c r="AN2748" s="28"/>
      <c r="AO2748" s="28"/>
    </row>
    <row r="2749" spans="5:41" x14ac:dyDescent="0.25">
      <c r="E2749" s="20"/>
      <c r="F2749" s="20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6"/>
      <c r="AA2749" s="16"/>
      <c r="AB2749" s="16"/>
      <c r="AC2749" s="14"/>
      <c r="AD2749" s="14"/>
      <c r="AE2749" s="27"/>
      <c r="AF2749" s="27"/>
      <c r="AG2749" s="33"/>
      <c r="AH2749" s="34"/>
      <c r="AI2749" s="35"/>
      <c r="AJ2749" s="33"/>
      <c r="AK2749" s="34"/>
      <c r="AL2749" s="35"/>
      <c r="AM2749" s="28"/>
      <c r="AN2749" s="28"/>
      <c r="AO2749" s="28"/>
    </row>
    <row r="2750" spans="5:41" x14ac:dyDescent="0.25">
      <c r="E2750" s="20"/>
      <c r="F2750" s="20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6"/>
      <c r="AA2750" s="16"/>
      <c r="AB2750" s="16"/>
      <c r="AC2750" s="14"/>
      <c r="AD2750" s="14"/>
      <c r="AE2750" s="27"/>
      <c r="AF2750" s="27"/>
      <c r="AG2750" s="33"/>
      <c r="AH2750" s="34"/>
      <c r="AI2750" s="35"/>
      <c r="AJ2750" s="33"/>
      <c r="AK2750" s="34"/>
      <c r="AL2750" s="35"/>
      <c r="AM2750" s="28"/>
      <c r="AN2750" s="28"/>
      <c r="AO2750" s="28"/>
    </row>
    <row r="2751" spans="5:41" x14ac:dyDescent="0.25">
      <c r="E2751" s="20"/>
      <c r="F2751" s="20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6"/>
      <c r="AA2751" s="16"/>
      <c r="AB2751" s="16"/>
      <c r="AC2751" s="14"/>
      <c r="AD2751" s="14"/>
      <c r="AE2751" s="27"/>
      <c r="AF2751" s="27"/>
      <c r="AG2751" s="33"/>
      <c r="AH2751" s="34"/>
      <c r="AI2751" s="35"/>
      <c r="AJ2751" s="33"/>
      <c r="AK2751" s="34"/>
      <c r="AL2751" s="35"/>
      <c r="AM2751" s="28"/>
      <c r="AN2751" s="28"/>
      <c r="AO2751" s="28"/>
    </row>
    <row r="2752" spans="5:41" x14ac:dyDescent="0.25">
      <c r="E2752" s="20"/>
      <c r="F2752" s="20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6"/>
      <c r="AA2752" s="16"/>
      <c r="AB2752" s="16"/>
      <c r="AC2752" s="14"/>
      <c r="AD2752" s="14"/>
      <c r="AE2752" s="27"/>
      <c r="AF2752" s="27"/>
      <c r="AG2752" s="33"/>
      <c r="AH2752" s="34"/>
      <c r="AI2752" s="35"/>
      <c r="AJ2752" s="33"/>
      <c r="AK2752" s="34"/>
      <c r="AL2752" s="35"/>
      <c r="AM2752" s="28"/>
      <c r="AN2752" s="28"/>
      <c r="AO2752" s="28"/>
    </row>
    <row r="2753" spans="5:41" x14ac:dyDescent="0.25">
      <c r="E2753" s="20"/>
      <c r="F2753" s="20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6"/>
      <c r="AA2753" s="16"/>
      <c r="AB2753" s="16"/>
      <c r="AC2753" s="14"/>
      <c r="AD2753" s="14"/>
      <c r="AE2753" s="27"/>
      <c r="AF2753" s="27"/>
      <c r="AG2753" s="33"/>
      <c r="AH2753" s="34"/>
      <c r="AI2753" s="35"/>
      <c r="AJ2753" s="33"/>
      <c r="AK2753" s="34"/>
      <c r="AL2753" s="35"/>
      <c r="AM2753" s="28"/>
      <c r="AN2753" s="28"/>
      <c r="AO2753" s="28"/>
    </row>
    <row r="2754" spans="5:41" x14ac:dyDescent="0.25">
      <c r="E2754" s="20"/>
      <c r="F2754" s="20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6"/>
      <c r="AA2754" s="16"/>
      <c r="AB2754" s="16"/>
      <c r="AC2754" s="14"/>
      <c r="AD2754" s="14"/>
      <c r="AE2754" s="27"/>
      <c r="AF2754" s="27"/>
      <c r="AG2754" s="33"/>
      <c r="AH2754" s="34"/>
      <c r="AI2754" s="35"/>
      <c r="AJ2754" s="33"/>
      <c r="AK2754" s="34"/>
      <c r="AL2754" s="35"/>
      <c r="AM2754" s="28"/>
      <c r="AN2754" s="28"/>
      <c r="AO2754" s="28"/>
    </row>
    <row r="2755" spans="5:41" x14ac:dyDescent="0.25">
      <c r="E2755" s="20"/>
      <c r="F2755" s="20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6"/>
      <c r="AA2755" s="16"/>
      <c r="AB2755" s="16"/>
      <c r="AC2755" s="14"/>
      <c r="AD2755" s="14"/>
      <c r="AE2755" s="27"/>
      <c r="AF2755" s="27"/>
      <c r="AG2755" s="33"/>
      <c r="AH2755" s="34"/>
      <c r="AI2755" s="35"/>
      <c r="AJ2755" s="33"/>
      <c r="AK2755" s="34"/>
      <c r="AL2755" s="35"/>
      <c r="AM2755" s="28"/>
      <c r="AN2755" s="28"/>
      <c r="AO2755" s="28"/>
    </row>
    <row r="2756" spans="5:41" x14ac:dyDescent="0.25">
      <c r="E2756" s="20"/>
      <c r="F2756" s="20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6"/>
      <c r="AA2756" s="16"/>
      <c r="AB2756" s="16"/>
      <c r="AC2756" s="14"/>
      <c r="AD2756" s="14"/>
      <c r="AE2756" s="27"/>
      <c r="AF2756" s="27"/>
      <c r="AG2756" s="33"/>
      <c r="AH2756" s="34"/>
      <c r="AI2756" s="35"/>
      <c r="AJ2756" s="33"/>
      <c r="AK2756" s="34"/>
      <c r="AL2756" s="35"/>
      <c r="AM2756" s="28"/>
      <c r="AN2756" s="28"/>
      <c r="AO2756" s="28"/>
    </row>
    <row r="2757" spans="5:41" x14ac:dyDescent="0.25">
      <c r="E2757" s="20"/>
      <c r="F2757" s="20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6"/>
      <c r="AA2757" s="16"/>
      <c r="AB2757" s="16"/>
      <c r="AC2757" s="14"/>
      <c r="AD2757" s="14"/>
      <c r="AE2757" s="27"/>
      <c r="AF2757" s="27"/>
      <c r="AG2757" s="33"/>
      <c r="AH2757" s="34"/>
      <c r="AI2757" s="35"/>
      <c r="AJ2757" s="33"/>
      <c r="AK2757" s="34"/>
      <c r="AL2757" s="35"/>
      <c r="AM2757" s="28"/>
      <c r="AN2757" s="28"/>
      <c r="AO2757" s="28"/>
    </row>
    <row r="2758" spans="5:41" x14ac:dyDescent="0.25">
      <c r="E2758" s="20"/>
      <c r="F2758" s="20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6"/>
      <c r="AA2758" s="16"/>
      <c r="AB2758" s="16"/>
      <c r="AC2758" s="14"/>
      <c r="AD2758" s="14"/>
      <c r="AE2758" s="27"/>
      <c r="AF2758" s="27"/>
      <c r="AG2758" s="33"/>
      <c r="AH2758" s="34"/>
      <c r="AI2758" s="35"/>
      <c r="AJ2758" s="33"/>
      <c r="AK2758" s="34"/>
      <c r="AL2758" s="35"/>
      <c r="AM2758" s="28"/>
      <c r="AN2758" s="28"/>
      <c r="AO2758" s="28"/>
    </row>
    <row r="2759" spans="5:41" x14ac:dyDescent="0.25">
      <c r="E2759" s="20"/>
      <c r="F2759" s="20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6"/>
      <c r="AA2759" s="16"/>
      <c r="AB2759" s="16"/>
      <c r="AC2759" s="14"/>
      <c r="AD2759" s="14"/>
      <c r="AE2759" s="27"/>
      <c r="AF2759" s="27"/>
      <c r="AG2759" s="33"/>
      <c r="AH2759" s="34"/>
      <c r="AI2759" s="35"/>
      <c r="AJ2759" s="33"/>
      <c r="AK2759" s="34"/>
      <c r="AL2759" s="35"/>
      <c r="AM2759" s="28"/>
      <c r="AN2759" s="28"/>
      <c r="AO2759" s="28"/>
    </row>
    <row r="2760" spans="5:41" x14ac:dyDescent="0.25">
      <c r="E2760" s="20"/>
      <c r="F2760" s="20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6"/>
      <c r="AA2760" s="16"/>
      <c r="AB2760" s="16"/>
      <c r="AC2760" s="14"/>
      <c r="AD2760" s="14"/>
      <c r="AE2760" s="27"/>
      <c r="AF2760" s="27"/>
      <c r="AG2760" s="33"/>
      <c r="AH2760" s="34"/>
      <c r="AI2760" s="35"/>
      <c r="AJ2760" s="33"/>
      <c r="AK2760" s="34"/>
      <c r="AL2760" s="35"/>
      <c r="AM2760" s="28"/>
      <c r="AN2760" s="28"/>
      <c r="AO2760" s="28"/>
    </row>
    <row r="2761" spans="5:41" x14ac:dyDescent="0.25">
      <c r="E2761" s="20"/>
      <c r="F2761" s="20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6"/>
      <c r="AA2761" s="16"/>
      <c r="AB2761" s="16"/>
      <c r="AC2761" s="14"/>
      <c r="AD2761" s="14"/>
      <c r="AE2761" s="27"/>
      <c r="AF2761" s="27"/>
      <c r="AG2761" s="33"/>
      <c r="AH2761" s="34"/>
      <c r="AI2761" s="35"/>
      <c r="AJ2761" s="33"/>
      <c r="AK2761" s="34"/>
      <c r="AL2761" s="35"/>
      <c r="AM2761" s="28"/>
      <c r="AN2761" s="28"/>
      <c r="AO2761" s="28"/>
    </row>
    <row r="2762" spans="5:41" x14ac:dyDescent="0.25">
      <c r="E2762" s="20"/>
      <c r="F2762" s="20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6"/>
      <c r="AA2762" s="16"/>
      <c r="AB2762" s="16"/>
      <c r="AC2762" s="14"/>
      <c r="AD2762" s="14"/>
      <c r="AE2762" s="27"/>
      <c r="AF2762" s="27"/>
      <c r="AG2762" s="33"/>
      <c r="AH2762" s="34"/>
      <c r="AI2762" s="35"/>
      <c r="AJ2762" s="33"/>
      <c r="AK2762" s="34"/>
      <c r="AL2762" s="35"/>
      <c r="AM2762" s="28"/>
      <c r="AN2762" s="28"/>
      <c r="AO2762" s="28"/>
    </row>
    <row r="2763" spans="5:41" x14ac:dyDescent="0.25">
      <c r="E2763" s="20"/>
      <c r="F2763" s="20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6"/>
      <c r="AA2763" s="16"/>
      <c r="AB2763" s="16"/>
      <c r="AC2763" s="14"/>
      <c r="AD2763" s="14"/>
      <c r="AE2763" s="27"/>
      <c r="AF2763" s="27"/>
      <c r="AG2763" s="33"/>
      <c r="AH2763" s="34"/>
      <c r="AI2763" s="35"/>
      <c r="AJ2763" s="33"/>
      <c r="AK2763" s="34"/>
      <c r="AL2763" s="35"/>
      <c r="AM2763" s="28"/>
      <c r="AN2763" s="28"/>
      <c r="AO2763" s="28"/>
    </row>
    <row r="2764" spans="5:41" x14ac:dyDescent="0.25">
      <c r="E2764" s="20"/>
      <c r="F2764" s="20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6"/>
      <c r="AA2764" s="16"/>
      <c r="AB2764" s="16"/>
      <c r="AC2764" s="14"/>
      <c r="AD2764" s="14"/>
      <c r="AE2764" s="27"/>
      <c r="AF2764" s="27"/>
      <c r="AG2764" s="33"/>
      <c r="AH2764" s="34"/>
      <c r="AI2764" s="35"/>
      <c r="AJ2764" s="33"/>
      <c r="AK2764" s="34"/>
      <c r="AL2764" s="35"/>
      <c r="AM2764" s="28"/>
      <c r="AN2764" s="28"/>
      <c r="AO2764" s="28"/>
    </row>
    <row r="2765" spans="5:41" x14ac:dyDescent="0.25">
      <c r="E2765" s="20"/>
      <c r="F2765" s="20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6"/>
      <c r="AA2765" s="16"/>
      <c r="AB2765" s="16"/>
      <c r="AC2765" s="14"/>
      <c r="AD2765" s="14"/>
      <c r="AE2765" s="27"/>
      <c r="AF2765" s="27"/>
      <c r="AG2765" s="33"/>
      <c r="AH2765" s="34"/>
      <c r="AI2765" s="35"/>
      <c r="AJ2765" s="33"/>
      <c r="AK2765" s="34"/>
      <c r="AL2765" s="35"/>
      <c r="AM2765" s="28"/>
      <c r="AN2765" s="28"/>
      <c r="AO2765" s="28"/>
    </row>
    <row r="2766" spans="5:41" x14ac:dyDescent="0.25">
      <c r="E2766" s="20"/>
      <c r="F2766" s="20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6"/>
      <c r="AA2766" s="16"/>
      <c r="AB2766" s="16"/>
      <c r="AC2766" s="14"/>
      <c r="AD2766" s="14"/>
      <c r="AE2766" s="27"/>
      <c r="AF2766" s="27"/>
      <c r="AG2766" s="33"/>
      <c r="AH2766" s="34"/>
      <c r="AI2766" s="35"/>
      <c r="AJ2766" s="33"/>
      <c r="AK2766" s="34"/>
      <c r="AL2766" s="35"/>
      <c r="AM2766" s="28"/>
      <c r="AN2766" s="28"/>
      <c r="AO2766" s="28"/>
    </row>
    <row r="2767" spans="5:41" x14ac:dyDescent="0.25">
      <c r="E2767" s="20"/>
      <c r="F2767" s="20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6"/>
      <c r="AA2767" s="16"/>
      <c r="AB2767" s="16"/>
      <c r="AC2767" s="14"/>
      <c r="AD2767" s="14"/>
      <c r="AE2767" s="27"/>
      <c r="AF2767" s="27"/>
      <c r="AG2767" s="33"/>
      <c r="AH2767" s="34"/>
      <c r="AI2767" s="35"/>
      <c r="AJ2767" s="33"/>
      <c r="AK2767" s="34"/>
      <c r="AL2767" s="35"/>
      <c r="AM2767" s="28"/>
      <c r="AN2767" s="28"/>
      <c r="AO2767" s="28"/>
    </row>
    <row r="2768" spans="5:41" x14ac:dyDescent="0.25">
      <c r="E2768" s="20"/>
      <c r="F2768" s="20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6"/>
      <c r="AA2768" s="16"/>
      <c r="AB2768" s="16"/>
      <c r="AC2768" s="14"/>
      <c r="AD2768" s="14"/>
      <c r="AE2768" s="27"/>
      <c r="AF2768" s="27"/>
      <c r="AG2768" s="33"/>
      <c r="AH2768" s="34"/>
      <c r="AI2768" s="35"/>
      <c r="AJ2768" s="33"/>
      <c r="AK2768" s="34"/>
      <c r="AL2768" s="35"/>
      <c r="AM2768" s="28"/>
      <c r="AN2768" s="28"/>
      <c r="AO2768" s="28"/>
    </row>
    <row r="2769" spans="5:41" x14ac:dyDescent="0.25">
      <c r="E2769" s="20"/>
      <c r="F2769" s="20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6"/>
      <c r="AA2769" s="16"/>
      <c r="AB2769" s="16"/>
      <c r="AC2769" s="14"/>
      <c r="AD2769" s="14"/>
      <c r="AE2769" s="27"/>
      <c r="AF2769" s="27"/>
      <c r="AG2769" s="33"/>
      <c r="AH2769" s="34"/>
      <c r="AI2769" s="35"/>
      <c r="AJ2769" s="33"/>
      <c r="AK2769" s="34"/>
      <c r="AL2769" s="35"/>
      <c r="AM2769" s="28"/>
      <c r="AN2769" s="28"/>
      <c r="AO2769" s="28"/>
    </row>
    <row r="2770" spans="5:41" x14ac:dyDescent="0.25">
      <c r="E2770" s="20"/>
      <c r="F2770" s="20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6"/>
      <c r="AA2770" s="16"/>
      <c r="AB2770" s="16"/>
      <c r="AC2770" s="14"/>
      <c r="AD2770" s="14"/>
      <c r="AE2770" s="27"/>
      <c r="AF2770" s="27"/>
      <c r="AG2770" s="33"/>
      <c r="AH2770" s="34"/>
      <c r="AI2770" s="35"/>
      <c r="AJ2770" s="33"/>
      <c r="AK2770" s="34"/>
      <c r="AL2770" s="35"/>
      <c r="AM2770" s="28"/>
      <c r="AN2770" s="28"/>
      <c r="AO2770" s="28"/>
    </row>
    <row r="2771" spans="5:41" x14ac:dyDescent="0.25">
      <c r="E2771" s="20"/>
      <c r="F2771" s="20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6"/>
      <c r="AA2771" s="16"/>
      <c r="AB2771" s="16"/>
      <c r="AC2771" s="14"/>
      <c r="AD2771" s="14"/>
      <c r="AE2771" s="27"/>
      <c r="AF2771" s="27"/>
      <c r="AG2771" s="33"/>
      <c r="AH2771" s="34"/>
      <c r="AI2771" s="35"/>
      <c r="AJ2771" s="33"/>
      <c r="AK2771" s="34"/>
      <c r="AL2771" s="35"/>
      <c r="AM2771" s="28"/>
      <c r="AN2771" s="28"/>
      <c r="AO2771" s="28"/>
    </row>
    <row r="2772" spans="5:41" x14ac:dyDescent="0.25">
      <c r="E2772" s="20"/>
      <c r="F2772" s="20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6"/>
      <c r="AA2772" s="16"/>
      <c r="AB2772" s="16"/>
      <c r="AC2772" s="14"/>
      <c r="AD2772" s="14"/>
      <c r="AE2772" s="27"/>
      <c r="AF2772" s="27"/>
      <c r="AG2772" s="33"/>
      <c r="AH2772" s="34"/>
      <c r="AI2772" s="35"/>
      <c r="AJ2772" s="33"/>
      <c r="AK2772" s="34"/>
      <c r="AL2772" s="35"/>
      <c r="AM2772" s="28"/>
      <c r="AN2772" s="28"/>
      <c r="AO2772" s="28"/>
    </row>
    <row r="2773" spans="5:41" x14ac:dyDescent="0.25">
      <c r="E2773" s="20"/>
      <c r="F2773" s="20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6"/>
      <c r="AA2773" s="16"/>
      <c r="AB2773" s="16"/>
      <c r="AC2773" s="14"/>
      <c r="AD2773" s="14"/>
      <c r="AE2773" s="27"/>
      <c r="AF2773" s="27"/>
      <c r="AG2773" s="33"/>
      <c r="AH2773" s="34"/>
      <c r="AI2773" s="35"/>
      <c r="AJ2773" s="33"/>
      <c r="AK2773" s="34"/>
      <c r="AL2773" s="35"/>
      <c r="AM2773" s="28"/>
      <c r="AN2773" s="28"/>
      <c r="AO2773" s="28"/>
    </row>
    <row r="2774" spans="5:41" x14ac:dyDescent="0.25">
      <c r="E2774" s="20"/>
      <c r="F2774" s="20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6"/>
      <c r="AA2774" s="16"/>
      <c r="AB2774" s="16"/>
      <c r="AC2774" s="14"/>
      <c r="AD2774" s="14"/>
      <c r="AE2774" s="27"/>
      <c r="AF2774" s="27"/>
      <c r="AG2774" s="33"/>
      <c r="AH2774" s="34"/>
      <c r="AI2774" s="35"/>
      <c r="AJ2774" s="33"/>
      <c r="AK2774" s="34"/>
      <c r="AL2774" s="35"/>
      <c r="AM2774" s="28"/>
      <c r="AN2774" s="28"/>
      <c r="AO2774" s="28"/>
    </row>
    <row r="2775" spans="5:41" x14ac:dyDescent="0.25">
      <c r="E2775" s="20"/>
      <c r="F2775" s="20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6"/>
      <c r="AA2775" s="16"/>
      <c r="AB2775" s="16"/>
      <c r="AC2775" s="14"/>
      <c r="AD2775" s="14"/>
      <c r="AE2775" s="27"/>
      <c r="AF2775" s="27"/>
      <c r="AG2775" s="33"/>
      <c r="AH2775" s="34"/>
      <c r="AI2775" s="35"/>
      <c r="AJ2775" s="33"/>
      <c r="AK2775" s="34"/>
      <c r="AL2775" s="35"/>
      <c r="AM2775" s="28"/>
      <c r="AN2775" s="28"/>
      <c r="AO2775" s="28"/>
    </row>
    <row r="2776" spans="5:41" x14ac:dyDescent="0.25">
      <c r="E2776" s="20"/>
      <c r="F2776" s="20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6"/>
      <c r="AA2776" s="16"/>
      <c r="AB2776" s="16"/>
      <c r="AC2776" s="14"/>
      <c r="AD2776" s="14"/>
      <c r="AE2776" s="27"/>
      <c r="AF2776" s="27"/>
      <c r="AG2776" s="33"/>
      <c r="AH2776" s="34"/>
      <c r="AI2776" s="35"/>
      <c r="AJ2776" s="33"/>
      <c r="AK2776" s="34"/>
      <c r="AL2776" s="35"/>
      <c r="AM2776" s="28"/>
      <c r="AN2776" s="28"/>
      <c r="AO2776" s="28"/>
    </row>
    <row r="2777" spans="5:41" x14ac:dyDescent="0.25">
      <c r="E2777" s="20"/>
      <c r="F2777" s="20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6"/>
      <c r="AA2777" s="16"/>
      <c r="AB2777" s="16"/>
      <c r="AC2777" s="14"/>
      <c r="AD2777" s="14"/>
      <c r="AE2777" s="27"/>
      <c r="AF2777" s="27"/>
      <c r="AG2777" s="33"/>
      <c r="AH2777" s="34"/>
      <c r="AI2777" s="35"/>
      <c r="AJ2777" s="33"/>
      <c r="AK2777" s="34"/>
      <c r="AL2777" s="35"/>
      <c r="AM2777" s="28"/>
      <c r="AN2777" s="28"/>
      <c r="AO2777" s="28"/>
    </row>
    <row r="2778" spans="5:41" x14ac:dyDescent="0.25">
      <c r="E2778" s="20"/>
      <c r="F2778" s="20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6"/>
      <c r="AA2778" s="16"/>
      <c r="AB2778" s="16"/>
      <c r="AC2778" s="14"/>
      <c r="AD2778" s="14"/>
      <c r="AE2778" s="27"/>
      <c r="AF2778" s="27"/>
      <c r="AG2778" s="33"/>
      <c r="AH2778" s="34"/>
      <c r="AI2778" s="35"/>
      <c r="AJ2778" s="33"/>
      <c r="AK2778" s="34"/>
      <c r="AL2778" s="35"/>
      <c r="AM2778" s="28"/>
      <c r="AN2778" s="28"/>
      <c r="AO2778" s="28"/>
    </row>
    <row r="2779" spans="5:41" x14ac:dyDescent="0.25">
      <c r="E2779" s="20"/>
      <c r="F2779" s="20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6"/>
      <c r="AA2779" s="16"/>
      <c r="AB2779" s="16"/>
      <c r="AC2779" s="14"/>
      <c r="AD2779" s="14"/>
      <c r="AE2779" s="27"/>
      <c r="AF2779" s="27"/>
      <c r="AG2779" s="33"/>
      <c r="AH2779" s="34"/>
      <c r="AI2779" s="35"/>
      <c r="AJ2779" s="33"/>
      <c r="AK2779" s="34"/>
      <c r="AL2779" s="35"/>
      <c r="AM2779" s="28"/>
      <c r="AN2779" s="28"/>
      <c r="AO2779" s="28"/>
    </row>
    <row r="2780" spans="5:41" x14ac:dyDescent="0.25">
      <c r="E2780" s="20"/>
      <c r="F2780" s="20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6"/>
      <c r="AA2780" s="16"/>
      <c r="AB2780" s="16"/>
      <c r="AC2780" s="14"/>
      <c r="AD2780" s="14"/>
      <c r="AE2780" s="27"/>
      <c r="AF2780" s="27"/>
      <c r="AG2780" s="33"/>
      <c r="AH2780" s="34"/>
      <c r="AI2780" s="35"/>
      <c r="AJ2780" s="33"/>
      <c r="AK2780" s="34"/>
      <c r="AL2780" s="35"/>
      <c r="AM2780" s="28"/>
      <c r="AN2780" s="28"/>
      <c r="AO2780" s="28"/>
    </row>
    <row r="2781" spans="5:41" x14ac:dyDescent="0.25">
      <c r="E2781" s="20"/>
      <c r="F2781" s="20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6"/>
      <c r="AA2781" s="16"/>
      <c r="AB2781" s="16"/>
      <c r="AC2781" s="14"/>
      <c r="AD2781" s="14"/>
      <c r="AE2781" s="27"/>
      <c r="AF2781" s="27"/>
      <c r="AG2781" s="33"/>
      <c r="AH2781" s="34"/>
      <c r="AI2781" s="35"/>
      <c r="AJ2781" s="33"/>
      <c r="AK2781" s="34"/>
      <c r="AL2781" s="35"/>
      <c r="AM2781" s="28"/>
      <c r="AN2781" s="28"/>
      <c r="AO2781" s="28"/>
    </row>
    <row r="2782" spans="5:41" x14ac:dyDescent="0.25">
      <c r="E2782" s="20"/>
      <c r="F2782" s="20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6"/>
      <c r="AA2782" s="16"/>
      <c r="AB2782" s="16"/>
      <c r="AC2782" s="14"/>
      <c r="AD2782" s="14"/>
      <c r="AE2782" s="27"/>
      <c r="AF2782" s="27"/>
      <c r="AG2782" s="33"/>
      <c r="AH2782" s="34"/>
      <c r="AI2782" s="35"/>
      <c r="AJ2782" s="33"/>
      <c r="AK2782" s="34"/>
      <c r="AL2782" s="35"/>
      <c r="AM2782" s="28"/>
      <c r="AN2782" s="28"/>
      <c r="AO2782" s="28"/>
    </row>
    <row r="2783" spans="5:41" x14ac:dyDescent="0.25">
      <c r="E2783" s="20"/>
      <c r="F2783" s="20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6"/>
      <c r="AA2783" s="16"/>
      <c r="AB2783" s="16"/>
      <c r="AC2783" s="14"/>
      <c r="AD2783" s="14"/>
      <c r="AE2783" s="27"/>
      <c r="AF2783" s="27"/>
      <c r="AG2783" s="33"/>
      <c r="AH2783" s="34"/>
      <c r="AI2783" s="35"/>
      <c r="AJ2783" s="33"/>
      <c r="AK2783" s="34"/>
      <c r="AL2783" s="35"/>
      <c r="AM2783" s="28"/>
      <c r="AN2783" s="28"/>
      <c r="AO2783" s="28"/>
    </row>
    <row r="2784" spans="5:41" x14ac:dyDescent="0.25">
      <c r="E2784" s="20"/>
      <c r="F2784" s="20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6"/>
      <c r="AA2784" s="16"/>
      <c r="AB2784" s="16"/>
      <c r="AC2784" s="14"/>
      <c r="AD2784" s="14"/>
      <c r="AE2784" s="27"/>
      <c r="AF2784" s="27"/>
      <c r="AG2784" s="33"/>
      <c r="AH2784" s="34"/>
      <c r="AI2784" s="35"/>
      <c r="AJ2784" s="33"/>
      <c r="AK2784" s="34"/>
      <c r="AL2784" s="35"/>
      <c r="AM2784" s="28"/>
      <c r="AN2784" s="28"/>
      <c r="AO2784" s="28"/>
    </row>
    <row r="2785" spans="5:41" x14ac:dyDescent="0.25">
      <c r="E2785" s="20"/>
      <c r="F2785" s="20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6"/>
      <c r="AA2785" s="16"/>
      <c r="AB2785" s="16"/>
      <c r="AC2785" s="14"/>
      <c r="AD2785" s="14"/>
      <c r="AE2785" s="27"/>
      <c r="AF2785" s="27"/>
      <c r="AG2785" s="33"/>
      <c r="AH2785" s="34"/>
      <c r="AI2785" s="35"/>
      <c r="AJ2785" s="33"/>
      <c r="AK2785" s="34"/>
      <c r="AL2785" s="35"/>
      <c r="AM2785" s="28"/>
      <c r="AN2785" s="28"/>
      <c r="AO2785" s="28"/>
    </row>
    <row r="2786" spans="5:41" x14ac:dyDescent="0.25">
      <c r="E2786" s="20"/>
      <c r="F2786" s="20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6"/>
      <c r="AA2786" s="16"/>
      <c r="AB2786" s="16"/>
      <c r="AC2786" s="14"/>
      <c r="AD2786" s="14"/>
      <c r="AE2786" s="27"/>
      <c r="AF2786" s="27"/>
      <c r="AG2786" s="33"/>
      <c r="AH2786" s="34"/>
      <c r="AI2786" s="35"/>
      <c r="AJ2786" s="33"/>
      <c r="AK2786" s="34"/>
      <c r="AL2786" s="35"/>
      <c r="AM2786" s="28"/>
      <c r="AN2786" s="28"/>
      <c r="AO2786" s="28"/>
    </row>
    <row r="2787" spans="5:41" x14ac:dyDescent="0.25">
      <c r="E2787" s="20"/>
      <c r="F2787" s="20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6"/>
      <c r="AA2787" s="16"/>
      <c r="AB2787" s="16"/>
      <c r="AC2787" s="14"/>
      <c r="AD2787" s="14"/>
      <c r="AE2787" s="27"/>
      <c r="AF2787" s="27"/>
      <c r="AG2787" s="33"/>
      <c r="AH2787" s="34"/>
      <c r="AI2787" s="35"/>
      <c r="AJ2787" s="33"/>
      <c r="AK2787" s="34"/>
      <c r="AL2787" s="35"/>
      <c r="AM2787" s="28"/>
      <c r="AN2787" s="28"/>
      <c r="AO2787" s="28"/>
    </row>
    <row r="2788" spans="5:41" x14ac:dyDescent="0.25">
      <c r="E2788" s="20"/>
      <c r="F2788" s="20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6"/>
      <c r="AA2788" s="16"/>
      <c r="AB2788" s="16"/>
      <c r="AC2788" s="14"/>
      <c r="AD2788" s="14"/>
      <c r="AE2788" s="27"/>
      <c r="AF2788" s="27"/>
      <c r="AG2788" s="33"/>
      <c r="AH2788" s="34"/>
      <c r="AI2788" s="35"/>
      <c r="AJ2788" s="33"/>
      <c r="AK2788" s="34"/>
      <c r="AL2788" s="35"/>
      <c r="AM2788" s="28"/>
      <c r="AN2788" s="28"/>
      <c r="AO2788" s="28"/>
    </row>
    <row r="2789" spans="5:41" x14ac:dyDescent="0.25">
      <c r="E2789" s="20"/>
      <c r="F2789" s="20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6"/>
      <c r="AA2789" s="16"/>
      <c r="AB2789" s="16"/>
      <c r="AC2789" s="14"/>
      <c r="AD2789" s="14"/>
      <c r="AE2789" s="27"/>
      <c r="AF2789" s="27"/>
      <c r="AG2789" s="33"/>
      <c r="AH2789" s="34"/>
      <c r="AI2789" s="35"/>
      <c r="AJ2789" s="33"/>
      <c r="AK2789" s="34"/>
      <c r="AL2789" s="35"/>
      <c r="AM2789" s="28"/>
      <c r="AN2789" s="28"/>
      <c r="AO2789" s="28"/>
    </row>
    <row r="2790" spans="5:41" x14ac:dyDescent="0.25">
      <c r="E2790" s="20"/>
      <c r="F2790" s="20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6"/>
      <c r="AA2790" s="16"/>
      <c r="AB2790" s="16"/>
      <c r="AC2790" s="14"/>
      <c r="AD2790" s="14"/>
      <c r="AE2790" s="27"/>
      <c r="AF2790" s="27"/>
      <c r="AG2790" s="33"/>
      <c r="AH2790" s="34"/>
      <c r="AI2790" s="35"/>
      <c r="AJ2790" s="33"/>
      <c r="AK2790" s="34"/>
      <c r="AL2790" s="35"/>
      <c r="AM2790" s="28"/>
      <c r="AN2790" s="28"/>
      <c r="AO2790" s="28"/>
    </row>
    <row r="2791" spans="5:41" x14ac:dyDescent="0.25">
      <c r="E2791" s="20"/>
      <c r="F2791" s="20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6"/>
      <c r="AA2791" s="16"/>
      <c r="AB2791" s="16"/>
      <c r="AC2791" s="14"/>
      <c r="AD2791" s="14"/>
      <c r="AE2791" s="27"/>
      <c r="AF2791" s="27"/>
      <c r="AG2791" s="33"/>
      <c r="AH2791" s="34"/>
      <c r="AI2791" s="35"/>
      <c r="AJ2791" s="33"/>
      <c r="AK2791" s="34"/>
      <c r="AL2791" s="35"/>
      <c r="AM2791" s="28"/>
      <c r="AN2791" s="28"/>
      <c r="AO2791" s="28"/>
    </row>
    <row r="2792" spans="5:41" x14ac:dyDescent="0.25">
      <c r="E2792" s="20"/>
      <c r="F2792" s="20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6"/>
      <c r="AA2792" s="16"/>
      <c r="AB2792" s="16"/>
      <c r="AC2792" s="14"/>
      <c r="AD2792" s="14"/>
      <c r="AE2792" s="27"/>
      <c r="AF2792" s="27"/>
      <c r="AG2792" s="33"/>
      <c r="AH2792" s="34"/>
      <c r="AI2792" s="35"/>
      <c r="AJ2792" s="33"/>
      <c r="AK2792" s="34"/>
      <c r="AL2792" s="35"/>
      <c r="AM2792" s="28"/>
      <c r="AN2792" s="28"/>
      <c r="AO2792" s="28"/>
    </row>
    <row r="2793" spans="5:41" x14ac:dyDescent="0.25">
      <c r="E2793" s="20"/>
      <c r="F2793" s="20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6"/>
      <c r="AA2793" s="16"/>
      <c r="AB2793" s="16"/>
      <c r="AC2793" s="14"/>
      <c r="AD2793" s="14"/>
      <c r="AE2793" s="27"/>
      <c r="AF2793" s="27"/>
      <c r="AG2793" s="33"/>
      <c r="AH2793" s="34"/>
      <c r="AI2793" s="35"/>
      <c r="AJ2793" s="33"/>
      <c r="AK2793" s="34"/>
      <c r="AL2793" s="35"/>
      <c r="AM2793" s="28"/>
      <c r="AN2793" s="28"/>
      <c r="AO2793" s="28"/>
    </row>
    <row r="2794" spans="5:41" x14ac:dyDescent="0.25">
      <c r="E2794" s="20"/>
      <c r="F2794" s="20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6"/>
      <c r="AA2794" s="16"/>
      <c r="AB2794" s="16"/>
      <c r="AC2794" s="14"/>
      <c r="AD2794" s="14"/>
      <c r="AE2794" s="27"/>
      <c r="AF2794" s="27"/>
      <c r="AG2794" s="33"/>
      <c r="AH2794" s="34"/>
      <c r="AI2794" s="35"/>
      <c r="AJ2794" s="33"/>
      <c r="AK2794" s="34"/>
      <c r="AL2794" s="35"/>
      <c r="AM2794" s="28"/>
      <c r="AN2794" s="28"/>
      <c r="AO2794" s="28"/>
    </row>
    <row r="2795" spans="5:41" x14ac:dyDescent="0.25">
      <c r="E2795" s="20"/>
      <c r="F2795" s="20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6"/>
      <c r="AA2795" s="16"/>
      <c r="AB2795" s="16"/>
      <c r="AC2795" s="14"/>
      <c r="AD2795" s="14"/>
      <c r="AE2795" s="27"/>
      <c r="AF2795" s="27"/>
      <c r="AG2795" s="33"/>
      <c r="AH2795" s="34"/>
      <c r="AI2795" s="35"/>
      <c r="AJ2795" s="33"/>
      <c r="AK2795" s="34"/>
      <c r="AL2795" s="35"/>
      <c r="AM2795" s="28"/>
      <c r="AN2795" s="28"/>
      <c r="AO2795" s="28"/>
    </row>
    <row r="2796" spans="5:41" x14ac:dyDescent="0.25">
      <c r="E2796" s="20"/>
      <c r="F2796" s="20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6"/>
      <c r="AA2796" s="16"/>
      <c r="AB2796" s="16"/>
      <c r="AC2796" s="14"/>
      <c r="AD2796" s="14"/>
      <c r="AE2796" s="27"/>
      <c r="AF2796" s="27"/>
      <c r="AG2796" s="33"/>
      <c r="AH2796" s="34"/>
      <c r="AI2796" s="35"/>
      <c r="AJ2796" s="33"/>
      <c r="AK2796" s="34"/>
      <c r="AL2796" s="35"/>
      <c r="AM2796" s="28"/>
      <c r="AN2796" s="28"/>
      <c r="AO2796" s="28"/>
    </row>
    <row r="2797" spans="5:41" x14ac:dyDescent="0.25">
      <c r="E2797" s="20"/>
      <c r="F2797" s="20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6"/>
      <c r="AA2797" s="16"/>
      <c r="AB2797" s="16"/>
      <c r="AC2797" s="14"/>
      <c r="AD2797" s="14"/>
      <c r="AE2797" s="27"/>
      <c r="AF2797" s="27"/>
      <c r="AG2797" s="33"/>
      <c r="AH2797" s="34"/>
      <c r="AI2797" s="35"/>
      <c r="AJ2797" s="33"/>
      <c r="AK2797" s="34"/>
      <c r="AL2797" s="35"/>
      <c r="AM2797" s="28"/>
      <c r="AN2797" s="28"/>
      <c r="AO2797" s="28"/>
    </row>
    <row r="2798" spans="5:41" x14ac:dyDescent="0.25">
      <c r="E2798" s="20"/>
      <c r="F2798" s="20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6"/>
      <c r="AA2798" s="16"/>
      <c r="AB2798" s="16"/>
      <c r="AC2798" s="14"/>
      <c r="AD2798" s="14"/>
      <c r="AE2798" s="27"/>
      <c r="AF2798" s="27"/>
      <c r="AG2798" s="33"/>
      <c r="AH2798" s="34"/>
      <c r="AI2798" s="35"/>
      <c r="AJ2798" s="33"/>
      <c r="AK2798" s="34"/>
      <c r="AL2798" s="35"/>
      <c r="AM2798" s="28"/>
      <c r="AN2798" s="28"/>
      <c r="AO2798" s="28"/>
    </row>
    <row r="2799" spans="5:41" x14ac:dyDescent="0.25">
      <c r="E2799" s="20"/>
      <c r="F2799" s="20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6"/>
      <c r="AA2799" s="16"/>
      <c r="AB2799" s="16"/>
      <c r="AC2799" s="14"/>
      <c r="AD2799" s="14"/>
      <c r="AE2799" s="27"/>
      <c r="AF2799" s="27"/>
      <c r="AG2799" s="33"/>
      <c r="AH2799" s="34"/>
      <c r="AI2799" s="35"/>
      <c r="AJ2799" s="33"/>
      <c r="AK2799" s="34"/>
      <c r="AL2799" s="35"/>
      <c r="AM2799" s="28"/>
      <c r="AN2799" s="28"/>
      <c r="AO2799" s="28"/>
    </row>
    <row r="2800" spans="5:41" x14ac:dyDescent="0.25">
      <c r="E2800" s="20"/>
      <c r="F2800" s="20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6"/>
      <c r="AA2800" s="16"/>
      <c r="AB2800" s="16"/>
      <c r="AC2800" s="14"/>
      <c r="AD2800" s="14"/>
      <c r="AE2800" s="27"/>
      <c r="AF2800" s="27"/>
      <c r="AG2800" s="33"/>
      <c r="AH2800" s="34"/>
      <c r="AI2800" s="35"/>
      <c r="AJ2800" s="33"/>
      <c r="AK2800" s="34"/>
      <c r="AL2800" s="35"/>
      <c r="AM2800" s="28"/>
      <c r="AN2800" s="28"/>
      <c r="AO2800" s="28"/>
    </row>
    <row r="2801" spans="5:41" x14ac:dyDescent="0.25">
      <c r="E2801" s="20"/>
      <c r="F2801" s="20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6"/>
      <c r="AA2801" s="16"/>
      <c r="AB2801" s="16"/>
      <c r="AC2801" s="14"/>
      <c r="AD2801" s="14"/>
      <c r="AE2801" s="27"/>
      <c r="AF2801" s="27"/>
      <c r="AG2801" s="33"/>
      <c r="AH2801" s="34"/>
      <c r="AI2801" s="35"/>
      <c r="AJ2801" s="33"/>
      <c r="AK2801" s="34"/>
      <c r="AL2801" s="35"/>
      <c r="AM2801" s="28"/>
      <c r="AN2801" s="28"/>
      <c r="AO2801" s="28"/>
    </row>
    <row r="2802" spans="5:41" x14ac:dyDescent="0.25">
      <c r="E2802" s="20"/>
      <c r="F2802" s="20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6"/>
      <c r="AA2802" s="16"/>
      <c r="AB2802" s="16"/>
      <c r="AC2802" s="14"/>
      <c r="AD2802" s="14"/>
      <c r="AE2802" s="27"/>
      <c r="AF2802" s="27"/>
      <c r="AG2802" s="33"/>
      <c r="AH2802" s="34"/>
      <c r="AI2802" s="35"/>
      <c r="AJ2802" s="33"/>
      <c r="AK2802" s="34"/>
      <c r="AL2802" s="35"/>
      <c r="AM2802" s="28"/>
      <c r="AN2802" s="28"/>
      <c r="AO2802" s="28"/>
    </row>
    <row r="2803" spans="5:41" x14ac:dyDescent="0.25">
      <c r="E2803" s="20"/>
      <c r="F2803" s="20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6"/>
      <c r="AA2803" s="16"/>
      <c r="AB2803" s="16"/>
      <c r="AC2803" s="14"/>
      <c r="AD2803" s="14"/>
      <c r="AE2803" s="27"/>
      <c r="AF2803" s="27"/>
      <c r="AG2803" s="33"/>
      <c r="AH2803" s="34"/>
      <c r="AI2803" s="35"/>
      <c r="AJ2803" s="33"/>
      <c r="AK2803" s="34"/>
      <c r="AL2803" s="35"/>
      <c r="AM2803" s="28"/>
      <c r="AN2803" s="28"/>
      <c r="AO2803" s="28"/>
    </row>
    <row r="2804" spans="5:41" x14ac:dyDescent="0.25">
      <c r="E2804" s="20"/>
      <c r="F2804" s="20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6"/>
      <c r="AA2804" s="16"/>
      <c r="AB2804" s="16"/>
      <c r="AC2804" s="14"/>
      <c r="AD2804" s="14"/>
      <c r="AE2804" s="27"/>
      <c r="AF2804" s="27"/>
      <c r="AG2804" s="33"/>
      <c r="AH2804" s="34"/>
      <c r="AI2804" s="35"/>
      <c r="AJ2804" s="33"/>
      <c r="AK2804" s="34"/>
      <c r="AL2804" s="35"/>
      <c r="AM2804" s="28"/>
      <c r="AN2804" s="28"/>
      <c r="AO2804" s="28"/>
    </row>
    <row r="2805" spans="5:41" x14ac:dyDescent="0.25">
      <c r="E2805" s="20"/>
      <c r="F2805" s="20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6"/>
      <c r="AA2805" s="16"/>
      <c r="AB2805" s="16"/>
      <c r="AC2805" s="14"/>
      <c r="AD2805" s="14"/>
      <c r="AE2805" s="27"/>
      <c r="AF2805" s="27"/>
      <c r="AG2805" s="33"/>
      <c r="AH2805" s="34"/>
      <c r="AI2805" s="35"/>
      <c r="AJ2805" s="33"/>
      <c r="AK2805" s="34"/>
      <c r="AL2805" s="35"/>
      <c r="AM2805" s="28"/>
      <c r="AN2805" s="28"/>
      <c r="AO2805" s="28"/>
    </row>
    <row r="2806" spans="5:41" x14ac:dyDescent="0.25">
      <c r="E2806" s="20"/>
      <c r="F2806" s="20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6"/>
      <c r="AA2806" s="16"/>
      <c r="AB2806" s="16"/>
      <c r="AC2806" s="14"/>
      <c r="AD2806" s="14"/>
      <c r="AE2806" s="27"/>
      <c r="AF2806" s="27"/>
      <c r="AG2806" s="33"/>
      <c r="AH2806" s="34"/>
      <c r="AI2806" s="35"/>
      <c r="AJ2806" s="33"/>
      <c r="AK2806" s="34"/>
      <c r="AL2806" s="35"/>
      <c r="AM2806" s="28"/>
      <c r="AN2806" s="28"/>
      <c r="AO2806" s="28"/>
    </row>
    <row r="2807" spans="5:41" x14ac:dyDescent="0.25">
      <c r="E2807" s="20"/>
      <c r="F2807" s="20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6"/>
      <c r="AA2807" s="16"/>
      <c r="AB2807" s="16"/>
      <c r="AC2807" s="14"/>
      <c r="AD2807" s="14"/>
      <c r="AE2807" s="27"/>
      <c r="AF2807" s="27"/>
      <c r="AG2807" s="33"/>
      <c r="AH2807" s="34"/>
      <c r="AI2807" s="35"/>
      <c r="AJ2807" s="33"/>
      <c r="AK2807" s="34"/>
      <c r="AL2807" s="35"/>
      <c r="AM2807" s="28"/>
      <c r="AN2807" s="28"/>
      <c r="AO2807" s="28"/>
    </row>
    <row r="2808" spans="5:41" x14ac:dyDescent="0.25">
      <c r="E2808" s="20"/>
      <c r="F2808" s="20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6"/>
      <c r="AA2808" s="16"/>
      <c r="AB2808" s="16"/>
      <c r="AC2808" s="14"/>
      <c r="AD2808" s="14"/>
      <c r="AE2808" s="27"/>
      <c r="AF2808" s="27"/>
      <c r="AG2808" s="33"/>
      <c r="AH2808" s="34"/>
      <c r="AI2808" s="35"/>
      <c r="AJ2808" s="33"/>
      <c r="AK2808" s="34"/>
      <c r="AL2808" s="35"/>
      <c r="AM2808" s="28"/>
      <c r="AN2808" s="28"/>
      <c r="AO2808" s="28"/>
    </row>
    <row r="2809" spans="5:41" x14ac:dyDescent="0.25">
      <c r="E2809" s="20"/>
      <c r="F2809" s="20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6"/>
      <c r="AA2809" s="16"/>
      <c r="AB2809" s="16"/>
      <c r="AC2809" s="14"/>
      <c r="AD2809" s="14"/>
      <c r="AE2809" s="27"/>
      <c r="AF2809" s="27"/>
      <c r="AG2809" s="33"/>
      <c r="AH2809" s="34"/>
      <c r="AI2809" s="35"/>
      <c r="AJ2809" s="33"/>
      <c r="AK2809" s="34"/>
      <c r="AL2809" s="35"/>
      <c r="AM2809" s="28"/>
      <c r="AN2809" s="28"/>
      <c r="AO2809" s="28"/>
    </row>
    <row r="2810" spans="5:41" x14ac:dyDescent="0.25">
      <c r="E2810" s="20"/>
      <c r="F2810" s="20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6"/>
      <c r="AA2810" s="16"/>
      <c r="AB2810" s="16"/>
      <c r="AC2810" s="14"/>
      <c r="AD2810" s="14"/>
      <c r="AE2810" s="27"/>
      <c r="AF2810" s="27"/>
      <c r="AG2810" s="33"/>
      <c r="AH2810" s="34"/>
      <c r="AI2810" s="35"/>
      <c r="AJ2810" s="33"/>
      <c r="AK2810" s="34"/>
      <c r="AL2810" s="35"/>
      <c r="AM2810" s="28"/>
      <c r="AN2810" s="28"/>
      <c r="AO2810" s="28"/>
    </row>
    <row r="2811" spans="5:41" x14ac:dyDescent="0.25">
      <c r="E2811" s="20"/>
      <c r="F2811" s="20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6"/>
      <c r="AA2811" s="16"/>
      <c r="AB2811" s="16"/>
      <c r="AC2811" s="14"/>
      <c r="AD2811" s="14"/>
      <c r="AE2811" s="27"/>
      <c r="AF2811" s="27"/>
      <c r="AG2811" s="33"/>
      <c r="AH2811" s="34"/>
      <c r="AI2811" s="35"/>
      <c r="AJ2811" s="33"/>
      <c r="AK2811" s="34"/>
      <c r="AL2811" s="35"/>
      <c r="AM2811" s="28"/>
      <c r="AN2811" s="28"/>
      <c r="AO2811" s="28"/>
    </row>
    <row r="2812" spans="5:41" x14ac:dyDescent="0.25">
      <c r="E2812" s="20"/>
      <c r="F2812" s="20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6"/>
      <c r="AA2812" s="16"/>
      <c r="AB2812" s="16"/>
      <c r="AC2812" s="14"/>
      <c r="AD2812" s="14"/>
      <c r="AE2812" s="27"/>
      <c r="AF2812" s="27"/>
      <c r="AG2812" s="33"/>
      <c r="AH2812" s="34"/>
      <c r="AI2812" s="35"/>
      <c r="AJ2812" s="33"/>
      <c r="AK2812" s="34"/>
      <c r="AL2812" s="35"/>
      <c r="AM2812" s="28"/>
      <c r="AN2812" s="28"/>
      <c r="AO2812" s="28"/>
    </row>
    <row r="2813" spans="5:41" x14ac:dyDescent="0.25">
      <c r="E2813" s="20"/>
      <c r="F2813" s="20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6"/>
      <c r="AA2813" s="16"/>
      <c r="AB2813" s="16"/>
      <c r="AC2813" s="14"/>
      <c r="AD2813" s="14"/>
      <c r="AE2813" s="27"/>
      <c r="AF2813" s="27"/>
      <c r="AG2813" s="33"/>
      <c r="AH2813" s="34"/>
      <c r="AI2813" s="35"/>
      <c r="AJ2813" s="33"/>
      <c r="AK2813" s="34"/>
      <c r="AL2813" s="35"/>
      <c r="AM2813" s="28"/>
      <c r="AN2813" s="28"/>
      <c r="AO2813" s="28"/>
    </row>
    <row r="2814" spans="5:41" x14ac:dyDescent="0.25">
      <c r="E2814" s="20"/>
      <c r="F2814" s="20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6"/>
      <c r="AA2814" s="16"/>
      <c r="AB2814" s="16"/>
      <c r="AC2814" s="14"/>
      <c r="AD2814" s="14"/>
      <c r="AE2814" s="27"/>
      <c r="AF2814" s="27"/>
      <c r="AG2814" s="33"/>
      <c r="AH2814" s="34"/>
      <c r="AI2814" s="35"/>
      <c r="AJ2814" s="33"/>
      <c r="AK2814" s="34"/>
      <c r="AL2814" s="35"/>
      <c r="AM2814" s="28"/>
      <c r="AN2814" s="28"/>
      <c r="AO2814" s="28"/>
    </row>
    <row r="2815" spans="5:41" x14ac:dyDescent="0.25">
      <c r="E2815" s="20"/>
      <c r="F2815" s="20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6"/>
      <c r="AA2815" s="16"/>
      <c r="AB2815" s="16"/>
      <c r="AC2815" s="14"/>
      <c r="AD2815" s="14"/>
      <c r="AE2815" s="27"/>
      <c r="AF2815" s="27"/>
      <c r="AG2815" s="33"/>
      <c r="AH2815" s="34"/>
      <c r="AI2815" s="35"/>
      <c r="AJ2815" s="33"/>
      <c r="AK2815" s="34"/>
      <c r="AL2815" s="35"/>
      <c r="AM2815" s="28"/>
      <c r="AN2815" s="28"/>
      <c r="AO2815" s="28"/>
    </row>
    <row r="2816" spans="5:41" x14ac:dyDescent="0.25">
      <c r="E2816" s="20"/>
      <c r="F2816" s="20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6"/>
      <c r="AA2816" s="16"/>
      <c r="AB2816" s="16"/>
      <c r="AC2816" s="14"/>
      <c r="AD2816" s="14"/>
      <c r="AE2816" s="27"/>
      <c r="AF2816" s="27"/>
      <c r="AG2816" s="33"/>
      <c r="AH2816" s="34"/>
      <c r="AI2816" s="35"/>
      <c r="AJ2816" s="33"/>
      <c r="AK2816" s="34"/>
      <c r="AL2816" s="35"/>
      <c r="AM2816" s="28"/>
      <c r="AN2816" s="28"/>
      <c r="AO2816" s="28"/>
    </row>
    <row r="2817" spans="5:41" x14ac:dyDescent="0.25">
      <c r="E2817" s="20"/>
      <c r="F2817" s="20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6"/>
      <c r="AA2817" s="16"/>
      <c r="AB2817" s="16"/>
      <c r="AC2817" s="14"/>
      <c r="AD2817" s="14"/>
      <c r="AE2817" s="27"/>
      <c r="AF2817" s="27"/>
      <c r="AG2817" s="33"/>
      <c r="AH2817" s="34"/>
      <c r="AI2817" s="35"/>
      <c r="AJ2817" s="33"/>
      <c r="AK2817" s="34"/>
      <c r="AL2817" s="35"/>
      <c r="AM2817" s="28"/>
      <c r="AN2817" s="28"/>
      <c r="AO2817" s="28"/>
    </row>
    <row r="2818" spans="5:41" x14ac:dyDescent="0.25">
      <c r="E2818" s="20"/>
      <c r="F2818" s="20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6"/>
      <c r="AA2818" s="16"/>
      <c r="AB2818" s="16"/>
      <c r="AC2818" s="14"/>
      <c r="AD2818" s="14"/>
      <c r="AE2818" s="27"/>
      <c r="AF2818" s="27"/>
      <c r="AG2818" s="33"/>
      <c r="AH2818" s="34"/>
      <c r="AI2818" s="35"/>
      <c r="AJ2818" s="33"/>
      <c r="AK2818" s="34"/>
      <c r="AL2818" s="35"/>
      <c r="AM2818" s="28"/>
      <c r="AN2818" s="28"/>
      <c r="AO2818" s="28"/>
    </row>
    <row r="2819" spans="5:41" x14ac:dyDescent="0.25">
      <c r="E2819" s="20"/>
      <c r="F2819" s="20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6"/>
      <c r="AA2819" s="16"/>
      <c r="AB2819" s="16"/>
      <c r="AC2819" s="14"/>
      <c r="AD2819" s="14"/>
      <c r="AE2819" s="27"/>
      <c r="AF2819" s="27"/>
      <c r="AG2819" s="33"/>
      <c r="AH2819" s="34"/>
      <c r="AI2819" s="35"/>
      <c r="AJ2819" s="33"/>
      <c r="AK2819" s="34"/>
      <c r="AL2819" s="35"/>
      <c r="AM2819" s="28"/>
      <c r="AN2819" s="28"/>
      <c r="AO2819" s="28"/>
    </row>
    <row r="2820" spans="5:41" x14ac:dyDescent="0.25">
      <c r="E2820" s="20"/>
      <c r="F2820" s="20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6"/>
      <c r="AA2820" s="16"/>
      <c r="AB2820" s="16"/>
      <c r="AC2820" s="14"/>
      <c r="AD2820" s="14"/>
      <c r="AE2820" s="27"/>
      <c r="AF2820" s="27"/>
      <c r="AG2820" s="33"/>
      <c r="AH2820" s="34"/>
      <c r="AI2820" s="35"/>
      <c r="AJ2820" s="33"/>
      <c r="AK2820" s="34"/>
      <c r="AL2820" s="35"/>
      <c r="AM2820" s="28"/>
      <c r="AN2820" s="28"/>
      <c r="AO2820" s="28"/>
    </row>
    <row r="2821" spans="5:41" x14ac:dyDescent="0.25">
      <c r="E2821" s="20"/>
      <c r="F2821" s="20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6"/>
      <c r="AA2821" s="16"/>
      <c r="AB2821" s="16"/>
      <c r="AC2821" s="14"/>
      <c r="AD2821" s="14"/>
      <c r="AE2821" s="27"/>
      <c r="AF2821" s="27"/>
      <c r="AG2821" s="33"/>
      <c r="AH2821" s="34"/>
      <c r="AI2821" s="35"/>
      <c r="AJ2821" s="33"/>
      <c r="AK2821" s="34"/>
      <c r="AL2821" s="35"/>
      <c r="AM2821" s="28"/>
      <c r="AN2821" s="28"/>
      <c r="AO2821" s="28"/>
    </row>
    <row r="2822" spans="5:41" x14ac:dyDescent="0.25">
      <c r="E2822" s="20"/>
      <c r="F2822" s="20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6"/>
      <c r="AA2822" s="16"/>
      <c r="AB2822" s="16"/>
      <c r="AC2822" s="14"/>
      <c r="AD2822" s="14"/>
      <c r="AE2822" s="27"/>
      <c r="AF2822" s="27"/>
      <c r="AG2822" s="33"/>
      <c r="AH2822" s="34"/>
      <c r="AI2822" s="35"/>
      <c r="AJ2822" s="33"/>
      <c r="AK2822" s="34"/>
      <c r="AL2822" s="35"/>
      <c r="AM2822" s="28"/>
      <c r="AN2822" s="28"/>
      <c r="AO2822" s="28"/>
    </row>
    <row r="2823" spans="5:41" x14ac:dyDescent="0.25">
      <c r="E2823" s="20"/>
      <c r="F2823" s="20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6"/>
      <c r="AA2823" s="16"/>
      <c r="AB2823" s="16"/>
      <c r="AC2823" s="14"/>
      <c r="AD2823" s="14"/>
      <c r="AE2823" s="27"/>
      <c r="AF2823" s="27"/>
      <c r="AG2823" s="33"/>
      <c r="AH2823" s="34"/>
      <c r="AI2823" s="35"/>
      <c r="AJ2823" s="33"/>
      <c r="AK2823" s="34"/>
      <c r="AL2823" s="35"/>
      <c r="AM2823" s="28"/>
      <c r="AN2823" s="28"/>
      <c r="AO2823" s="28"/>
    </row>
    <row r="2824" spans="5:41" x14ac:dyDescent="0.25">
      <c r="E2824" s="20"/>
      <c r="F2824" s="20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6"/>
      <c r="AA2824" s="16"/>
      <c r="AB2824" s="16"/>
      <c r="AC2824" s="14"/>
      <c r="AD2824" s="14"/>
      <c r="AE2824" s="27"/>
      <c r="AF2824" s="27"/>
      <c r="AG2824" s="33"/>
      <c r="AH2824" s="34"/>
      <c r="AI2824" s="35"/>
      <c r="AJ2824" s="33"/>
      <c r="AK2824" s="34"/>
      <c r="AL2824" s="35"/>
      <c r="AM2824" s="28"/>
      <c r="AN2824" s="28"/>
      <c r="AO2824" s="28"/>
    </row>
    <row r="2825" spans="5:41" x14ac:dyDescent="0.25">
      <c r="E2825" s="20"/>
      <c r="F2825" s="20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6"/>
      <c r="AA2825" s="16"/>
      <c r="AB2825" s="16"/>
      <c r="AC2825" s="14"/>
      <c r="AD2825" s="14"/>
      <c r="AE2825" s="27"/>
      <c r="AF2825" s="27"/>
      <c r="AG2825" s="33"/>
      <c r="AH2825" s="34"/>
      <c r="AI2825" s="35"/>
      <c r="AJ2825" s="33"/>
      <c r="AK2825" s="34"/>
      <c r="AL2825" s="35"/>
      <c r="AM2825" s="28"/>
      <c r="AN2825" s="28"/>
      <c r="AO2825" s="28"/>
    </row>
    <row r="2826" spans="5:41" x14ac:dyDescent="0.25">
      <c r="E2826" s="20"/>
      <c r="F2826" s="20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6"/>
      <c r="AA2826" s="16"/>
      <c r="AB2826" s="16"/>
      <c r="AC2826" s="14"/>
      <c r="AD2826" s="14"/>
      <c r="AE2826" s="27"/>
      <c r="AF2826" s="27"/>
      <c r="AG2826" s="33"/>
      <c r="AH2826" s="34"/>
      <c r="AI2826" s="35"/>
      <c r="AJ2826" s="33"/>
      <c r="AK2826" s="34"/>
      <c r="AL2826" s="35"/>
      <c r="AM2826" s="28"/>
      <c r="AN2826" s="28"/>
      <c r="AO2826" s="28"/>
    </row>
    <row r="2827" spans="5:41" x14ac:dyDescent="0.25">
      <c r="E2827" s="20"/>
      <c r="F2827" s="20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6"/>
      <c r="AA2827" s="16"/>
      <c r="AB2827" s="16"/>
      <c r="AC2827" s="14"/>
      <c r="AD2827" s="14"/>
      <c r="AE2827" s="27"/>
      <c r="AF2827" s="27"/>
      <c r="AG2827" s="33"/>
      <c r="AH2827" s="34"/>
      <c r="AI2827" s="35"/>
      <c r="AJ2827" s="33"/>
      <c r="AK2827" s="34"/>
      <c r="AL2827" s="35"/>
      <c r="AM2827" s="28"/>
      <c r="AN2827" s="28"/>
      <c r="AO2827" s="28"/>
    </row>
    <row r="2828" spans="5:41" x14ac:dyDescent="0.25">
      <c r="E2828" s="20"/>
      <c r="F2828" s="20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6"/>
      <c r="AA2828" s="16"/>
      <c r="AB2828" s="16"/>
      <c r="AC2828" s="14"/>
      <c r="AD2828" s="14"/>
      <c r="AE2828" s="27"/>
      <c r="AF2828" s="27"/>
      <c r="AG2828" s="33"/>
      <c r="AH2828" s="34"/>
      <c r="AI2828" s="35"/>
      <c r="AJ2828" s="33"/>
      <c r="AK2828" s="34"/>
      <c r="AL2828" s="35"/>
      <c r="AM2828" s="28"/>
      <c r="AN2828" s="28"/>
      <c r="AO2828" s="28"/>
    </row>
    <row r="2829" spans="5:41" x14ac:dyDescent="0.25">
      <c r="E2829" s="20"/>
      <c r="F2829" s="20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6"/>
      <c r="AA2829" s="16"/>
      <c r="AB2829" s="16"/>
      <c r="AC2829" s="14"/>
      <c r="AD2829" s="14"/>
      <c r="AE2829" s="27"/>
      <c r="AF2829" s="27"/>
      <c r="AG2829" s="33"/>
      <c r="AH2829" s="34"/>
      <c r="AI2829" s="35"/>
      <c r="AJ2829" s="33"/>
      <c r="AK2829" s="34"/>
      <c r="AL2829" s="35"/>
      <c r="AM2829" s="28"/>
      <c r="AN2829" s="28"/>
      <c r="AO2829" s="28"/>
    </row>
    <row r="2830" spans="5:41" x14ac:dyDescent="0.25">
      <c r="E2830" s="20"/>
      <c r="F2830" s="20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6"/>
      <c r="AA2830" s="16"/>
      <c r="AB2830" s="16"/>
      <c r="AC2830" s="14"/>
      <c r="AD2830" s="14"/>
      <c r="AE2830" s="27"/>
      <c r="AF2830" s="27"/>
      <c r="AG2830" s="33"/>
      <c r="AH2830" s="34"/>
      <c r="AI2830" s="35"/>
      <c r="AJ2830" s="33"/>
      <c r="AK2830" s="34"/>
      <c r="AL2830" s="35"/>
      <c r="AM2830" s="28"/>
      <c r="AN2830" s="28"/>
      <c r="AO2830" s="28"/>
    </row>
    <row r="2831" spans="5:41" x14ac:dyDescent="0.25">
      <c r="E2831" s="20"/>
      <c r="F2831" s="20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6"/>
      <c r="AA2831" s="16"/>
      <c r="AB2831" s="16"/>
      <c r="AC2831" s="14"/>
      <c r="AD2831" s="14"/>
      <c r="AE2831" s="27"/>
      <c r="AF2831" s="27"/>
      <c r="AG2831" s="33"/>
      <c r="AH2831" s="34"/>
      <c r="AI2831" s="35"/>
      <c r="AJ2831" s="33"/>
      <c r="AK2831" s="34"/>
      <c r="AL2831" s="35"/>
      <c r="AM2831" s="28"/>
      <c r="AN2831" s="28"/>
      <c r="AO2831" s="28"/>
    </row>
    <row r="2832" spans="5:41" x14ac:dyDescent="0.25">
      <c r="E2832" s="20"/>
      <c r="F2832" s="20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6"/>
      <c r="AA2832" s="16"/>
      <c r="AB2832" s="16"/>
      <c r="AC2832" s="14"/>
      <c r="AD2832" s="14"/>
      <c r="AE2832" s="27"/>
      <c r="AF2832" s="27"/>
      <c r="AG2832" s="33"/>
      <c r="AH2832" s="34"/>
      <c r="AI2832" s="35"/>
      <c r="AJ2832" s="33"/>
      <c r="AK2832" s="34"/>
      <c r="AL2832" s="35"/>
      <c r="AM2832" s="28"/>
      <c r="AN2832" s="28"/>
      <c r="AO2832" s="28"/>
    </row>
    <row r="2833" spans="5:41" x14ac:dyDescent="0.25">
      <c r="E2833" s="20"/>
      <c r="F2833" s="20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6"/>
      <c r="AA2833" s="16"/>
      <c r="AB2833" s="16"/>
      <c r="AC2833" s="14"/>
      <c r="AD2833" s="14"/>
      <c r="AE2833" s="27"/>
      <c r="AF2833" s="27"/>
      <c r="AG2833" s="33"/>
      <c r="AH2833" s="34"/>
      <c r="AI2833" s="35"/>
      <c r="AJ2833" s="33"/>
      <c r="AK2833" s="34"/>
      <c r="AL2833" s="35"/>
      <c r="AM2833" s="28"/>
      <c r="AN2833" s="28"/>
      <c r="AO2833" s="28"/>
    </row>
    <row r="2834" spans="5:41" x14ac:dyDescent="0.25">
      <c r="E2834" s="20"/>
      <c r="F2834" s="20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6"/>
      <c r="AA2834" s="16"/>
      <c r="AB2834" s="16"/>
      <c r="AC2834" s="14"/>
      <c r="AD2834" s="14"/>
      <c r="AE2834" s="27"/>
      <c r="AF2834" s="27"/>
      <c r="AG2834" s="33"/>
      <c r="AH2834" s="34"/>
      <c r="AI2834" s="35"/>
      <c r="AJ2834" s="33"/>
      <c r="AK2834" s="34"/>
      <c r="AL2834" s="35"/>
      <c r="AM2834" s="28"/>
      <c r="AN2834" s="28"/>
      <c r="AO2834" s="28"/>
    </row>
    <row r="2835" spans="5:41" x14ac:dyDescent="0.25">
      <c r="E2835" s="20"/>
      <c r="F2835" s="20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6"/>
      <c r="AA2835" s="16"/>
      <c r="AB2835" s="16"/>
      <c r="AC2835" s="14"/>
      <c r="AD2835" s="14"/>
      <c r="AE2835" s="27"/>
      <c r="AF2835" s="27"/>
      <c r="AG2835" s="33"/>
      <c r="AH2835" s="34"/>
      <c r="AI2835" s="35"/>
      <c r="AJ2835" s="33"/>
      <c r="AK2835" s="34"/>
      <c r="AL2835" s="35"/>
      <c r="AM2835" s="28"/>
      <c r="AN2835" s="28"/>
      <c r="AO2835" s="28"/>
    </row>
    <row r="2836" spans="5:41" x14ac:dyDescent="0.25">
      <c r="E2836" s="20"/>
      <c r="F2836" s="20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6"/>
      <c r="AA2836" s="16"/>
      <c r="AB2836" s="16"/>
      <c r="AC2836" s="14"/>
      <c r="AD2836" s="14"/>
      <c r="AE2836" s="27"/>
      <c r="AF2836" s="27"/>
      <c r="AG2836" s="33"/>
      <c r="AH2836" s="34"/>
      <c r="AI2836" s="35"/>
      <c r="AJ2836" s="33"/>
      <c r="AK2836" s="34"/>
      <c r="AL2836" s="35"/>
      <c r="AM2836" s="28"/>
      <c r="AN2836" s="28"/>
      <c r="AO2836" s="28"/>
    </row>
    <row r="2837" spans="5:41" x14ac:dyDescent="0.25">
      <c r="E2837" s="20"/>
      <c r="F2837" s="20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6"/>
      <c r="AA2837" s="16"/>
      <c r="AB2837" s="16"/>
      <c r="AC2837" s="14"/>
      <c r="AD2837" s="14"/>
      <c r="AE2837" s="27"/>
      <c r="AF2837" s="27"/>
      <c r="AG2837" s="33"/>
      <c r="AH2837" s="34"/>
      <c r="AI2837" s="35"/>
      <c r="AJ2837" s="33"/>
      <c r="AK2837" s="34"/>
      <c r="AL2837" s="35"/>
      <c r="AM2837" s="28"/>
      <c r="AN2837" s="28"/>
      <c r="AO2837" s="28"/>
    </row>
    <row r="2838" spans="5:41" x14ac:dyDescent="0.25">
      <c r="E2838" s="20"/>
      <c r="F2838" s="20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6"/>
      <c r="AA2838" s="16"/>
      <c r="AB2838" s="16"/>
      <c r="AC2838" s="14"/>
      <c r="AD2838" s="14"/>
      <c r="AE2838" s="27"/>
      <c r="AF2838" s="27"/>
      <c r="AG2838" s="33"/>
      <c r="AH2838" s="34"/>
      <c r="AI2838" s="35"/>
      <c r="AJ2838" s="33"/>
      <c r="AK2838" s="34"/>
      <c r="AL2838" s="35"/>
      <c r="AM2838" s="28"/>
      <c r="AN2838" s="28"/>
      <c r="AO2838" s="28"/>
    </row>
    <row r="2839" spans="5:41" x14ac:dyDescent="0.25">
      <c r="E2839" s="20"/>
      <c r="F2839" s="20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6"/>
      <c r="AA2839" s="16"/>
      <c r="AB2839" s="16"/>
      <c r="AC2839" s="14"/>
      <c r="AD2839" s="14"/>
      <c r="AE2839" s="27"/>
      <c r="AF2839" s="27"/>
      <c r="AG2839" s="33"/>
      <c r="AH2839" s="34"/>
      <c r="AI2839" s="35"/>
      <c r="AJ2839" s="33"/>
      <c r="AK2839" s="34"/>
      <c r="AL2839" s="35"/>
      <c r="AM2839" s="28"/>
      <c r="AN2839" s="28"/>
      <c r="AO2839" s="28"/>
    </row>
    <row r="2840" spans="5:41" x14ac:dyDescent="0.25">
      <c r="E2840" s="20"/>
      <c r="F2840" s="20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6"/>
      <c r="AA2840" s="16"/>
      <c r="AB2840" s="16"/>
      <c r="AC2840" s="14"/>
      <c r="AD2840" s="14"/>
      <c r="AE2840" s="27"/>
      <c r="AF2840" s="27"/>
      <c r="AG2840" s="33"/>
      <c r="AH2840" s="34"/>
      <c r="AI2840" s="35"/>
      <c r="AJ2840" s="33"/>
      <c r="AK2840" s="34"/>
      <c r="AL2840" s="35"/>
      <c r="AM2840" s="28"/>
      <c r="AN2840" s="28"/>
      <c r="AO2840" s="28"/>
    </row>
    <row r="2841" spans="5:41" x14ac:dyDescent="0.25">
      <c r="E2841" s="20"/>
      <c r="F2841" s="20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6"/>
      <c r="AA2841" s="16"/>
      <c r="AB2841" s="16"/>
      <c r="AC2841" s="14"/>
      <c r="AD2841" s="14"/>
      <c r="AE2841" s="27"/>
      <c r="AF2841" s="27"/>
      <c r="AG2841" s="33"/>
      <c r="AH2841" s="34"/>
      <c r="AI2841" s="35"/>
      <c r="AJ2841" s="33"/>
      <c r="AK2841" s="34"/>
      <c r="AL2841" s="35"/>
      <c r="AM2841" s="28"/>
      <c r="AN2841" s="28"/>
      <c r="AO2841" s="28"/>
    </row>
    <row r="2842" spans="5:41" x14ac:dyDescent="0.25">
      <c r="E2842" s="20"/>
      <c r="F2842" s="20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6"/>
      <c r="AA2842" s="16"/>
      <c r="AB2842" s="16"/>
      <c r="AC2842" s="14"/>
      <c r="AD2842" s="14"/>
      <c r="AE2842" s="27"/>
      <c r="AF2842" s="27"/>
      <c r="AG2842" s="33"/>
      <c r="AH2842" s="34"/>
      <c r="AI2842" s="35"/>
      <c r="AJ2842" s="33"/>
      <c r="AK2842" s="34"/>
      <c r="AL2842" s="35"/>
      <c r="AM2842" s="28"/>
      <c r="AN2842" s="28"/>
      <c r="AO2842" s="28"/>
    </row>
    <row r="2843" spans="5:41" x14ac:dyDescent="0.25">
      <c r="E2843" s="20"/>
      <c r="F2843" s="20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6"/>
      <c r="AA2843" s="16"/>
      <c r="AB2843" s="16"/>
      <c r="AC2843" s="14"/>
      <c r="AD2843" s="14"/>
      <c r="AE2843" s="27"/>
      <c r="AF2843" s="27"/>
      <c r="AG2843" s="33"/>
      <c r="AH2843" s="34"/>
      <c r="AI2843" s="35"/>
      <c r="AJ2843" s="33"/>
      <c r="AK2843" s="34"/>
      <c r="AL2843" s="35"/>
      <c r="AM2843" s="28"/>
      <c r="AN2843" s="28"/>
      <c r="AO2843" s="28"/>
    </row>
    <row r="2844" spans="5:41" x14ac:dyDescent="0.25">
      <c r="E2844" s="20"/>
      <c r="F2844" s="20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6"/>
      <c r="AA2844" s="16"/>
      <c r="AB2844" s="16"/>
      <c r="AC2844" s="14"/>
      <c r="AD2844" s="14"/>
      <c r="AE2844" s="27"/>
      <c r="AF2844" s="27"/>
      <c r="AG2844" s="33"/>
      <c r="AH2844" s="34"/>
      <c r="AI2844" s="35"/>
      <c r="AJ2844" s="33"/>
      <c r="AK2844" s="34"/>
      <c r="AL2844" s="35"/>
      <c r="AM2844" s="28"/>
      <c r="AN2844" s="28"/>
      <c r="AO2844" s="28"/>
    </row>
    <row r="2845" spans="5:41" x14ac:dyDescent="0.25">
      <c r="E2845" s="20"/>
      <c r="F2845" s="20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6"/>
      <c r="AA2845" s="16"/>
      <c r="AB2845" s="16"/>
      <c r="AC2845" s="14"/>
      <c r="AD2845" s="14"/>
      <c r="AE2845" s="27"/>
      <c r="AF2845" s="27"/>
      <c r="AG2845" s="33"/>
      <c r="AH2845" s="34"/>
      <c r="AI2845" s="35"/>
      <c r="AJ2845" s="33"/>
      <c r="AK2845" s="34"/>
      <c r="AL2845" s="35"/>
      <c r="AM2845" s="28"/>
      <c r="AN2845" s="28"/>
      <c r="AO2845" s="28"/>
    </row>
    <row r="2846" spans="5:41" x14ac:dyDescent="0.25">
      <c r="E2846" s="20"/>
      <c r="F2846" s="20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6"/>
      <c r="AA2846" s="16"/>
      <c r="AB2846" s="16"/>
      <c r="AC2846" s="14"/>
      <c r="AD2846" s="14"/>
      <c r="AE2846" s="27"/>
      <c r="AF2846" s="27"/>
      <c r="AG2846" s="33"/>
      <c r="AH2846" s="34"/>
      <c r="AI2846" s="35"/>
      <c r="AJ2846" s="33"/>
      <c r="AK2846" s="34"/>
      <c r="AL2846" s="35"/>
      <c r="AM2846" s="28"/>
      <c r="AN2846" s="28"/>
      <c r="AO2846" s="28"/>
    </row>
    <row r="2847" spans="5:41" x14ac:dyDescent="0.25">
      <c r="E2847" s="20"/>
      <c r="F2847" s="20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6"/>
      <c r="AA2847" s="16"/>
      <c r="AB2847" s="16"/>
      <c r="AC2847" s="14"/>
      <c r="AD2847" s="14"/>
      <c r="AE2847" s="27"/>
      <c r="AF2847" s="27"/>
      <c r="AG2847" s="33"/>
      <c r="AH2847" s="34"/>
      <c r="AI2847" s="35"/>
      <c r="AJ2847" s="33"/>
      <c r="AK2847" s="34"/>
      <c r="AL2847" s="35"/>
      <c r="AM2847" s="28"/>
      <c r="AN2847" s="28"/>
      <c r="AO2847" s="28"/>
    </row>
    <row r="2848" spans="5:41" x14ac:dyDescent="0.25">
      <c r="E2848" s="20"/>
      <c r="F2848" s="20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6"/>
      <c r="AA2848" s="16"/>
      <c r="AB2848" s="16"/>
      <c r="AC2848" s="14"/>
      <c r="AD2848" s="14"/>
      <c r="AE2848" s="27"/>
      <c r="AF2848" s="27"/>
      <c r="AG2848" s="33"/>
      <c r="AH2848" s="34"/>
      <c r="AI2848" s="35"/>
      <c r="AJ2848" s="33"/>
      <c r="AK2848" s="34"/>
      <c r="AL2848" s="35"/>
      <c r="AM2848" s="28"/>
      <c r="AN2848" s="28"/>
      <c r="AO2848" s="28"/>
    </row>
    <row r="2849" spans="5:41" x14ac:dyDescent="0.25">
      <c r="E2849" s="20"/>
      <c r="F2849" s="20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6"/>
      <c r="AA2849" s="16"/>
      <c r="AB2849" s="16"/>
      <c r="AC2849" s="14"/>
      <c r="AD2849" s="14"/>
      <c r="AE2849" s="27"/>
      <c r="AF2849" s="27"/>
      <c r="AG2849" s="33"/>
      <c r="AH2849" s="34"/>
      <c r="AI2849" s="35"/>
      <c r="AJ2849" s="33"/>
      <c r="AK2849" s="34"/>
      <c r="AL2849" s="35"/>
      <c r="AM2849" s="28"/>
      <c r="AN2849" s="28"/>
      <c r="AO2849" s="28"/>
    </row>
    <row r="2850" spans="5:41" x14ac:dyDescent="0.25">
      <c r="E2850" s="20"/>
      <c r="F2850" s="20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6"/>
      <c r="AA2850" s="16"/>
      <c r="AB2850" s="16"/>
      <c r="AC2850" s="14"/>
      <c r="AD2850" s="14"/>
      <c r="AE2850" s="27"/>
      <c r="AF2850" s="27"/>
      <c r="AG2850" s="33"/>
      <c r="AH2850" s="34"/>
      <c r="AI2850" s="35"/>
      <c r="AJ2850" s="33"/>
      <c r="AK2850" s="34"/>
      <c r="AL2850" s="35"/>
      <c r="AM2850" s="28"/>
      <c r="AN2850" s="28"/>
      <c r="AO2850" s="28"/>
    </row>
    <row r="2851" spans="5:41" x14ac:dyDescent="0.25">
      <c r="E2851" s="20"/>
      <c r="F2851" s="20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6"/>
      <c r="AA2851" s="16"/>
      <c r="AB2851" s="16"/>
      <c r="AC2851" s="14"/>
      <c r="AD2851" s="14"/>
      <c r="AE2851" s="27"/>
      <c r="AF2851" s="27"/>
      <c r="AG2851" s="33"/>
      <c r="AH2851" s="34"/>
      <c r="AI2851" s="35"/>
      <c r="AJ2851" s="33"/>
      <c r="AK2851" s="34"/>
      <c r="AL2851" s="35"/>
      <c r="AM2851" s="28"/>
      <c r="AN2851" s="28"/>
      <c r="AO2851" s="28"/>
    </row>
    <row r="2852" spans="5:41" x14ac:dyDescent="0.25">
      <c r="E2852" s="20"/>
      <c r="F2852" s="20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6"/>
      <c r="AA2852" s="16"/>
      <c r="AB2852" s="16"/>
      <c r="AC2852" s="14"/>
      <c r="AD2852" s="14"/>
      <c r="AE2852" s="27"/>
      <c r="AF2852" s="27"/>
      <c r="AG2852" s="33"/>
      <c r="AH2852" s="34"/>
      <c r="AI2852" s="35"/>
      <c r="AJ2852" s="33"/>
      <c r="AK2852" s="34"/>
      <c r="AL2852" s="35"/>
      <c r="AM2852" s="28"/>
      <c r="AN2852" s="28"/>
      <c r="AO2852" s="28"/>
    </row>
    <row r="2853" spans="5:41" x14ac:dyDescent="0.25">
      <c r="E2853" s="20"/>
      <c r="F2853" s="20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6"/>
      <c r="AA2853" s="16"/>
      <c r="AB2853" s="16"/>
      <c r="AC2853" s="14"/>
      <c r="AD2853" s="14"/>
      <c r="AE2853" s="27"/>
      <c r="AF2853" s="27"/>
      <c r="AG2853" s="33"/>
      <c r="AH2853" s="34"/>
      <c r="AI2853" s="35"/>
      <c r="AJ2853" s="33"/>
      <c r="AK2853" s="34"/>
      <c r="AL2853" s="35"/>
      <c r="AM2853" s="28"/>
      <c r="AN2853" s="28"/>
      <c r="AO2853" s="28"/>
    </row>
    <row r="2854" spans="5:41" x14ac:dyDescent="0.25">
      <c r="E2854" s="20"/>
      <c r="F2854" s="20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6"/>
      <c r="AA2854" s="16"/>
      <c r="AB2854" s="16"/>
      <c r="AC2854" s="14"/>
      <c r="AD2854" s="14"/>
      <c r="AE2854" s="27"/>
      <c r="AF2854" s="27"/>
      <c r="AG2854" s="33"/>
      <c r="AH2854" s="34"/>
      <c r="AI2854" s="35"/>
      <c r="AJ2854" s="33"/>
      <c r="AK2854" s="34"/>
      <c r="AL2854" s="35"/>
      <c r="AM2854" s="28"/>
      <c r="AN2854" s="28"/>
      <c r="AO2854" s="28"/>
    </row>
    <row r="2855" spans="5:41" x14ac:dyDescent="0.25">
      <c r="E2855" s="20"/>
      <c r="F2855" s="20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6"/>
      <c r="AA2855" s="16"/>
      <c r="AB2855" s="16"/>
      <c r="AC2855" s="14"/>
      <c r="AD2855" s="14"/>
      <c r="AE2855" s="27"/>
      <c r="AF2855" s="27"/>
      <c r="AG2855" s="33"/>
      <c r="AH2855" s="34"/>
      <c r="AI2855" s="35"/>
      <c r="AJ2855" s="33"/>
      <c r="AK2855" s="34"/>
      <c r="AL2855" s="35"/>
      <c r="AM2855" s="28"/>
      <c r="AN2855" s="28"/>
      <c r="AO2855" s="28"/>
    </row>
    <row r="2856" spans="5:41" x14ac:dyDescent="0.25">
      <c r="E2856" s="20"/>
      <c r="F2856" s="20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6"/>
      <c r="AA2856" s="16"/>
      <c r="AB2856" s="16"/>
      <c r="AC2856" s="14"/>
      <c r="AD2856" s="14"/>
      <c r="AE2856" s="27"/>
      <c r="AF2856" s="27"/>
      <c r="AG2856" s="33"/>
      <c r="AH2856" s="34"/>
      <c r="AI2856" s="35"/>
      <c r="AJ2856" s="33"/>
      <c r="AK2856" s="34"/>
      <c r="AL2856" s="35"/>
      <c r="AM2856" s="28"/>
      <c r="AN2856" s="28"/>
      <c r="AO2856" s="28"/>
    </row>
    <row r="2857" spans="5:41" x14ac:dyDescent="0.25">
      <c r="E2857" s="20"/>
      <c r="F2857" s="20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6"/>
      <c r="AA2857" s="16"/>
      <c r="AB2857" s="16"/>
      <c r="AC2857" s="14"/>
      <c r="AD2857" s="14"/>
      <c r="AE2857" s="27"/>
      <c r="AF2857" s="27"/>
      <c r="AG2857" s="33"/>
      <c r="AH2857" s="34"/>
      <c r="AI2857" s="35"/>
      <c r="AJ2857" s="33"/>
      <c r="AK2857" s="34"/>
      <c r="AL2857" s="35"/>
      <c r="AM2857" s="28"/>
      <c r="AN2857" s="28"/>
      <c r="AO2857" s="28"/>
    </row>
    <row r="2858" spans="5:41" x14ac:dyDescent="0.25">
      <c r="E2858" s="20"/>
      <c r="F2858" s="20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6"/>
      <c r="AA2858" s="16"/>
      <c r="AB2858" s="16"/>
      <c r="AC2858" s="14"/>
      <c r="AD2858" s="14"/>
      <c r="AE2858" s="27"/>
      <c r="AF2858" s="27"/>
      <c r="AG2858" s="33"/>
      <c r="AH2858" s="34"/>
      <c r="AI2858" s="35"/>
      <c r="AJ2858" s="33"/>
      <c r="AK2858" s="34"/>
      <c r="AL2858" s="35"/>
      <c r="AM2858" s="28"/>
      <c r="AN2858" s="28"/>
      <c r="AO2858" s="28"/>
    </row>
    <row r="2859" spans="5:41" x14ac:dyDescent="0.25">
      <c r="E2859" s="20"/>
      <c r="F2859" s="20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6"/>
      <c r="AA2859" s="16"/>
      <c r="AB2859" s="16"/>
      <c r="AC2859" s="14"/>
      <c r="AD2859" s="14"/>
      <c r="AE2859" s="27"/>
      <c r="AF2859" s="27"/>
      <c r="AG2859" s="33"/>
      <c r="AH2859" s="34"/>
      <c r="AI2859" s="35"/>
      <c r="AJ2859" s="33"/>
      <c r="AK2859" s="34"/>
      <c r="AL2859" s="35"/>
      <c r="AM2859" s="28"/>
      <c r="AN2859" s="28"/>
      <c r="AO2859" s="28"/>
    </row>
    <row r="2860" spans="5:41" x14ac:dyDescent="0.25">
      <c r="E2860" s="20"/>
      <c r="F2860" s="20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6"/>
      <c r="AA2860" s="16"/>
      <c r="AB2860" s="16"/>
      <c r="AC2860" s="14"/>
      <c r="AD2860" s="14"/>
      <c r="AE2860" s="27"/>
      <c r="AF2860" s="27"/>
      <c r="AG2860" s="33"/>
      <c r="AH2860" s="34"/>
      <c r="AI2860" s="35"/>
      <c r="AJ2860" s="33"/>
      <c r="AK2860" s="34"/>
      <c r="AL2860" s="35"/>
      <c r="AM2860" s="28"/>
      <c r="AN2860" s="28"/>
      <c r="AO2860" s="28"/>
    </row>
    <row r="2861" spans="5:41" x14ac:dyDescent="0.25">
      <c r="E2861" s="20"/>
      <c r="F2861" s="20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6"/>
      <c r="AA2861" s="16"/>
      <c r="AB2861" s="16"/>
      <c r="AC2861" s="14"/>
      <c r="AD2861" s="14"/>
      <c r="AE2861" s="27"/>
      <c r="AF2861" s="27"/>
      <c r="AG2861" s="33"/>
      <c r="AH2861" s="34"/>
      <c r="AI2861" s="35"/>
      <c r="AJ2861" s="33"/>
      <c r="AK2861" s="34"/>
      <c r="AL2861" s="35"/>
      <c r="AM2861" s="28"/>
      <c r="AN2861" s="28"/>
      <c r="AO2861" s="28"/>
    </row>
    <row r="2862" spans="5:41" x14ac:dyDescent="0.25">
      <c r="E2862" s="20"/>
      <c r="F2862" s="20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6"/>
      <c r="AA2862" s="16"/>
      <c r="AB2862" s="16"/>
      <c r="AC2862" s="14"/>
      <c r="AD2862" s="14"/>
      <c r="AE2862" s="27"/>
      <c r="AF2862" s="27"/>
      <c r="AG2862" s="33"/>
      <c r="AH2862" s="34"/>
      <c r="AI2862" s="35"/>
      <c r="AJ2862" s="33"/>
      <c r="AK2862" s="34"/>
      <c r="AL2862" s="35"/>
      <c r="AM2862" s="28"/>
      <c r="AN2862" s="28"/>
      <c r="AO2862" s="28"/>
    </row>
    <row r="2863" spans="5:41" x14ac:dyDescent="0.25">
      <c r="E2863" s="20"/>
      <c r="F2863" s="20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6"/>
      <c r="AA2863" s="16"/>
      <c r="AB2863" s="16"/>
      <c r="AC2863" s="14"/>
      <c r="AD2863" s="14"/>
      <c r="AE2863" s="27"/>
      <c r="AF2863" s="27"/>
      <c r="AG2863" s="33"/>
      <c r="AH2863" s="34"/>
      <c r="AI2863" s="35"/>
      <c r="AJ2863" s="33"/>
      <c r="AK2863" s="34"/>
      <c r="AL2863" s="35"/>
      <c r="AM2863" s="28"/>
      <c r="AN2863" s="28"/>
      <c r="AO2863" s="28"/>
    </row>
    <row r="2864" spans="5:41" x14ac:dyDescent="0.25">
      <c r="E2864" s="20"/>
      <c r="F2864" s="20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6"/>
      <c r="AA2864" s="16"/>
      <c r="AB2864" s="16"/>
      <c r="AC2864" s="14"/>
      <c r="AD2864" s="14"/>
      <c r="AE2864" s="27"/>
      <c r="AF2864" s="27"/>
      <c r="AG2864" s="33"/>
      <c r="AH2864" s="34"/>
      <c r="AI2864" s="35"/>
      <c r="AJ2864" s="33"/>
      <c r="AK2864" s="34"/>
      <c r="AL2864" s="35"/>
      <c r="AM2864" s="28"/>
      <c r="AN2864" s="28"/>
      <c r="AO2864" s="28"/>
    </row>
    <row r="2865" spans="5:41" x14ac:dyDescent="0.25">
      <c r="E2865" s="20"/>
      <c r="F2865" s="20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6"/>
      <c r="AA2865" s="16"/>
      <c r="AB2865" s="16"/>
      <c r="AC2865" s="14"/>
      <c r="AD2865" s="14"/>
      <c r="AE2865" s="27"/>
      <c r="AF2865" s="27"/>
      <c r="AG2865" s="33"/>
      <c r="AH2865" s="34"/>
      <c r="AI2865" s="35"/>
      <c r="AJ2865" s="33"/>
      <c r="AK2865" s="34"/>
      <c r="AL2865" s="35"/>
      <c r="AM2865" s="28"/>
      <c r="AN2865" s="28"/>
      <c r="AO2865" s="28"/>
    </row>
    <row r="2866" spans="5:41" x14ac:dyDescent="0.25">
      <c r="E2866" s="20"/>
      <c r="F2866" s="20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6"/>
      <c r="AA2866" s="16"/>
      <c r="AB2866" s="16"/>
      <c r="AC2866" s="14"/>
      <c r="AD2866" s="14"/>
      <c r="AE2866" s="27"/>
      <c r="AF2866" s="27"/>
      <c r="AG2866" s="33"/>
      <c r="AH2866" s="34"/>
      <c r="AI2866" s="35"/>
      <c r="AJ2866" s="33"/>
      <c r="AK2866" s="34"/>
      <c r="AL2866" s="35"/>
      <c r="AM2866" s="28"/>
      <c r="AN2866" s="28"/>
      <c r="AO2866" s="28"/>
    </row>
    <row r="2867" spans="5:41" x14ac:dyDescent="0.25">
      <c r="E2867" s="20"/>
      <c r="F2867" s="20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6"/>
      <c r="AA2867" s="16"/>
      <c r="AB2867" s="16"/>
      <c r="AC2867" s="14"/>
      <c r="AD2867" s="14"/>
      <c r="AE2867" s="27"/>
      <c r="AF2867" s="27"/>
      <c r="AG2867" s="33"/>
      <c r="AH2867" s="34"/>
      <c r="AI2867" s="35"/>
      <c r="AJ2867" s="33"/>
      <c r="AK2867" s="34"/>
      <c r="AL2867" s="35"/>
      <c r="AM2867" s="28"/>
      <c r="AN2867" s="28"/>
      <c r="AO2867" s="28"/>
    </row>
    <row r="2868" spans="5:41" x14ac:dyDescent="0.25">
      <c r="E2868" s="20"/>
      <c r="F2868" s="20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6"/>
      <c r="AA2868" s="16"/>
      <c r="AB2868" s="16"/>
      <c r="AC2868" s="14"/>
      <c r="AD2868" s="14"/>
      <c r="AE2868" s="27"/>
      <c r="AF2868" s="27"/>
      <c r="AG2868" s="33"/>
      <c r="AH2868" s="34"/>
      <c r="AI2868" s="35"/>
      <c r="AJ2868" s="33"/>
      <c r="AK2868" s="34"/>
      <c r="AL2868" s="35"/>
      <c r="AM2868" s="28"/>
      <c r="AN2868" s="28"/>
      <c r="AO2868" s="28"/>
    </row>
    <row r="2869" spans="5:41" x14ac:dyDescent="0.25">
      <c r="E2869" s="20"/>
      <c r="F2869" s="20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6"/>
      <c r="AA2869" s="16"/>
      <c r="AB2869" s="16"/>
      <c r="AC2869" s="14"/>
      <c r="AD2869" s="14"/>
      <c r="AE2869" s="27"/>
      <c r="AF2869" s="27"/>
      <c r="AG2869" s="33"/>
      <c r="AH2869" s="34"/>
      <c r="AI2869" s="35"/>
      <c r="AJ2869" s="33"/>
      <c r="AK2869" s="34"/>
      <c r="AL2869" s="35"/>
      <c r="AM2869" s="28"/>
      <c r="AN2869" s="28"/>
      <c r="AO2869" s="28"/>
    </row>
    <row r="2870" spans="5:41" x14ac:dyDescent="0.25">
      <c r="E2870" s="20"/>
      <c r="F2870" s="20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6"/>
      <c r="AA2870" s="16"/>
      <c r="AB2870" s="16"/>
      <c r="AC2870" s="14"/>
      <c r="AD2870" s="14"/>
      <c r="AE2870" s="27"/>
      <c r="AF2870" s="27"/>
      <c r="AG2870" s="33"/>
      <c r="AH2870" s="34"/>
      <c r="AI2870" s="35"/>
      <c r="AJ2870" s="33"/>
      <c r="AK2870" s="34"/>
      <c r="AL2870" s="35"/>
      <c r="AM2870" s="28"/>
      <c r="AN2870" s="28"/>
      <c r="AO2870" s="28"/>
    </row>
    <row r="2871" spans="5:41" x14ac:dyDescent="0.25">
      <c r="E2871" s="20"/>
      <c r="F2871" s="20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6"/>
      <c r="AA2871" s="16"/>
      <c r="AB2871" s="16"/>
      <c r="AC2871" s="14"/>
      <c r="AD2871" s="14"/>
      <c r="AE2871" s="27"/>
      <c r="AF2871" s="27"/>
      <c r="AG2871" s="33"/>
      <c r="AH2871" s="34"/>
      <c r="AI2871" s="35"/>
      <c r="AJ2871" s="33"/>
      <c r="AK2871" s="34"/>
      <c r="AL2871" s="35"/>
      <c r="AM2871" s="28"/>
      <c r="AN2871" s="28"/>
      <c r="AO2871" s="28"/>
    </row>
    <row r="2872" spans="5:41" x14ac:dyDescent="0.25">
      <c r="E2872" s="20"/>
      <c r="F2872" s="20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6"/>
      <c r="AA2872" s="16"/>
      <c r="AB2872" s="16"/>
      <c r="AC2872" s="14"/>
      <c r="AD2872" s="14"/>
      <c r="AE2872" s="27"/>
      <c r="AF2872" s="27"/>
      <c r="AG2872" s="33"/>
      <c r="AH2872" s="34"/>
      <c r="AI2872" s="35"/>
      <c r="AJ2872" s="33"/>
      <c r="AK2872" s="34"/>
      <c r="AL2872" s="35"/>
      <c r="AM2872" s="28"/>
      <c r="AN2872" s="28"/>
      <c r="AO2872" s="28"/>
    </row>
    <row r="2873" spans="5:41" x14ac:dyDescent="0.25">
      <c r="E2873" s="20"/>
      <c r="F2873" s="20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6"/>
      <c r="AA2873" s="16"/>
      <c r="AB2873" s="16"/>
      <c r="AC2873" s="14"/>
      <c r="AD2873" s="14"/>
      <c r="AE2873" s="27"/>
      <c r="AF2873" s="27"/>
      <c r="AG2873" s="33"/>
      <c r="AH2873" s="34"/>
      <c r="AI2873" s="35"/>
      <c r="AJ2873" s="33"/>
      <c r="AK2873" s="34"/>
      <c r="AL2873" s="35"/>
      <c r="AM2873" s="28"/>
      <c r="AN2873" s="28"/>
      <c r="AO2873" s="28"/>
    </row>
    <row r="2874" spans="5:41" x14ac:dyDescent="0.25">
      <c r="E2874" s="20"/>
      <c r="F2874" s="20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6"/>
      <c r="AA2874" s="16"/>
      <c r="AB2874" s="16"/>
      <c r="AC2874" s="14"/>
      <c r="AD2874" s="14"/>
      <c r="AE2874" s="27"/>
      <c r="AF2874" s="27"/>
      <c r="AG2874" s="33"/>
      <c r="AH2874" s="34"/>
      <c r="AI2874" s="35"/>
      <c r="AJ2874" s="33"/>
      <c r="AK2874" s="34"/>
      <c r="AL2874" s="35"/>
      <c r="AM2874" s="28"/>
      <c r="AN2874" s="28"/>
      <c r="AO2874" s="28"/>
    </row>
    <row r="2875" spans="5:41" x14ac:dyDescent="0.25">
      <c r="E2875" s="20"/>
      <c r="F2875" s="20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6"/>
      <c r="AA2875" s="16"/>
      <c r="AB2875" s="16"/>
      <c r="AC2875" s="14"/>
      <c r="AD2875" s="14"/>
      <c r="AE2875" s="27"/>
      <c r="AF2875" s="27"/>
      <c r="AG2875" s="33"/>
      <c r="AH2875" s="34"/>
      <c r="AI2875" s="35"/>
      <c r="AJ2875" s="33"/>
      <c r="AK2875" s="34"/>
      <c r="AL2875" s="35"/>
      <c r="AM2875" s="28"/>
      <c r="AN2875" s="28"/>
      <c r="AO2875" s="28"/>
    </row>
    <row r="2876" spans="5:41" x14ac:dyDescent="0.25">
      <c r="E2876" s="20"/>
      <c r="F2876" s="20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6"/>
      <c r="AA2876" s="16"/>
      <c r="AB2876" s="16"/>
      <c r="AC2876" s="14"/>
      <c r="AD2876" s="14"/>
      <c r="AE2876" s="27"/>
      <c r="AF2876" s="27"/>
      <c r="AG2876" s="33"/>
      <c r="AH2876" s="34"/>
      <c r="AI2876" s="35"/>
      <c r="AJ2876" s="33"/>
      <c r="AK2876" s="34"/>
      <c r="AL2876" s="35"/>
      <c r="AM2876" s="28"/>
      <c r="AN2876" s="28"/>
      <c r="AO2876" s="28"/>
    </row>
    <row r="2877" spans="5:41" x14ac:dyDescent="0.25">
      <c r="E2877" s="20"/>
      <c r="F2877" s="20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6"/>
      <c r="AA2877" s="16"/>
      <c r="AB2877" s="16"/>
      <c r="AC2877" s="14"/>
      <c r="AD2877" s="14"/>
      <c r="AE2877" s="27"/>
      <c r="AF2877" s="27"/>
      <c r="AG2877" s="33"/>
      <c r="AH2877" s="34"/>
      <c r="AI2877" s="35"/>
      <c r="AJ2877" s="33"/>
      <c r="AK2877" s="34"/>
      <c r="AL2877" s="35"/>
      <c r="AM2877" s="28"/>
      <c r="AN2877" s="28"/>
      <c r="AO2877" s="28"/>
    </row>
    <row r="2878" spans="5:41" x14ac:dyDescent="0.25">
      <c r="E2878" s="20"/>
      <c r="F2878" s="20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6"/>
      <c r="AA2878" s="16"/>
      <c r="AB2878" s="16"/>
      <c r="AC2878" s="14"/>
      <c r="AD2878" s="14"/>
      <c r="AE2878" s="27"/>
      <c r="AF2878" s="27"/>
      <c r="AG2878" s="33"/>
      <c r="AH2878" s="34"/>
      <c r="AI2878" s="35"/>
      <c r="AJ2878" s="33"/>
      <c r="AK2878" s="34"/>
      <c r="AL2878" s="35"/>
      <c r="AM2878" s="28"/>
      <c r="AN2878" s="28"/>
      <c r="AO2878" s="28"/>
    </row>
    <row r="2879" spans="5:41" x14ac:dyDescent="0.25">
      <c r="E2879" s="20"/>
      <c r="F2879" s="20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6"/>
      <c r="AA2879" s="16"/>
      <c r="AB2879" s="16"/>
      <c r="AC2879" s="14"/>
      <c r="AD2879" s="14"/>
      <c r="AE2879" s="27"/>
      <c r="AF2879" s="27"/>
      <c r="AG2879" s="33"/>
      <c r="AH2879" s="34"/>
      <c r="AI2879" s="35"/>
      <c r="AJ2879" s="33"/>
      <c r="AK2879" s="34"/>
      <c r="AL2879" s="35"/>
      <c r="AM2879" s="28"/>
      <c r="AN2879" s="28"/>
      <c r="AO2879" s="28"/>
    </row>
    <row r="2880" spans="5:41" x14ac:dyDescent="0.25">
      <c r="E2880" s="20"/>
      <c r="F2880" s="20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6"/>
      <c r="AA2880" s="16"/>
      <c r="AB2880" s="16"/>
      <c r="AC2880" s="14"/>
      <c r="AD2880" s="14"/>
      <c r="AE2880" s="27"/>
      <c r="AF2880" s="27"/>
      <c r="AG2880" s="33"/>
      <c r="AH2880" s="34"/>
      <c r="AI2880" s="35"/>
      <c r="AJ2880" s="33"/>
      <c r="AK2880" s="34"/>
      <c r="AL2880" s="35"/>
      <c r="AM2880" s="28"/>
      <c r="AN2880" s="28"/>
      <c r="AO2880" s="28"/>
    </row>
    <row r="2881" spans="5:41" x14ac:dyDescent="0.25">
      <c r="E2881" s="20"/>
      <c r="F2881" s="20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6"/>
      <c r="AA2881" s="16"/>
      <c r="AB2881" s="16"/>
      <c r="AC2881" s="14"/>
      <c r="AD2881" s="14"/>
      <c r="AE2881" s="27"/>
      <c r="AF2881" s="27"/>
      <c r="AG2881" s="33"/>
      <c r="AH2881" s="34"/>
      <c r="AI2881" s="35"/>
      <c r="AJ2881" s="33"/>
      <c r="AK2881" s="34"/>
      <c r="AL2881" s="35"/>
      <c r="AM2881" s="28"/>
      <c r="AN2881" s="28"/>
      <c r="AO2881" s="28"/>
    </row>
    <row r="2882" spans="5:41" x14ac:dyDescent="0.25">
      <c r="E2882" s="20"/>
      <c r="F2882" s="20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6"/>
      <c r="AA2882" s="16"/>
      <c r="AB2882" s="16"/>
      <c r="AC2882" s="14"/>
      <c r="AD2882" s="14"/>
      <c r="AE2882" s="27"/>
      <c r="AF2882" s="27"/>
      <c r="AG2882" s="33"/>
      <c r="AH2882" s="34"/>
      <c r="AI2882" s="35"/>
      <c r="AJ2882" s="33"/>
      <c r="AK2882" s="34"/>
      <c r="AL2882" s="35"/>
      <c r="AM2882" s="28"/>
      <c r="AN2882" s="28"/>
      <c r="AO2882" s="28"/>
    </row>
    <row r="2883" spans="5:41" x14ac:dyDescent="0.25">
      <c r="E2883" s="20"/>
      <c r="F2883" s="20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6"/>
      <c r="AA2883" s="16"/>
      <c r="AB2883" s="16"/>
      <c r="AC2883" s="14"/>
      <c r="AD2883" s="14"/>
      <c r="AE2883" s="27"/>
      <c r="AF2883" s="27"/>
      <c r="AG2883" s="33"/>
      <c r="AH2883" s="34"/>
      <c r="AI2883" s="35"/>
      <c r="AJ2883" s="33"/>
      <c r="AK2883" s="34"/>
      <c r="AL2883" s="35"/>
      <c r="AM2883" s="28"/>
      <c r="AN2883" s="28"/>
      <c r="AO2883" s="28"/>
    </row>
    <row r="2884" spans="5:41" x14ac:dyDescent="0.25">
      <c r="E2884" s="20"/>
      <c r="F2884" s="20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6"/>
      <c r="AA2884" s="16"/>
      <c r="AB2884" s="16"/>
      <c r="AC2884" s="14"/>
      <c r="AD2884" s="14"/>
      <c r="AE2884" s="27"/>
      <c r="AF2884" s="27"/>
      <c r="AG2884" s="33"/>
      <c r="AH2884" s="34"/>
      <c r="AI2884" s="35"/>
      <c r="AJ2884" s="33"/>
      <c r="AK2884" s="34"/>
      <c r="AL2884" s="35"/>
      <c r="AM2884" s="28"/>
      <c r="AN2884" s="28"/>
      <c r="AO2884" s="28"/>
    </row>
    <row r="2885" spans="5:41" x14ac:dyDescent="0.25">
      <c r="E2885" s="20"/>
      <c r="F2885" s="20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6"/>
      <c r="AA2885" s="16"/>
      <c r="AB2885" s="16"/>
      <c r="AC2885" s="14"/>
      <c r="AD2885" s="14"/>
      <c r="AE2885" s="27"/>
      <c r="AF2885" s="27"/>
      <c r="AG2885" s="33"/>
      <c r="AH2885" s="34"/>
      <c r="AI2885" s="35"/>
      <c r="AJ2885" s="33"/>
      <c r="AK2885" s="34"/>
      <c r="AL2885" s="35"/>
      <c r="AM2885" s="28"/>
      <c r="AN2885" s="28"/>
      <c r="AO2885" s="28"/>
    </row>
    <row r="2886" spans="5:41" x14ac:dyDescent="0.25">
      <c r="E2886" s="20"/>
      <c r="F2886" s="20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6"/>
      <c r="AA2886" s="16"/>
      <c r="AB2886" s="16"/>
      <c r="AC2886" s="14"/>
      <c r="AD2886" s="14"/>
      <c r="AE2886" s="27"/>
      <c r="AF2886" s="27"/>
      <c r="AG2886" s="33"/>
      <c r="AH2886" s="34"/>
      <c r="AI2886" s="35"/>
      <c r="AJ2886" s="33"/>
      <c r="AK2886" s="34"/>
      <c r="AL2886" s="35"/>
      <c r="AM2886" s="28"/>
      <c r="AN2886" s="28"/>
      <c r="AO2886" s="28"/>
    </row>
    <row r="2887" spans="5:41" x14ac:dyDescent="0.25">
      <c r="E2887" s="20"/>
      <c r="F2887" s="20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6"/>
      <c r="AA2887" s="16"/>
      <c r="AB2887" s="16"/>
      <c r="AC2887" s="14"/>
      <c r="AD2887" s="14"/>
      <c r="AE2887" s="27"/>
      <c r="AF2887" s="27"/>
      <c r="AG2887" s="33"/>
      <c r="AH2887" s="34"/>
      <c r="AI2887" s="35"/>
      <c r="AJ2887" s="33"/>
      <c r="AK2887" s="34"/>
      <c r="AL2887" s="35"/>
      <c r="AM2887" s="28"/>
      <c r="AN2887" s="28"/>
      <c r="AO2887" s="28"/>
    </row>
    <row r="2888" spans="5:41" x14ac:dyDescent="0.25">
      <c r="E2888" s="20"/>
      <c r="F2888" s="20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6"/>
      <c r="AA2888" s="16"/>
      <c r="AB2888" s="16"/>
      <c r="AC2888" s="14"/>
      <c r="AD2888" s="14"/>
      <c r="AE2888" s="27"/>
      <c r="AF2888" s="27"/>
      <c r="AG2888" s="33"/>
      <c r="AH2888" s="34"/>
      <c r="AI2888" s="35"/>
      <c r="AJ2888" s="33"/>
      <c r="AK2888" s="34"/>
      <c r="AL2888" s="35"/>
      <c r="AM2888" s="28"/>
      <c r="AN2888" s="28"/>
      <c r="AO2888" s="28"/>
    </row>
    <row r="2889" spans="5:41" x14ac:dyDescent="0.25">
      <c r="E2889" s="20"/>
      <c r="F2889" s="20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6"/>
      <c r="AA2889" s="16"/>
      <c r="AB2889" s="16"/>
      <c r="AC2889" s="14"/>
      <c r="AD2889" s="14"/>
      <c r="AE2889" s="27"/>
      <c r="AF2889" s="27"/>
      <c r="AG2889" s="33"/>
      <c r="AH2889" s="34"/>
      <c r="AI2889" s="35"/>
      <c r="AJ2889" s="33"/>
      <c r="AK2889" s="34"/>
      <c r="AL2889" s="35"/>
      <c r="AM2889" s="28"/>
      <c r="AN2889" s="28"/>
      <c r="AO2889" s="28"/>
    </row>
    <row r="2890" spans="5:41" x14ac:dyDescent="0.25">
      <c r="E2890" s="20"/>
      <c r="F2890" s="20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6"/>
      <c r="AA2890" s="16"/>
      <c r="AB2890" s="16"/>
      <c r="AC2890" s="14"/>
      <c r="AD2890" s="14"/>
      <c r="AE2890" s="27"/>
      <c r="AF2890" s="27"/>
      <c r="AG2890" s="33"/>
      <c r="AH2890" s="34"/>
      <c r="AI2890" s="35"/>
      <c r="AJ2890" s="33"/>
      <c r="AK2890" s="34"/>
      <c r="AL2890" s="35"/>
      <c r="AM2890" s="28"/>
      <c r="AN2890" s="28"/>
      <c r="AO2890" s="28"/>
    </row>
    <row r="2891" spans="5:41" x14ac:dyDescent="0.25">
      <c r="E2891" s="20"/>
      <c r="F2891" s="20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6"/>
      <c r="AA2891" s="16"/>
      <c r="AB2891" s="16"/>
      <c r="AC2891" s="14"/>
      <c r="AD2891" s="14"/>
      <c r="AE2891" s="27"/>
      <c r="AF2891" s="27"/>
      <c r="AG2891" s="33"/>
      <c r="AH2891" s="34"/>
      <c r="AI2891" s="35"/>
      <c r="AJ2891" s="33"/>
      <c r="AK2891" s="34"/>
      <c r="AL2891" s="35"/>
      <c r="AM2891" s="28"/>
      <c r="AN2891" s="28"/>
      <c r="AO2891" s="28"/>
    </row>
    <row r="2892" spans="5:41" x14ac:dyDescent="0.25">
      <c r="E2892" s="20"/>
      <c r="F2892" s="20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6"/>
      <c r="AA2892" s="16"/>
      <c r="AB2892" s="16"/>
      <c r="AC2892" s="14"/>
      <c r="AD2892" s="14"/>
      <c r="AE2892" s="27"/>
      <c r="AF2892" s="27"/>
      <c r="AG2892" s="33"/>
      <c r="AH2892" s="34"/>
      <c r="AI2892" s="35"/>
      <c r="AJ2892" s="33"/>
      <c r="AK2892" s="34"/>
      <c r="AL2892" s="35"/>
      <c r="AM2892" s="28"/>
      <c r="AN2892" s="28"/>
      <c r="AO2892" s="28"/>
    </row>
    <row r="2893" spans="5:41" x14ac:dyDescent="0.25">
      <c r="E2893" s="20"/>
      <c r="F2893" s="20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6"/>
      <c r="AA2893" s="16"/>
      <c r="AB2893" s="16"/>
      <c r="AC2893" s="14"/>
      <c r="AD2893" s="14"/>
      <c r="AE2893" s="27"/>
      <c r="AF2893" s="27"/>
      <c r="AG2893" s="33"/>
      <c r="AH2893" s="34"/>
      <c r="AI2893" s="35"/>
      <c r="AJ2893" s="33"/>
      <c r="AK2893" s="34"/>
      <c r="AL2893" s="35"/>
      <c r="AM2893" s="28"/>
      <c r="AN2893" s="28"/>
      <c r="AO2893" s="28"/>
    </row>
    <row r="2894" spans="5:41" x14ac:dyDescent="0.25">
      <c r="E2894" s="20"/>
      <c r="F2894" s="20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6"/>
      <c r="AA2894" s="16"/>
      <c r="AB2894" s="16"/>
      <c r="AC2894" s="14"/>
      <c r="AD2894" s="14"/>
      <c r="AE2894" s="27"/>
      <c r="AF2894" s="27"/>
      <c r="AG2894" s="33"/>
      <c r="AH2894" s="34"/>
      <c r="AI2894" s="35"/>
      <c r="AJ2894" s="33"/>
      <c r="AK2894" s="34"/>
      <c r="AL2894" s="35"/>
      <c r="AM2894" s="28"/>
      <c r="AN2894" s="28"/>
      <c r="AO2894" s="28"/>
    </row>
    <row r="2895" spans="5:41" x14ac:dyDescent="0.25">
      <c r="E2895" s="20"/>
      <c r="F2895" s="20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6"/>
      <c r="AA2895" s="16"/>
      <c r="AB2895" s="16"/>
      <c r="AC2895" s="14"/>
      <c r="AD2895" s="14"/>
      <c r="AE2895" s="27"/>
      <c r="AF2895" s="27"/>
      <c r="AG2895" s="33"/>
      <c r="AH2895" s="34"/>
      <c r="AI2895" s="35"/>
      <c r="AJ2895" s="33"/>
      <c r="AK2895" s="34"/>
      <c r="AL2895" s="35"/>
      <c r="AM2895" s="28"/>
      <c r="AN2895" s="28"/>
      <c r="AO2895" s="28"/>
    </row>
    <row r="2896" spans="5:41" x14ac:dyDescent="0.25">
      <c r="E2896" s="20"/>
      <c r="F2896" s="20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6"/>
      <c r="AA2896" s="16"/>
      <c r="AB2896" s="16"/>
      <c r="AC2896" s="14"/>
      <c r="AD2896" s="14"/>
      <c r="AE2896" s="27"/>
      <c r="AF2896" s="27"/>
      <c r="AG2896" s="33"/>
      <c r="AH2896" s="34"/>
      <c r="AI2896" s="35"/>
      <c r="AJ2896" s="33"/>
      <c r="AK2896" s="34"/>
      <c r="AL2896" s="35"/>
      <c r="AM2896" s="28"/>
      <c r="AN2896" s="28"/>
      <c r="AO2896" s="28"/>
    </row>
    <row r="2897" spans="5:41" x14ac:dyDescent="0.25">
      <c r="E2897" s="20"/>
      <c r="F2897" s="20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6"/>
      <c r="AA2897" s="16"/>
      <c r="AB2897" s="16"/>
      <c r="AC2897" s="14"/>
      <c r="AD2897" s="14"/>
      <c r="AE2897" s="27"/>
      <c r="AF2897" s="27"/>
      <c r="AG2897" s="33"/>
      <c r="AH2897" s="34"/>
      <c r="AI2897" s="35"/>
      <c r="AJ2897" s="33"/>
      <c r="AK2897" s="34"/>
      <c r="AL2897" s="35"/>
      <c r="AM2897" s="28"/>
      <c r="AN2897" s="28"/>
      <c r="AO2897" s="28"/>
    </row>
    <row r="2898" spans="5:41" x14ac:dyDescent="0.25">
      <c r="E2898" s="20"/>
      <c r="F2898" s="20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6"/>
      <c r="AA2898" s="16"/>
      <c r="AB2898" s="16"/>
      <c r="AC2898" s="14"/>
      <c r="AD2898" s="14"/>
      <c r="AE2898" s="27"/>
      <c r="AF2898" s="27"/>
      <c r="AG2898" s="33"/>
      <c r="AH2898" s="34"/>
      <c r="AI2898" s="35"/>
      <c r="AJ2898" s="33"/>
      <c r="AK2898" s="34"/>
      <c r="AL2898" s="35"/>
      <c r="AM2898" s="28"/>
      <c r="AN2898" s="28"/>
      <c r="AO2898" s="28"/>
    </row>
    <row r="2899" spans="5:41" x14ac:dyDescent="0.25">
      <c r="E2899" s="20"/>
      <c r="F2899" s="20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6"/>
      <c r="AA2899" s="16"/>
      <c r="AB2899" s="16"/>
      <c r="AC2899" s="14"/>
      <c r="AD2899" s="14"/>
      <c r="AE2899" s="27"/>
      <c r="AF2899" s="27"/>
      <c r="AG2899" s="33"/>
      <c r="AH2899" s="34"/>
      <c r="AI2899" s="35"/>
      <c r="AJ2899" s="33"/>
      <c r="AK2899" s="34"/>
      <c r="AL2899" s="35"/>
      <c r="AM2899" s="28"/>
      <c r="AN2899" s="28"/>
      <c r="AO2899" s="28"/>
    </row>
    <row r="2900" spans="5:41" x14ac:dyDescent="0.25">
      <c r="E2900" s="20"/>
      <c r="F2900" s="20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6"/>
      <c r="AA2900" s="16"/>
      <c r="AB2900" s="16"/>
      <c r="AC2900" s="14"/>
      <c r="AD2900" s="14"/>
      <c r="AE2900" s="27"/>
      <c r="AF2900" s="27"/>
      <c r="AG2900" s="33"/>
      <c r="AH2900" s="34"/>
      <c r="AI2900" s="35"/>
      <c r="AJ2900" s="33"/>
      <c r="AK2900" s="34"/>
      <c r="AL2900" s="35"/>
      <c r="AM2900" s="28"/>
      <c r="AN2900" s="28"/>
      <c r="AO2900" s="28"/>
    </row>
    <row r="2901" spans="5:41" x14ac:dyDescent="0.25">
      <c r="E2901" s="20"/>
      <c r="F2901" s="20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6"/>
      <c r="AA2901" s="16"/>
      <c r="AB2901" s="16"/>
      <c r="AC2901" s="14"/>
      <c r="AD2901" s="14"/>
      <c r="AE2901" s="27"/>
      <c r="AF2901" s="27"/>
      <c r="AG2901" s="33"/>
      <c r="AH2901" s="34"/>
      <c r="AI2901" s="35"/>
      <c r="AJ2901" s="33"/>
      <c r="AK2901" s="34"/>
      <c r="AL2901" s="35"/>
      <c r="AM2901" s="28"/>
      <c r="AN2901" s="28"/>
      <c r="AO2901" s="28"/>
    </row>
    <row r="2902" spans="5:41" x14ac:dyDescent="0.25">
      <c r="E2902" s="20"/>
      <c r="F2902" s="20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6"/>
      <c r="AA2902" s="16"/>
      <c r="AB2902" s="16"/>
      <c r="AC2902" s="14"/>
      <c r="AD2902" s="14"/>
      <c r="AE2902" s="27"/>
      <c r="AF2902" s="27"/>
      <c r="AG2902" s="33"/>
      <c r="AH2902" s="34"/>
      <c r="AI2902" s="35"/>
      <c r="AJ2902" s="33"/>
      <c r="AK2902" s="34"/>
      <c r="AL2902" s="35"/>
      <c r="AM2902" s="28"/>
      <c r="AN2902" s="28"/>
      <c r="AO2902" s="28"/>
    </row>
    <row r="2903" spans="5:41" x14ac:dyDescent="0.25">
      <c r="E2903" s="20"/>
      <c r="F2903" s="20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6"/>
      <c r="AA2903" s="16"/>
      <c r="AB2903" s="16"/>
      <c r="AC2903" s="14"/>
      <c r="AD2903" s="14"/>
      <c r="AE2903" s="27"/>
      <c r="AF2903" s="27"/>
      <c r="AG2903" s="33"/>
      <c r="AH2903" s="34"/>
      <c r="AI2903" s="35"/>
      <c r="AJ2903" s="33"/>
      <c r="AK2903" s="34"/>
      <c r="AL2903" s="35"/>
      <c r="AM2903" s="28"/>
      <c r="AN2903" s="28"/>
      <c r="AO2903" s="28"/>
    </row>
    <row r="2904" spans="5:41" x14ac:dyDescent="0.25">
      <c r="E2904" s="20"/>
      <c r="F2904" s="20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6"/>
      <c r="AA2904" s="16"/>
      <c r="AB2904" s="16"/>
      <c r="AC2904" s="14"/>
      <c r="AD2904" s="14"/>
      <c r="AE2904" s="27"/>
      <c r="AF2904" s="27"/>
      <c r="AG2904" s="33"/>
      <c r="AH2904" s="34"/>
      <c r="AI2904" s="35"/>
      <c r="AJ2904" s="33"/>
      <c r="AK2904" s="34"/>
      <c r="AL2904" s="35"/>
      <c r="AM2904" s="28"/>
      <c r="AN2904" s="28"/>
      <c r="AO2904" s="28"/>
    </row>
    <row r="2905" spans="5:41" x14ac:dyDescent="0.25">
      <c r="E2905" s="20"/>
      <c r="F2905" s="20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6"/>
      <c r="AA2905" s="16"/>
      <c r="AB2905" s="16"/>
      <c r="AC2905" s="14"/>
      <c r="AD2905" s="14"/>
      <c r="AE2905" s="27"/>
      <c r="AF2905" s="27"/>
      <c r="AG2905" s="33"/>
      <c r="AH2905" s="34"/>
      <c r="AI2905" s="35"/>
      <c r="AJ2905" s="33"/>
      <c r="AK2905" s="34"/>
      <c r="AL2905" s="35"/>
      <c r="AM2905" s="28"/>
      <c r="AN2905" s="28"/>
      <c r="AO2905" s="28"/>
    </row>
    <row r="2906" spans="5:41" x14ac:dyDescent="0.25">
      <c r="E2906" s="20"/>
      <c r="F2906" s="20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6"/>
      <c r="AA2906" s="16"/>
      <c r="AB2906" s="16"/>
      <c r="AC2906" s="14"/>
      <c r="AD2906" s="14"/>
      <c r="AE2906" s="27"/>
      <c r="AF2906" s="27"/>
      <c r="AG2906" s="33"/>
      <c r="AH2906" s="34"/>
      <c r="AI2906" s="35"/>
      <c r="AJ2906" s="33"/>
      <c r="AK2906" s="34"/>
      <c r="AL2906" s="35"/>
      <c r="AM2906" s="28"/>
      <c r="AN2906" s="28"/>
      <c r="AO2906" s="28"/>
    </row>
    <row r="2907" spans="5:41" x14ac:dyDescent="0.25">
      <c r="E2907" s="20"/>
      <c r="F2907" s="20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6"/>
      <c r="AA2907" s="16"/>
      <c r="AB2907" s="16"/>
      <c r="AC2907" s="14"/>
      <c r="AD2907" s="14"/>
      <c r="AE2907" s="27"/>
      <c r="AF2907" s="27"/>
      <c r="AG2907" s="33"/>
      <c r="AH2907" s="34"/>
      <c r="AI2907" s="35"/>
      <c r="AJ2907" s="33"/>
      <c r="AK2907" s="34"/>
      <c r="AL2907" s="35"/>
      <c r="AM2907" s="28"/>
      <c r="AN2907" s="28"/>
      <c r="AO2907" s="28"/>
    </row>
    <row r="2908" spans="5:41" x14ac:dyDescent="0.25">
      <c r="E2908" s="20"/>
      <c r="F2908" s="20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6"/>
      <c r="AA2908" s="16"/>
      <c r="AB2908" s="16"/>
      <c r="AC2908" s="14"/>
      <c r="AD2908" s="14"/>
      <c r="AE2908" s="27"/>
      <c r="AF2908" s="27"/>
      <c r="AG2908" s="33"/>
      <c r="AH2908" s="34"/>
      <c r="AI2908" s="35"/>
      <c r="AJ2908" s="33"/>
      <c r="AK2908" s="34"/>
      <c r="AL2908" s="35"/>
      <c r="AM2908" s="28"/>
      <c r="AN2908" s="28"/>
      <c r="AO2908" s="28"/>
    </row>
    <row r="2909" spans="5:41" x14ac:dyDescent="0.25">
      <c r="E2909" s="20"/>
      <c r="F2909" s="20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6"/>
      <c r="AA2909" s="16"/>
      <c r="AB2909" s="16"/>
      <c r="AC2909" s="14"/>
      <c r="AD2909" s="14"/>
      <c r="AE2909" s="27"/>
      <c r="AF2909" s="27"/>
      <c r="AG2909" s="33"/>
      <c r="AH2909" s="34"/>
      <c r="AI2909" s="35"/>
      <c r="AJ2909" s="33"/>
      <c r="AK2909" s="34"/>
      <c r="AL2909" s="35"/>
      <c r="AM2909" s="28"/>
      <c r="AN2909" s="28"/>
      <c r="AO2909" s="28"/>
    </row>
    <row r="2910" spans="5:41" x14ac:dyDescent="0.25">
      <c r="E2910" s="20"/>
      <c r="F2910" s="20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6"/>
      <c r="AA2910" s="16"/>
      <c r="AB2910" s="16"/>
      <c r="AC2910" s="14"/>
      <c r="AD2910" s="14"/>
      <c r="AE2910" s="27"/>
      <c r="AF2910" s="27"/>
      <c r="AG2910" s="33"/>
      <c r="AH2910" s="34"/>
      <c r="AI2910" s="35"/>
      <c r="AJ2910" s="33"/>
      <c r="AK2910" s="34"/>
      <c r="AL2910" s="35"/>
      <c r="AM2910" s="28"/>
      <c r="AN2910" s="28"/>
      <c r="AO2910" s="28"/>
    </row>
    <row r="2911" spans="5:41" x14ac:dyDescent="0.25">
      <c r="E2911" s="20"/>
      <c r="F2911" s="20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6"/>
      <c r="AA2911" s="16"/>
      <c r="AB2911" s="16"/>
      <c r="AC2911" s="14"/>
      <c r="AD2911" s="14"/>
      <c r="AE2911" s="27"/>
      <c r="AF2911" s="27"/>
      <c r="AG2911" s="33"/>
      <c r="AH2911" s="34"/>
      <c r="AI2911" s="35"/>
      <c r="AJ2911" s="33"/>
      <c r="AK2911" s="34"/>
      <c r="AL2911" s="35"/>
      <c r="AM2911" s="28"/>
      <c r="AN2911" s="28"/>
      <c r="AO2911" s="28"/>
    </row>
    <row r="2912" spans="5:41" x14ac:dyDescent="0.25">
      <c r="E2912" s="20"/>
      <c r="F2912" s="20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6"/>
      <c r="AA2912" s="16"/>
      <c r="AB2912" s="16"/>
      <c r="AC2912" s="14"/>
      <c r="AD2912" s="14"/>
      <c r="AE2912" s="27"/>
      <c r="AF2912" s="27"/>
      <c r="AG2912" s="33"/>
      <c r="AH2912" s="34"/>
      <c r="AI2912" s="35"/>
      <c r="AJ2912" s="33"/>
      <c r="AK2912" s="34"/>
      <c r="AL2912" s="35"/>
      <c r="AM2912" s="28"/>
      <c r="AN2912" s="28"/>
      <c r="AO2912" s="28"/>
    </row>
    <row r="2913" spans="5:41" x14ac:dyDescent="0.25">
      <c r="E2913" s="20"/>
      <c r="F2913" s="20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6"/>
      <c r="AA2913" s="16"/>
      <c r="AB2913" s="16"/>
      <c r="AC2913" s="14"/>
      <c r="AD2913" s="14"/>
      <c r="AE2913" s="27"/>
      <c r="AF2913" s="27"/>
      <c r="AG2913" s="33"/>
      <c r="AH2913" s="34"/>
      <c r="AI2913" s="35"/>
      <c r="AJ2913" s="33"/>
      <c r="AK2913" s="34"/>
      <c r="AL2913" s="35"/>
      <c r="AM2913" s="28"/>
      <c r="AN2913" s="28"/>
      <c r="AO2913" s="28"/>
    </row>
    <row r="2914" spans="5:41" x14ac:dyDescent="0.25">
      <c r="E2914" s="20"/>
      <c r="F2914" s="20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6"/>
      <c r="AA2914" s="16"/>
      <c r="AB2914" s="16"/>
      <c r="AC2914" s="14"/>
      <c r="AD2914" s="14"/>
      <c r="AE2914" s="27"/>
      <c r="AF2914" s="27"/>
      <c r="AG2914" s="33"/>
      <c r="AH2914" s="34"/>
      <c r="AI2914" s="35"/>
      <c r="AJ2914" s="33"/>
      <c r="AK2914" s="34"/>
      <c r="AL2914" s="35"/>
      <c r="AM2914" s="28"/>
      <c r="AN2914" s="28"/>
      <c r="AO2914" s="28"/>
    </row>
    <row r="2915" spans="5:41" x14ac:dyDescent="0.25">
      <c r="E2915" s="20"/>
      <c r="F2915" s="20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6"/>
      <c r="AA2915" s="16"/>
      <c r="AB2915" s="16"/>
      <c r="AC2915" s="14"/>
      <c r="AD2915" s="14"/>
      <c r="AE2915" s="27"/>
      <c r="AF2915" s="27"/>
      <c r="AG2915" s="33"/>
      <c r="AH2915" s="34"/>
      <c r="AI2915" s="35"/>
      <c r="AJ2915" s="33"/>
      <c r="AK2915" s="34"/>
      <c r="AL2915" s="35"/>
      <c r="AM2915" s="28"/>
      <c r="AN2915" s="28"/>
      <c r="AO2915" s="28"/>
    </row>
    <row r="2916" spans="5:41" x14ac:dyDescent="0.25">
      <c r="E2916" s="20"/>
      <c r="F2916" s="20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6"/>
      <c r="AA2916" s="16"/>
      <c r="AB2916" s="16"/>
      <c r="AC2916" s="14"/>
      <c r="AD2916" s="14"/>
      <c r="AE2916" s="27"/>
      <c r="AF2916" s="27"/>
      <c r="AG2916" s="33"/>
      <c r="AH2916" s="34"/>
      <c r="AI2916" s="35"/>
      <c r="AJ2916" s="33"/>
      <c r="AK2916" s="34"/>
      <c r="AL2916" s="35"/>
      <c r="AM2916" s="28"/>
      <c r="AN2916" s="28"/>
      <c r="AO2916" s="28"/>
    </row>
    <row r="2917" spans="5:41" x14ac:dyDescent="0.25">
      <c r="E2917" s="20"/>
      <c r="F2917" s="20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6"/>
      <c r="AA2917" s="16"/>
      <c r="AB2917" s="16"/>
      <c r="AC2917" s="14"/>
      <c r="AD2917" s="14"/>
      <c r="AE2917" s="27"/>
      <c r="AF2917" s="27"/>
      <c r="AG2917" s="33"/>
      <c r="AH2917" s="34"/>
      <c r="AI2917" s="35"/>
      <c r="AJ2917" s="33"/>
      <c r="AK2917" s="34"/>
      <c r="AL2917" s="35"/>
      <c r="AM2917" s="28"/>
      <c r="AN2917" s="28"/>
      <c r="AO2917" s="28"/>
    </row>
    <row r="2918" spans="5:41" x14ac:dyDescent="0.25">
      <c r="E2918" s="20"/>
      <c r="F2918" s="20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6"/>
      <c r="AA2918" s="16"/>
      <c r="AB2918" s="16"/>
      <c r="AC2918" s="14"/>
      <c r="AD2918" s="14"/>
      <c r="AE2918" s="27"/>
      <c r="AF2918" s="27"/>
      <c r="AG2918" s="33"/>
      <c r="AH2918" s="34"/>
      <c r="AI2918" s="35"/>
      <c r="AJ2918" s="33"/>
      <c r="AK2918" s="34"/>
      <c r="AL2918" s="35"/>
      <c r="AM2918" s="28"/>
      <c r="AN2918" s="28"/>
      <c r="AO2918" s="28"/>
    </row>
    <row r="2919" spans="5:41" x14ac:dyDescent="0.25">
      <c r="E2919" s="20"/>
      <c r="F2919" s="20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6"/>
      <c r="AA2919" s="16"/>
      <c r="AB2919" s="16"/>
      <c r="AC2919" s="14"/>
      <c r="AD2919" s="14"/>
      <c r="AE2919" s="27"/>
      <c r="AF2919" s="27"/>
      <c r="AG2919" s="33"/>
      <c r="AH2919" s="34"/>
      <c r="AI2919" s="35"/>
      <c r="AJ2919" s="33"/>
      <c r="AK2919" s="34"/>
      <c r="AL2919" s="35"/>
      <c r="AM2919" s="28"/>
      <c r="AN2919" s="28"/>
      <c r="AO2919" s="28"/>
    </row>
    <row r="2920" spans="5:41" x14ac:dyDescent="0.25">
      <c r="E2920" s="20"/>
      <c r="F2920" s="20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6"/>
      <c r="AA2920" s="16"/>
      <c r="AB2920" s="16"/>
      <c r="AC2920" s="14"/>
      <c r="AD2920" s="14"/>
      <c r="AE2920" s="27"/>
      <c r="AF2920" s="27"/>
      <c r="AG2920" s="33"/>
      <c r="AH2920" s="34"/>
      <c r="AI2920" s="35"/>
      <c r="AJ2920" s="33"/>
      <c r="AK2920" s="34"/>
      <c r="AL2920" s="35"/>
      <c r="AM2920" s="28"/>
      <c r="AN2920" s="28"/>
      <c r="AO2920" s="28"/>
    </row>
    <row r="2921" spans="5:41" x14ac:dyDescent="0.25">
      <c r="E2921" s="20"/>
      <c r="F2921" s="20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6"/>
      <c r="AA2921" s="16"/>
      <c r="AB2921" s="16"/>
      <c r="AC2921" s="14"/>
      <c r="AD2921" s="14"/>
      <c r="AE2921" s="27"/>
      <c r="AF2921" s="27"/>
      <c r="AG2921" s="33"/>
      <c r="AH2921" s="34"/>
      <c r="AI2921" s="35"/>
      <c r="AJ2921" s="33"/>
      <c r="AK2921" s="34"/>
      <c r="AL2921" s="35"/>
      <c r="AM2921" s="28"/>
      <c r="AN2921" s="28"/>
      <c r="AO2921" s="28"/>
    </row>
    <row r="2922" spans="5:41" x14ac:dyDescent="0.25">
      <c r="E2922" s="20"/>
      <c r="F2922" s="20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6"/>
      <c r="AA2922" s="16"/>
      <c r="AB2922" s="16"/>
      <c r="AC2922" s="14"/>
      <c r="AD2922" s="14"/>
      <c r="AE2922" s="27"/>
      <c r="AF2922" s="27"/>
      <c r="AG2922" s="33"/>
      <c r="AH2922" s="34"/>
      <c r="AI2922" s="35"/>
      <c r="AJ2922" s="33"/>
      <c r="AK2922" s="34"/>
      <c r="AL2922" s="35"/>
      <c r="AM2922" s="28"/>
      <c r="AN2922" s="28"/>
      <c r="AO2922" s="28"/>
    </row>
    <row r="2923" spans="5:41" x14ac:dyDescent="0.25">
      <c r="E2923" s="20"/>
      <c r="F2923" s="20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6"/>
      <c r="AA2923" s="16"/>
      <c r="AB2923" s="16"/>
      <c r="AC2923" s="14"/>
      <c r="AD2923" s="14"/>
      <c r="AE2923" s="27"/>
      <c r="AF2923" s="27"/>
      <c r="AG2923" s="33"/>
      <c r="AH2923" s="34"/>
      <c r="AI2923" s="35"/>
      <c r="AJ2923" s="33"/>
      <c r="AK2923" s="34"/>
      <c r="AL2923" s="35"/>
      <c r="AM2923" s="28"/>
      <c r="AN2923" s="28"/>
      <c r="AO2923" s="28"/>
    </row>
    <row r="2924" spans="5:41" x14ac:dyDescent="0.25">
      <c r="E2924" s="20"/>
      <c r="F2924" s="20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6"/>
      <c r="AA2924" s="16"/>
      <c r="AB2924" s="16"/>
      <c r="AC2924" s="14"/>
      <c r="AD2924" s="14"/>
      <c r="AE2924" s="27"/>
      <c r="AF2924" s="27"/>
      <c r="AG2924" s="33"/>
      <c r="AH2924" s="34"/>
      <c r="AI2924" s="35"/>
      <c r="AJ2924" s="33"/>
      <c r="AK2924" s="34"/>
      <c r="AL2924" s="35"/>
      <c r="AM2924" s="28"/>
      <c r="AN2924" s="28"/>
      <c r="AO2924" s="28"/>
    </row>
    <row r="2925" spans="5:41" x14ac:dyDescent="0.25">
      <c r="E2925" s="20"/>
      <c r="F2925" s="20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6"/>
      <c r="AA2925" s="16"/>
      <c r="AB2925" s="16"/>
      <c r="AC2925" s="14"/>
      <c r="AD2925" s="14"/>
      <c r="AE2925" s="27"/>
      <c r="AF2925" s="27"/>
      <c r="AG2925" s="33"/>
      <c r="AH2925" s="34"/>
      <c r="AI2925" s="35"/>
      <c r="AJ2925" s="33"/>
      <c r="AK2925" s="34"/>
      <c r="AL2925" s="35"/>
      <c r="AM2925" s="28"/>
      <c r="AN2925" s="28"/>
      <c r="AO2925" s="28"/>
    </row>
    <row r="2926" spans="5:41" x14ac:dyDescent="0.25">
      <c r="E2926" s="20"/>
      <c r="F2926" s="20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6"/>
      <c r="AA2926" s="16"/>
      <c r="AB2926" s="16"/>
      <c r="AC2926" s="14"/>
      <c r="AD2926" s="14"/>
      <c r="AE2926" s="27"/>
      <c r="AF2926" s="27"/>
      <c r="AG2926" s="33"/>
      <c r="AH2926" s="34"/>
      <c r="AI2926" s="35"/>
      <c r="AJ2926" s="33"/>
      <c r="AK2926" s="34"/>
      <c r="AL2926" s="35"/>
      <c r="AM2926" s="28"/>
      <c r="AN2926" s="28"/>
      <c r="AO2926" s="28"/>
    </row>
    <row r="2927" spans="5:41" x14ac:dyDescent="0.25">
      <c r="E2927" s="20"/>
      <c r="F2927" s="20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6"/>
      <c r="AA2927" s="16"/>
      <c r="AB2927" s="16"/>
      <c r="AC2927" s="14"/>
      <c r="AD2927" s="14"/>
      <c r="AE2927" s="27"/>
      <c r="AF2927" s="27"/>
      <c r="AG2927" s="33"/>
      <c r="AH2927" s="34"/>
      <c r="AI2927" s="35"/>
      <c r="AJ2927" s="33"/>
      <c r="AK2927" s="34"/>
      <c r="AL2927" s="35"/>
      <c r="AM2927" s="28"/>
      <c r="AN2927" s="28"/>
      <c r="AO2927" s="28"/>
    </row>
    <row r="2928" spans="5:41" x14ac:dyDescent="0.25">
      <c r="E2928" s="20"/>
      <c r="F2928" s="20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6"/>
      <c r="AA2928" s="16"/>
      <c r="AB2928" s="16"/>
      <c r="AC2928" s="14"/>
      <c r="AD2928" s="14"/>
      <c r="AE2928" s="27"/>
      <c r="AF2928" s="27"/>
      <c r="AG2928" s="33"/>
      <c r="AH2928" s="34"/>
      <c r="AI2928" s="35"/>
      <c r="AJ2928" s="33"/>
      <c r="AK2928" s="34"/>
      <c r="AL2928" s="35"/>
      <c r="AM2928" s="28"/>
      <c r="AN2928" s="28"/>
      <c r="AO2928" s="28"/>
    </row>
    <row r="2929" spans="5:41" x14ac:dyDescent="0.25">
      <c r="E2929" s="20"/>
      <c r="F2929" s="20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6"/>
      <c r="AA2929" s="16"/>
      <c r="AB2929" s="16"/>
      <c r="AC2929" s="14"/>
      <c r="AD2929" s="14"/>
      <c r="AE2929" s="27"/>
      <c r="AF2929" s="27"/>
      <c r="AG2929" s="33"/>
      <c r="AH2929" s="34"/>
      <c r="AI2929" s="35"/>
      <c r="AJ2929" s="33"/>
      <c r="AK2929" s="34"/>
      <c r="AL2929" s="35"/>
      <c r="AM2929" s="28"/>
      <c r="AN2929" s="28"/>
      <c r="AO2929" s="28"/>
    </row>
    <row r="2930" spans="5:41" x14ac:dyDescent="0.25">
      <c r="E2930" s="20"/>
      <c r="F2930" s="20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6"/>
      <c r="AA2930" s="16"/>
      <c r="AB2930" s="16"/>
      <c r="AC2930" s="14"/>
      <c r="AD2930" s="14"/>
      <c r="AE2930" s="27"/>
      <c r="AF2930" s="27"/>
      <c r="AG2930" s="33"/>
      <c r="AH2930" s="34"/>
      <c r="AI2930" s="35"/>
      <c r="AJ2930" s="33"/>
      <c r="AK2930" s="34"/>
      <c r="AL2930" s="35"/>
      <c r="AM2930" s="28"/>
      <c r="AN2930" s="28"/>
      <c r="AO2930" s="28"/>
    </row>
    <row r="2931" spans="5:41" x14ac:dyDescent="0.25">
      <c r="E2931" s="20"/>
      <c r="F2931" s="20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6"/>
      <c r="AA2931" s="16"/>
      <c r="AB2931" s="16"/>
      <c r="AC2931" s="14"/>
      <c r="AD2931" s="14"/>
      <c r="AE2931" s="27"/>
      <c r="AF2931" s="27"/>
      <c r="AG2931" s="33"/>
      <c r="AH2931" s="34"/>
      <c r="AI2931" s="35"/>
      <c r="AJ2931" s="33"/>
      <c r="AK2931" s="34"/>
      <c r="AL2931" s="35"/>
      <c r="AM2931" s="28"/>
      <c r="AN2931" s="28"/>
      <c r="AO2931" s="28"/>
    </row>
    <row r="2932" spans="5:41" x14ac:dyDescent="0.25">
      <c r="E2932" s="20"/>
      <c r="F2932" s="20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6"/>
      <c r="AA2932" s="16"/>
      <c r="AB2932" s="16"/>
      <c r="AC2932" s="14"/>
      <c r="AD2932" s="14"/>
      <c r="AE2932" s="27"/>
      <c r="AF2932" s="27"/>
      <c r="AG2932" s="33"/>
      <c r="AH2932" s="34"/>
      <c r="AI2932" s="35"/>
      <c r="AJ2932" s="33"/>
      <c r="AK2932" s="34"/>
      <c r="AL2932" s="35"/>
      <c r="AM2932" s="28"/>
      <c r="AN2932" s="28"/>
      <c r="AO2932" s="28"/>
    </row>
    <row r="2933" spans="5:41" x14ac:dyDescent="0.25">
      <c r="E2933" s="20"/>
      <c r="F2933" s="20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6"/>
      <c r="AA2933" s="16"/>
      <c r="AB2933" s="16"/>
      <c r="AC2933" s="14"/>
      <c r="AD2933" s="14"/>
      <c r="AE2933" s="27"/>
      <c r="AF2933" s="27"/>
      <c r="AG2933" s="33"/>
      <c r="AH2933" s="34"/>
      <c r="AI2933" s="35"/>
      <c r="AJ2933" s="33"/>
      <c r="AK2933" s="34"/>
      <c r="AL2933" s="35"/>
      <c r="AM2933" s="28"/>
      <c r="AN2933" s="28"/>
      <c r="AO2933" s="28"/>
    </row>
    <row r="2934" spans="5:41" x14ac:dyDescent="0.25">
      <c r="E2934" s="20"/>
      <c r="F2934" s="20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6"/>
      <c r="AA2934" s="16"/>
      <c r="AB2934" s="16"/>
      <c r="AC2934" s="14"/>
      <c r="AD2934" s="14"/>
      <c r="AE2934" s="27"/>
      <c r="AF2934" s="27"/>
      <c r="AG2934" s="33"/>
      <c r="AH2934" s="34"/>
      <c r="AI2934" s="35"/>
      <c r="AJ2934" s="33"/>
      <c r="AK2934" s="34"/>
      <c r="AL2934" s="35"/>
      <c r="AM2934" s="28"/>
      <c r="AN2934" s="28"/>
      <c r="AO2934" s="28"/>
    </row>
    <row r="2935" spans="5:41" x14ac:dyDescent="0.25">
      <c r="E2935" s="20"/>
      <c r="F2935" s="20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6"/>
      <c r="AA2935" s="16"/>
      <c r="AB2935" s="16"/>
      <c r="AC2935" s="14"/>
      <c r="AD2935" s="14"/>
      <c r="AE2935" s="27"/>
      <c r="AF2935" s="27"/>
      <c r="AG2935" s="33"/>
      <c r="AH2935" s="34"/>
      <c r="AI2935" s="35"/>
      <c r="AJ2935" s="33"/>
      <c r="AK2935" s="34"/>
      <c r="AL2935" s="35"/>
      <c r="AM2935" s="28"/>
      <c r="AN2935" s="28"/>
      <c r="AO2935" s="28"/>
    </row>
    <row r="2936" spans="5:41" x14ac:dyDescent="0.25">
      <c r="E2936" s="20"/>
      <c r="F2936" s="20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6"/>
      <c r="AA2936" s="16"/>
      <c r="AB2936" s="16"/>
      <c r="AC2936" s="14"/>
      <c r="AD2936" s="14"/>
      <c r="AE2936" s="27"/>
      <c r="AF2936" s="27"/>
      <c r="AG2936" s="33"/>
      <c r="AH2936" s="34"/>
      <c r="AI2936" s="35"/>
      <c r="AJ2936" s="33"/>
      <c r="AK2936" s="34"/>
      <c r="AL2936" s="35"/>
      <c r="AM2936" s="28"/>
      <c r="AN2936" s="28"/>
      <c r="AO2936" s="28"/>
    </row>
    <row r="2937" spans="5:41" x14ac:dyDescent="0.25">
      <c r="E2937" s="20"/>
      <c r="F2937" s="20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6"/>
      <c r="AA2937" s="16"/>
      <c r="AB2937" s="16"/>
      <c r="AC2937" s="14"/>
      <c r="AD2937" s="14"/>
      <c r="AE2937" s="27"/>
      <c r="AF2937" s="27"/>
      <c r="AG2937" s="33"/>
      <c r="AH2937" s="34"/>
      <c r="AI2937" s="35"/>
      <c r="AJ2937" s="33"/>
      <c r="AK2937" s="34"/>
      <c r="AL2937" s="35"/>
      <c r="AM2937" s="28"/>
      <c r="AN2937" s="28"/>
      <c r="AO2937" s="28"/>
    </row>
    <row r="2938" spans="5:41" x14ac:dyDescent="0.25">
      <c r="E2938" s="20"/>
      <c r="F2938" s="20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6"/>
      <c r="AA2938" s="16"/>
      <c r="AB2938" s="16"/>
      <c r="AC2938" s="14"/>
      <c r="AD2938" s="14"/>
      <c r="AE2938" s="27"/>
      <c r="AF2938" s="27"/>
      <c r="AG2938" s="33"/>
      <c r="AH2938" s="34"/>
      <c r="AI2938" s="35"/>
      <c r="AJ2938" s="33"/>
      <c r="AK2938" s="34"/>
      <c r="AL2938" s="35"/>
      <c r="AM2938" s="28"/>
      <c r="AN2938" s="28"/>
      <c r="AO2938" s="28"/>
    </row>
    <row r="2939" spans="5:41" x14ac:dyDescent="0.25">
      <c r="E2939" s="20"/>
      <c r="F2939" s="20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6"/>
      <c r="AA2939" s="16"/>
      <c r="AB2939" s="16"/>
      <c r="AC2939" s="14"/>
      <c r="AD2939" s="14"/>
      <c r="AE2939" s="27"/>
      <c r="AF2939" s="27"/>
      <c r="AG2939" s="33"/>
      <c r="AH2939" s="34"/>
      <c r="AI2939" s="35"/>
      <c r="AJ2939" s="33"/>
      <c r="AK2939" s="34"/>
      <c r="AL2939" s="35"/>
      <c r="AM2939" s="28"/>
      <c r="AN2939" s="28"/>
      <c r="AO2939" s="28"/>
    </row>
    <row r="2940" spans="5:41" x14ac:dyDescent="0.25">
      <c r="E2940" s="20"/>
      <c r="F2940" s="20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6"/>
      <c r="AA2940" s="16"/>
      <c r="AB2940" s="16"/>
      <c r="AC2940" s="14"/>
      <c r="AD2940" s="14"/>
      <c r="AE2940" s="27"/>
      <c r="AF2940" s="27"/>
      <c r="AG2940" s="33"/>
      <c r="AH2940" s="34"/>
      <c r="AI2940" s="35"/>
      <c r="AJ2940" s="33"/>
      <c r="AK2940" s="34"/>
      <c r="AL2940" s="35"/>
      <c r="AM2940" s="28"/>
      <c r="AN2940" s="28"/>
      <c r="AO2940" s="28"/>
    </row>
    <row r="2941" spans="5:41" x14ac:dyDescent="0.25">
      <c r="E2941" s="20"/>
      <c r="F2941" s="20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6"/>
      <c r="AA2941" s="16"/>
      <c r="AB2941" s="16"/>
      <c r="AC2941" s="14"/>
      <c r="AD2941" s="14"/>
      <c r="AE2941" s="27"/>
      <c r="AF2941" s="27"/>
      <c r="AG2941" s="33"/>
      <c r="AH2941" s="34"/>
      <c r="AI2941" s="35"/>
      <c r="AJ2941" s="33"/>
      <c r="AK2941" s="34"/>
      <c r="AL2941" s="35"/>
      <c r="AM2941" s="28"/>
      <c r="AN2941" s="28"/>
      <c r="AO2941" s="28"/>
    </row>
    <row r="2942" spans="5:41" x14ac:dyDescent="0.25">
      <c r="E2942" s="20"/>
      <c r="F2942" s="20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6"/>
      <c r="AA2942" s="16"/>
      <c r="AB2942" s="16"/>
      <c r="AC2942" s="14"/>
      <c r="AD2942" s="14"/>
      <c r="AE2942" s="27"/>
      <c r="AF2942" s="27"/>
      <c r="AG2942" s="33"/>
      <c r="AH2942" s="34"/>
      <c r="AI2942" s="35"/>
      <c r="AJ2942" s="33"/>
      <c r="AK2942" s="34"/>
      <c r="AL2942" s="35"/>
      <c r="AM2942" s="28"/>
      <c r="AN2942" s="28"/>
      <c r="AO2942" s="28"/>
    </row>
    <row r="2943" spans="5:41" x14ac:dyDescent="0.25">
      <c r="E2943" s="20"/>
      <c r="F2943" s="20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6"/>
      <c r="AA2943" s="16"/>
      <c r="AB2943" s="16"/>
      <c r="AC2943" s="14"/>
      <c r="AD2943" s="14"/>
      <c r="AE2943" s="27"/>
      <c r="AF2943" s="27"/>
      <c r="AG2943" s="33"/>
      <c r="AH2943" s="34"/>
      <c r="AI2943" s="35"/>
      <c r="AJ2943" s="33"/>
      <c r="AK2943" s="34"/>
      <c r="AL2943" s="35"/>
      <c r="AM2943" s="28"/>
      <c r="AN2943" s="28"/>
      <c r="AO2943" s="28"/>
    </row>
    <row r="2944" spans="5:41" x14ac:dyDescent="0.25">
      <c r="E2944" s="20"/>
      <c r="F2944" s="20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6"/>
      <c r="AA2944" s="16"/>
      <c r="AB2944" s="16"/>
      <c r="AC2944" s="14"/>
      <c r="AD2944" s="14"/>
      <c r="AE2944" s="27"/>
      <c r="AF2944" s="27"/>
      <c r="AG2944" s="33"/>
      <c r="AH2944" s="34"/>
      <c r="AI2944" s="35"/>
      <c r="AJ2944" s="33"/>
      <c r="AK2944" s="34"/>
      <c r="AL2944" s="35"/>
      <c r="AM2944" s="28"/>
      <c r="AN2944" s="28"/>
      <c r="AO2944" s="28"/>
    </row>
    <row r="2945" spans="5:41" x14ac:dyDescent="0.25">
      <c r="E2945" s="20"/>
      <c r="F2945" s="20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6"/>
      <c r="AA2945" s="16"/>
      <c r="AB2945" s="16"/>
      <c r="AC2945" s="14"/>
      <c r="AD2945" s="14"/>
      <c r="AE2945" s="27"/>
      <c r="AF2945" s="27"/>
      <c r="AG2945" s="33"/>
      <c r="AH2945" s="34"/>
      <c r="AI2945" s="35"/>
      <c r="AJ2945" s="33"/>
      <c r="AK2945" s="34"/>
      <c r="AL2945" s="35"/>
      <c r="AM2945" s="28"/>
      <c r="AN2945" s="28"/>
      <c r="AO2945" s="28"/>
    </row>
    <row r="2946" spans="5:41" x14ac:dyDescent="0.25">
      <c r="E2946" s="20"/>
      <c r="F2946" s="20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6"/>
      <c r="AA2946" s="16"/>
      <c r="AB2946" s="16"/>
      <c r="AC2946" s="14"/>
      <c r="AD2946" s="14"/>
      <c r="AE2946" s="27"/>
      <c r="AF2946" s="27"/>
      <c r="AG2946" s="33"/>
      <c r="AH2946" s="34"/>
      <c r="AI2946" s="35"/>
      <c r="AJ2946" s="33"/>
      <c r="AK2946" s="34"/>
      <c r="AL2946" s="35"/>
      <c r="AM2946" s="28"/>
      <c r="AN2946" s="28"/>
      <c r="AO2946" s="28"/>
    </row>
    <row r="2947" spans="5:41" x14ac:dyDescent="0.25">
      <c r="E2947" s="20"/>
      <c r="F2947" s="20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6"/>
      <c r="AA2947" s="16"/>
      <c r="AB2947" s="16"/>
      <c r="AC2947" s="14"/>
      <c r="AD2947" s="14"/>
      <c r="AE2947" s="27"/>
      <c r="AF2947" s="27"/>
      <c r="AG2947" s="33"/>
      <c r="AH2947" s="34"/>
      <c r="AI2947" s="35"/>
      <c r="AJ2947" s="33"/>
      <c r="AK2947" s="34"/>
      <c r="AL2947" s="35"/>
      <c r="AM2947" s="28"/>
      <c r="AN2947" s="28"/>
      <c r="AO2947" s="28"/>
    </row>
    <row r="2948" spans="5:41" x14ac:dyDescent="0.25">
      <c r="E2948" s="20"/>
      <c r="F2948" s="20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6"/>
      <c r="AA2948" s="16"/>
      <c r="AB2948" s="16"/>
      <c r="AC2948" s="14"/>
      <c r="AD2948" s="14"/>
      <c r="AE2948" s="27"/>
      <c r="AF2948" s="27"/>
      <c r="AG2948" s="33"/>
      <c r="AH2948" s="34"/>
      <c r="AI2948" s="35"/>
      <c r="AJ2948" s="33"/>
      <c r="AK2948" s="34"/>
      <c r="AL2948" s="35"/>
      <c r="AM2948" s="28"/>
      <c r="AN2948" s="28"/>
      <c r="AO2948" s="28"/>
    </row>
    <row r="2949" spans="5:41" x14ac:dyDescent="0.25">
      <c r="E2949" s="20"/>
      <c r="F2949" s="20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6"/>
      <c r="AA2949" s="16"/>
      <c r="AB2949" s="16"/>
      <c r="AC2949" s="14"/>
      <c r="AD2949" s="14"/>
      <c r="AE2949" s="27"/>
      <c r="AF2949" s="27"/>
      <c r="AG2949" s="33"/>
      <c r="AH2949" s="34"/>
      <c r="AI2949" s="35"/>
      <c r="AJ2949" s="33"/>
      <c r="AK2949" s="34"/>
      <c r="AL2949" s="35"/>
      <c r="AM2949" s="28"/>
      <c r="AN2949" s="28"/>
      <c r="AO2949" s="28"/>
    </row>
    <row r="2950" spans="5:41" x14ac:dyDescent="0.25">
      <c r="E2950" s="20"/>
      <c r="F2950" s="20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6"/>
      <c r="AA2950" s="16"/>
      <c r="AB2950" s="16"/>
      <c r="AC2950" s="14"/>
      <c r="AD2950" s="14"/>
      <c r="AE2950" s="27"/>
      <c r="AF2950" s="27"/>
      <c r="AG2950" s="33"/>
      <c r="AH2950" s="34"/>
      <c r="AI2950" s="35"/>
      <c r="AJ2950" s="33"/>
      <c r="AK2950" s="34"/>
      <c r="AL2950" s="35"/>
      <c r="AM2950" s="28"/>
      <c r="AN2950" s="28"/>
      <c r="AO2950" s="28"/>
    </row>
    <row r="2951" spans="5:41" x14ac:dyDescent="0.25">
      <c r="E2951" s="20"/>
      <c r="F2951" s="20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6"/>
      <c r="AA2951" s="16"/>
      <c r="AB2951" s="16"/>
      <c r="AC2951" s="14"/>
      <c r="AD2951" s="14"/>
      <c r="AE2951" s="27"/>
      <c r="AF2951" s="27"/>
      <c r="AG2951" s="33"/>
      <c r="AH2951" s="34"/>
      <c r="AI2951" s="35"/>
      <c r="AJ2951" s="33"/>
      <c r="AK2951" s="34"/>
      <c r="AL2951" s="35"/>
      <c r="AM2951" s="28"/>
      <c r="AN2951" s="28"/>
      <c r="AO2951" s="28"/>
    </row>
    <row r="2952" spans="5:41" x14ac:dyDescent="0.25">
      <c r="E2952" s="20"/>
      <c r="F2952" s="20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6"/>
      <c r="AA2952" s="16"/>
      <c r="AB2952" s="16"/>
      <c r="AC2952" s="14"/>
      <c r="AD2952" s="14"/>
      <c r="AE2952" s="27"/>
      <c r="AF2952" s="27"/>
      <c r="AG2952" s="33"/>
      <c r="AH2952" s="34"/>
      <c r="AI2952" s="35"/>
      <c r="AJ2952" s="33"/>
      <c r="AK2952" s="34"/>
      <c r="AL2952" s="35"/>
      <c r="AM2952" s="28"/>
      <c r="AN2952" s="28"/>
      <c r="AO2952" s="28"/>
    </row>
    <row r="2953" spans="5:41" x14ac:dyDescent="0.25">
      <c r="E2953" s="20"/>
      <c r="F2953" s="20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6"/>
      <c r="AA2953" s="16"/>
      <c r="AB2953" s="16"/>
      <c r="AC2953" s="14"/>
      <c r="AD2953" s="14"/>
      <c r="AE2953" s="27"/>
      <c r="AF2953" s="27"/>
      <c r="AG2953" s="33"/>
      <c r="AH2953" s="34"/>
      <c r="AI2953" s="35"/>
      <c r="AJ2953" s="33"/>
      <c r="AK2953" s="34"/>
      <c r="AL2953" s="35"/>
      <c r="AM2953" s="28"/>
      <c r="AN2953" s="28"/>
      <c r="AO2953" s="28"/>
    </row>
    <row r="2954" spans="5:41" x14ac:dyDescent="0.25">
      <c r="E2954" s="20"/>
      <c r="F2954" s="20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6"/>
      <c r="AA2954" s="16"/>
      <c r="AB2954" s="16"/>
      <c r="AC2954" s="14"/>
      <c r="AD2954" s="14"/>
      <c r="AE2954" s="27"/>
      <c r="AF2954" s="27"/>
      <c r="AG2954" s="33"/>
      <c r="AH2954" s="34"/>
      <c r="AI2954" s="35"/>
      <c r="AJ2954" s="33"/>
      <c r="AK2954" s="34"/>
      <c r="AL2954" s="35"/>
      <c r="AM2954" s="28"/>
      <c r="AN2954" s="28"/>
      <c r="AO2954" s="28"/>
    </row>
    <row r="2955" spans="5:41" x14ac:dyDescent="0.25">
      <c r="E2955" s="20"/>
      <c r="F2955" s="20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6"/>
      <c r="AA2955" s="16"/>
      <c r="AB2955" s="16"/>
      <c r="AC2955" s="14"/>
      <c r="AD2955" s="14"/>
      <c r="AE2955" s="27"/>
      <c r="AF2955" s="27"/>
      <c r="AG2955" s="33"/>
      <c r="AH2955" s="34"/>
      <c r="AI2955" s="35"/>
      <c r="AJ2955" s="33"/>
      <c r="AK2955" s="34"/>
      <c r="AL2955" s="35"/>
      <c r="AM2955" s="28"/>
      <c r="AN2955" s="28"/>
      <c r="AO2955" s="28"/>
    </row>
    <row r="2956" spans="5:41" x14ac:dyDescent="0.25">
      <c r="E2956" s="20"/>
      <c r="F2956" s="20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6"/>
      <c r="AA2956" s="16"/>
      <c r="AB2956" s="16"/>
      <c r="AC2956" s="14"/>
      <c r="AD2956" s="14"/>
      <c r="AE2956" s="27"/>
      <c r="AF2956" s="27"/>
      <c r="AG2956" s="33"/>
      <c r="AH2956" s="34"/>
      <c r="AI2956" s="35"/>
      <c r="AJ2956" s="33"/>
      <c r="AK2956" s="34"/>
      <c r="AL2956" s="35"/>
      <c r="AM2956" s="28"/>
      <c r="AN2956" s="28"/>
      <c r="AO2956" s="28"/>
    </row>
    <row r="2957" spans="5:41" x14ac:dyDescent="0.25">
      <c r="E2957" s="20"/>
      <c r="F2957" s="20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6"/>
      <c r="AA2957" s="16"/>
      <c r="AB2957" s="16"/>
      <c r="AC2957" s="14"/>
      <c r="AD2957" s="14"/>
      <c r="AE2957" s="27"/>
      <c r="AF2957" s="27"/>
      <c r="AG2957" s="33"/>
      <c r="AH2957" s="34"/>
      <c r="AI2957" s="35"/>
      <c r="AJ2957" s="33"/>
      <c r="AK2957" s="34"/>
      <c r="AL2957" s="35"/>
      <c r="AM2957" s="28"/>
      <c r="AN2957" s="28"/>
      <c r="AO2957" s="28"/>
    </row>
    <row r="2958" spans="5:41" x14ac:dyDescent="0.25">
      <c r="E2958" s="20"/>
      <c r="F2958" s="20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6"/>
      <c r="AA2958" s="16"/>
      <c r="AB2958" s="16"/>
      <c r="AC2958" s="14"/>
      <c r="AD2958" s="14"/>
      <c r="AE2958" s="27"/>
      <c r="AF2958" s="27"/>
      <c r="AG2958" s="33"/>
      <c r="AH2958" s="34"/>
      <c r="AI2958" s="35"/>
      <c r="AJ2958" s="33"/>
      <c r="AK2958" s="34"/>
      <c r="AL2958" s="35"/>
      <c r="AM2958" s="28"/>
      <c r="AN2958" s="28"/>
      <c r="AO2958" s="28"/>
    </row>
    <row r="2959" spans="5:41" x14ac:dyDescent="0.25">
      <c r="E2959" s="20"/>
      <c r="F2959" s="20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6"/>
      <c r="AA2959" s="16"/>
      <c r="AB2959" s="16"/>
      <c r="AC2959" s="14"/>
      <c r="AD2959" s="14"/>
      <c r="AE2959" s="27"/>
      <c r="AF2959" s="27"/>
      <c r="AG2959" s="33"/>
      <c r="AH2959" s="34"/>
      <c r="AI2959" s="35"/>
      <c r="AJ2959" s="33"/>
      <c r="AK2959" s="34"/>
      <c r="AL2959" s="35"/>
      <c r="AM2959" s="28"/>
      <c r="AN2959" s="28"/>
      <c r="AO2959" s="28"/>
    </row>
    <row r="2960" spans="5:41" x14ac:dyDescent="0.25">
      <c r="E2960" s="20"/>
      <c r="F2960" s="20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6"/>
      <c r="AA2960" s="16"/>
      <c r="AB2960" s="16"/>
      <c r="AC2960" s="14"/>
      <c r="AD2960" s="14"/>
      <c r="AE2960" s="27"/>
      <c r="AF2960" s="27"/>
      <c r="AG2960" s="33"/>
      <c r="AH2960" s="34"/>
      <c r="AI2960" s="35"/>
      <c r="AJ2960" s="33"/>
      <c r="AK2960" s="34"/>
      <c r="AL2960" s="35"/>
      <c r="AM2960" s="28"/>
      <c r="AN2960" s="28"/>
      <c r="AO2960" s="28"/>
    </row>
    <row r="2961" spans="5:41" x14ac:dyDescent="0.25">
      <c r="E2961" s="20"/>
      <c r="F2961" s="20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6"/>
      <c r="AA2961" s="16"/>
      <c r="AB2961" s="16"/>
      <c r="AC2961" s="14"/>
      <c r="AD2961" s="14"/>
      <c r="AE2961" s="27"/>
      <c r="AF2961" s="27"/>
      <c r="AG2961" s="33"/>
      <c r="AH2961" s="34"/>
      <c r="AI2961" s="35"/>
      <c r="AJ2961" s="33"/>
      <c r="AK2961" s="34"/>
      <c r="AL2961" s="35"/>
      <c r="AM2961" s="28"/>
      <c r="AN2961" s="28"/>
      <c r="AO2961" s="28"/>
    </row>
    <row r="2962" spans="5:41" x14ac:dyDescent="0.25">
      <c r="E2962" s="20"/>
      <c r="F2962" s="20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6"/>
      <c r="AA2962" s="16"/>
      <c r="AB2962" s="16"/>
      <c r="AC2962" s="14"/>
      <c r="AD2962" s="14"/>
      <c r="AE2962" s="27"/>
      <c r="AF2962" s="27"/>
      <c r="AG2962" s="33"/>
      <c r="AH2962" s="34"/>
      <c r="AI2962" s="35"/>
      <c r="AJ2962" s="33"/>
      <c r="AK2962" s="34"/>
      <c r="AL2962" s="35"/>
      <c r="AM2962" s="28"/>
      <c r="AN2962" s="28"/>
      <c r="AO2962" s="28"/>
    </row>
    <row r="2963" spans="5:41" x14ac:dyDescent="0.25">
      <c r="E2963" s="20"/>
      <c r="F2963" s="20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6"/>
      <c r="AA2963" s="16"/>
      <c r="AB2963" s="16"/>
      <c r="AC2963" s="14"/>
      <c r="AD2963" s="14"/>
      <c r="AE2963" s="27"/>
      <c r="AF2963" s="27"/>
      <c r="AG2963" s="33"/>
      <c r="AH2963" s="34"/>
      <c r="AI2963" s="35"/>
      <c r="AJ2963" s="33"/>
      <c r="AK2963" s="34"/>
      <c r="AL2963" s="35"/>
      <c r="AM2963" s="28"/>
      <c r="AN2963" s="28"/>
      <c r="AO2963" s="28"/>
    </row>
    <row r="2964" spans="5:41" x14ac:dyDescent="0.25">
      <c r="E2964" s="20"/>
      <c r="F2964" s="20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6"/>
      <c r="AA2964" s="16"/>
      <c r="AB2964" s="16"/>
      <c r="AC2964" s="14"/>
      <c r="AD2964" s="14"/>
      <c r="AE2964" s="27"/>
      <c r="AF2964" s="27"/>
      <c r="AG2964" s="33"/>
      <c r="AH2964" s="34"/>
      <c r="AI2964" s="35"/>
      <c r="AJ2964" s="33"/>
      <c r="AK2964" s="34"/>
      <c r="AL2964" s="35"/>
      <c r="AM2964" s="28"/>
      <c r="AN2964" s="28"/>
      <c r="AO2964" s="28"/>
    </row>
    <row r="2965" spans="5:41" x14ac:dyDescent="0.25">
      <c r="E2965" s="20"/>
      <c r="F2965" s="20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6"/>
      <c r="AA2965" s="16"/>
      <c r="AB2965" s="16"/>
      <c r="AC2965" s="14"/>
      <c r="AD2965" s="14"/>
      <c r="AE2965" s="27"/>
      <c r="AF2965" s="27"/>
      <c r="AG2965" s="33"/>
      <c r="AH2965" s="34"/>
      <c r="AI2965" s="35"/>
      <c r="AJ2965" s="33"/>
      <c r="AK2965" s="34"/>
      <c r="AL2965" s="35"/>
      <c r="AM2965" s="28"/>
      <c r="AN2965" s="28"/>
      <c r="AO2965" s="28"/>
    </row>
    <row r="2966" spans="5:41" x14ac:dyDescent="0.25">
      <c r="E2966" s="20"/>
      <c r="F2966" s="20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6"/>
      <c r="AA2966" s="16"/>
      <c r="AB2966" s="16"/>
      <c r="AC2966" s="14"/>
      <c r="AD2966" s="14"/>
      <c r="AE2966" s="27"/>
      <c r="AF2966" s="27"/>
      <c r="AG2966" s="33"/>
      <c r="AH2966" s="34"/>
      <c r="AI2966" s="35"/>
      <c r="AJ2966" s="33"/>
      <c r="AK2966" s="34"/>
      <c r="AL2966" s="35"/>
      <c r="AM2966" s="28"/>
      <c r="AN2966" s="28"/>
      <c r="AO2966" s="28"/>
    </row>
    <row r="2967" spans="5:41" x14ac:dyDescent="0.25">
      <c r="E2967" s="20"/>
      <c r="F2967" s="20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6"/>
      <c r="AA2967" s="16"/>
      <c r="AB2967" s="16"/>
      <c r="AC2967" s="14"/>
      <c r="AD2967" s="14"/>
      <c r="AE2967" s="27"/>
      <c r="AF2967" s="27"/>
      <c r="AG2967" s="33"/>
      <c r="AH2967" s="34"/>
      <c r="AI2967" s="35"/>
      <c r="AJ2967" s="33"/>
      <c r="AK2967" s="34"/>
      <c r="AL2967" s="35"/>
      <c r="AM2967" s="28"/>
      <c r="AN2967" s="28"/>
      <c r="AO2967" s="28"/>
    </row>
    <row r="2968" spans="5:41" x14ac:dyDescent="0.25">
      <c r="E2968" s="20"/>
      <c r="F2968" s="20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6"/>
      <c r="AA2968" s="16"/>
      <c r="AB2968" s="16"/>
      <c r="AC2968" s="14"/>
      <c r="AD2968" s="14"/>
      <c r="AE2968" s="27"/>
      <c r="AF2968" s="27"/>
      <c r="AG2968" s="33"/>
      <c r="AH2968" s="34"/>
      <c r="AI2968" s="35"/>
      <c r="AJ2968" s="33"/>
      <c r="AK2968" s="34"/>
      <c r="AL2968" s="35"/>
      <c r="AM2968" s="28"/>
      <c r="AN2968" s="28"/>
      <c r="AO2968" s="28"/>
    </row>
    <row r="2969" spans="5:41" x14ac:dyDescent="0.25">
      <c r="E2969" s="20"/>
      <c r="F2969" s="20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6"/>
      <c r="AA2969" s="16"/>
      <c r="AB2969" s="16"/>
      <c r="AC2969" s="14"/>
      <c r="AD2969" s="14"/>
      <c r="AE2969" s="27"/>
      <c r="AF2969" s="27"/>
      <c r="AG2969" s="33"/>
      <c r="AH2969" s="34"/>
      <c r="AI2969" s="35"/>
      <c r="AJ2969" s="33"/>
      <c r="AK2969" s="34"/>
      <c r="AL2969" s="35"/>
      <c r="AM2969" s="28"/>
      <c r="AN2969" s="28"/>
      <c r="AO2969" s="28"/>
    </row>
    <row r="2970" spans="5:41" x14ac:dyDescent="0.25">
      <c r="E2970" s="20"/>
      <c r="F2970" s="20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6"/>
      <c r="AA2970" s="16"/>
      <c r="AB2970" s="16"/>
      <c r="AC2970" s="14"/>
      <c r="AD2970" s="14"/>
      <c r="AE2970" s="27"/>
      <c r="AF2970" s="27"/>
      <c r="AG2970" s="33"/>
      <c r="AH2970" s="34"/>
      <c r="AI2970" s="35"/>
      <c r="AJ2970" s="33"/>
      <c r="AK2970" s="34"/>
      <c r="AL2970" s="35"/>
      <c r="AM2970" s="28"/>
      <c r="AN2970" s="28"/>
      <c r="AO2970" s="28"/>
    </row>
    <row r="2971" spans="5:41" x14ac:dyDescent="0.25">
      <c r="E2971" s="20"/>
      <c r="F2971" s="20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6"/>
      <c r="AA2971" s="16"/>
      <c r="AB2971" s="16"/>
      <c r="AC2971" s="14"/>
      <c r="AD2971" s="14"/>
      <c r="AE2971" s="27"/>
      <c r="AF2971" s="27"/>
      <c r="AG2971" s="33"/>
      <c r="AH2971" s="34"/>
      <c r="AI2971" s="35"/>
      <c r="AJ2971" s="33"/>
      <c r="AK2971" s="34"/>
      <c r="AL2971" s="35"/>
      <c r="AM2971" s="28"/>
      <c r="AN2971" s="28"/>
      <c r="AO2971" s="28"/>
    </row>
    <row r="2972" spans="5:41" x14ac:dyDescent="0.25">
      <c r="E2972" s="20"/>
      <c r="F2972" s="20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6"/>
      <c r="AA2972" s="16"/>
      <c r="AB2972" s="16"/>
      <c r="AC2972" s="14"/>
      <c r="AD2972" s="14"/>
      <c r="AE2972" s="27"/>
      <c r="AF2972" s="27"/>
      <c r="AG2972" s="33"/>
      <c r="AH2972" s="34"/>
      <c r="AI2972" s="35"/>
      <c r="AJ2972" s="33"/>
      <c r="AK2972" s="34"/>
      <c r="AL2972" s="35"/>
      <c r="AM2972" s="28"/>
      <c r="AN2972" s="28"/>
      <c r="AO2972" s="28"/>
    </row>
    <row r="2973" spans="5:41" x14ac:dyDescent="0.25">
      <c r="E2973" s="20"/>
      <c r="F2973" s="20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6"/>
      <c r="AA2973" s="16"/>
      <c r="AB2973" s="16"/>
      <c r="AC2973" s="14"/>
      <c r="AD2973" s="14"/>
      <c r="AE2973" s="27"/>
      <c r="AF2973" s="27"/>
      <c r="AG2973" s="33"/>
      <c r="AH2973" s="34"/>
      <c r="AI2973" s="35"/>
      <c r="AJ2973" s="33"/>
      <c r="AK2973" s="34"/>
      <c r="AL2973" s="35"/>
      <c r="AM2973" s="28"/>
      <c r="AN2973" s="28"/>
      <c r="AO2973" s="28"/>
    </row>
    <row r="2974" spans="5:41" x14ac:dyDescent="0.25">
      <c r="E2974" s="20"/>
      <c r="F2974" s="20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6"/>
      <c r="AA2974" s="16"/>
      <c r="AB2974" s="16"/>
      <c r="AC2974" s="14"/>
      <c r="AD2974" s="14"/>
      <c r="AE2974" s="27"/>
      <c r="AF2974" s="27"/>
      <c r="AG2974" s="33"/>
      <c r="AH2974" s="34"/>
      <c r="AI2974" s="35"/>
      <c r="AJ2974" s="33"/>
      <c r="AK2974" s="34"/>
      <c r="AL2974" s="35"/>
      <c r="AM2974" s="28"/>
      <c r="AN2974" s="28"/>
      <c r="AO2974" s="28"/>
    </row>
    <row r="2975" spans="5:41" x14ac:dyDescent="0.25">
      <c r="E2975" s="20"/>
      <c r="F2975" s="20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6"/>
      <c r="AA2975" s="16"/>
      <c r="AB2975" s="16"/>
      <c r="AC2975" s="14"/>
      <c r="AD2975" s="14"/>
      <c r="AE2975" s="27"/>
      <c r="AF2975" s="27"/>
      <c r="AG2975" s="33"/>
      <c r="AH2975" s="34"/>
      <c r="AI2975" s="35"/>
      <c r="AJ2975" s="33"/>
      <c r="AK2975" s="34"/>
      <c r="AL2975" s="35"/>
      <c r="AM2975" s="28"/>
      <c r="AN2975" s="28"/>
      <c r="AO2975" s="28"/>
    </row>
    <row r="2976" spans="5:41" x14ac:dyDescent="0.25">
      <c r="E2976" s="20"/>
      <c r="F2976" s="20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6"/>
      <c r="AA2976" s="16"/>
      <c r="AB2976" s="16"/>
      <c r="AC2976" s="14"/>
      <c r="AD2976" s="14"/>
      <c r="AE2976" s="27"/>
      <c r="AF2976" s="27"/>
      <c r="AG2976" s="33"/>
      <c r="AH2976" s="34"/>
      <c r="AI2976" s="35"/>
      <c r="AJ2976" s="33"/>
      <c r="AK2976" s="34"/>
      <c r="AL2976" s="35"/>
      <c r="AM2976" s="28"/>
      <c r="AN2976" s="28"/>
      <c r="AO2976" s="28"/>
    </row>
    <row r="2977" spans="5:41" x14ac:dyDescent="0.25">
      <c r="E2977" s="20"/>
      <c r="F2977" s="20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6"/>
      <c r="AA2977" s="16"/>
      <c r="AB2977" s="16"/>
      <c r="AC2977" s="14"/>
      <c r="AD2977" s="14"/>
      <c r="AE2977" s="27"/>
      <c r="AF2977" s="27"/>
      <c r="AG2977" s="33"/>
      <c r="AH2977" s="34"/>
      <c r="AI2977" s="35"/>
      <c r="AJ2977" s="33"/>
      <c r="AK2977" s="34"/>
      <c r="AL2977" s="35"/>
      <c r="AM2977" s="28"/>
      <c r="AN2977" s="28"/>
      <c r="AO2977" s="28"/>
    </row>
    <row r="2978" spans="5:41" x14ac:dyDescent="0.25">
      <c r="E2978" s="20"/>
      <c r="F2978" s="20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6"/>
      <c r="AA2978" s="16"/>
      <c r="AB2978" s="16"/>
      <c r="AC2978" s="14"/>
      <c r="AD2978" s="14"/>
      <c r="AE2978" s="27"/>
      <c r="AF2978" s="27"/>
      <c r="AG2978" s="33"/>
      <c r="AH2978" s="34"/>
      <c r="AI2978" s="35"/>
      <c r="AJ2978" s="33"/>
      <c r="AK2978" s="34"/>
      <c r="AL2978" s="35"/>
      <c r="AM2978" s="28"/>
      <c r="AN2978" s="28"/>
      <c r="AO2978" s="28"/>
    </row>
    <row r="2979" spans="5:41" x14ac:dyDescent="0.25">
      <c r="E2979" s="20"/>
      <c r="F2979" s="20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6"/>
      <c r="AA2979" s="16"/>
      <c r="AB2979" s="16"/>
      <c r="AC2979" s="14"/>
      <c r="AD2979" s="14"/>
      <c r="AE2979" s="27"/>
      <c r="AF2979" s="27"/>
      <c r="AG2979" s="33"/>
      <c r="AH2979" s="34"/>
      <c r="AI2979" s="35"/>
      <c r="AJ2979" s="33"/>
      <c r="AK2979" s="34"/>
      <c r="AL2979" s="35"/>
      <c r="AM2979" s="28"/>
      <c r="AN2979" s="28"/>
      <c r="AO2979" s="28"/>
    </row>
    <row r="2980" spans="5:41" x14ac:dyDescent="0.25">
      <c r="E2980" s="20"/>
      <c r="F2980" s="20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6"/>
      <c r="AA2980" s="16"/>
      <c r="AB2980" s="16"/>
      <c r="AC2980" s="14"/>
      <c r="AD2980" s="14"/>
      <c r="AE2980" s="27"/>
      <c r="AF2980" s="27"/>
      <c r="AG2980" s="33"/>
      <c r="AH2980" s="34"/>
      <c r="AI2980" s="35"/>
      <c r="AJ2980" s="33"/>
      <c r="AK2980" s="34"/>
      <c r="AL2980" s="35"/>
      <c r="AM2980" s="28"/>
      <c r="AN2980" s="28"/>
      <c r="AO2980" s="28"/>
    </row>
    <row r="2981" spans="5:41" x14ac:dyDescent="0.25">
      <c r="E2981" s="20"/>
      <c r="F2981" s="20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6"/>
      <c r="AA2981" s="16"/>
      <c r="AB2981" s="16"/>
      <c r="AC2981" s="14"/>
      <c r="AD2981" s="14"/>
      <c r="AE2981" s="27"/>
      <c r="AF2981" s="27"/>
      <c r="AG2981" s="33"/>
      <c r="AH2981" s="34"/>
      <c r="AI2981" s="35"/>
      <c r="AJ2981" s="33"/>
      <c r="AK2981" s="34"/>
      <c r="AL2981" s="35"/>
      <c r="AM2981" s="28"/>
      <c r="AN2981" s="28"/>
      <c r="AO2981" s="28"/>
    </row>
    <row r="2982" spans="5:41" x14ac:dyDescent="0.25">
      <c r="E2982" s="20"/>
      <c r="F2982" s="20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6"/>
      <c r="AA2982" s="16"/>
      <c r="AB2982" s="16"/>
      <c r="AC2982" s="14"/>
      <c r="AD2982" s="14"/>
      <c r="AE2982" s="27"/>
      <c r="AF2982" s="27"/>
      <c r="AG2982" s="33"/>
      <c r="AH2982" s="34"/>
      <c r="AI2982" s="35"/>
      <c r="AJ2982" s="33"/>
      <c r="AK2982" s="34"/>
      <c r="AL2982" s="35"/>
      <c r="AM2982" s="28"/>
      <c r="AN2982" s="28"/>
      <c r="AO2982" s="28"/>
    </row>
    <row r="2983" spans="5:41" x14ac:dyDescent="0.25">
      <c r="E2983" s="20"/>
      <c r="F2983" s="20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6"/>
      <c r="AA2983" s="16"/>
      <c r="AB2983" s="16"/>
      <c r="AC2983" s="14"/>
      <c r="AD2983" s="14"/>
      <c r="AE2983" s="27"/>
      <c r="AF2983" s="27"/>
      <c r="AG2983" s="33"/>
      <c r="AH2983" s="34"/>
      <c r="AI2983" s="35"/>
      <c r="AJ2983" s="33"/>
      <c r="AK2983" s="34"/>
      <c r="AL2983" s="35"/>
      <c r="AM2983" s="28"/>
      <c r="AN2983" s="28"/>
      <c r="AO2983" s="28"/>
    </row>
    <row r="2984" spans="5:41" x14ac:dyDescent="0.25">
      <c r="E2984" s="20"/>
      <c r="F2984" s="20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6"/>
      <c r="AA2984" s="16"/>
      <c r="AB2984" s="16"/>
      <c r="AC2984" s="14"/>
      <c r="AD2984" s="14"/>
      <c r="AE2984" s="27"/>
      <c r="AF2984" s="27"/>
      <c r="AG2984" s="33"/>
      <c r="AH2984" s="34"/>
      <c r="AI2984" s="35"/>
      <c r="AJ2984" s="33"/>
      <c r="AK2984" s="34"/>
      <c r="AL2984" s="35"/>
      <c r="AM2984" s="28"/>
      <c r="AN2984" s="28"/>
      <c r="AO2984" s="28"/>
    </row>
    <row r="2985" spans="5:41" x14ac:dyDescent="0.25">
      <c r="E2985" s="20"/>
      <c r="F2985" s="20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6"/>
      <c r="AA2985" s="16"/>
      <c r="AB2985" s="16"/>
      <c r="AC2985" s="14"/>
      <c r="AD2985" s="14"/>
      <c r="AE2985" s="27"/>
      <c r="AF2985" s="27"/>
      <c r="AG2985" s="33"/>
      <c r="AH2985" s="34"/>
      <c r="AI2985" s="35"/>
      <c r="AJ2985" s="33"/>
      <c r="AK2985" s="34"/>
      <c r="AL2985" s="35"/>
      <c r="AM2985" s="28"/>
      <c r="AN2985" s="28"/>
      <c r="AO2985" s="28"/>
    </row>
    <row r="2986" spans="5:41" x14ac:dyDescent="0.25">
      <c r="E2986" s="20"/>
      <c r="F2986" s="20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6"/>
      <c r="AA2986" s="16"/>
      <c r="AB2986" s="16"/>
      <c r="AC2986" s="14"/>
      <c r="AD2986" s="14"/>
      <c r="AE2986" s="27"/>
      <c r="AF2986" s="27"/>
      <c r="AG2986" s="33"/>
      <c r="AH2986" s="34"/>
      <c r="AI2986" s="35"/>
      <c r="AJ2986" s="33"/>
      <c r="AK2986" s="34"/>
      <c r="AL2986" s="35"/>
      <c r="AM2986" s="28"/>
      <c r="AN2986" s="28"/>
      <c r="AO2986" s="28"/>
    </row>
    <row r="2987" spans="5:41" x14ac:dyDescent="0.25">
      <c r="E2987" s="20"/>
      <c r="F2987" s="20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6"/>
      <c r="AA2987" s="16"/>
      <c r="AB2987" s="16"/>
      <c r="AC2987" s="14"/>
      <c r="AD2987" s="14"/>
      <c r="AE2987" s="27"/>
      <c r="AF2987" s="27"/>
      <c r="AG2987" s="33"/>
      <c r="AH2987" s="34"/>
      <c r="AI2987" s="35"/>
      <c r="AJ2987" s="33"/>
      <c r="AK2987" s="34"/>
      <c r="AL2987" s="35"/>
      <c r="AM2987" s="28"/>
      <c r="AN2987" s="28"/>
      <c r="AO2987" s="28"/>
    </row>
    <row r="2988" spans="5:41" x14ac:dyDescent="0.25">
      <c r="E2988" s="20"/>
      <c r="F2988" s="20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6"/>
      <c r="AA2988" s="16"/>
      <c r="AB2988" s="16"/>
      <c r="AC2988" s="14"/>
      <c r="AD2988" s="14"/>
      <c r="AE2988" s="27"/>
      <c r="AF2988" s="27"/>
      <c r="AG2988" s="33"/>
      <c r="AH2988" s="34"/>
      <c r="AI2988" s="35"/>
      <c r="AJ2988" s="33"/>
      <c r="AK2988" s="34"/>
      <c r="AL2988" s="35"/>
      <c r="AM2988" s="28"/>
      <c r="AN2988" s="28"/>
      <c r="AO2988" s="28"/>
    </row>
    <row r="2989" spans="5:41" x14ac:dyDescent="0.25">
      <c r="E2989" s="20"/>
      <c r="F2989" s="20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6"/>
      <c r="AA2989" s="16"/>
      <c r="AB2989" s="16"/>
      <c r="AC2989" s="14"/>
      <c r="AD2989" s="14"/>
      <c r="AE2989" s="27"/>
      <c r="AF2989" s="27"/>
      <c r="AG2989" s="33"/>
      <c r="AH2989" s="34"/>
      <c r="AI2989" s="35"/>
      <c r="AJ2989" s="33"/>
      <c r="AK2989" s="34"/>
      <c r="AL2989" s="35"/>
      <c r="AM2989" s="28"/>
      <c r="AN2989" s="28"/>
      <c r="AO2989" s="28"/>
    </row>
    <row r="2990" spans="5:41" x14ac:dyDescent="0.25">
      <c r="E2990" s="20"/>
      <c r="F2990" s="20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6"/>
      <c r="AA2990" s="16"/>
      <c r="AB2990" s="16"/>
      <c r="AC2990" s="14"/>
      <c r="AD2990" s="14"/>
      <c r="AE2990" s="27"/>
      <c r="AF2990" s="27"/>
      <c r="AG2990" s="33"/>
      <c r="AH2990" s="34"/>
      <c r="AI2990" s="35"/>
      <c r="AJ2990" s="33"/>
      <c r="AK2990" s="34"/>
      <c r="AL2990" s="35"/>
      <c r="AM2990" s="28"/>
      <c r="AN2990" s="28"/>
      <c r="AO2990" s="28"/>
    </row>
    <row r="2991" spans="5:41" x14ac:dyDescent="0.25">
      <c r="E2991" s="20"/>
      <c r="F2991" s="20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6"/>
      <c r="AA2991" s="16"/>
      <c r="AB2991" s="16"/>
      <c r="AC2991" s="14"/>
      <c r="AD2991" s="14"/>
      <c r="AE2991" s="27"/>
      <c r="AF2991" s="27"/>
      <c r="AG2991" s="33"/>
      <c r="AH2991" s="34"/>
      <c r="AI2991" s="35"/>
      <c r="AJ2991" s="33"/>
      <c r="AK2991" s="34"/>
      <c r="AL2991" s="35"/>
      <c r="AM2991" s="28"/>
      <c r="AN2991" s="28"/>
      <c r="AO2991" s="28"/>
    </row>
    <row r="2992" spans="5:41" x14ac:dyDescent="0.25">
      <c r="E2992" s="20"/>
      <c r="F2992" s="20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6"/>
      <c r="AA2992" s="16"/>
      <c r="AB2992" s="16"/>
      <c r="AC2992" s="14"/>
      <c r="AD2992" s="14"/>
      <c r="AE2992" s="27"/>
      <c r="AF2992" s="27"/>
      <c r="AG2992" s="33"/>
      <c r="AH2992" s="34"/>
      <c r="AI2992" s="35"/>
      <c r="AJ2992" s="33"/>
      <c r="AK2992" s="34"/>
      <c r="AL2992" s="35"/>
      <c r="AM2992" s="28"/>
      <c r="AN2992" s="28"/>
      <c r="AO2992" s="28"/>
    </row>
    <row r="2993" spans="5:41" x14ac:dyDescent="0.25">
      <c r="E2993" s="20"/>
      <c r="F2993" s="20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6"/>
      <c r="AA2993" s="16"/>
      <c r="AB2993" s="16"/>
      <c r="AC2993" s="14"/>
      <c r="AD2993" s="14"/>
      <c r="AE2993" s="27"/>
      <c r="AF2993" s="27"/>
      <c r="AG2993" s="33"/>
      <c r="AH2993" s="34"/>
      <c r="AI2993" s="35"/>
      <c r="AJ2993" s="33"/>
      <c r="AK2993" s="34"/>
      <c r="AL2993" s="35"/>
      <c r="AM2993" s="28"/>
      <c r="AN2993" s="28"/>
      <c r="AO2993" s="28"/>
    </row>
    <row r="2994" spans="5:41" x14ac:dyDescent="0.25">
      <c r="E2994" s="20"/>
      <c r="F2994" s="20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6"/>
      <c r="AA2994" s="16"/>
      <c r="AB2994" s="16"/>
      <c r="AC2994" s="14"/>
      <c r="AD2994" s="14"/>
      <c r="AE2994" s="27"/>
      <c r="AF2994" s="27"/>
      <c r="AG2994" s="33"/>
      <c r="AH2994" s="34"/>
      <c r="AI2994" s="35"/>
      <c r="AJ2994" s="33"/>
      <c r="AK2994" s="34"/>
      <c r="AL2994" s="35"/>
      <c r="AM2994" s="28"/>
      <c r="AN2994" s="28"/>
      <c r="AO2994" s="28"/>
    </row>
    <row r="2995" spans="5:41" x14ac:dyDescent="0.25">
      <c r="E2995" s="20"/>
      <c r="F2995" s="20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6"/>
      <c r="AA2995" s="16"/>
      <c r="AB2995" s="16"/>
      <c r="AC2995" s="14"/>
      <c r="AD2995" s="14"/>
      <c r="AE2995" s="27"/>
      <c r="AF2995" s="27"/>
      <c r="AG2995" s="33"/>
      <c r="AH2995" s="34"/>
      <c r="AI2995" s="35"/>
      <c r="AJ2995" s="33"/>
      <c r="AK2995" s="34"/>
      <c r="AL2995" s="35"/>
      <c r="AM2995" s="28"/>
      <c r="AN2995" s="28"/>
      <c r="AO2995" s="28"/>
    </row>
    <row r="2996" spans="5:41" x14ac:dyDescent="0.25">
      <c r="E2996" s="20"/>
      <c r="F2996" s="20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6"/>
      <c r="AA2996" s="16"/>
      <c r="AB2996" s="16"/>
      <c r="AC2996" s="14"/>
      <c r="AD2996" s="14"/>
      <c r="AE2996" s="27"/>
      <c r="AF2996" s="27"/>
      <c r="AG2996" s="33"/>
      <c r="AH2996" s="34"/>
      <c r="AI2996" s="35"/>
      <c r="AJ2996" s="33"/>
      <c r="AK2996" s="34"/>
      <c r="AL2996" s="35"/>
      <c r="AM2996" s="28"/>
      <c r="AN2996" s="28"/>
      <c r="AO2996" s="28"/>
    </row>
    <row r="2997" spans="5:41" x14ac:dyDescent="0.25">
      <c r="E2997" s="20"/>
      <c r="F2997" s="20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6"/>
      <c r="AA2997" s="16"/>
      <c r="AB2997" s="16"/>
      <c r="AC2997" s="14"/>
      <c r="AD2997" s="14"/>
      <c r="AE2997" s="27"/>
      <c r="AF2997" s="27"/>
      <c r="AG2997" s="33"/>
      <c r="AH2997" s="34"/>
      <c r="AI2997" s="35"/>
      <c r="AJ2997" s="33"/>
      <c r="AK2997" s="34"/>
      <c r="AL2997" s="35"/>
      <c r="AM2997" s="28"/>
      <c r="AN2997" s="28"/>
      <c r="AO2997" s="28"/>
    </row>
    <row r="2998" spans="5:41" x14ac:dyDescent="0.25">
      <c r="E2998" s="20"/>
      <c r="F2998" s="20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6"/>
      <c r="AA2998" s="16"/>
      <c r="AB2998" s="16"/>
      <c r="AC2998" s="14"/>
      <c r="AD2998" s="14"/>
      <c r="AE2998" s="27"/>
      <c r="AF2998" s="27"/>
      <c r="AG2998" s="33"/>
      <c r="AH2998" s="34"/>
      <c r="AI2998" s="35"/>
      <c r="AJ2998" s="33"/>
      <c r="AK2998" s="34"/>
      <c r="AL2998" s="35"/>
      <c r="AM2998" s="28"/>
      <c r="AN2998" s="28"/>
      <c r="AO2998" s="28"/>
    </row>
    <row r="2999" spans="5:41" x14ac:dyDescent="0.25">
      <c r="E2999" s="20"/>
      <c r="F2999" s="20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6"/>
      <c r="AA2999" s="16"/>
      <c r="AB2999" s="16"/>
      <c r="AC2999" s="14"/>
      <c r="AD2999" s="14"/>
      <c r="AE2999" s="27"/>
      <c r="AF2999" s="27"/>
      <c r="AG2999" s="33"/>
      <c r="AH2999" s="34"/>
      <c r="AI2999" s="35"/>
      <c r="AJ2999" s="33"/>
      <c r="AK2999" s="34"/>
      <c r="AL2999" s="35"/>
      <c r="AM2999" s="28"/>
      <c r="AN2999" s="28"/>
      <c r="AO2999" s="28"/>
    </row>
    <row r="3000" spans="5:41" x14ac:dyDescent="0.25">
      <c r="E3000" s="20"/>
      <c r="F3000" s="20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6"/>
      <c r="AA3000" s="16"/>
      <c r="AB3000" s="16"/>
      <c r="AC3000" s="14"/>
      <c r="AD3000" s="14"/>
      <c r="AE3000" s="27"/>
      <c r="AF3000" s="27"/>
      <c r="AG3000" s="33"/>
      <c r="AH3000" s="34"/>
      <c r="AI3000" s="35"/>
      <c r="AJ3000" s="33"/>
      <c r="AK3000" s="34"/>
      <c r="AL3000" s="35"/>
      <c r="AM3000" s="28"/>
      <c r="AN3000" s="28"/>
      <c r="AO3000" s="28"/>
    </row>
    <row r="3001" spans="5:41" x14ac:dyDescent="0.25">
      <c r="E3001" s="20"/>
      <c r="F3001" s="20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6"/>
      <c r="AA3001" s="16"/>
      <c r="AB3001" s="16"/>
      <c r="AC3001" s="14"/>
      <c r="AD3001" s="14"/>
      <c r="AE3001" s="27"/>
      <c r="AF3001" s="27"/>
      <c r="AG3001" s="33"/>
      <c r="AH3001" s="34"/>
      <c r="AI3001" s="35"/>
      <c r="AJ3001" s="33"/>
      <c r="AK3001" s="34"/>
      <c r="AL3001" s="35"/>
      <c r="AM3001" s="28"/>
      <c r="AN3001" s="28"/>
      <c r="AO3001" s="28"/>
    </row>
    <row r="3002" spans="5:41" x14ac:dyDescent="0.25">
      <c r="E3002" s="20"/>
      <c r="F3002" s="20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6"/>
      <c r="AA3002" s="16"/>
      <c r="AB3002" s="16"/>
      <c r="AC3002" s="14"/>
      <c r="AD3002" s="14"/>
      <c r="AE3002" s="27"/>
      <c r="AF3002" s="27"/>
      <c r="AG3002" s="33"/>
      <c r="AH3002" s="34"/>
      <c r="AI3002" s="35"/>
      <c r="AJ3002" s="33"/>
      <c r="AK3002" s="34"/>
      <c r="AL3002" s="35"/>
      <c r="AM3002" s="28"/>
      <c r="AN3002" s="28"/>
      <c r="AO3002" s="28"/>
    </row>
    <row r="3003" spans="5:41" x14ac:dyDescent="0.25">
      <c r="E3003" s="20"/>
      <c r="F3003" s="20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6"/>
      <c r="AA3003" s="16"/>
      <c r="AB3003" s="16"/>
      <c r="AC3003" s="14"/>
      <c r="AD3003" s="14"/>
      <c r="AE3003" s="27"/>
      <c r="AF3003" s="27"/>
      <c r="AG3003" s="33"/>
      <c r="AH3003" s="34"/>
      <c r="AI3003" s="35"/>
      <c r="AJ3003" s="33"/>
      <c r="AK3003" s="34"/>
      <c r="AL3003" s="35"/>
      <c r="AM3003" s="28"/>
      <c r="AN3003" s="28"/>
      <c r="AO3003" s="28"/>
    </row>
    <row r="3004" spans="5:41" x14ac:dyDescent="0.25">
      <c r="E3004" s="20"/>
      <c r="F3004" s="20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6"/>
      <c r="AA3004" s="16"/>
      <c r="AB3004" s="16"/>
      <c r="AC3004" s="14"/>
      <c r="AD3004" s="14"/>
      <c r="AE3004" s="27"/>
      <c r="AF3004" s="27"/>
      <c r="AG3004" s="33"/>
      <c r="AH3004" s="34"/>
      <c r="AI3004" s="35"/>
      <c r="AJ3004" s="33"/>
      <c r="AK3004" s="34"/>
      <c r="AL3004" s="35"/>
      <c r="AM3004" s="28"/>
      <c r="AN3004" s="28"/>
      <c r="AO3004" s="28"/>
    </row>
    <row r="3005" spans="5:41" x14ac:dyDescent="0.25">
      <c r="E3005" s="20"/>
      <c r="F3005" s="20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6"/>
      <c r="AA3005" s="16"/>
      <c r="AB3005" s="16"/>
      <c r="AC3005" s="14"/>
      <c r="AD3005" s="14"/>
      <c r="AE3005" s="27"/>
      <c r="AF3005" s="27"/>
      <c r="AG3005" s="33"/>
      <c r="AH3005" s="34"/>
      <c r="AI3005" s="35"/>
      <c r="AJ3005" s="33"/>
      <c r="AK3005" s="34"/>
      <c r="AL3005" s="35"/>
      <c r="AM3005" s="28"/>
      <c r="AN3005" s="28"/>
      <c r="AO3005" s="28"/>
    </row>
    <row r="3006" spans="5:41" x14ac:dyDescent="0.25">
      <c r="E3006" s="20"/>
      <c r="F3006" s="20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6"/>
      <c r="AA3006" s="16"/>
      <c r="AB3006" s="16"/>
      <c r="AC3006" s="14"/>
      <c r="AD3006" s="14"/>
      <c r="AE3006" s="27"/>
      <c r="AF3006" s="27"/>
      <c r="AG3006" s="33"/>
      <c r="AH3006" s="34"/>
      <c r="AI3006" s="35"/>
      <c r="AJ3006" s="33"/>
      <c r="AK3006" s="34"/>
      <c r="AL3006" s="35"/>
      <c r="AM3006" s="28"/>
      <c r="AN3006" s="28"/>
      <c r="AO3006" s="28"/>
    </row>
    <row r="3007" spans="5:41" x14ac:dyDescent="0.25">
      <c r="E3007" s="20"/>
      <c r="F3007" s="20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6"/>
      <c r="AA3007" s="16"/>
      <c r="AB3007" s="16"/>
      <c r="AC3007" s="14"/>
      <c r="AD3007" s="14"/>
      <c r="AE3007" s="27"/>
      <c r="AF3007" s="27"/>
      <c r="AG3007" s="33"/>
      <c r="AH3007" s="34"/>
      <c r="AI3007" s="35"/>
      <c r="AJ3007" s="33"/>
      <c r="AK3007" s="34"/>
      <c r="AL3007" s="35"/>
      <c r="AM3007" s="28"/>
      <c r="AN3007" s="28"/>
      <c r="AO3007" s="28"/>
    </row>
    <row r="3008" spans="5:41" x14ac:dyDescent="0.25">
      <c r="E3008" s="20"/>
      <c r="F3008" s="20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6"/>
      <c r="AA3008" s="16"/>
      <c r="AB3008" s="16"/>
      <c r="AC3008" s="14"/>
      <c r="AD3008" s="14"/>
      <c r="AE3008" s="27"/>
      <c r="AF3008" s="27"/>
      <c r="AG3008" s="33"/>
      <c r="AH3008" s="34"/>
      <c r="AI3008" s="35"/>
      <c r="AJ3008" s="33"/>
      <c r="AK3008" s="34"/>
      <c r="AL3008" s="35"/>
      <c r="AM3008" s="28"/>
      <c r="AN3008" s="28"/>
      <c r="AO3008" s="28"/>
    </row>
    <row r="3009" spans="5:41" x14ac:dyDescent="0.25">
      <c r="E3009" s="20"/>
      <c r="F3009" s="20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6"/>
      <c r="AA3009" s="16"/>
      <c r="AB3009" s="16"/>
      <c r="AC3009" s="14"/>
      <c r="AD3009" s="14"/>
      <c r="AE3009" s="27"/>
      <c r="AF3009" s="27"/>
      <c r="AG3009" s="33"/>
      <c r="AH3009" s="34"/>
      <c r="AI3009" s="35"/>
      <c r="AJ3009" s="33"/>
      <c r="AK3009" s="34"/>
      <c r="AL3009" s="35"/>
      <c r="AM3009" s="28"/>
      <c r="AN3009" s="28"/>
      <c r="AO3009" s="28"/>
    </row>
    <row r="3010" spans="5:41" x14ac:dyDescent="0.25">
      <c r="E3010" s="20"/>
      <c r="F3010" s="20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6"/>
      <c r="AA3010" s="16"/>
      <c r="AB3010" s="16"/>
      <c r="AC3010" s="14"/>
      <c r="AD3010" s="14"/>
      <c r="AE3010" s="27"/>
      <c r="AF3010" s="27"/>
      <c r="AG3010" s="33"/>
      <c r="AH3010" s="34"/>
      <c r="AI3010" s="35"/>
      <c r="AJ3010" s="33"/>
      <c r="AK3010" s="34"/>
      <c r="AL3010" s="35"/>
      <c r="AM3010" s="28"/>
      <c r="AN3010" s="28"/>
      <c r="AO3010" s="28"/>
    </row>
    <row r="3011" spans="5:41" x14ac:dyDescent="0.25">
      <c r="E3011" s="20"/>
      <c r="F3011" s="20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6"/>
      <c r="AA3011" s="16"/>
      <c r="AB3011" s="16"/>
      <c r="AC3011" s="14"/>
      <c r="AD3011" s="14"/>
      <c r="AE3011" s="27"/>
      <c r="AF3011" s="27"/>
      <c r="AG3011" s="33"/>
      <c r="AH3011" s="34"/>
      <c r="AI3011" s="35"/>
      <c r="AJ3011" s="33"/>
      <c r="AK3011" s="34"/>
      <c r="AL3011" s="35"/>
      <c r="AM3011" s="28"/>
      <c r="AN3011" s="28"/>
      <c r="AO3011" s="28"/>
    </row>
    <row r="3012" spans="5:41" x14ac:dyDescent="0.25">
      <c r="E3012" s="20"/>
      <c r="F3012" s="20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6"/>
      <c r="AA3012" s="16"/>
      <c r="AB3012" s="16"/>
      <c r="AC3012" s="14"/>
      <c r="AD3012" s="14"/>
      <c r="AE3012" s="27"/>
      <c r="AF3012" s="27"/>
      <c r="AG3012" s="33"/>
      <c r="AH3012" s="34"/>
      <c r="AI3012" s="35"/>
      <c r="AJ3012" s="33"/>
      <c r="AK3012" s="34"/>
      <c r="AL3012" s="35"/>
      <c r="AM3012" s="28"/>
      <c r="AN3012" s="28"/>
      <c r="AO3012" s="28"/>
    </row>
    <row r="3013" spans="5:41" x14ac:dyDescent="0.25">
      <c r="E3013" s="20"/>
      <c r="F3013" s="20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6"/>
      <c r="AA3013" s="16"/>
      <c r="AB3013" s="16"/>
      <c r="AC3013" s="14"/>
      <c r="AD3013" s="14"/>
      <c r="AE3013" s="27"/>
      <c r="AF3013" s="27"/>
      <c r="AG3013" s="33"/>
      <c r="AH3013" s="34"/>
      <c r="AI3013" s="35"/>
      <c r="AJ3013" s="33"/>
      <c r="AK3013" s="34"/>
      <c r="AL3013" s="35"/>
      <c r="AM3013" s="28"/>
      <c r="AN3013" s="28"/>
      <c r="AO3013" s="28"/>
    </row>
    <row r="3014" spans="5:41" x14ac:dyDescent="0.25">
      <c r="E3014" s="20"/>
      <c r="F3014" s="20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6"/>
      <c r="AA3014" s="16"/>
      <c r="AB3014" s="16"/>
      <c r="AC3014" s="14"/>
      <c r="AD3014" s="14"/>
      <c r="AE3014" s="27"/>
      <c r="AF3014" s="27"/>
      <c r="AG3014" s="33"/>
      <c r="AH3014" s="34"/>
      <c r="AI3014" s="35"/>
      <c r="AJ3014" s="33"/>
      <c r="AK3014" s="34"/>
      <c r="AL3014" s="35"/>
      <c r="AM3014" s="28"/>
      <c r="AN3014" s="28"/>
      <c r="AO3014" s="28"/>
    </row>
    <row r="3015" spans="5:41" x14ac:dyDescent="0.25">
      <c r="E3015" s="20"/>
      <c r="F3015" s="20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6"/>
      <c r="AA3015" s="16"/>
      <c r="AB3015" s="16"/>
      <c r="AC3015" s="14"/>
      <c r="AD3015" s="14"/>
      <c r="AE3015" s="27"/>
      <c r="AF3015" s="27"/>
      <c r="AG3015" s="33"/>
      <c r="AH3015" s="34"/>
      <c r="AI3015" s="35"/>
      <c r="AJ3015" s="33"/>
      <c r="AK3015" s="34"/>
      <c r="AL3015" s="35"/>
      <c r="AM3015" s="28"/>
      <c r="AN3015" s="28"/>
      <c r="AO3015" s="28"/>
    </row>
    <row r="3016" spans="5:41" x14ac:dyDescent="0.25">
      <c r="E3016" s="20"/>
      <c r="F3016" s="20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6"/>
      <c r="AA3016" s="16"/>
      <c r="AB3016" s="16"/>
      <c r="AC3016" s="14"/>
      <c r="AD3016" s="14"/>
      <c r="AE3016" s="27"/>
      <c r="AF3016" s="27"/>
      <c r="AG3016" s="33"/>
      <c r="AH3016" s="34"/>
      <c r="AI3016" s="35"/>
      <c r="AJ3016" s="33"/>
      <c r="AK3016" s="34"/>
      <c r="AL3016" s="35"/>
      <c r="AM3016" s="28"/>
      <c r="AN3016" s="28"/>
      <c r="AO3016" s="28"/>
    </row>
    <row r="3017" spans="5:41" x14ac:dyDescent="0.25">
      <c r="E3017" s="20"/>
      <c r="F3017" s="20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6"/>
      <c r="AA3017" s="16"/>
      <c r="AB3017" s="16"/>
      <c r="AC3017" s="14"/>
      <c r="AD3017" s="14"/>
      <c r="AE3017" s="27"/>
      <c r="AF3017" s="27"/>
      <c r="AG3017" s="33"/>
      <c r="AH3017" s="34"/>
      <c r="AI3017" s="35"/>
      <c r="AJ3017" s="33"/>
      <c r="AK3017" s="34"/>
      <c r="AL3017" s="35"/>
      <c r="AM3017" s="28"/>
      <c r="AN3017" s="28"/>
      <c r="AO3017" s="28"/>
    </row>
    <row r="3018" spans="5:41" x14ac:dyDescent="0.25">
      <c r="E3018" s="20"/>
      <c r="F3018" s="20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6"/>
      <c r="AA3018" s="16"/>
      <c r="AB3018" s="16"/>
      <c r="AC3018" s="14"/>
      <c r="AD3018" s="14"/>
      <c r="AE3018" s="27"/>
      <c r="AF3018" s="27"/>
      <c r="AG3018" s="33"/>
      <c r="AH3018" s="34"/>
      <c r="AI3018" s="35"/>
      <c r="AJ3018" s="33"/>
      <c r="AK3018" s="34"/>
      <c r="AL3018" s="35"/>
      <c r="AM3018" s="28"/>
      <c r="AN3018" s="28"/>
      <c r="AO3018" s="28"/>
    </row>
    <row r="3019" spans="5:41" x14ac:dyDescent="0.25">
      <c r="E3019" s="20"/>
      <c r="F3019" s="20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6"/>
      <c r="AA3019" s="16"/>
      <c r="AB3019" s="16"/>
      <c r="AC3019" s="14"/>
      <c r="AD3019" s="14"/>
      <c r="AE3019" s="27"/>
      <c r="AF3019" s="27"/>
      <c r="AG3019" s="33"/>
      <c r="AH3019" s="34"/>
      <c r="AI3019" s="35"/>
      <c r="AJ3019" s="33"/>
      <c r="AK3019" s="34"/>
      <c r="AL3019" s="35"/>
      <c r="AM3019" s="28"/>
      <c r="AN3019" s="28"/>
      <c r="AO3019" s="28"/>
    </row>
    <row r="3020" spans="5:41" x14ac:dyDescent="0.25">
      <c r="E3020" s="20"/>
      <c r="F3020" s="20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6"/>
      <c r="AA3020" s="16"/>
      <c r="AB3020" s="16"/>
      <c r="AC3020" s="14"/>
      <c r="AD3020" s="14"/>
      <c r="AE3020" s="27"/>
      <c r="AF3020" s="27"/>
      <c r="AG3020" s="33"/>
      <c r="AH3020" s="34"/>
      <c r="AI3020" s="35"/>
      <c r="AJ3020" s="33"/>
      <c r="AK3020" s="34"/>
      <c r="AL3020" s="35"/>
      <c r="AM3020" s="28"/>
      <c r="AN3020" s="28"/>
      <c r="AO3020" s="28"/>
    </row>
    <row r="3021" spans="5:41" x14ac:dyDescent="0.25">
      <c r="E3021" s="20"/>
      <c r="F3021" s="20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6"/>
      <c r="AA3021" s="16"/>
      <c r="AB3021" s="16"/>
      <c r="AC3021" s="14"/>
      <c r="AD3021" s="14"/>
      <c r="AE3021" s="27"/>
      <c r="AF3021" s="27"/>
      <c r="AG3021" s="33"/>
      <c r="AH3021" s="34"/>
      <c r="AI3021" s="35"/>
      <c r="AJ3021" s="33"/>
      <c r="AK3021" s="34"/>
      <c r="AL3021" s="35"/>
      <c r="AM3021" s="28"/>
      <c r="AN3021" s="28"/>
      <c r="AO3021" s="28"/>
    </row>
    <row r="3022" spans="5:41" x14ac:dyDescent="0.25">
      <c r="E3022" s="20"/>
      <c r="F3022" s="20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6"/>
      <c r="AA3022" s="16"/>
      <c r="AB3022" s="16"/>
      <c r="AC3022" s="14"/>
      <c r="AD3022" s="14"/>
      <c r="AE3022" s="27"/>
      <c r="AF3022" s="27"/>
      <c r="AG3022" s="33"/>
      <c r="AH3022" s="34"/>
      <c r="AI3022" s="35"/>
      <c r="AJ3022" s="33"/>
      <c r="AK3022" s="34"/>
      <c r="AL3022" s="35"/>
      <c r="AM3022" s="28"/>
      <c r="AN3022" s="28"/>
      <c r="AO3022" s="28"/>
    </row>
    <row r="3023" spans="5:41" x14ac:dyDescent="0.25">
      <c r="E3023" s="20"/>
      <c r="F3023" s="20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6"/>
      <c r="AA3023" s="16"/>
      <c r="AB3023" s="16"/>
      <c r="AC3023" s="14"/>
      <c r="AD3023" s="14"/>
      <c r="AE3023" s="27"/>
      <c r="AF3023" s="27"/>
      <c r="AG3023" s="33"/>
      <c r="AH3023" s="34"/>
      <c r="AI3023" s="35"/>
      <c r="AJ3023" s="33"/>
      <c r="AK3023" s="34"/>
      <c r="AL3023" s="35"/>
      <c r="AM3023" s="28"/>
      <c r="AN3023" s="28"/>
      <c r="AO3023" s="28"/>
    </row>
    <row r="3024" spans="5:41" x14ac:dyDescent="0.25">
      <c r="E3024" s="20"/>
      <c r="F3024" s="20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6"/>
      <c r="AA3024" s="16"/>
      <c r="AB3024" s="16"/>
      <c r="AC3024" s="14"/>
      <c r="AD3024" s="14"/>
      <c r="AE3024" s="27"/>
      <c r="AF3024" s="27"/>
      <c r="AG3024" s="33"/>
      <c r="AH3024" s="34"/>
      <c r="AI3024" s="35"/>
      <c r="AJ3024" s="33"/>
      <c r="AK3024" s="34"/>
      <c r="AL3024" s="35"/>
      <c r="AM3024" s="28"/>
      <c r="AN3024" s="28"/>
      <c r="AO3024" s="28"/>
    </row>
    <row r="3025" spans="5:41" x14ac:dyDescent="0.25">
      <c r="E3025" s="20"/>
      <c r="F3025" s="20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6"/>
      <c r="AA3025" s="16"/>
      <c r="AB3025" s="16"/>
      <c r="AC3025" s="14"/>
      <c r="AD3025" s="14"/>
      <c r="AE3025" s="27"/>
      <c r="AF3025" s="27"/>
      <c r="AG3025" s="33"/>
      <c r="AH3025" s="34"/>
      <c r="AI3025" s="35"/>
      <c r="AJ3025" s="33"/>
      <c r="AK3025" s="34"/>
      <c r="AL3025" s="35"/>
      <c r="AM3025" s="28"/>
      <c r="AN3025" s="28"/>
      <c r="AO3025" s="28"/>
    </row>
    <row r="3026" spans="5:41" x14ac:dyDescent="0.25">
      <c r="E3026" s="20"/>
      <c r="F3026" s="20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6"/>
      <c r="AA3026" s="16"/>
      <c r="AB3026" s="16"/>
      <c r="AC3026" s="14"/>
      <c r="AD3026" s="14"/>
      <c r="AE3026" s="27"/>
      <c r="AF3026" s="27"/>
      <c r="AG3026" s="33"/>
      <c r="AH3026" s="34"/>
      <c r="AI3026" s="35"/>
      <c r="AJ3026" s="33"/>
      <c r="AK3026" s="34"/>
      <c r="AL3026" s="35"/>
      <c r="AM3026" s="28"/>
      <c r="AN3026" s="28"/>
      <c r="AO3026" s="28"/>
    </row>
    <row r="3027" spans="5:41" x14ac:dyDescent="0.25">
      <c r="E3027" s="20"/>
      <c r="F3027" s="20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6"/>
      <c r="AA3027" s="16"/>
      <c r="AB3027" s="16"/>
      <c r="AC3027" s="14"/>
      <c r="AD3027" s="14"/>
      <c r="AE3027" s="27"/>
      <c r="AF3027" s="27"/>
      <c r="AG3027" s="33"/>
      <c r="AH3027" s="34"/>
      <c r="AI3027" s="35"/>
      <c r="AJ3027" s="33"/>
      <c r="AK3027" s="34"/>
      <c r="AL3027" s="35"/>
      <c r="AM3027" s="28"/>
      <c r="AN3027" s="28"/>
      <c r="AO3027" s="28"/>
    </row>
    <row r="3028" spans="5:41" x14ac:dyDescent="0.25">
      <c r="E3028" s="20"/>
      <c r="F3028" s="20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6"/>
      <c r="AA3028" s="16"/>
      <c r="AB3028" s="16"/>
      <c r="AC3028" s="14"/>
      <c r="AD3028" s="14"/>
      <c r="AE3028" s="27"/>
      <c r="AF3028" s="27"/>
      <c r="AG3028" s="33"/>
      <c r="AH3028" s="34"/>
      <c r="AI3028" s="35"/>
      <c r="AJ3028" s="33"/>
      <c r="AK3028" s="34"/>
      <c r="AL3028" s="35"/>
      <c r="AM3028" s="28"/>
      <c r="AN3028" s="28"/>
      <c r="AO3028" s="28"/>
    </row>
    <row r="3029" spans="5:41" x14ac:dyDescent="0.25">
      <c r="E3029" s="20"/>
      <c r="F3029" s="20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6"/>
      <c r="AA3029" s="16"/>
      <c r="AB3029" s="16"/>
      <c r="AC3029" s="14"/>
      <c r="AD3029" s="14"/>
      <c r="AE3029" s="27"/>
      <c r="AF3029" s="27"/>
      <c r="AG3029" s="33"/>
      <c r="AH3029" s="34"/>
      <c r="AI3029" s="35"/>
      <c r="AJ3029" s="33"/>
      <c r="AK3029" s="34"/>
      <c r="AL3029" s="35"/>
      <c r="AM3029" s="28"/>
      <c r="AN3029" s="28"/>
      <c r="AO3029" s="28"/>
    </row>
    <row r="3030" spans="5:41" x14ac:dyDescent="0.25">
      <c r="E3030" s="20"/>
      <c r="F3030" s="20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6"/>
      <c r="AA3030" s="16"/>
      <c r="AB3030" s="16"/>
      <c r="AC3030" s="14"/>
      <c r="AD3030" s="14"/>
      <c r="AE3030" s="27"/>
      <c r="AF3030" s="27"/>
      <c r="AG3030" s="33"/>
      <c r="AH3030" s="34"/>
      <c r="AI3030" s="35"/>
      <c r="AJ3030" s="33"/>
      <c r="AK3030" s="34"/>
      <c r="AL3030" s="35"/>
      <c r="AM3030" s="28"/>
      <c r="AN3030" s="28"/>
      <c r="AO3030" s="28"/>
    </row>
    <row r="3031" spans="5:41" x14ac:dyDescent="0.25">
      <c r="E3031" s="20"/>
      <c r="F3031" s="20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6"/>
      <c r="AA3031" s="16"/>
      <c r="AB3031" s="16"/>
      <c r="AC3031" s="14"/>
      <c r="AD3031" s="14"/>
      <c r="AE3031" s="27"/>
      <c r="AF3031" s="27"/>
      <c r="AG3031" s="33"/>
      <c r="AH3031" s="34"/>
      <c r="AI3031" s="35"/>
      <c r="AJ3031" s="33"/>
      <c r="AK3031" s="34"/>
      <c r="AL3031" s="35"/>
      <c r="AM3031" s="28"/>
      <c r="AN3031" s="28"/>
      <c r="AO3031" s="28"/>
    </row>
    <row r="3032" spans="5:41" x14ac:dyDescent="0.25">
      <c r="E3032" s="20"/>
      <c r="F3032" s="20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6"/>
      <c r="AA3032" s="16"/>
      <c r="AB3032" s="16"/>
      <c r="AC3032" s="14"/>
      <c r="AD3032" s="14"/>
      <c r="AE3032" s="27"/>
      <c r="AF3032" s="27"/>
      <c r="AG3032" s="33"/>
      <c r="AH3032" s="34"/>
      <c r="AI3032" s="35"/>
      <c r="AJ3032" s="33"/>
      <c r="AK3032" s="34"/>
      <c r="AL3032" s="35"/>
      <c r="AM3032" s="28"/>
      <c r="AN3032" s="28"/>
      <c r="AO3032" s="28"/>
    </row>
    <row r="3033" spans="5:41" x14ac:dyDescent="0.25">
      <c r="E3033" s="20"/>
      <c r="F3033" s="20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6"/>
      <c r="AA3033" s="16"/>
      <c r="AB3033" s="16"/>
      <c r="AC3033" s="14"/>
      <c r="AD3033" s="14"/>
      <c r="AE3033" s="27"/>
      <c r="AF3033" s="27"/>
      <c r="AG3033" s="33"/>
      <c r="AH3033" s="34"/>
      <c r="AI3033" s="35"/>
      <c r="AJ3033" s="33"/>
      <c r="AK3033" s="34"/>
      <c r="AL3033" s="35"/>
      <c r="AM3033" s="28"/>
      <c r="AN3033" s="28"/>
      <c r="AO3033" s="28"/>
    </row>
    <row r="3034" spans="5:41" x14ac:dyDescent="0.25">
      <c r="E3034" s="20"/>
      <c r="F3034" s="20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6"/>
      <c r="AA3034" s="16"/>
      <c r="AB3034" s="16"/>
      <c r="AC3034" s="14"/>
      <c r="AD3034" s="14"/>
      <c r="AE3034" s="27"/>
      <c r="AF3034" s="27"/>
      <c r="AG3034" s="33"/>
      <c r="AH3034" s="34"/>
      <c r="AI3034" s="35"/>
      <c r="AJ3034" s="33"/>
      <c r="AK3034" s="34"/>
      <c r="AL3034" s="35"/>
      <c r="AM3034" s="28"/>
      <c r="AN3034" s="28"/>
      <c r="AO3034" s="28"/>
    </row>
    <row r="3035" spans="5:41" x14ac:dyDescent="0.25">
      <c r="E3035" s="20"/>
      <c r="F3035" s="20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6"/>
      <c r="AA3035" s="16"/>
      <c r="AB3035" s="16"/>
      <c r="AC3035" s="14"/>
      <c r="AD3035" s="14"/>
      <c r="AE3035" s="27"/>
      <c r="AF3035" s="27"/>
      <c r="AG3035" s="33"/>
      <c r="AH3035" s="34"/>
      <c r="AI3035" s="35"/>
      <c r="AJ3035" s="33"/>
      <c r="AK3035" s="34"/>
      <c r="AL3035" s="35"/>
      <c r="AM3035" s="28"/>
      <c r="AN3035" s="28"/>
      <c r="AO3035" s="28"/>
    </row>
    <row r="3036" spans="5:41" x14ac:dyDescent="0.25">
      <c r="E3036" s="20"/>
      <c r="F3036" s="20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6"/>
      <c r="AA3036" s="16"/>
      <c r="AB3036" s="16"/>
      <c r="AC3036" s="14"/>
      <c r="AD3036" s="14"/>
      <c r="AE3036" s="27"/>
      <c r="AF3036" s="27"/>
      <c r="AG3036" s="33"/>
      <c r="AH3036" s="34"/>
      <c r="AI3036" s="35"/>
      <c r="AJ3036" s="33"/>
      <c r="AK3036" s="34"/>
      <c r="AL3036" s="35"/>
      <c r="AM3036" s="28"/>
      <c r="AN3036" s="28"/>
      <c r="AO3036" s="28"/>
    </row>
    <row r="3037" spans="5:41" x14ac:dyDescent="0.25">
      <c r="E3037" s="20"/>
      <c r="F3037" s="20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6"/>
      <c r="AA3037" s="16"/>
      <c r="AB3037" s="16"/>
      <c r="AC3037" s="14"/>
      <c r="AD3037" s="14"/>
      <c r="AE3037" s="27"/>
      <c r="AF3037" s="27"/>
      <c r="AG3037" s="33"/>
      <c r="AH3037" s="34"/>
      <c r="AI3037" s="35"/>
      <c r="AJ3037" s="33"/>
      <c r="AK3037" s="34"/>
      <c r="AL3037" s="35"/>
      <c r="AM3037" s="28"/>
      <c r="AN3037" s="28"/>
      <c r="AO3037" s="28"/>
    </row>
    <row r="3038" spans="5:41" x14ac:dyDescent="0.25">
      <c r="E3038" s="20"/>
      <c r="F3038" s="20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6"/>
      <c r="AA3038" s="16"/>
      <c r="AB3038" s="16"/>
      <c r="AC3038" s="14"/>
      <c r="AD3038" s="14"/>
      <c r="AE3038" s="27"/>
      <c r="AF3038" s="27"/>
      <c r="AG3038" s="33"/>
      <c r="AH3038" s="34"/>
      <c r="AI3038" s="35"/>
      <c r="AJ3038" s="33"/>
      <c r="AK3038" s="34"/>
      <c r="AL3038" s="35"/>
      <c r="AM3038" s="28"/>
      <c r="AN3038" s="28"/>
      <c r="AO3038" s="28"/>
    </row>
    <row r="3039" spans="5:41" x14ac:dyDescent="0.25">
      <c r="E3039" s="20"/>
      <c r="F3039" s="20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6"/>
      <c r="AA3039" s="16"/>
      <c r="AB3039" s="16"/>
      <c r="AC3039" s="14"/>
      <c r="AD3039" s="14"/>
      <c r="AE3039" s="27"/>
      <c r="AF3039" s="27"/>
      <c r="AG3039" s="33"/>
      <c r="AH3039" s="34"/>
      <c r="AI3039" s="35"/>
      <c r="AJ3039" s="33"/>
      <c r="AK3039" s="34"/>
      <c r="AL3039" s="35"/>
      <c r="AM3039" s="28"/>
      <c r="AN3039" s="28"/>
      <c r="AO3039" s="28"/>
    </row>
    <row r="3040" spans="5:41" x14ac:dyDescent="0.25">
      <c r="E3040" s="20"/>
      <c r="F3040" s="20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6"/>
      <c r="AA3040" s="16"/>
      <c r="AB3040" s="16"/>
      <c r="AC3040" s="14"/>
      <c r="AD3040" s="14"/>
      <c r="AE3040" s="27"/>
      <c r="AF3040" s="27"/>
      <c r="AG3040" s="33"/>
      <c r="AH3040" s="34"/>
      <c r="AI3040" s="35"/>
      <c r="AJ3040" s="33"/>
      <c r="AK3040" s="34"/>
      <c r="AL3040" s="35"/>
      <c r="AM3040" s="28"/>
      <c r="AN3040" s="28"/>
      <c r="AO3040" s="28"/>
    </row>
    <row r="3041" spans="5:41" x14ac:dyDescent="0.25">
      <c r="E3041" s="20"/>
      <c r="F3041" s="20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6"/>
      <c r="AA3041" s="16"/>
      <c r="AB3041" s="16"/>
      <c r="AC3041" s="14"/>
      <c r="AD3041" s="14"/>
      <c r="AE3041" s="27"/>
      <c r="AF3041" s="27"/>
      <c r="AG3041" s="33"/>
      <c r="AH3041" s="34"/>
      <c r="AI3041" s="35"/>
      <c r="AJ3041" s="33"/>
      <c r="AK3041" s="34"/>
      <c r="AL3041" s="35"/>
      <c r="AM3041" s="28"/>
      <c r="AN3041" s="28"/>
      <c r="AO3041" s="28"/>
    </row>
    <row r="3042" spans="5:41" x14ac:dyDescent="0.25">
      <c r="E3042" s="20"/>
      <c r="F3042" s="20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6"/>
      <c r="AA3042" s="16"/>
      <c r="AB3042" s="16"/>
      <c r="AC3042" s="14"/>
      <c r="AD3042" s="14"/>
      <c r="AE3042" s="27"/>
      <c r="AF3042" s="27"/>
      <c r="AG3042" s="33"/>
      <c r="AH3042" s="34"/>
      <c r="AI3042" s="35"/>
      <c r="AJ3042" s="33"/>
      <c r="AK3042" s="34"/>
      <c r="AL3042" s="35"/>
      <c r="AM3042" s="28"/>
      <c r="AN3042" s="28"/>
      <c r="AO3042" s="28"/>
    </row>
    <row r="3043" spans="5:41" x14ac:dyDescent="0.25">
      <c r="E3043" s="20"/>
      <c r="F3043" s="20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6"/>
      <c r="AA3043" s="16"/>
      <c r="AB3043" s="16"/>
      <c r="AC3043" s="14"/>
      <c r="AD3043" s="14"/>
      <c r="AE3043" s="27"/>
      <c r="AF3043" s="27"/>
      <c r="AG3043" s="33"/>
      <c r="AH3043" s="34"/>
      <c r="AI3043" s="35"/>
      <c r="AJ3043" s="33"/>
      <c r="AK3043" s="34"/>
      <c r="AL3043" s="35"/>
      <c r="AM3043" s="28"/>
      <c r="AN3043" s="28"/>
      <c r="AO3043" s="28"/>
    </row>
    <row r="3044" spans="5:41" x14ac:dyDescent="0.25">
      <c r="E3044" s="20"/>
      <c r="F3044" s="20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6"/>
      <c r="AA3044" s="16"/>
      <c r="AB3044" s="16"/>
      <c r="AC3044" s="14"/>
      <c r="AD3044" s="14"/>
      <c r="AE3044" s="27"/>
      <c r="AF3044" s="27"/>
      <c r="AG3044" s="33"/>
      <c r="AH3044" s="34"/>
      <c r="AI3044" s="35"/>
      <c r="AJ3044" s="33"/>
      <c r="AK3044" s="34"/>
      <c r="AL3044" s="35"/>
      <c r="AM3044" s="28"/>
      <c r="AN3044" s="28"/>
      <c r="AO3044" s="28"/>
    </row>
    <row r="3045" spans="5:41" x14ac:dyDescent="0.25">
      <c r="E3045" s="20"/>
      <c r="F3045" s="20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6"/>
      <c r="AA3045" s="16"/>
      <c r="AB3045" s="16"/>
      <c r="AC3045" s="14"/>
      <c r="AD3045" s="14"/>
      <c r="AE3045" s="27"/>
      <c r="AF3045" s="27"/>
      <c r="AG3045" s="33"/>
      <c r="AH3045" s="34"/>
      <c r="AI3045" s="35"/>
      <c r="AJ3045" s="33"/>
      <c r="AK3045" s="34"/>
      <c r="AL3045" s="35"/>
      <c r="AM3045" s="28"/>
      <c r="AN3045" s="28"/>
      <c r="AO3045" s="28"/>
    </row>
    <row r="3046" spans="5:41" x14ac:dyDescent="0.25">
      <c r="E3046" s="20"/>
      <c r="F3046" s="20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6"/>
      <c r="AA3046" s="16"/>
      <c r="AB3046" s="16"/>
      <c r="AC3046" s="14"/>
      <c r="AD3046" s="14"/>
      <c r="AE3046" s="27"/>
      <c r="AF3046" s="27"/>
      <c r="AG3046" s="33"/>
      <c r="AH3046" s="34"/>
      <c r="AI3046" s="35"/>
      <c r="AJ3046" s="33"/>
      <c r="AK3046" s="34"/>
      <c r="AL3046" s="35"/>
      <c r="AM3046" s="28"/>
      <c r="AN3046" s="28"/>
      <c r="AO3046" s="28"/>
    </row>
    <row r="3047" spans="5:41" x14ac:dyDescent="0.25">
      <c r="E3047" s="20"/>
      <c r="F3047" s="20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6"/>
      <c r="AA3047" s="16"/>
      <c r="AB3047" s="16"/>
      <c r="AC3047" s="14"/>
      <c r="AD3047" s="14"/>
      <c r="AE3047" s="27"/>
      <c r="AF3047" s="27"/>
      <c r="AG3047" s="33"/>
      <c r="AH3047" s="34"/>
      <c r="AI3047" s="35"/>
      <c r="AJ3047" s="33"/>
      <c r="AK3047" s="34"/>
      <c r="AL3047" s="35"/>
      <c r="AM3047" s="28"/>
      <c r="AN3047" s="28"/>
      <c r="AO3047" s="28"/>
    </row>
    <row r="3048" spans="5:41" x14ac:dyDescent="0.25">
      <c r="E3048" s="20"/>
      <c r="F3048" s="20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6"/>
      <c r="AA3048" s="16"/>
      <c r="AB3048" s="16"/>
      <c r="AC3048" s="14"/>
      <c r="AD3048" s="14"/>
      <c r="AE3048" s="27"/>
      <c r="AF3048" s="27"/>
      <c r="AG3048" s="33"/>
      <c r="AH3048" s="34"/>
      <c r="AI3048" s="35"/>
      <c r="AJ3048" s="33"/>
      <c r="AK3048" s="34"/>
      <c r="AL3048" s="35"/>
      <c r="AM3048" s="28"/>
      <c r="AN3048" s="28"/>
      <c r="AO3048" s="28"/>
    </row>
    <row r="3049" spans="5:41" x14ac:dyDescent="0.25">
      <c r="E3049" s="20"/>
      <c r="F3049" s="20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6"/>
      <c r="AA3049" s="16"/>
      <c r="AB3049" s="16"/>
      <c r="AC3049" s="14"/>
      <c r="AD3049" s="14"/>
      <c r="AE3049" s="27"/>
      <c r="AF3049" s="27"/>
      <c r="AG3049" s="33"/>
      <c r="AH3049" s="34"/>
      <c r="AI3049" s="35"/>
      <c r="AJ3049" s="33"/>
      <c r="AK3049" s="34"/>
      <c r="AL3049" s="35"/>
      <c r="AM3049" s="28"/>
      <c r="AN3049" s="28"/>
      <c r="AO3049" s="28"/>
    </row>
    <row r="3050" spans="5:41" x14ac:dyDescent="0.25">
      <c r="E3050" s="20"/>
      <c r="F3050" s="20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6"/>
      <c r="AA3050" s="16"/>
      <c r="AB3050" s="16"/>
      <c r="AC3050" s="14"/>
      <c r="AD3050" s="14"/>
      <c r="AE3050" s="27"/>
      <c r="AF3050" s="27"/>
      <c r="AG3050" s="33"/>
      <c r="AH3050" s="34"/>
      <c r="AI3050" s="35"/>
      <c r="AJ3050" s="33"/>
      <c r="AK3050" s="34"/>
      <c r="AL3050" s="35"/>
      <c r="AM3050" s="28"/>
      <c r="AN3050" s="28"/>
      <c r="AO3050" s="28"/>
    </row>
    <row r="3051" spans="5:41" x14ac:dyDescent="0.25">
      <c r="E3051" s="20"/>
      <c r="F3051" s="20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6"/>
      <c r="AA3051" s="16"/>
      <c r="AB3051" s="16"/>
      <c r="AC3051" s="14"/>
      <c r="AD3051" s="14"/>
      <c r="AE3051" s="27"/>
      <c r="AF3051" s="27"/>
      <c r="AG3051" s="33"/>
      <c r="AH3051" s="34"/>
      <c r="AI3051" s="35"/>
      <c r="AJ3051" s="33"/>
      <c r="AK3051" s="34"/>
      <c r="AL3051" s="35"/>
      <c r="AM3051" s="28"/>
      <c r="AN3051" s="28"/>
      <c r="AO3051" s="28"/>
    </row>
    <row r="3052" spans="5:41" x14ac:dyDescent="0.25">
      <c r="E3052" s="20"/>
      <c r="F3052" s="20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6"/>
      <c r="AA3052" s="16"/>
      <c r="AB3052" s="16"/>
      <c r="AC3052" s="14"/>
      <c r="AD3052" s="14"/>
      <c r="AE3052" s="27"/>
      <c r="AF3052" s="27"/>
      <c r="AG3052" s="33"/>
      <c r="AH3052" s="34"/>
      <c r="AI3052" s="35"/>
      <c r="AJ3052" s="33"/>
      <c r="AK3052" s="34"/>
      <c r="AL3052" s="35"/>
      <c r="AM3052" s="28"/>
      <c r="AN3052" s="28"/>
      <c r="AO3052" s="28"/>
    </row>
    <row r="3053" spans="5:41" x14ac:dyDescent="0.25">
      <c r="E3053" s="20"/>
      <c r="F3053" s="20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6"/>
      <c r="AA3053" s="16"/>
      <c r="AB3053" s="16"/>
      <c r="AC3053" s="14"/>
      <c r="AD3053" s="14"/>
      <c r="AE3053" s="27"/>
      <c r="AF3053" s="27"/>
      <c r="AG3053" s="33"/>
      <c r="AH3053" s="34"/>
      <c r="AI3053" s="35"/>
      <c r="AJ3053" s="33"/>
      <c r="AK3053" s="34"/>
      <c r="AL3053" s="35"/>
      <c r="AM3053" s="28"/>
      <c r="AN3053" s="28"/>
      <c r="AO3053" s="28"/>
    </row>
    <row r="3054" spans="5:41" x14ac:dyDescent="0.25">
      <c r="E3054" s="20"/>
      <c r="F3054" s="20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6"/>
      <c r="AA3054" s="16"/>
      <c r="AB3054" s="16"/>
      <c r="AC3054" s="14"/>
      <c r="AD3054" s="14"/>
      <c r="AE3054" s="27"/>
      <c r="AF3054" s="27"/>
      <c r="AG3054" s="33"/>
      <c r="AH3054" s="34"/>
      <c r="AI3054" s="35"/>
      <c r="AJ3054" s="33"/>
      <c r="AK3054" s="34"/>
      <c r="AL3054" s="35"/>
      <c r="AM3054" s="28"/>
      <c r="AN3054" s="28"/>
      <c r="AO3054" s="28"/>
    </row>
    <row r="3055" spans="5:41" x14ac:dyDescent="0.25">
      <c r="E3055" s="20"/>
      <c r="F3055" s="20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6"/>
      <c r="AA3055" s="16"/>
      <c r="AB3055" s="16"/>
      <c r="AC3055" s="14"/>
      <c r="AD3055" s="14"/>
      <c r="AE3055" s="27"/>
      <c r="AF3055" s="27"/>
      <c r="AG3055" s="33"/>
      <c r="AH3055" s="34"/>
      <c r="AI3055" s="35"/>
      <c r="AJ3055" s="33"/>
      <c r="AK3055" s="34"/>
      <c r="AL3055" s="35"/>
      <c r="AM3055" s="28"/>
      <c r="AN3055" s="28"/>
      <c r="AO3055" s="28"/>
    </row>
    <row r="3056" spans="5:41" x14ac:dyDescent="0.25">
      <c r="E3056" s="20"/>
      <c r="F3056" s="20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6"/>
      <c r="AA3056" s="16"/>
      <c r="AB3056" s="16"/>
      <c r="AC3056" s="14"/>
      <c r="AD3056" s="14"/>
      <c r="AE3056" s="27"/>
      <c r="AF3056" s="27"/>
      <c r="AG3056" s="33"/>
      <c r="AH3056" s="34"/>
      <c r="AI3056" s="35"/>
      <c r="AJ3056" s="33"/>
      <c r="AK3056" s="34"/>
      <c r="AL3056" s="35"/>
      <c r="AM3056" s="28"/>
      <c r="AN3056" s="28"/>
      <c r="AO3056" s="28"/>
    </row>
    <row r="3057" spans="5:41" x14ac:dyDescent="0.25">
      <c r="E3057" s="20"/>
      <c r="F3057" s="20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6"/>
      <c r="AA3057" s="16"/>
      <c r="AB3057" s="16"/>
      <c r="AC3057" s="14"/>
      <c r="AD3057" s="14"/>
      <c r="AE3057" s="27"/>
      <c r="AF3057" s="27"/>
      <c r="AG3057" s="33"/>
      <c r="AH3057" s="34"/>
      <c r="AI3057" s="35"/>
      <c r="AJ3057" s="33"/>
      <c r="AK3057" s="34"/>
      <c r="AL3057" s="35"/>
      <c r="AM3057" s="28"/>
      <c r="AN3057" s="28"/>
      <c r="AO3057" s="28"/>
    </row>
    <row r="3058" spans="5:41" x14ac:dyDescent="0.25">
      <c r="E3058" s="20"/>
      <c r="F3058" s="20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6"/>
      <c r="AA3058" s="16"/>
      <c r="AB3058" s="16"/>
      <c r="AC3058" s="14"/>
      <c r="AD3058" s="14"/>
      <c r="AE3058" s="27"/>
      <c r="AF3058" s="27"/>
      <c r="AG3058" s="33"/>
      <c r="AH3058" s="34"/>
      <c r="AI3058" s="35"/>
      <c r="AJ3058" s="33"/>
      <c r="AK3058" s="34"/>
      <c r="AL3058" s="35"/>
      <c r="AM3058" s="28"/>
      <c r="AN3058" s="28"/>
      <c r="AO3058" s="28"/>
    </row>
    <row r="3059" spans="5:41" x14ac:dyDescent="0.25">
      <c r="E3059" s="20"/>
      <c r="F3059" s="20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6"/>
      <c r="AA3059" s="16"/>
      <c r="AB3059" s="16"/>
      <c r="AC3059" s="14"/>
      <c r="AD3059" s="14"/>
      <c r="AE3059" s="27"/>
      <c r="AF3059" s="27"/>
      <c r="AG3059" s="33"/>
      <c r="AH3059" s="34"/>
      <c r="AI3059" s="35"/>
      <c r="AJ3059" s="33"/>
      <c r="AK3059" s="34"/>
      <c r="AL3059" s="35"/>
      <c r="AM3059" s="28"/>
      <c r="AN3059" s="28"/>
      <c r="AO3059" s="28"/>
    </row>
    <row r="3060" spans="5:41" x14ac:dyDescent="0.25">
      <c r="E3060" s="20"/>
      <c r="F3060" s="20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6"/>
      <c r="AA3060" s="16"/>
      <c r="AB3060" s="16"/>
      <c r="AC3060" s="14"/>
      <c r="AD3060" s="14"/>
      <c r="AE3060" s="27"/>
      <c r="AF3060" s="27"/>
      <c r="AG3060" s="33"/>
      <c r="AH3060" s="34"/>
      <c r="AI3060" s="35"/>
      <c r="AJ3060" s="33"/>
      <c r="AK3060" s="34"/>
      <c r="AL3060" s="35"/>
      <c r="AM3060" s="28"/>
      <c r="AN3060" s="28"/>
      <c r="AO3060" s="28"/>
    </row>
    <row r="3061" spans="5:41" x14ac:dyDescent="0.25">
      <c r="E3061" s="20"/>
      <c r="F3061" s="20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6"/>
      <c r="AA3061" s="16"/>
      <c r="AB3061" s="16"/>
      <c r="AC3061" s="14"/>
      <c r="AD3061" s="14"/>
      <c r="AE3061" s="27"/>
      <c r="AF3061" s="27"/>
      <c r="AG3061" s="33"/>
      <c r="AH3061" s="34"/>
      <c r="AI3061" s="35"/>
      <c r="AJ3061" s="33"/>
      <c r="AK3061" s="34"/>
      <c r="AL3061" s="35"/>
      <c r="AM3061" s="28"/>
      <c r="AN3061" s="28"/>
      <c r="AO3061" s="28"/>
    </row>
    <row r="3062" spans="5:41" x14ac:dyDescent="0.25">
      <c r="E3062" s="20"/>
      <c r="F3062" s="20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6"/>
      <c r="AA3062" s="16"/>
      <c r="AB3062" s="16"/>
      <c r="AC3062" s="14"/>
      <c r="AD3062" s="14"/>
      <c r="AE3062" s="27"/>
      <c r="AF3062" s="27"/>
      <c r="AG3062" s="33"/>
      <c r="AH3062" s="34"/>
      <c r="AI3062" s="35"/>
      <c r="AJ3062" s="33"/>
      <c r="AK3062" s="34"/>
      <c r="AL3062" s="35"/>
      <c r="AM3062" s="28"/>
      <c r="AN3062" s="28"/>
      <c r="AO3062" s="28"/>
    </row>
    <row r="3063" spans="5:41" x14ac:dyDescent="0.25">
      <c r="E3063" s="20"/>
      <c r="F3063" s="20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6"/>
      <c r="AA3063" s="16"/>
      <c r="AB3063" s="16"/>
      <c r="AC3063" s="14"/>
      <c r="AD3063" s="14"/>
      <c r="AE3063" s="27"/>
      <c r="AF3063" s="27"/>
      <c r="AG3063" s="33"/>
      <c r="AH3063" s="34"/>
      <c r="AI3063" s="35"/>
      <c r="AJ3063" s="33"/>
      <c r="AK3063" s="34"/>
      <c r="AL3063" s="35"/>
      <c r="AM3063" s="28"/>
      <c r="AN3063" s="28"/>
      <c r="AO3063" s="28"/>
    </row>
    <row r="3064" spans="5:41" x14ac:dyDescent="0.25">
      <c r="E3064" s="20"/>
      <c r="F3064" s="20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6"/>
      <c r="AA3064" s="16"/>
      <c r="AB3064" s="16"/>
      <c r="AC3064" s="14"/>
      <c r="AD3064" s="14"/>
      <c r="AE3064" s="27"/>
      <c r="AF3064" s="27"/>
      <c r="AG3064" s="33"/>
      <c r="AH3064" s="34"/>
      <c r="AI3064" s="35"/>
      <c r="AJ3064" s="33"/>
      <c r="AK3064" s="34"/>
      <c r="AL3064" s="35"/>
      <c r="AM3064" s="28"/>
      <c r="AN3064" s="28"/>
      <c r="AO3064" s="28"/>
    </row>
    <row r="3065" spans="5:41" x14ac:dyDescent="0.25">
      <c r="E3065" s="20"/>
      <c r="F3065" s="20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6"/>
      <c r="AA3065" s="16"/>
      <c r="AB3065" s="16"/>
      <c r="AC3065" s="14"/>
      <c r="AD3065" s="14"/>
      <c r="AE3065" s="27"/>
      <c r="AF3065" s="27"/>
      <c r="AG3065" s="33"/>
      <c r="AH3065" s="34"/>
      <c r="AI3065" s="35"/>
      <c r="AJ3065" s="33"/>
      <c r="AK3065" s="34"/>
      <c r="AL3065" s="35"/>
      <c r="AM3065" s="28"/>
      <c r="AN3065" s="28"/>
      <c r="AO3065" s="28"/>
    </row>
    <row r="3066" spans="5:41" x14ac:dyDescent="0.25">
      <c r="E3066" s="20"/>
      <c r="F3066" s="20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6"/>
      <c r="AA3066" s="16"/>
      <c r="AB3066" s="16"/>
      <c r="AC3066" s="14"/>
      <c r="AD3066" s="14"/>
      <c r="AE3066" s="27"/>
      <c r="AF3066" s="27"/>
      <c r="AG3066" s="33"/>
      <c r="AH3066" s="34"/>
      <c r="AI3066" s="35"/>
      <c r="AJ3066" s="33"/>
      <c r="AK3066" s="34"/>
      <c r="AL3066" s="35"/>
      <c r="AM3066" s="28"/>
      <c r="AN3066" s="28"/>
      <c r="AO3066" s="28"/>
    </row>
    <row r="3067" spans="5:41" x14ac:dyDescent="0.25">
      <c r="E3067" s="20"/>
      <c r="F3067" s="20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6"/>
      <c r="AA3067" s="16"/>
      <c r="AB3067" s="16"/>
      <c r="AC3067" s="14"/>
      <c r="AD3067" s="14"/>
      <c r="AE3067" s="27"/>
      <c r="AF3067" s="27"/>
      <c r="AG3067" s="33"/>
      <c r="AH3067" s="34"/>
      <c r="AI3067" s="35"/>
      <c r="AJ3067" s="33"/>
      <c r="AK3067" s="34"/>
      <c r="AL3067" s="35"/>
      <c r="AM3067" s="28"/>
      <c r="AN3067" s="28"/>
      <c r="AO3067" s="28"/>
    </row>
    <row r="3068" spans="5:41" x14ac:dyDescent="0.25">
      <c r="E3068" s="20"/>
      <c r="F3068" s="20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6"/>
      <c r="AA3068" s="16"/>
      <c r="AB3068" s="16"/>
      <c r="AC3068" s="14"/>
      <c r="AD3068" s="14"/>
      <c r="AE3068" s="27"/>
      <c r="AF3068" s="27"/>
      <c r="AG3068" s="33"/>
      <c r="AH3068" s="34"/>
      <c r="AI3068" s="35"/>
      <c r="AJ3068" s="33"/>
      <c r="AK3068" s="34"/>
      <c r="AL3068" s="35"/>
      <c r="AM3068" s="28"/>
      <c r="AN3068" s="28"/>
      <c r="AO3068" s="28"/>
    </row>
    <row r="3069" spans="5:41" x14ac:dyDescent="0.25">
      <c r="E3069" s="20"/>
      <c r="F3069" s="20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6"/>
      <c r="AA3069" s="16"/>
      <c r="AB3069" s="16"/>
      <c r="AC3069" s="14"/>
      <c r="AD3069" s="14"/>
      <c r="AE3069" s="27"/>
      <c r="AF3069" s="27"/>
      <c r="AG3069" s="33"/>
      <c r="AH3069" s="34"/>
      <c r="AI3069" s="35"/>
      <c r="AJ3069" s="33"/>
      <c r="AK3069" s="34"/>
      <c r="AL3069" s="35"/>
      <c r="AM3069" s="28"/>
      <c r="AN3069" s="28"/>
      <c r="AO3069" s="28"/>
    </row>
    <row r="3070" spans="5:41" x14ac:dyDescent="0.25">
      <c r="E3070" s="20"/>
      <c r="F3070" s="20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6"/>
      <c r="AA3070" s="16"/>
      <c r="AB3070" s="16"/>
      <c r="AC3070" s="14"/>
      <c r="AD3070" s="14"/>
      <c r="AE3070" s="27"/>
      <c r="AF3070" s="27"/>
      <c r="AG3070" s="33"/>
      <c r="AH3070" s="34"/>
      <c r="AI3070" s="35"/>
      <c r="AJ3070" s="33"/>
      <c r="AK3070" s="34"/>
      <c r="AL3070" s="35"/>
      <c r="AM3070" s="28"/>
      <c r="AN3070" s="28"/>
      <c r="AO3070" s="28"/>
    </row>
    <row r="3071" spans="5:41" x14ac:dyDescent="0.25">
      <c r="E3071" s="20"/>
      <c r="F3071" s="20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6"/>
      <c r="AA3071" s="16"/>
      <c r="AB3071" s="16"/>
      <c r="AC3071" s="14"/>
      <c r="AD3071" s="14"/>
      <c r="AE3071" s="27"/>
      <c r="AF3071" s="27"/>
      <c r="AG3071" s="33"/>
      <c r="AH3071" s="34"/>
      <c r="AI3071" s="35"/>
      <c r="AJ3071" s="33"/>
      <c r="AK3071" s="34"/>
      <c r="AL3071" s="35"/>
      <c r="AM3071" s="28"/>
      <c r="AN3071" s="28"/>
      <c r="AO3071" s="28"/>
    </row>
    <row r="3072" spans="5:41" x14ac:dyDescent="0.25">
      <c r="E3072" s="20"/>
      <c r="F3072" s="20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6"/>
      <c r="AA3072" s="16"/>
      <c r="AB3072" s="16"/>
      <c r="AC3072" s="14"/>
      <c r="AD3072" s="14"/>
      <c r="AE3072" s="27"/>
      <c r="AF3072" s="27"/>
      <c r="AG3072" s="33"/>
      <c r="AH3072" s="34"/>
      <c r="AI3072" s="35"/>
      <c r="AJ3072" s="33"/>
      <c r="AK3072" s="34"/>
      <c r="AL3072" s="35"/>
      <c r="AM3072" s="28"/>
      <c r="AN3072" s="28"/>
      <c r="AO3072" s="28"/>
    </row>
    <row r="3073" spans="5:41" x14ac:dyDescent="0.25">
      <c r="E3073" s="20"/>
      <c r="F3073" s="20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6"/>
      <c r="AA3073" s="16"/>
      <c r="AB3073" s="16"/>
      <c r="AC3073" s="14"/>
      <c r="AD3073" s="14"/>
      <c r="AE3073" s="27"/>
      <c r="AF3073" s="27"/>
      <c r="AG3073" s="33"/>
      <c r="AH3073" s="34"/>
      <c r="AI3073" s="35"/>
      <c r="AJ3073" s="33"/>
      <c r="AK3073" s="34"/>
      <c r="AL3073" s="35"/>
      <c r="AM3073" s="28"/>
      <c r="AN3073" s="28"/>
      <c r="AO3073" s="28"/>
    </row>
    <row r="3074" spans="5:41" x14ac:dyDescent="0.25">
      <c r="E3074" s="20"/>
      <c r="F3074" s="20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6"/>
      <c r="AA3074" s="16"/>
      <c r="AB3074" s="16"/>
      <c r="AC3074" s="14"/>
      <c r="AD3074" s="14"/>
      <c r="AE3074" s="27"/>
      <c r="AF3074" s="27"/>
      <c r="AG3074" s="33"/>
      <c r="AH3074" s="34"/>
      <c r="AI3074" s="35"/>
      <c r="AJ3074" s="33"/>
      <c r="AK3074" s="34"/>
      <c r="AL3074" s="35"/>
      <c r="AM3074" s="28"/>
      <c r="AN3074" s="28"/>
      <c r="AO3074" s="28"/>
    </row>
    <row r="3075" spans="5:41" x14ac:dyDescent="0.25">
      <c r="E3075" s="20"/>
      <c r="F3075" s="20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6"/>
      <c r="AA3075" s="16"/>
      <c r="AB3075" s="16"/>
      <c r="AC3075" s="14"/>
      <c r="AD3075" s="14"/>
      <c r="AE3075" s="27"/>
      <c r="AF3075" s="27"/>
      <c r="AG3075" s="33"/>
      <c r="AH3075" s="34"/>
      <c r="AI3075" s="35"/>
      <c r="AJ3075" s="33"/>
      <c r="AK3075" s="34"/>
      <c r="AL3075" s="35"/>
      <c r="AM3075" s="28"/>
      <c r="AN3075" s="28"/>
      <c r="AO3075" s="28"/>
    </row>
    <row r="3076" spans="5:41" x14ac:dyDescent="0.25">
      <c r="E3076" s="20"/>
      <c r="F3076" s="20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6"/>
      <c r="AA3076" s="16"/>
      <c r="AB3076" s="16"/>
      <c r="AC3076" s="14"/>
      <c r="AD3076" s="14"/>
      <c r="AE3076" s="27"/>
      <c r="AF3076" s="27"/>
      <c r="AG3076" s="33"/>
      <c r="AH3076" s="34"/>
      <c r="AI3076" s="35"/>
      <c r="AJ3076" s="33"/>
      <c r="AK3076" s="34"/>
      <c r="AL3076" s="35"/>
      <c r="AM3076" s="28"/>
      <c r="AN3076" s="28"/>
      <c r="AO3076" s="28"/>
    </row>
    <row r="3077" spans="5:41" x14ac:dyDescent="0.25">
      <c r="E3077" s="20"/>
      <c r="F3077" s="20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6"/>
      <c r="AA3077" s="16"/>
      <c r="AB3077" s="16"/>
      <c r="AC3077" s="14"/>
      <c r="AD3077" s="14"/>
      <c r="AE3077" s="27"/>
      <c r="AF3077" s="27"/>
      <c r="AG3077" s="33"/>
      <c r="AH3077" s="34"/>
      <c r="AI3077" s="35"/>
      <c r="AJ3077" s="33"/>
      <c r="AK3077" s="34"/>
      <c r="AL3077" s="35"/>
      <c r="AM3077" s="28"/>
      <c r="AN3077" s="28"/>
      <c r="AO3077" s="28"/>
    </row>
    <row r="3078" spans="5:41" x14ac:dyDescent="0.25">
      <c r="E3078" s="20"/>
      <c r="F3078" s="20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6"/>
      <c r="AA3078" s="16"/>
      <c r="AB3078" s="16"/>
      <c r="AC3078" s="14"/>
      <c r="AD3078" s="14"/>
      <c r="AE3078" s="27"/>
      <c r="AF3078" s="27"/>
      <c r="AG3078" s="33"/>
      <c r="AH3078" s="34"/>
      <c r="AI3078" s="35"/>
      <c r="AJ3078" s="33"/>
      <c r="AK3078" s="34"/>
      <c r="AL3078" s="35"/>
      <c r="AM3078" s="28"/>
      <c r="AN3078" s="28"/>
      <c r="AO3078" s="28"/>
    </row>
    <row r="3079" spans="5:41" x14ac:dyDescent="0.25">
      <c r="E3079" s="20"/>
      <c r="F3079" s="20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6"/>
      <c r="AA3079" s="16"/>
      <c r="AB3079" s="16"/>
      <c r="AC3079" s="14"/>
      <c r="AD3079" s="14"/>
      <c r="AE3079" s="27"/>
      <c r="AF3079" s="27"/>
      <c r="AG3079" s="33"/>
      <c r="AH3079" s="34"/>
      <c r="AI3079" s="35"/>
      <c r="AJ3079" s="33"/>
      <c r="AK3079" s="34"/>
      <c r="AL3079" s="35"/>
      <c r="AM3079" s="28"/>
      <c r="AN3079" s="28"/>
      <c r="AO3079" s="28"/>
    </row>
    <row r="3080" spans="5:41" x14ac:dyDescent="0.25">
      <c r="E3080" s="20"/>
      <c r="F3080" s="20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6"/>
      <c r="AA3080" s="16"/>
      <c r="AB3080" s="16"/>
      <c r="AC3080" s="14"/>
      <c r="AD3080" s="14"/>
      <c r="AE3080" s="27"/>
      <c r="AF3080" s="27"/>
      <c r="AG3080" s="33"/>
      <c r="AH3080" s="34"/>
      <c r="AI3080" s="35"/>
      <c r="AJ3080" s="33"/>
      <c r="AK3080" s="34"/>
      <c r="AL3080" s="35"/>
      <c r="AM3080" s="28"/>
      <c r="AN3080" s="28"/>
      <c r="AO3080" s="28"/>
    </row>
    <row r="3081" spans="5:41" x14ac:dyDescent="0.25">
      <c r="E3081" s="20"/>
      <c r="F3081" s="20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6"/>
      <c r="AA3081" s="16"/>
      <c r="AB3081" s="16"/>
      <c r="AC3081" s="14"/>
      <c r="AD3081" s="14"/>
      <c r="AE3081" s="27"/>
      <c r="AF3081" s="27"/>
      <c r="AG3081" s="33"/>
      <c r="AH3081" s="34"/>
      <c r="AI3081" s="35"/>
      <c r="AJ3081" s="33"/>
      <c r="AK3081" s="34"/>
      <c r="AL3081" s="35"/>
      <c r="AM3081" s="28"/>
      <c r="AN3081" s="28"/>
      <c r="AO3081" s="28"/>
    </row>
    <row r="3082" spans="5:41" x14ac:dyDescent="0.25">
      <c r="E3082" s="20"/>
      <c r="F3082" s="20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6"/>
      <c r="AA3082" s="16"/>
      <c r="AB3082" s="16"/>
      <c r="AC3082" s="14"/>
      <c r="AD3082" s="14"/>
      <c r="AE3082" s="27"/>
      <c r="AF3082" s="27"/>
      <c r="AG3082" s="33"/>
      <c r="AH3082" s="34"/>
      <c r="AI3082" s="35"/>
      <c r="AJ3082" s="33"/>
      <c r="AK3082" s="34"/>
      <c r="AL3082" s="35"/>
      <c r="AM3082" s="28"/>
      <c r="AN3082" s="28"/>
      <c r="AO3082" s="28"/>
    </row>
    <row r="3083" spans="5:41" x14ac:dyDescent="0.25">
      <c r="E3083" s="20"/>
      <c r="F3083" s="20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6"/>
      <c r="AA3083" s="16"/>
      <c r="AB3083" s="16"/>
      <c r="AC3083" s="14"/>
      <c r="AD3083" s="14"/>
      <c r="AE3083" s="27"/>
      <c r="AF3083" s="27"/>
      <c r="AG3083" s="33"/>
      <c r="AH3083" s="34"/>
      <c r="AI3083" s="35"/>
      <c r="AJ3083" s="33"/>
      <c r="AK3083" s="34"/>
      <c r="AL3083" s="35"/>
      <c r="AM3083" s="28"/>
      <c r="AN3083" s="28"/>
      <c r="AO3083" s="28"/>
    </row>
    <row r="3084" spans="5:41" x14ac:dyDescent="0.25">
      <c r="E3084" s="20"/>
      <c r="F3084" s="20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6"/>
      <c r="AA3084" s="16"/>
      <c r="AB3084" s="16"/>
      <c r="AC3084" s="14"/>
      <c r="AD3084" s="14"/>
      <c r="AE3084" s="27"/>
      <c r="AF3084" s="27"/>
      <c r="AG3084" s="33"/>
      <c r="AH3084" s="34"/>
      <c r="AI3084" s="35"/>
      <c r="AJ3084" s="33"/>
      <c r="AK3084" s="34"/>
      <c r="AL3084" s="35"/>
      <c r="AM3084" s="28"/>
      <c r="AN3084" s="28"/>
      <c r="AO3084" s="28"/>
    </row>
    <row r="3085" spans="5:41" x14ac:dyDescent="0.25">
      <c r="E3085" s="20"/>
      <c r="F3085" s="20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6"/>
      <c r="AA3085" s="16"/>
      <c r="AB3085" s="16"/>
      <c r="AC3085" s="14"/>
      <c r="AD3085" s="14"/>
      <c r="AE3085" s="27"/>
      <c r="AF3085" s="27"/>
      <c r="AG3085" s="33"/>
      <c r="AH3085" s="34"/>
      <c r="AI3085" s="35"/>
      <c r="AJ3085" s="33"/>
      <c r="AK3085" s="34"/>
      <c r="AL3085" s="35"/>
      <c r="AM3085" s="28"/>
      <c r="AN3085" s="28"/>
      <c r="AO3085" s="28"/>
    </row>
    <row r="3086" spans="5:41" x14ac:dyDescent="0.25">
      <c r="E3086" s="20"/>
      <c r="F3086" s="20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6"/>
      <c r="AA3086" s="16"/>
      <c r="AB3086" s="16"/>
      <c r="AC3086" s="14"/>
      <c r="AD3086" s="14"/>
      <c r="AE3086" s="27"/>
      <c r="AF3086" s="27"/>
      <c r="AG3086" s="33"/>
      <c r="AH3086" s="34"/>
      <c r="AI3086" s="35"/>
      <c r="AJ3086" s="33"/>
      <c r="AK3086" s="34"/>
      <c r="AL3086" s="35"/>
      <c r="AM3086" s="28"/>
      <c r="AN3086" s="28"/>
      <c r="AO3086" s="28"/>
    </row>
    <row r="3087" spans="5:41" x14ac:dyDescent="0.25">
      <c r="E3087" s="20"/>
      <c r="F3087" s="20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6"/>
      <c r="AA3087" s="16"/>
      <c r="AB3087" s="16"/>
      <c r="AC3087" s="14"/>
      <c r="AD3087" s="14"/>
      <c r="AE3087" s="27"/>
      <c r="AF3087" s="27"/>
      <c r="AG3087" s="33"/>
      <c r="AH3087" s="34"/>
      <c r="AI3087" s="35"/>
      <c r="AJ3087" s="33"/>
      <c r="AK3087" s="34"/>
      <c r="AL3087" s="35"/>
      <c r="AM3087" s="28"/>
      <c r="AN3087" s="28"/>
      <c r="AO3087" s="28"/>
    </row>
    <row r="3088" spans="5:41" x14ac:dyDescent="0.25">
      <c r="E3088" s="20"/>
      <c r="F3088" s="20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6"/>
      <c r="AA3088" s="16"/>
      <c r="AB3088" s="16"/>
      <c r="AC3088" s="14"/>
      <c r="AD3088" s="14"/>
      <c r="AE3088" s="27"/>
      <c r="AF3088" s="27"/>
      <c r="AG3088" s="33"/>
      <c r="AH3088" s="34"/>
      <c r="AI3088" s="35"/>
      <c r="AJ3088" s="33"/>
      <c r="AK3088" s="34"/>
      <c r="AL3088" s="35"/>
      <c r="AM3088" s="28"/>
      <c r="AN3088" s="28"/>
      <c r="AO3088" s="28"/>
    </row>
    <row r="3089" spans="5:41" x14ac:dyDescent="0.25">
      <c r="E3089" s="20"/>
      <c r="F3089" s="20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6"/>
      <c r="AA3089" s="16"/>
      <c r="AB3089" s="16"/>
      <c r="AC3089" s="14"/>
      <c r="AD3089" s="14"/>
      <c r="AE3089" s="27"/>
      <c r="AF3089" s="27"/>
      <c r="AG3089" s="33"/>
      <c r="AH3089" s="34"/>
      <c r="AI3089" s="35"/>
      <c r="AJ3089" s="33"/>
      <c r="AK3089" s="34"/>
      <c r="AL3089" s="35"/>
      <c r="AM3089" s="28"/>
      <c r="AN3089" s="28"/>
      <c r="AO3089" s="28"/>
    </row>
    <row r="3090" spans="5:41" x14ac:dyDescent="0.25">
      <c r="E3090" s="20"/>
      <c r="F3090" s="20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6"/>
      <c r="AA3090" s="16"/>
      <c r="AB3090" s="16"/>
      <c r="AC3090" s="14"/>
      <c r="AD3090" s="14"/>
      <c r="AE3090" s="27"/>
      <c r="AF3090" s="27"/>
      <c r="AG3090" s="33"/>
      <c r="AH3090" s="34"/>
      <c r="AI3090" s="35"/>
      <c r="AJ3090" s="33"/>
      <c r="AK3090" s="34"/>
      <c r="AL3090" s="35"/>
      <c r="AM3090" s="28"/>
      <c r="AN3090" s="28"/>
      <c r="AO3090" s="28"/>
    </row>
    <row r="3091" spans="5:41" x14ac:dyDescent="0.25">
      <c r="E3091" s="20"/>
      <c r="F3091" s="20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6"/>
      <c r="AA3091" s="16"/>
      <c r="AB3091" s="16"/>
      <c r="AC3091" s="14"/>
      <c r="AD3091" s="14"/>
      <c r="AE3091" s="27"/>
      <c r="AF3091" s="27"/>
      <c r="AG3091" s="33"/>
      <c r="AH3091" s="34"/>
      <c r="AI3091" s="35"/>
      <c r="AJ3091" s="33"/>
      <c r="AK3091" s="34"/>
      <c r="AL3091" s="35"/>
      <c r="AM3091" s="28"/>
      <c r="AN3091" s="28"/>
      <c r="AO3091" s="28"/>
    </row>
    <row r="3092" spans="5:41" x14ac:dyDescent="0.25">
      <c r="E3092" s="20"/>
      <c r="F3092" s="20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6"/>
      <c r="AA3092" s="16"/>
      <c r="AB3092" s="16"/>
      <c r="AC3092" s="14"/>
      <c r="AD3092" s="14"/>
      <c r="AE3092" s="27"/>
      <c r="AF3092" s="27"/>
      <c r="AG3092" s="33"/>
      <c r="AH3092" s="34"/>
      <c r="AI3092" s="35"/>
      <c r="AJ3092" s="33"/>
      <c r="AK3092" s="34"/>
      <c r="AL3092" s="35"/>
      <c r="AM3092" s="28"/>
      <c r="AN3092" s="28"/>
      <c r="AO3092" s="28"/>
    </row>
    <row r="3093" spans="5:41" x14ac:dyDescent="0.25">
      <c r="E3093" s="20"/>
      <c r="F3093" s="20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6"/>
      <c r="AA3093" s="16"/>
      <c r="AB3093" s="16"/>
      <c r="AC3093" s="14"/>
      <c r="AD3093" s="14"/>
      <c r="AE3093" s="27"/>
      <c r="AF3093" s="27"/>
      <c r="AG3093" s="33"/>
      <c r="AH3093" s="34"/>
      <c r="AI3093" s="35"/>
      <c r="AJ3093" s="33"/>
      <c r="AK3093" s="34"/>
      <c r="AL3093" s="35"/>
      <c r="AM3093" s="28"/>
      <c r="AN3093" s="28"/>
      <c r="AO3093" s="28"/>
    </row>
    <row r="3094" spans="5:41" x14ac:dyDescent="0.25">
      <c r="E3094" s="20"/>
      <c r="F3094" s="20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6"/>
      <c r="AA3094" s="16"/>
      <c r="AB3094" s="16"/>
      <c r="AC3094" s="14"/>
      <c r="AD3094" s="14"/>
      <c r="AE3094" s="27"/>
      <c r="AF3094" s="27"/>
      <c r="AG3094" s="33"/>
      <c r="AH3094" s="34"/>
      <c r="AI3094" s="35"/>
      <c r="AJ3094" s="33"/>
      <c r="AK3094" s="34"/>
      <c r="AL3094" s="35"/>
      <c r="AM3094" s="28"/>
      <c r="AN3094" s="28"/>
      <c r="AO3094" s="28"/>
    </row>
    <row r="3095" spans="5:41" x14ac:dyDescent="0.25">
      <c r="E3095" s="20"/>
      <c r="F3095" s="20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6"/>
      <c r="AA3095" s="16"/>
      <c r="AB3095" s="16"/>
      <c r="AC3095" s="14"/>
      <c r="AD3095" s="14"/>
      <c r="AE3095" s="27"/>
      <c r="AF3095" s="27"/>
      <c r="AG3095" s="33"/>
      <c r="AH3095" s="34"/>
      <c r="AI3095" s="35"/>
      <c r="AJ3095" s="33"/>
      <c r="AK3095" s="34"/>
      <c r="AL3095" s="35"/>
      <c r="AM3095" s="28"/>
      <c r="AN3095" s="28"/>
      <c r="AO3095" s="28"/>
    </row>
    <row r="3096" spans="5:41" x14ac:dyDescent="0.25">
      <c r="E3096" s="20"/>
      <c r="F3096" s="20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6"/>
      <c r="AA3096" s="16"/>
      <c r="AB3096" s="16"/>
      <c r="AC3096" s="14"/>
      <c r="AD3096" s="14"/>
      <c r="AE3096" s="27"/>
      <c r="AF3096" s="27"/>
      <c r="AG3096" s="33"/>
      <c r="AH3096" s="34"/>
      <c r="AI3096" s="35"/>
      <c r="AJ3096" s="33"/>
      <c r="AK3096" s="34"/>
      <c r="AL3096" s="35"/>
      <c r="AM3096" s="28"/>
      <c r="AN3096" s="28"/>
      <c r="AO3096" s="28"/>
    </row>
    <row r="3097" spans="5:41" x14ac:dyDescent="0.25">
      <c r="E3097" s="20"/>
      <c r="F3097" s="20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6"/>
      <c r="AA3097" s="16"/>
      <c r="AB3097" s="16"/>
      <c r="AC3097" s="14"/>
      <c r="AD3097" s="14"/>
      <c r="AE3097" s="27"/>
      <c r="AF3097" s="27"/>
      <c r="AG3097" s="33"/>
      <c r="AH3097" s="34"/>
      <c r="AI3097" s="35"/>
      <c r="AJ3097" s="33"/>
      <c r="AK3097" s="34"/>
      <c r="AL3097" s="35"/>
      <c r="AM3097" s="28"/>
      <c r="AN3097" s="28"/>
      <c r="AO3097" s="28"/>
    </row>
    <row r="3098" spans="5:41" x14ac:dyDescent="0.25">
      <c r="E3098" s="20"/>
      <c r="F3098" s="20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6"/>
      <c r="AA3098" s="16"/>
      <c r="AB3098" s="16"/>
      <c r="AC3098" s="14"/>
      <c r="AD3098" s="14"/>
      <c r="AE3098" s="27"/>
      <c r="AF3098" s="27"/>
      <c r="AG3098" s="33"/>
      <c r="AH3098" s="34"/>
      <c r="AI3098" s="35"/>
      <c r="AJ3098" s="33"/>
      <c r="AK3098" s="34"/>
      <c r="AL3098" s="35"/>
      <c r="AM3098" s="28"/>
      <c r="AN3098" s="28"/>
      <c r="AO3098" s="28"/>
    </row>
    <row r="3099" spans="5:41" x14ac:dyDescent="0.25">
      <c r="E3099" s="20"/>
      <c r="F3099" s="20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6"/>
      <c r="AA3099" s="16"/>
      <c r="AB3099" s="16"/>
      <c r="AC3099" s="14"/>
      <c r="AD3099" s="14"/>
      <c r="AE3099" s="27"/>
      <c r="AF3099" s="27"/>
      <c r="AG3099" s="33"/>
      <c r="AH3099" s="34"/>
      <c r="AI3099" s="35"/>
      <c r="AJ3099" s="33"/>
      <c r="AK3099" s="34"/>
      <c r="AL3099" s="35"/>
      <c r="AM3099" s="28"/>
      <c r="AN3099" s="28"/>
      <c r="AO3099" s="28"/>
    </row>
    <row r="3100" spans="5:41" x14ac:dyDescent="0.25">
      <c r="E3100" s="20"/>
      <c r="F3100" s="20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6"/>
      <c r="AA3100" s="16"/>
      <c r="AB3100" s="16"/>
      <c r="AC3100" s="14"/>
      <c r="AD3100" s="14"/>
      <c r="AE3100" s="27"/>
      <c r="AF3100" s="27"/>
      <c r="AG3100" s="33"/>
      <c r="AH3100" s="34"/>
      <c r="AI3100" s="35"/>
      <c r="AJ3100" s="33"/>
      <c r="AK3100" s="34"/>
      <c r="AL3100" s="35"/>
      <c r="AM3100" s="28"/>
      <c r="AN3100" s="28"/>
      <c r="AO3100" s="28"/>
    </row>
    <row r="3101" spans="5:41" x14ac:dyDescent="0.25">
      <c r="E3101" s="20"/>
      <c r="F3101" s="20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6"/>
      <c r="AA3101" s="16"/>
      <c r="AB3101" s="16"/>
      <c r="AC3101" s="14"/>
      <c r="AD3101" s="14"/>
      <c r="AE3101" s="27"/>
      <c r="AF3101" s="27"/>
      <c r="AG3101" s="33"/>
      <c r="AH3101" s="34"/>
      <c r="AI3101" s="35"/>
      <c r="AJ3101" s="33"/>
      <c r="AK3101" s="34"/>
      <c r="AL3101" s="35"/>
      <c r="AM3101" s="28"/>
      <c r="AN3101" s="28"/>
      <c r="AO3101" s="28"/>
    </row>
    <row r="3102" spans="5:41" x14ac:dyDescent="0.25">
      <c r="E3102" s="20"/>
      <c r="F3102" s="20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6"/>
      <c r="AA3102" s="16"/>
      <c r="AB3102" s="16"/>
      <c r="AC3102" s="14"/>
      <c r="AD3102" s="14"/>
      <c r="AE3102" s="27"/>
      <c r="AF3102" s="27"/>
      <c r="AG3102" s="33"/>
      <c r="AH3102" s="34"/>
      <c r="AI3102" s="35"/>
      <c r="AJ3102" s="33"/>
      <c r="AK3102" s="34"/>
      <c r="AL3102" s="35"/>
      <c r="AM3102" s="28"/>
      <c r="AN3102" s="28"/>
      <c r="AO3102" s="28"/>
    </row>
    <row r="3103" spans="5:41" x14ac:dyDescent="0.25">
      <c r="E3103" s="20"/>
      <c r="F3103" s="20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6"/>
      <c r="AA3103" s="16"/>
      <c r="AB3103" s="16"/>
      <c r="AC3103" s="14"/>
      <c r="AD3103" s="14"/>
      <c r="AE3103" s="27"/>
      <c r="AF3103" s="27"/>
      <c r="AG3103" s="33"/>
      <c r="AH3103" s="34"/>
      <c r="AI3103" s="35"/>
      <c r="AJ3103" s="33"/>
      <c r="AK3103" s="34"/>
      <c r="AL3103" s="35"/>
      <c r="AM3103" s="28"/>
      <c r="AN3103" s="28"/>
      <c r="AO3103" s="28"/>
    </row>
    <row r="3104" spans="5:41" x14ac:dyDescent="0.25">
      <c r="E3104" s="20"/>
      <c r="F3104" s="20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6"/>
      <c r="AA3104" s="16"/>
      <c r="AB3104" s="16"/>
      <c r="AC3104" s="14"/>
      <c r="AD3104" s="14"/>
      <c r="AE3104" s="27"/>
      <c r="AF3104" s="27"/>
      <c r="AG3104" s="33"/>
      <c r="AH3104" s="34"/>
      <c r="AI3104" s="35"/>
      <c r="AJ3104" s="33"/>
      <c r="AK3104" s="34"/>
      <c r="AL3104" s="35"/>
      <c r="AM3104" s="28"/>
      <c r="AN3104" s="28"/>
      <c r="AO3104" s="28"/>
    </row>
    <row r="3105" spans="5:41" x14ac:dyDescent="0.25">
      <c r="E3105" s="20"/>
      <c r="F3105" s="20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6"/>
      <c r="AA3105" s="16"/>
      <c r="AB3105" s="16"/>
      <c r="AC3105" s="14"/>
      <c r="AD3105" s="14"/>
      <c r="AE3105" s="27"/>
      <c r="AF3105" s="27"/>
      <c r="AG3105" s="33"/>
      <c r="AH3105" s="34"/>
      <c r="AI3105" s="35"/>
      <c r="AJ3105" s="33"/>
      <c r="AK3105" s="34"/>
      <c r="AL3105" s="35"/>
      <c r="AM3105" s="28"/>
      <c r="AN3105" s="28"/>
      <c r="AO3105" s="28"/>
    </row>
    <row r="3106" spans="5:41" x14ac:dyDescent="0.25">
      <c r="E3106" s="20"/>
      <c r="F3106" s="20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6"/>
      <c r="AA3106" s="16"/>
      <c r="AB3106" s="16"/>
      <c r="AC3106" s="14"/>
      <c r="AD3106" s="14"/>
      <c r="AE3106" s="27"/>
      <c r="AF3106" s="27"/>
      <c r="AG3106" s="33"/>
      <c r="AH3106" s="34"/>
      <c r="AI3106" s="35"/>
      <c r="AJ3106" s="33"/>
      <c r="AK3106" s="34"/>
      <c r="AL3106" s="35"/>
      <c r="AM3106" s="28"/>
      <c r="AN3106" s="28"/>
      <c r="AO3106" s="28"/>
    </row>
    <row r="3107" spans="5:41" x14ac:dyDescent="0.25">
      <c r="E3107" s="20"/>
      <c r="F3107" s="20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6"/>
      <c r="AA3107" s="16"/>
      <c r="AB3107" s="16"/>
      <c r="AC3107" s="14"/>
      <c r="AD3107" s="14"/>
      <c r="AE3107" s="27"/>
      <c r="AF3107" s="27"/>
      <c r="AG3107" s="33"/>
      <c r="AH3107" s="34"/>
      <c r="AI3107" s="35"/>
      <c r="AJ3107" s="33"/>
      <c r="AK3107" s="34"/>
      <c r="AL3107" s="35"/>
      <c r="AM3107" s="28"/>
      <c r="AN3107" s="28"/>
      <c r="AO3107" s="28"/>
    </row>
    <row r="3108" spans="5:41" x14ac:dyDescent="0.25">
      <c r="E3108" s="20"/>
      <c r="F3108" s="20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6"/>
      <c r="AA3108" s="16"/>
      <c r="AB3108" s="16"/>
      <c r="AC3108" s="14"/>
      <c r="AD3108" s="14"/>
      <c r="AE3108" s="27"/>
      <c r="AF3108" s="27"/>
      <c r="AG3108" s="33"/>
      <c r="AH3108" s="34"/>
      <c r="AI3108" s="35"/>
      <c r="AJ3108" s="33"/>
      <c r="AK3108" s="34"/>
      <c r="AL3108" s="35"/>
      <c r="AM3108" s="28"/>
      <c r="AN3108" s="28"/>
      <c r="AO3108" s="28"/>
    </row>
    <row r="3109" spans="5:41" x14ac:dyDescent="0.25">
      <c r="E3109" s="20"/>
      <c r="F3109" s="20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6"/>
      <c r="AA3109" s="16"/>
      <c r="AB3109" s="16"/>
      <c r="AC3109" s="14"/>
      <c r="AD3109" s="14"/>
      <c r="AE3109" s="27"/>
      <c r="AF3109" s="27"/>
      <c r="AG3109" s="33"/>
      <c r="AH3109" s="34"/>
      <c r="AI3109" s="35"/>
      <c r="AJ3109" s="33"/>
      <c r="AK3109" s="34"/>
      <c r="AL3109" s="35"/>
      <c r="AM3109" s="28"/>
      <c r="AN3109" s="28"/>
      <c r="AO3109" s="28"/>
    </row>
    <row r="3110" spans="5:41" x14ac:dyDescent="0.25">
      <c r="E3110" s="20"/>
      <c r="F3110" s="20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6"/>
      <c r="AA3110" s="16"/>
      <c r="AB3110" s="16"/>
      <c r="AC3110" s="14"/>
      <c r="AD3110" s="14"/>
      <c r="AE3110" s="27"/>
      <c r="AF3110" s="27"/>
      <c r="AG3110" s="33"/>
      <c r="AH3110" s="34"/>
      <c r="AI3110" s="35"/>
      <c r="AJ3110" s="33"/>
      <c r="AK3110" s="34"/>
      <c r="AL3110" s="35"/>
      <c r="AM3110" s="28"/>
      <c r="AN3110" s="28"/>
      <c r="AO3110" s="28"/>
    </row>
    <row r="3111" spans="5:41" x14ac:dyDescent="0.25">
      <c r="E3111" s="20"/>
      <c r="F3111" s="20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6"/>
      <c r="AA3111" s="16"/>
      <c r="AB3111" s="16"/>
      <c r="AC3111" s="14"/>
      <c r="AD3111" s="14"/>
      <c r="AE3111" s="27"/>
      <c r="AF3111" s="27"/>
      <c r="AG3111" s="33"/>
      <c r="AH3111" s="34"/>
      <c r="AI3111" s="35"/>
      <c r="AJ3111" s="33"/>
      <c r="AK3111" s="34"/>
      <c r="AL3111" s="35"/>
      <c r="AM3111" s="28"/>
      <c r="AN3111" s="28"/>
      <c r="AO3111" s="28"/>
    </row>
    <row r="3112" spans="5:41" x14ac:dyDescent="0.25">
      <c r="E3112" s="20"/>
      <c r="F3112" s="20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6"/>
      <c r="AA3112" s="16"/>
      <c r="AB3112" s="16"/>
      <c r="AC3112" s="14"/>
      <c r="AD3112" s="14"/>
      <c r="AE3112" s="27"/>
      <c r="AF3112" s="27"/>
      <c r="AG3112" s="33"/>
      <c r="AH3112" s="34"/>
      <c r="AI3112" s="35"/>
      <c r="AJ3112" s="33"/>
      <c r="AK3112" s="34"/>
      <c r="AL3112" s="35"/>
      <c r="AM3112" s="28"/>
      <c r="AN3112" s="28"/>
      <c r="AO3112" s="28"/>
    </row>
    <row r="3113" spans="5:41" x14ac:dyDescent="0.25">
      <c r="E3113" s="20"/>
      <c r="F3113" s="20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6"/>
      <c r="AA3113" s="16"/>
      <c r="AB3113" s="16"/>
      <c r="AC3113" s="14"/>
      <c r="AD3113" s="14"/>
      <c r="AE3113" s="27"/>
      <c r="AF3113" s="27"/>
      <c r="AG3113" s="33"/>
      <c r="AH3113" s="34"/>
      <c r="AI3113" s="35"/>
      <c r="AJ3113" s="33"/>
      <c r="AK3113" s="34"/>
      <c r="AL3113" s="35"/>
      <c r="AM3113" s="28"/>
      <c r="AN3113" s="28"/>
      <c r="AO3113" s="28"/>
    </row>
    <row r="3114" spans="5:41" x14ac:dyDescent="0.25">
      <c r="E3114" s="20"/>
      <c r="F3114" s="20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6"/>
      <c r="AA3114" s="16"/>
      <c r="AB3114" s="16"/>
      <c r="AC3114" s="14"/>
      <c r="AD3114" s="14"/>
      <c r="AE3114" s="27"/>
      <c r="AF3114" s="27"/>
      <c r="AG3114" s="33"/>
      <c r="AH3114" s="34"/>
      <c r="AI3114" s="35"/>
      <c r="AJ3114" s="33"/>
      <c r="AK3114" s="34"/>
      <c r="AL3114" s="35"/>
      <c r="AM3114" s="28"/>
      <c r="AN3114" s="28"/>
      <c r="AO3114" s="28"/>
    </row>
    <row r="3115" spans="5:41" x14ac:dyDescent="0.25">
      <c r="E3115" s="20"/>
      <c r="F3115" s="20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6"/>
      <c r="AA3115" s="16"/>
      <c r="AB3115" s="16"/>
      <c r="AC3115" s="14"/>
      <c r="AD3115" s="14"/>
      <c r="AE3115" s="27"/>
      <c r="AF3115" s="27"/>
      <c r="AG3115" s="33"/>
      <c r="AH3115" s="34"/>
      <c r="AI3115" s="35"/>
      <c r="AJ3115" s="33"/>
      <c r="AK3115" s="34"/>
      <c r="AL3115" s="35"/>
      <c r="AM3115" s="28"/>
      <c r="AN3115" s="28"/>
      <c r="AO3115" s="28"/>
    </row>
    <row r="3116" spans="5:41" x14ac:dyDescent="0.25">
      <c r="E3116" s="20"/>
      <c r="F3116" s="20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6"/>
      <c r="AA3116" s="16"/>
      <c r="AB3116" s="16"/>
      <c r="AC3116" s="14"/>
      <c r="AD3116" s="14"/>
      <c r="AE3116" s="27"/>
      <c r="AF3116" s="27"/>
      <c r="AG3116" s="33"/>
      <c r="AH3116" s="34"/>
      <c r="AI3116" s="35"/>
      <c r="AJ3116" s="33"/>
      <c r="AK3116" s="34"/>
      <c r="AL3116" s="35"/>
      <c r="AM3116" s="28"/>
      <c r="AN3116" s="28"/>
      <c r="AO3116" s="28"/>
    </row>
    <row r="3117" spans="5:41" x14ac:dyDescent="0.25">
      <c r="E3117" s="20"/>
      <c r="F3117" s="20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6"/>
      <c r="AA3117" s="16"/>
      <c r="AB3117" s="16"/>
      <c r="AC3117" s="14"/>
      <c r="AD3117" s="14"/>
      <c r="AE3117" s="27"/>
      <c r="AF3117" s="27"/>
      <c r="AG3117" s="33"/>
      <c r="AH3117" s="34"/>
      <c r="AI3117" s="35"/>
      <c r="AJ3117" s="33"/>
      <c r="AK3117" s="34"/>
      <c r="AL3117" s="35"/>
      <c r="AM3117" s="28"/>
      <c r="AN3117" s="28"/>
      <c r="AO3117" s="28"/>
    </row>
    <row r="3118" spans="5:41" x14ac:dyDescent="0.25">
      <c r="E3118" s="20"/>
      <c r="F3118" s="20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6"/>
      <c r="AA3118" s="16"/>
      <c r="AB3118" s="16"/>
      <c r="AC3118" s="14"/>
      <c r="AD3118" s="14"/>
      <c r="AE3118" s="27"/>
      <c r="AF3118" s="27"/>
      <c r="AG3118" s="33"/>
      <c r="AH3118" s="34"/>
      <c r="AI3118" s="35"/>
      <c r="AJ3118" s="33"/>
      <c r="AK3118" s="34"/>
      <c r="AL3118" s="35"/>
      <c r="AM3118" s="28"/>
      <c r="AN3118" s="28"/>
      <c r="AO3118" s="28"/>
    </row>
    <row r="3119" spans="5:41" x14ac:dyDescent="0.25">
      <c r="E3119" s="20"/>
      <c r="F3119" s="20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6"/>
      <c r="AA3119" s="16"/>
      <c r="AB3119" s="16"/>
      <c r="AC3119" s="14"/>
      <c r="AD3119" s="14"/>
      <c r="AE3119" s="27"/>
      <c r="AF3119" s="27"/>
      <c r="AG3119" s="33"/>
      <c r="AH3119" s="34"/>
      <c r="AI3119" s="35"/>
      <c r="AJ3119" s="33"/>
      <c r="AK3119" s="34"/>
      <c r="AL3119" s="35"/>
      <c r="AM3119" s="28"/>
      <c r="AN3119" s="28"/>
      <c r="AO3119" s="28"/>
    </row>
    <row r="3120" spans="5:41" x14ac:dyDescent="0.25">
      <c r="E3120" s="20"/>
      <c r="F3120" s="20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6"/>
      <c r="AA3120" s="16"/>
      <c r="AB3120" s="16"/>
      <c r="AC3120" s="14"/>
      <c r="AD3120" s="14"/>
      <c r="AE3120" s="27"/>
      <c r="AF3120" s="27"/>
      <c r="AG3120" s="33"/>
      <c r="AH3120" s="34"/>
      <c r="AI3120" s="35"/>
      <c r="AJ3120" s="33"/>
      <c r="AK3120" s="34"/>
      <c r="AL3120" s="35"/>
      <c r="AM3120" s="28"/>
      <c r="AN3120" s="28"/>
      <c r="AO3120" s="28"/>
    </row>
    <row r="3121" spans="5:41" x14ac:dyDescent="0.25">
      <c r="E3121" s="20"/>
      <c r="F3121" s="20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6"/>
      <c r="AA3121" s="16"/>
      <c r="AB3121" s="16"/>
      <c r="AC3121" s="14"/>
      <c r="AD3121" s="14"/>
      <c r="AE3121" s="27"/>
      <c r="AF3121" s="27"/>
      <c r="AG3121" s="33"/>
      <c r="AH3121" s="34"/>
      <c r="AI3121" s="35"/>
      <c r="AJ3121" s="33"/>
      <c r="AK3121" s="34"/>
      <c r="AL3121" s="35"/>
      <c r="AM3121" s="28"/>
      <c r="AN3121" s="28"/>
      <c r="AO3121" s="28"/>
    </row>
    <row r="3122" spans="5:41" x14ac:dyDescent="0.25">
      <c r="E3122" s="20"/>
      <c r="F3122" s="20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6"/>
      <c r="AA3122" s="16"/>
      <c r="AB3122" s="16"/>
      <c r="AC3122" s="14"/>
      <c r="AD3122" s="14"/>
      <c r="AE3122" s="27"/>
      <c r="AF3122" s="27"/>
      <c r="AG3122" s="33"/>
      <c r="AH3122" s="34"/>
      <c r="AI3122" s="35"/>
      <c r="AJ3122" s="33"/>
      <c r="AK3122" s="34"/>
      <c r="AL3122" s="35"/>
      <c r="AM3122" s="28"/>
      <c r="AN3122" s="28"/>
      <c r="AO3122" s="28"/>
    </row>
    <row r="3123" spans="5:41" x14ac:dyDescent="0.25">
      <c r="E3123" s="20"/>
      <c r="F3123" s="20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6"/>
      <c r="AA3123" s="16"/>
      <c r="AB3123" s="16"/>
      <c r="AC3123" s="14"/>
      <c r="AD3123" s="14"/>
      <c r="AE3123" s="27"/>
      <c r="AF3123" s="27"/>
      <c r="AG3123" s="33"/>
      <c r="AH3123" s="34"/>
      <c r="AI3123" s="35"/>
      <c r="AJ3123" s="33"/>
      <c r="AK3123" s="34"/>
      <c r="AL3123" s="35"/>
      <c r="AM3123" s="28"/>
      <c r="AN3123" s="28"/>
      <c r="AO3123" s="28"/>
    </row>
    <row r="3124" spans="5:41" x14ac:dyDescent="0.25">
      <c r="E3124" s="20"/>
      <c r="F3124" s="20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6"/>
      <c r="AA3124" s="16"/>
      <c r="AB3124" s="16"/>
      <c r="AC3124" s="14"/>
      <c r="AD3124" s="14"/>
      <c r="AE3124" s="27"/>
      <c r="AF3124" s="27"/>
      <c r="AG3124" s="33"/>
      <c r="AH3124" s="34"/>
      <c r="AI3124" s="35"/>
      <c r="AJ3124" s="33"/>
      <c r="AK3124" s="34"/>
      <c r="AL3124" s="35"/>
      <c r="AM3124" s="28"/>
      <c r="AN3124" s="28"/>
      <c r="AO3124" s="28"/>
    </row>
    <row r="3125" spans="5:41" x14ac:dyDescent="0.25">
      <c r="E3125" s="20"/>
      <c r="F3125" s="20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6"/>
      <c r="AA3125" s="16"/>
      <c r="AB3125" s="16"/>
      <c r="AC3125" s="14"/>
      <c r="AD3125" s="14"/>
      <c r="AE3125" s="27"/>
      <c r="AF3125" s="27"/>
      <c r="AG3125" s="33"/>
      <c r="AH3125" s="34"/>
      <c r="AI3125" s="35"/>
      <c r="AJ3125" s="33"/>
      <c r="AK3125" s="34"/>
      <c r="AL3125" s="35"/>
      <c r="AM3125" s="28"/>
      <c r="AN3125" s="28"/>
      <c r="AO3125" s="28"/>
    </row>
    <row r="3126" spans="5:41" x14ac:dyDescent="0.25">
      <c r="E3126" s="20"/>
      <c r="F3126" s="20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6"/>
      <c r="AA3126" s="16"/>
      <c r="AB3126" s="16"/>
      <c r="AC3126" s="14"/>
      <c r="AD3126" s="14"/>
      <c r="AE3126" s="27"/>
      <c r="AF3126" s="27"/>
      <c r="AG3126" s="33"/>
      <c r="AH3126" s="34"/>
      <c r="AI3126" s="35"/>
      <c r="AJ3126" s="33"/>
      <c r="AK3126" s="34"/>
      <c r="AL3126" s="35"/>
      <c r="AM3126" s="28"/>
      <c r="AN3126" s="28"/>
      <c r="AO3126" s="28"/>
    </row>
    <row r="3127" spans="5:41" x14ac:dyDescent="0.25">
      <c r="E3127" s="20"/>
      <c r="F3127" s="20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6"/>
      <c r="AA3127" s="16"/>
      <c r="AB3127" s="16"/>
      <c r="AC3127" s="14"/>
      <c r="AD3127" s="14"/>
      <c r="AE3127" s="27"/>
      <c r="AF3127" s="27"/>
      <c r="AG3127" s="33"/>
      <c r="AH3127" s="34"/>
      <c r="AI3127" s="35"/>
      <c r="AJ3127" s="33"/>
      <c r="AK3127" s="34"/>
      <c r="AL3127" s="35"/>
      <c r="AM3127" s="28"/>
      <c r="AN3127" s="28"/>
      <c r="AO3127" s="28"/>
    </row>
    <row r="3128" spans="5:41" x14ac:dyDescent="0.25">
      <c r="E3128" s="20"/>
      <c r="F3128" s="20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6"/>
      <c r="AA3128" s="16"/>
      <c r="AB3128" s="16"/>
      <c r="AC3128" s="14"/>
      <c r="AD3128" s="14"/>
      <c r="AE3128" s="27"/>
      <c r="AF3128" s="27"/>
      <c r="AG3128" s="33"/>
      <c r="AH3128" s="34"/>
      <c r="AI3128" s="35"/>
      <c r="AJ3128" s="33"/>
      <c r="AK3128" s="34"/>
      <c r="AL3128" s="35"/>
      <c r="AM3128" s="28"/>
      <c r="AN3128" s="28"/>
      <c r="AO3128" s="28"/>
    </row>
    <row r="3129" spans="5:41" x14ac:dyDescent="0.25">
      <c r="E3129" s="20"/>
      <c r="F3129" s="20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6"/>
      <c r="AA3129" s="16"/>
      <c r="AB3129" s="16"/>
      <c r="AC3129" s="14"/>
      <c r="AD3129" s="14"/>
      <c r="AE3129" s="27"/>
      <c r="AF3129" s="27"/>
      <c r="AG3129" s="33"/>
      <c r="AH3129" s="34"/>
      <c r="AI3129" s="35"/>
      <c r="AJ3129" s="33"/>
      <c r="AK3129" s="34"/>
      <c r="AL3129" s="35"/>
      <c r="AM3129" s="28"/>
      <c r="AN3129" s="28"/>
      <c r="AO3129" s="28"/>
    </row>
    <row r="3130" spans="5:41" x14ac:dyDescent="0.25">
      <c r="E3130" s="20"/>
      <c r="F3130" s="20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6"/>
      <c r="AA3130" s="16"/>
      <c r="AB3130" s="16"/>
      <c r="AC3130" s="14"/>
      <c r="AD3130" s="14"/>
      <c r="AE3130" s="27"/>
      <c r="AF3130" s="27"/>
      <c r="AG3130" s="33"/>
      <c r="AH3130" s="34"/>
      <c r="AI3130" s="35"/>
      <c r="AJ3130" s="33"/>
      <c r="AK3130" s="34"/>
      <c r="AL3130" s="35"/>
      <c r="AM3130" s="28"/>
      <c r="AN3130" s="28"/>
      <c r="AO3130" s="28"/>
    </row>
    <row r="3131" spans="5:41" x14ac:dyDescent="0.25">
      <c r="E3131" s="20"/>
      <c r="F3131" s="20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6"/>
      <c r="AA3131" s="16"/>
      <c r="AB3131" s="16"/>
      <c r="AC3131" s="14"/>
      <c r="AD3131" s="14"/>
      <c r="AE3131" s="27"/>
      <c r="AF3131" s="27"/>
      <c r="AG3131" s="33"/>
      <c r="AH3131" s="34"/>
      <c r="AI3131" s="35"/>
      <c r="AJ3131" s="33"/>
      <c r="AK3131" s="34"/>
      <c r="AL3131" s="35"/>
      <c r="AM3131" s="28"/>
      <c r="AN3131" s="28"/>
      <c r="AO3131" s="28"/>
    </row>
    <row r="3132" spans="5:41" x14ac:dyDescent="0.25">
      <c r="E3132" s="20"/>
      <c r="F3132" s="20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6"/>
      <c r="AA3132" s="16"/>
      <c r="AB3132" s="16"/>
      <c r="AC3132" s="14"/>
      <c r="AD3132" s="14"/>
      <c r="AE3132" s="27"/>
      <c r="AF3132" s="27"/>
      <c r="AG3132" s="33"/>
      <c r="AH3132" s="34"/>
      <c r="AI3132" s="35"/>
      <c r="AJ3132" s="33"/>
      <c r="AK3132" s="34"/>
      <c r="AL3132" s="35"/>
      <c r="AM3132" s="28"/>
      <c r="AN3132" s="28"/>
      <c r="AO3132" s="28"/>
    </row>
    <row r="3133" spans="5:41" x14ac:dyDescent="0.25">
      <c r="E3133" s="20"/>
      <c r="F3133" s="20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6"/>
      <c r="AA3133" s="16"/>
      <c r="AB3133" s="16"/>
      <c r="AC3133" s="14"/>
      <c r="AD3133" s="14"/>
      <c r="AE3133" s="27"/>
      <c r="AF3133" s="27"/>
      <c r="AG3133" s="33"/>
      <c r="AH3133" s="34"/>
      <c r="AI3133" s="35"/>
      <c r="AJ3133" s="33"/>
      <c r="AK3133" s="34"/>
      <c r="AL3133" s="35"/>
      <c r="AM3133" s="28"/>
      <c r="AN3133" s="28"/>
      <c r="AO3133" s="28"/>
    </row>
    <row r="3134" spans="5:41" x14ac:dyDescent="0.25">
      <c r="E3134" s="20"/>
      <c r="F3134" s="20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6"/>
      <c r="AA3134" s="16"/>
      <c r="AB3134" s="16"/>
      <c r="AC3134" s="14"/>
      <c r="AD3134" s="14"/>
      <c r="AE3134" s="27"/>
      <c r="AF3134" s="27"/>
      <c r="AG3134" s="33"/>
      <c r="AH3134" s="34"/>
      <c r="AI3134" s="35"/>
      <c r="AJ3134" s="33"/>
      <c r="AK3134" s="34"/>
      <c r="AL3134" s="35"/>
      <c r="AM3134" s="28"/>
      <c r="AN3134" s="28"/>
      <c r="AO3134" s="28"/>
    </row>
    <row r="3135" spans="5:41" x14ac:dyDescent="0.25">
      <c r="E3135" s="20"/>
      <c r="F3135" s="20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6"/>
      <c r="AA3135" s="16"/>
      <c r="AB3135" s="16"/>
      <c r="AC3135" s="14"/>
      <c r="AD3135" s="14"/>
      <c r="AE3135" s="27"/>
      <c r="AF3135" s="27"/>
      <c r="AG3135" s="33"/>
      <c r="AH3135" s="34"/>
      <c r="AI3135" s="35"/>
      <c r="AJ3135" s="33"/>
      <c r="AK3135" s="34"/>
      <c r="AL3135" s="35"/>
      <c r="AM3135" s="28"/>
      <c r="AN3135" s="28"/>
      <c r="AO3135" s="28"/>
    </row>
    <row r="3136" spans="5:41" x14ac:dyDescent="0.25">
      <c r="E3136" s="20"/>
      <c r="F3136" s="20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6"/>
      <c r="AA3136" s="16"/>
      <c r="AB3136" s="16"/>
      <c r="AC3136" s="14"/>
      <c r="AD3136" s="14"/>
      <c r="AE3136" s="27"/>
      <c r="AF3136" s="27"/>
      <c r="AG3136" s="33"/>
      <c r="AH3136" s="34"/>
      <c r="AI3136" s="35"/>
      <c r="AJ3136" s="33"/>
      <c r="AK3136" s="34"/>
      <c r="AL3136" s="35"/>
      <c r="AM3136" s="28"/>
      <c r="AN3136" s="28"/>
      <c r="AO3136" s="28"/>
    </row>
    <row r="3137" spans="5:41" x14ac:dyDescent="0.25">
      <c r="E3137" s="20"/>
      <c r="F3137" s="20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6"/>
      <c r="AA3137" s="16"/>
      <c r="AB3137" s="16"/>
      <c r="AC3137" s="14"/>
      <c r="AD3137" s="14"/>
      <c r="AE3137" s="27"/>
      <c r="AF3137" s="27"/>
      <c r="AG3137" s="33"/>
      <c r="AH3137" s="34"/>
      <c r="AI3137" s="35"/>
      <c r="AJ3137" s="33"/>
      <c r="AK3137" s="34"/>
      <c r="AL3137" s="35"/>
      <c r="AM3137" s="28"/>
      <c r="AN3137" s="28"/>
      <c r="AO3137" s="28"/>
    </row>
    <row r="3138" spans="5:41" x14ac:dyDescent="0.25">
      <c r="E3138" s="20"/>
      <c r="F3138" s="20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6"/>
      <c r="AA3138" s="16"/>
      <c r="AB3138" s="16"/>
      <c r="AC3138" s="14"/>
      <c r="AD3138" s="14"/>
      <c r="AE3138" s="27"/>
      <c r="AF3138" s="27"/>
      <c r="AG3138" s="33"/>
      <c r="AH3138" s="34"/>
      <c r="AI3138" s="35"/>
      <c r="AJ3138" s="33"/>
      <c r="AK3138" s="34"/>
      <c r="AL3138" s="35"/>
      <c r="AM3138" s="28"/>
      <c r="AN3138" s="28"/>
      <c r="AO3138" s="28"/>
    </row>
    <row r="3139" spans="5:41" x14ac:dyDescent="0.25">
      <c r="E3139" s="20"/>
      <c r="F3139" s="20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6"/>
      <c r="AA3139" s="16"/>
      <c r="AB3139" s="16"/>
      <c r="AC3139" s="14"/>
      <c r="AD3139" s="14"/>
      <c r="AE3139" s="27"/>
      <c r="AF3139" s="27"/>
      <c r="AG3139" s="33"/>
      <c r="AH3139" s="34"/>
      <c r="AI3139" s="35"/>
      <c r="AJ3139" s="33"/>
      <c r="AK3139" s="34"/>
      <c r="AL3139" s="35"/>
      <c r="AM3139" s="28"/>
      <c r="AN3139" s="28"/>
      <c r="AO3139" s="28"/>
    </row>
    <row r="3140" spans="5:41" x14ac:dyDescent="0.25">
      <c r="E3140" s="20"/>
      <c r="F3140" s="20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6"/>
      <c r="AA3140" s="16"/>
      <c r="AB3140" s="16"/>
      <c r="AC3140" s="14"/>
      <c r="AD3140" s="14"/>
      <c r="AE3140" s="27"/>
      <c r="AF3140" s="27"/>
      <c r="AG3140" s="33"/>
      <c r="AH3140" s="34"/>
      <c r="AI3140" s="35"/>
      <c r="AJ3140" s="33"/>
      <c r="AK3140" s="34"/>
      <c r="AL3140" s="35"/>
      <c r="AM3140" s="28"/>
      <c r="AN3140" s="28"/>
      <c r="AO3140" s="28"/>
    </row>
    <row r="3141" spans="5:41" x14ac:dyDescent="0.25">
      <c r="E3141" s="20"/>
      <c r="F3141" s="20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6"/>
      <c r="AA3141" s="16"/>
      <c r="AB3141" s="16"/>
      <c r="AC3141" s="14"/>
      <c r="AD3141" s="14"/>
      <c r="AE3141" s="27"/>
      <c r="AF3141" s="27"/>
      <c r="AG3141" s="33"/>
      <c r="AH3141" s="34"/>
      <c r="AI3141" s="35"/>
      <c r="AJ3141" s="33"/>
      <c r="AK3141" s="34"/>
      <c r="AL3141" s="35"/>
      <c r="AM3141" s="28"/>
      <c r="AN3141" s="28"/>
      <c r="AO3141" s="28"/>
    </row>
    <row r="3142" spans="5:41" x14ac:dyDescent="0.25">
      <c r="E3142" s="20"/>
      <c r="F3142" s="20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6"/>
      <c r="AA3142" s="16"/>
      <c r="AB3142" s="16"/>
      <c r="AC3142" s="14"/>
      <c r="AD3142" s="14"/>
      <c r="AE3142" s="27"/>
      <c r="AF3142" s="27"/>
      <c r="AG3142" s="33"/>
      <c r="AH3142" s="34"/>
      <c r="AI3142" s="35"/>
      <c r="AJ3142" s="33"/>
      <c r="AK3142" s="34"/>
      <c r="AL3142" s="35"/>
      <c r="AM3142" s="28"/>
      <c r="AN3142" s="28"/>
      <c r="AO3142" s="28"/>
    </row>
    <row r="3143" spans="5:41" x14ac:dyDescent="0.25">
      <c r="E3143" s="20"/>
      <c r="F3143" s="20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6"/>
      <c r="AA3143" s="16"/>
      <c r="AB3143" s="16"/>
      <c r="AC3143" s="14"/>
      <c r="AD3143" s="14"/>
      <c r="AE3143" s="27"/>
      <c r="AF3143" s="27"/>
      <c r="AG3143" s="33"/>
      <c r="AH3143" s="34"/>
      <c r="AI3143" s="35"/>
      <c r="AJ3143" s="33"/>
      <c r="AK3143" s="34"/>
      <c r="AL3143" s="35"/>
      <c r="AM3143" s="28"/>
      <c r="AN3143" s="28"/>
      <c r="AO3143" s="28"/>
    </row>
    <row r="3144" spans="5:41" x14ac:dyDescent="0.25">
      <c r="E3144" s="20"/>
      <c r="F3144" s="20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6"/>
      <c r="AA3144" s="16"/>
      <c r="AB3144" s="16"/>
      <c r="AC3144" s="14"/>
      <c r="AD3144" s="14"/>
      <c r="AE3144" s="27"/>
      <c r="AF3144" s="27"/>
      <c r="AG3144" s="33"/>
      <c r="AH3144" s="34"/>
      <c r="AI3144" s="35"/>
      <c r="AJ3144" s="33"/>
      <c r="AK3144" s="34"/>
      <c r="AL3144" s="35"/>
      <c r="AM3144" s="28"/>
      <c r="AN3144" s="28"/>
      <c r="AO3144" s="28"/>
    </row>
    <row r="3145" spans="5:41" x14ac:dyDescent="0.25">
      <c r="E3145" s="20"/>
      <c r="F3145" s="20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6"/>
      <c r="AA3145" s="16"/>
      <c r="AB3145" s="16"/>
      <c r="AC3145" s="14"/>
      <c r="AD3145" s="14"/>
      <c r="AE3145" s="27"/>
      <c r="AF3145" s="27"/>
      <c r="AG3145" s="33"/>
      <c r="AH3145" s="34"/>
      <c r="AI3145" s="35"/>
      <c r="AJ3145" s="33"/>
      <c r="AK3145" s="34"/>
      <c r="AL3145" s="35"/>
      <c r="AM3145" s="28"/>
      <c r="AN3145" s="28"/>
      <c r="AO3145" s="28"/>
    </row>
    <row r="3146" spans="5:41" x14ac:dyDescent="0.25">
      <c r="E3146" s="20"/>
      <c r="F3146" s="20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6"/>
      <c r="AA3146" s="16"/>
      <c r="AB3146" s="16"/>
      <c r="AC3146" s="14"/>
      <c r="AD3146" s="14"/>
      <c r="AE3146" s="27"/>
      <c r="AF3146" s="27"/>
      <c r="AG3146" s="33"/>
      <c r="AH3146" s="34"/>
      <c r="AI3146" s="35"/>
      <c r="AJ3146" s="33"/>
      <c r="AK3146" s="34"/>
      <c r="AL3146" s="35"/>
      <c r="AM3146" s="28"/>
      <c r="AN3146" s="28"/>
      <c r="AO3146" s="28"/>
    </row>
    <row r="3147" spans="5:41" x14ac:dyDescent="0.25">
      <c r="E3147" s="20"/>
      <c r="F3147" s="20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6"/>
      <c r="AA3147" s="16"/>
      <c r="AB3147" s="16"/>
      <c r="AC3147" s="14"/>
      <c r="AD3147" s="14"/>
      <c r="AE3147" s="27"/>
      <c r="AF3147" s="27"/>
      <c r="AG3147" s="33"/>
      <c r="AH3147" s="34"/>
      <c r="AI3147" s="35"/>
      <c r="AJ3147" s="33"/>
      <c r="AK3147" s="34"/>
      <c r="AL3147" s="35"/>
      <c r="AM3147" s="28"/>
      <c r="AN3147" s="28"/>
      <c r="AO3147" s="28"/>
    </row>
    <row r="3148" spans="5:41" x14ac:dyDescent="0.25">
      <c r="E3148" s="20"/>
      <c r="F3148" s="20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6"/>
      <c r="AA3148" s="16"/>
      <c r="AB3148" s="16"/>
      <c r="AC3148" s="14"/>
      <c r="AD3148" s="14"/>
      <c r="AE3148" s="27"/>
      <c r="AF3148" s="27"/>
      <c r="AG3148" s="33"/>
      <c r="AH3148" s="34"/>
      <c r="AI3148" s="35"/>
      <c r="AJ3148" s="33"/>
      <c r="AK3148" s="34"/>
      <c r="AL3148" s="35"/>
      <c r="AM3148" s="28"/>
      <c r="AN3148" s="28"/>
      <c r="AO3148" s="28"/>
    </row>
    <row r="3149" spans="5:41" x14ac:dyDescent="0.25">
      <c r="E3149" s="20"/>
      <c r="F3149" s="20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6"/>
      <c r="AA3149" s="16"/>
      <c r="AB3149" s="16"/>
      <c r="AC3149" s="14"/>
      <c r="AD3149" s="14"/>
      <c r="AE3149" s="27"/>
      <c r="AF3149" s="27"/>
      <c r="AG3149" s="33"/>
      <c r="AH3149" s="34"/>
      <c r="AI3149" s="35"/>
      <c r="AJ3149" s="33"/>
      <c r="AK3149" s="34"/>
      <c r="AL3149" s="35"/>
      <c r="AM3149" s="28"/>
      <c r="AN3149" s="28"/>
      <c r="AO3149" s="28"/>
    </row>
    <row r="3150" spans="5:41" x14ac:dyDescent="0.25">
      <c r="E3150" s="20"/>
      <c r="F3150" s="20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6"/>
      <c r="AA3150" s="16"/>
      <c r="AB3150" s="16"/>
      <c r="AC3150" s="14"/>
      <c r="AD3150" s="14"/>
      <c r="AE3150" s="27"/>
      <c r="AF3150" s="27"/>
      <c r="AG3150" s="33"/>
      <c r="AH3150" s="34"/>
      <c r="AI3150" s="35"/>
      <c r="AJ3150" s="33"/>
      <c r="AK3150" s="34"/>
      <c r="AL3150" s="35"/>
      <c r="AM3150" s="28"/>
      <c r="AN3150" s="28"/>
      <c r="AO3150" s="28"/>
    </row>
    <row r="3151" spans="5:41" x14ac:dyDescent="0.25">
      <c r="E3151" s="20"/>
      <c r="F3151" s="20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6"/>
      <c r="AA3151" s="16"/>
      <c r="AB3151" s="16"/>
      <c r="AC3151" s="14"/>
      <c r="AD3151" s="14"/>
      <c r="AE3151" s="27"/>
      <c r="AF3151" s="27"/>
      <c r="AG3151" s="33"/>
      <c r="AH3151" s="34"/>
      <c r="AI3151" s="35"/>
      <c r="AJ3151" s="33"/>
      <c r="AK3151" s="34"/>
      <c r="AL3151" s="35"/>
      <c r="AM3151" s="28"/>
      <c r="AN3151" s="28"/>
      <c r="AO3151" s="28"/>
    </row>
    <row r="3152" spans="5:41" x14ac:dyDescent="0.25">
      <c r="E3152" s="20"/>
      <c r="F3152" s="20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6"/>
      <c r="AA3152" s="16"/>
      <c r="AB3152" s="16"/>
      <c r="AC3152" s="14"/>
      <c r="AD3152" s="14"/>
      <c r="AE3152" s="27"/>
      <c r="AF3152" s="27"/>
      <c r="AG3152" s="33"/>
      <c r="AH3152" s="34"/>
      <c r="AI3152" s="35"/>
      <c r="AJ3152" s="33"/>
      <c r="AK3152" s="34"/>
      <c r="AL3152" s="35"/>
      <c r="AM3152" s="28"/>
      <c r="AN3152" s="28"/>
      <c r="AO3152" s="28"/>
    </row>
    <row r="3153" spans="5:41" x14ac:dyDescent="0.25">
      <c r="E3153" s="20"/>
      <c r="F3153" s="20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6"/>
      <c r="AA3153" s="16"/>
      <c r="AB3153" s="16"/>
      <c r="AC3153" s="14"/>
      <c r="AD3153" s="14"/>
      <c r="AE3153" s="27"/>
      <c r="AF3153" s="27"/>
      <c r="AG3153" s="33"/>
      <c r="AH3153" s="34"/>
      <c r="AI3153" s="35"/>
      <c r="AJ3153" s="33"/>
      <c r="AK3153" s="34"/>
      <c r="AL3153" s="35"/>
      <c r="AM3153" s="28"/>
      <c r="AN3153" s="28"/>
      <c r="AO3153" s="28"/>
    </row>
    <row r="3154" spans="5:41" x14ac:dyDescent="0.25">
      <c r="E3154" s="20"/>
      <c r="F3154" s="20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6"/>
      <c r="AA3154" s="16"/>
      <c r="AB3154" s="16"/>
      <c r="AC3154" s="14"/>
      <c r="AD3154" s="14"/>
      <c r="AE3154" s="27"/>
      <c r="AF3154" s="27"/>
      <c r="AG3154" s="33"/>
      <c r="AH3154" s="34"/>
      <c r="AI3154" s="35"/>
      <c r="AJ3154" s="33"/>
      <c r="AK3154" s="34"/>
      <c r="AL3154" s="35"/>
      <c r="AM3154" s="28"/>
      <c r="AN3154" s="28"/>
      <c r="AO3154" s="28"/>
    </row>
    <row r="3155" spans="5:41" x14ac:dyDescent="0.25">
      <c r="E3155" s="20"/>
      <c r="F3155" s="20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6"/>
      <c r="AA3155" s="16"/>
      <c r="AB3155" s="16"/>
      <c r="AC3155" s="14"/>
      <c r="AD3155" s="14"/>
      <c r="AE3155" s="27"/>
      <c r="AF3155" s="27"/>
      <c r="AG3155" s="33"/>
      <c r="AH3155" s="34"/>
      <c r="AI3155" s="35"/>
      <c r="AJ3155" s="33"/>
      <c r="AK3155" s="34"/>
      <c r="AL3155" s="35"/>
      <c r="AM3155" s="28"/>
      <c r="AN3155" s="28"/>
      <c r="AO3155" s="28"/>
    </row>
    <row r="3156" spans="5:41" x14ac:dyDescent="0.25">
      <c r="E3156" s="20"/>
      <c r="F3156" s="20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6"/>
      <c r="AA3156" s="16"/>
      <c r="AB3156" s="16"/>
      <c r="AC3156" s="14"/>
      <c r="AD3156" s="14"/>
      <c r="AE3156" s="27"/>
      <c r="AF3156" s="27"/>
      <c r="AG3156" s="33"/>
      <c r="AH3156" s="34"/>
      <c r="AI3156" s="35"/>
      <c r="AJ3156" s="33"/>
      <c r="AK3156" s="34"/>
      <c r="AL3156" s="35"/>
      <c r="AM3156" s="28"/>
      <c r="AN3156" s="28"/>
      <c r="AO3156" s="28"/>
    </row>
    <row r="3157" spans="5:41" x14ac:dyDescent="0.25">
      <c r="E3157" s="20"/>
      <c r="F3157" s="20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6"/>
      <c r="AA3157" s="16"/>
      <c r="AB3157" s="16"/>
      <c r="AC3157" s="14"/>
      <c r="AD3157" s="14"/>
      <c r="AE3157" s="27"/>
      <c r="AF3157" s="27"/>
      <c r="AG3157" s="33"/>
      <c r="AH3157" s="34"/>
      <c r="AI3157" s="35"/>
      <c r="AJ3157" s="33"/>
      <c r="AK3157" s="34"/>
      <c r="AL3157" s="35"/>
      <c r="AM3157" s="28"/>
      <c r="AN3157" s="28"/>
      <c r="AO3157" s="28"/>
    </row>
    <row r="3158" spans="5:41" x14ac:dyDescent="0.25">
      <c r="E3158" s="20"/>
      <c r="F3158" s="20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6"/>
      <c r="AA3158" s="16"/>
      <c r="AB3158" s="16"/>
      <c r="AC3158" s="14"/>
      <c r="AD3158" s="14"/>
      <c r="AE3158" s="27"/>
      <c r="AF3158" s="27"/>
      <c r="AG3158" s="33"/>
      <c r="AH3158" s="34"/>
      <c r="AI3158" s="35"/>
      <c r="AJ3158" s="33"/>
      <c r="AK3158" s="34"/>
      <c r="AL3158" s="35"/>
      <c r="AM3158" s="28"/>
      <c r="AN3158" s="28"/>
      <c r="AO3158" s="28"/>
    </row>
    <row r="3159" spans="5:41" x14ac:dyDescent="0.25">
      <c r="E3159" s="20"/>
      <c r="F3159" s="20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6"/>
      <c r="AA3159" s="16"/>
      <c r="AB3159" s="16"/>
      <c r="AC3159" s="14"/>
      <c r="AD3159" s="14"/>
      <c r="AE3159" s="27"/>
      <c r="AF3159" s="27"/>
      <c r="AG3159" s="33"/>
      <c r="AH3159" s="34"/>
      <c r="AI3159" s="35"/>
      <c r="AJ3159" s="33"/>
      <c r="AK3159" s="34"/>
      <c r="AL3159" s="35"/>
      <c r="AM3159" s="28"/>
      <c r="AN3159" s="28"/>
      <c r="AO3159" s="28"/>
    </row>
    <row r="3160" spans="5:41" x14ac:dyDescent="0.25">
      <c r="E3160" s="20"/>
      <c r="F3160" s="20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6"/>
      <c r="AA3160" s="16"/>
      <c r="AB3160" s="16"/>
      <c r="AC3160" s="14"/>
      <c r="AD3160" s="14"/>
      <c r="AE3160" s="27"/>
      <c r="AF3160" s="27"/>
      <c r="AG3160" s="33"/>
      <c r="AH3160" s="34"/>
      <c r="AI3160" s="35"/>
      <c r="AJ3160" s="33"/>
      <c r="AK3160" s="34"/>
      <c r="AL3160" s="35"/>
      <c r="AM3160" s="28"/>
      <c r="AN3160" s="28"/>
      <c r="AO3160" s="28"/>
    </row>
    <row r="3161" spans="5:41" x14ac:dyDescent="0.25">
      <c r="E3161" s="20"/>
      <c r="F3161" s="20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6"/>
      <c r="AA3161" s="16"/>
      <c r="AB3161" s="16"/>
      <c r="AC3161" s="14"/>
      <c r="AD3161" s="14"/>
      <c r="AE3161" s="27"/>
      <c r="AF3161" s="27"/>
      <c r="AG3161" s="33"/>
      <c r="AH3161" s="34"/>
      <c r="AI3161" s="35"/>
      <c r="AJ3161" s="33"/>
      <c r="AK3161" s="34"/>
      <c r="AL3161" s="35"/>
      <c r="AM3161" s="28"/>
      <c r="AN3161" s="28"/>
      <c r="AO3161" s="28"/>
    </row>
    <row r="3162" spans="5:41" x14ac:dyDescent="0.25">
      <c r="E3162" s="20"/>
      <c r="F3162" s="20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6"/>
      <c r="AA3162" s="16"/>
      <c r="AB3162" s="16"/>
      <c r="AC3162" s="14"/>
      <c r="AD3162" s="14"/>
      <c r="AE3162" s="27"/>
      <c r="AF3162" s="27"/>
      <c r="AG3162" s="33"/>
      <c r="AH3162" s="34"/>
      <c r="AI3162" s="35"/>
      <c r="AJ3162" s="33"/>
      <c r="AK3162" s="34"/>
      <c r="AL3162" s="35"/>
      <c r="AM3162" s="28"/>
      <c r="AN3162" s="28"/>
      <c r="AO3162" s="28"/>
    </row>
    <row r="3163" spans="5:41" x14ac:dyDescent="0.25">
      <c r="E3163" s="20"/>
      <c r="F3163" s="20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6"/>
      <c r="AA3163" s="16"/>
      <c r="AB3163" s="16"/>
      <c r="AC3163" s="14"/>
      <c r="AD3163" s="14"/>
      <c r="AE3163" s="27"/>
      <c r="AF3163" s="27"/>
      <c r="AG3163" s="33"/>
      <c r="AH3163" s="34"/>
      <c r="AI3163" s="35"/>
      <c r="AJ3163" s="33"/>
      <c r="AK3163" s="34"/>
      <c r="AL3163" s="35"/>
      <c r="AM3163" s="28"/>
      <c r="AN3163" s="28"/>
      <c r="AO3163" s="28"/>
    </row>
    <row r="3164" spans="5:41" x14ac:dyDescent="0.25">
      <c r="E3164" s="20"/>
      <c r="F3164" s="20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6"/>
      <c r="AA3164" s="16"/>
      <c r="AB3164" s="16"/>
      <c r="AC3164" s="14"/>
      <c r="AD3164" s="14"/>
      <c r="AE3164" s="27"/>
      <c r="AF3164" s="27"/>
      <c r="AG3164" s="33"/>
      <c r="AH3164" s="34"/>
      <c r="AI3164" s="35"/>
      <c r="AJ3164" s="33"/>
      <c r="AK3164" s="34"/>
      <c r="AL3164" s="35"/>
      <c r="AM3164" s="28"/>
      <c r="AN3164" s="28"/>
      <c r="AO3164" s="28"/>
    </row>
    <row r="3165" spans="5:41" x14ac:dyDescent="0.25">
      <c r="E3165" s="20"/>
      <c r="F3165" s="20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6"/>
      <c r="AA3165" s="16"/>
      <c r="AB3165" s="16"/>
      <c r="AC3165" s="14"/>
      <c r="AD3165" s="14"/>
      <c r="AE3165" s="27"/>
      <c r="AF3165" s="27"/>
      <c r="AG3165" s="33"/>
      <c r="AH3165" s="34"/>
      <c r="AI3165" s="35"/>
      <c r="AJ3165" s="33"/>
      <c r="AK3165" s="34"/>
      <c r="AL3165" s="35"/>
      <c r="AM3165" s="28"/>
      <c r="AN3165" s="28"/>
      <c r="AO3165" s="28"/>
    </row>
    <row r="3166" spans="5:41" x14ac:dyDescent="0.25">
      <c r="E3166" s="20"/>
      <c r="F3166" s="20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6"/>
      <c r="AA3166" s="16"/>
      <c r="AB3166" s="16"/>
      <c r="AC3166" s="14"/>
      <c r="AD3166" s="14"/>
      <c r="AE3166" s="27"/>
      <c r="AF3166" s="27"/>
      <c r="AG3166" s="33"/>
      <c r="AH3166" s="34"/>
      <c r="AI3166" s="35"/>
      <c r="AJ3166" s="33"/>
      <c r="AK3166" s="34"/>
      <c r="AL3166" s="35"/>
      <c r="AM3166" s="28"/>
      <c r="AN3166" s="28"/>
      <c r="AO3166" s="28"/>
    </row>
    <row r="3167" spans="5:41" x14ac:dyDescent="0.25">
      <c r="E3167" s="20"/>
      <c r="F3167" s="20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6"/>
      <c r="AA3167" s="16"/>
      <c r="AB3167" s="16"/>
      <c r="AC3167" s="14"/>
      <c r="AD3167" s="14"/>
      <c r="AE3167" s="27"/>
      <c r="AF3167" s="27"/>
      <c r="AG3167" s="33"/>
      <c r="AH3167" s="34"/>
      <c r="AI3167" s="35"/>
      <c r="AJ3167" s="33"/>
      <c r="AK3167" s="34"/>
      <c r="AL3167" s="35"/>
      <c r="AM3167" s="28"/>
      <c r="AN3167" s="28"/>
      <c r="AO3167" s="28"/>
    </row>
    <row r="3168" spans="5:41" x14ac:dyDescent="0.25">
      <c r="E3168" s="20"/>
      <c r="F3168" s="20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6"/>
      <c r="AA3168" s="16"/>
      <c r="AB3168" s="16"/>
      <c r="AC3168" s="14"/>
      <c r="AD3168" s="14"/>
      <c r="AE3168" s="27"/>
      <c r="AF3168" s="27"/>
      <c r="AG3168" s="33"/>
      <c r="AH3168" s="34"/>
      <c r="AI3168" s="35"/>
      <c r="AJ3168" s="33"/>
      <c r="AK3168" s="34"/>
      <c r="AL3168" s="35"/>
      <c r="AM3168" s="28"/>
      <c r="AN3168" s="28"/>
      <c r="AO3168" s="28"/>
    </row>
    <row r="3169" spans="5:41" x14ac:dyDescent="0.25">
      <c r="E3169" s="20"/>
      <c r="F3169" s="20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6"/>
      <c r="AA3169" s="16"/>
      <c r="AB3169" s="16"/>
      <c r="AC3169" s="14"/>
      <c r="AD3169" s="14"/>
      <c r="AE3169" s="27"/>
      <c r="AF3169" s="27"/>
      <c r="AG3169" s="33"/>
      <c r="AH3169" s="34"/>
      <c r="AI3169" s="35"/>
      <c r="AJ3169" s="33"/>
      <c r="AK3169" s="34"/>
      <c r="AL3169" s="35"/>
      <c r="AM3169" s="28"/>
      <c r="AN3169" s="28"/>
      <c r="AO3169" s="28"/>
    </row>
    <row r="3170" spans="5:41" x14ac:dyDescent="0.25">
      <c r="E3170" s="20"/>
      <c r="F3170" s="20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6"/>
      <c r="AA3170" s="16"/>
      <c r="AB3170" s="16"/>
      <c r="AC3170" s="14"/>
      <c r="AD3170" s="14"/>
      <c r="AE3170" s="27"/>
      <c r="AF3170" s="27"/>
      <c r="AG3170" s="33"/>
      <c r="AH3170" s="34"/>
      <c r="AI3170" s="35"/>
      <c r="AJ3170" s="33"/>
      <c r="AK3170" s="34"/>
      <c r="AL3170" s="35"/>
      <c r="AM3170" s="28"/>
      <c r="AN3170" s="28"/>
      <c r="AO3170" s="28"/>
    </row>
    <row r="3171" spans="5:41" x14ac:dyDescent="0.25">
      <c r="E3171" s="20"/>
      <c r="F3171" s="20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6"/>
      <c r="AA3171" s="16"/>
      <c r="AB3171" s="16"/>
      <c r="AC3171" s="14"/>
      <c r="AD3171" s="14"/>
      <c r="AE3171" s="27"/>
      <c r="AF3171" s="27"/>
      <c r="AG3171" s="33"/>
      <c r="AH3171" s="34"/>
      <c r="AI3171" s="35"/>
      <c r="AJ3171" s="33"/>
      <c r="AK3171" s="34"/>
      <c r="AL3171" s="35"/>
      <c r="AM3171" s="28"/>
      <c r="AN3171" s="28"/>
      <c r="AO3171" s="28"/>
    </row>
    <row r="3172" spans="5:41" x14ac:dyDescent="0.25">
      <c r="E3172" s="20"/>
      <c r="F3172" s="20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6"/>
      <c r="AA3172" s="16"/>
      <c r="AB3172" s="16"/>
      <c r="AC3172" s="14"/>
      <c r="AD3172" s="14"/>
      <c r="AE3172" s="27"/>
      <c r="AF3172" s="27"/>
      <c r="AG3172" s="33"/>
      <c r="AH3172" s="34"/>
      <c r="AI3172" s="35"/>
      <c r="AJ3172" s="33"/>
      <c r="AK3172" s="34"/>
      <c r="AL3172" s="35"/>
      <c r="AM3172" s="28"/>
      <c r="AN3172" s="28"/>
      <c r="AO3172" s="28"/>
    </row>
    <row r="3173" spans="5:41" x14ac:dyDescent="0.25">
      <c r="E3173" s="20"/>
      <c r="F3173" s="20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6"/>
      <c r="AA3173" s="16"/>
      <c r="AB3173" s="16"/>
      <c r="AC3173" s="14"/>
      <c r="AD3173" s="14"/>
      <c r="AE3173" s="27"/>
      <c r="AF3173" s="27"/>
      <c r="AG3173" s="33"/>
      <c r="AH3173" s="34"/>
      <c r="AI3173" s="35"/>
      <c r="AJ3173" s="33"/>
      <c r="AK3173" s="34"/>
      <c r="AL3173" s="35"/>
      <c r="AM3173" s="28"/>
      <c r="AN3173" s="28"/>
      <c r="AO3173" s="28"/>
    </row>
    <row r="3174" spans="5:41" x14ac:dyDescent="0.25">
      <c r="E3174" s="20"/>
      <c r="F3174" s="20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6"/>
      <c r="AA3174" s="16"/>
      <c r="AB3174" s="16"/>
      <c r="AC3174" s="14"/>
      <c r="AD3174" s="14"/>
      <c r="AE3174" s="27"/>
      <c r="AF3174" s="27"/>
      <c r="AG3174" s="33"/>
      <c r="AH3174" s="34"/>
      <c r="AI3174" s="35"/>
      <c r="AJ3174" s="33"/>
      <c r="AK3174" s="34"/>
      <c r="AL3174" s="35"/>
      <c r="AM3174" s="28"/>
      <c r="AN3174" s="28"/>
      <c r="AO3174" s="28"/>
    </row>
    <row r="3175" spans="5:41" x14ac:dyDescent="0.25">
      <c r="E3175" s="20"/>
      <c r="F3175" s="20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6"/>
      <c r="AA3175" s="16"/>
      <c r="AB3175" s="16"/>
      <c r="AC3175" s="14"/>
      <c r="AD3175" s="14"/>
      <c r="AE3175" s="27"/>
      <c r="AF3175" s="27"/>
      <c r="AG3175" s="33"/>
      <c r="AH3175" s="34"/>
      <c r="AI3175" s="35"/>
      <c r="AJ3175" s="33"/>
      <c r="AK3175" s="34"/>
      <c r="AL3175" s="35"/>
      <c r="AM3175" s="28"/>
      <c r="AN3175" s="28"/>
      <c r="AO3175" s="28"/>
    </row>
    <row r="3176" spans="5:41" x14ac:dyDescent="0.25">
      <c r="E3176" s="20"/>
      <c r="F3176" s="20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6"/>
      <c r="AA3176" s="16"/>
      <c r="AB3176" s="16"/>
      <c r="AC3176" s="14"/>
      <c r="AD3176" s="14"/>
      <c r="AE3176" s="27"/>
      <c r="AF3176" s="27"/>
      <c r="AG3176" s="33"/>
      <c r="AH3176" s="34"/>
      <c r="AI3176" s="35"/>
      <c r="AJ3176" s="33"/>
      <c r="AK3176" s="34"/>
      <c r="AL3176" s="35"/>
      <c r="AM3176" s="28"/>
      <c r="AN3176" s="28"/>
      <c r="AO3176" s="28"/>
    </row>
    <row r="3177" spans="5:41" x14ac:dyDescent="0.25">
      <c r="E3177" s="20"/>
      <c r="F3177" s="20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6"/>
      <c r="AA3177" s="16"/>
      <c r="AB3177" s="16"/>
      <c r="AC3177" s="14"/>
      <c r="AD3177" s="14"/>
      <c r="AE3177" s="27"/>
      <c r="AF3177" s="27"/>
      <c r="AG3177" s="33"/>
      <c r="AH3177" s="34"/>
      <c r="AI3177" s="35"/>
      <c r="AJ3177" s="33"/>
      <c r="AK3177" s="34"/>
      <c r="AL3177" s="35"/>
      <c r="AM3177" s="28"/>
      <c r="AN3177" s="28"/>
      <c r="AO3177" s="28"/>
    </row>
    <row r="3178" spans="5:41" x14ac:dyDescent="0.25">
      <c r="E3178" s="20"/>
      <c r="F3178" s="20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6"/>
      <c r="AA3178" s="16"/>
      <c r="AB3178" s="16"/>
      <c r="AC3178" s="14"/>
      <c r="AD3178" s="14"/>
      <c r="AE3178" s="27"/>
      <c r="AF3178" s="27"/>
      <c r="AG3178" s="33"/>
      <c r="AH3178" s="34"/>
      <c r="AI3178" s="35"/>
      <c r="AJ3178" s="33"/>
      <c r="AK3178" s="34"/>
      <c r="AL3178" s="35"/>
      <c r="AM3178" s="28"/>
      <c r="AN3178" s="28"/>
      <c r="AO3178" s="28"/>
    </row>
    <row r="3179" spans="5:41" x14ac:dyDescent="0.25">
      <c r="E3179" s="20"/>
      <c r="F3179" s="20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6"/>
      <c r="AA3179" s="16"/>
      <c r="AB3179" s="16"/>
      <c r="AC3179" s="14"/>
      <c r="AD3179" s="14"/>
      <c r="AE3179" s="27"/>
      <c r="AF3179" s="27"/>
      <c r="AG3179" s="33"/>
      <c r="AH3179" s="34"/>
      <c r="AI3179" s="35"/>
      <c r="AJ3179" s="33"/>
      <c r="AK3179" s="34"/>
      <c r="AL3179" s="35"/>
      <c r="AM3179" s="28"/>
      <c r="AN3179" s="28"/>
      <c r="AO3179" s="28"/>
    </row>
    <row r="3180" spans="5:41" x14ac:dyDescent="0.25">
      <c r="E3180" s="20"/>
      <c r="F3180" s="20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6"/>
      <c r="AA3180" s="16"/>
      <c r="AB3180" s="16"/>
      <c r="AC3180" s="14"/>
      <c r="AD3180" s="14"/>
      <c r="AE3180" s="27"/>
      <c r="AF3180" s="27"/>
      <c r="AG3180" s="33"/>
      <c r="AH3180" s="34"/>
      <c r="AI3180" s="35"/>
      <c r="AJ3180" s="33"/>
      <c r="AK3180" s="34"/>
      <c r="AL3180" s="35"/>
      <c r="AM3180" s="28"/>
      <c r="AN3180" s="28"/>
      <c r="AO3180" s="28"/>
    </row>
    <row r="3181" spans="5:41" x14ac:dyDescent="0.25">
      <c r="E3181" s="20"/>
      <c r="F3181" s="20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6"/>
      <c r="AA3181" s="16"/>
      <c r="AB3181" s="16"/>
      <c r="AC3181" s="14"/>
      <c r="AD3181" s="14"/>
      <c r="AE3181" s="27"/>
      <c r="AF3181" s="27"/>
      <c r="AG3181" s="33"/>
      <c r="AH3181" s="34"/>
      <c r="AI3181" s="35"/>
      <c r="AJ3181" s="33"/>
      <c r="AK3181" s="34"/>
      <c r="AL3181" s="35"/>
      <c r="AM3181" s="28"/>
      <c r="AN3181" s="28"/>
      <c r="AO3181" s="28"/>
    </row>
    <row r="3182" spans="5:41" x14ac:dyDescent="0.25">
      <c r="E3182" s="20"/>
      <c r="F3182" s="20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6"/>
      <c r="AA3182" s="16"/>
      <c r="AB3182" s="16"/>
      <c r="AC3182" s="14"/>
      <c r="AD3182" s="14"/>
      <c r="AE3182" s="27"/>
      <c r="AF3182" s="27"/>
      <c r="AG3182" s="33"/>
      <c r="AH3182" s="34"/>
      <c r="AI3182" s="35"/>
      <c r="AJ3182" s="33"/>
      <c r="AK3182" s="34"/>
      <c r="AL3182" s="35"/>
      <c r="AM3182" s="28"/>
      <c r="AN3182" s="28"/>
      <c r="AO3182" s="28"/>
    </row>
    <row r="3183" spans="5:41" x14ac:dyDescent="0.25">
      <c r="E3183" s="20"/>
      <c r="F3183" s="20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6"/>
      <c r="AA3183" s="16"/>
      <c r="AB3183" s="16"/>
      <c r="AC3183" s="14"/>
      <c r="AD3183" s="14"/>
      <c r="AE3183" s="27"/>
      <c r="AF3183" s="27"/>
      <c r="AG3183" s="33"/>
      <c r="AH3183" s="34"/>
      <c r="AI3183" s="35"/>
      <c r="AJ3183" s="33"/>
      <c r="AK3183" s="34"/>
      <c r="AL3183" s="35"/>
      <c r="AM3183" s="28"/>
      <c r="AN3183" s="28"/>
      <c r="AO3183" s="28"/>
    </row>
    <row r="3184" spans="5:41" x14ac:dyDescent="0.25">
      <c r="E3184" s="20"/>
      <c r="F3184" s="20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6"/>
      <c r="AA3184" s="16"/>
      <c r="AB3184" s="16"/>
      <c r="AC3184" s="14"/>
      <c r="AD3184" s="14"/>
      <c r="AE3184" s="27"/>
      <c r="AF3184" s="27"/>
      <c r="AG3184" s="33"/>
      <c r="AH3184" s="34"/>
      <c r="AI3184" s="35"/>
      <c r="AJ3184" s="33"/>
      <c r="AK3184" s="34"/>
      <c r="AL3184" s="35"/>
      <c r="AM3184" s="28"/>
      <c r="AN3184" s="28"/>
      <c r="AO3184" s="28"/>
    </row>
    <row r="3185" spans="5:41" x14ac:dyDescent="0.25">
      <c r="E3185" s="20"/>
      <c r="F3185" s="20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6"/>
      <c r="AA3185" s="16"/>
      <c r="AB3185" s="16"/>
      <c r="AC3185" s="14"/>
      <c r="AD3185" s="14"/>
      <c r="AE3185" s="27"/>
      <c r="AF3185" s="27"/>
      <c r="AG3185" s="33"/>
      <c r="AH3185" s="34"/>
      <c r="AI3185" s="35"/>
      <c r="AJ3185" s="33"/>
      <c r="AK3185" s="34"/>
      <c r="AL3185" s="35"/>
      <c r="AM3185" s="28"/>
      <c r="AN3185" s="28"/>
      <c r="AO3185" s="28"/>
    </row>
    <row r="3186" spans="5:41" x14ac:dyDescent="0.25">
      <c r="E3186" s="20"/>
      <c r="F3186" s="20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6"/>
      <c r="AA3186" s="16"/>
      <c r="AB3186" s="16"/>
      <c r="AC3186" s="14"/>
      <c r="AD3186" s="14"/>
      <c r="AE3186" s="27"/>
      <c r="AF3186" s="27"/>
      <c r="AG3186" s="33"/>
      <c r="AH3186" s="34"/>
      <c r="AI3186" s="35"/>
      <c r="AJ3186" s="33"/>
      <c r="AK3186" s="34"/>
      <c r="AL3186" s="35"/>
      <c r="AM3186" s="28"/>
      <c r="AN3186" s="28"/>
      <c r="AO3186" s="28"/>
    </row>
    <row r="3187" spans="5:41" x14ac:dyDescent="0.25">
      <c r="E3187" s="20"/>
      <c r="F3187" s="20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6"/>
      <c r="AA3187" s="16"/>
      <c r="AB3187" s="16"/>
      <c r="AC3187" s="14"/>
      <c r="AD3187" s="14"/>
      <c r="AE3187" s="27"/>
      <c r="AF3187" s="27"/>
      <c r="AG3187" s="33"/>
      <c r="AH3187" s="34"/>
      <c r="AI3187" s="35"/>
      <c r="AJ3187" s="33"/>
      <c r="AK3187" s="34"/>
      <c r="AL3187" s="35"/>
      <c r="AM3187" s="28"/>
      <c r="AN3187" s="28"/>
      <c r="AO3187" s="28"/>
    </row>
    <row r="3188" spans="5:41" x14ac:dyDescent="0.25">
      <c r="E3188" s="20"/>
      <c r="F3188" s="20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6"/>
      <c r="AA3188" s="16"/>
      <c r="AB3188" s="16"/>
      <c r="AC3188" s="14"/>
      <c r="AD3188" s="14"/>
      <c r="AE3188" s="27"/>
      <c r="AF3188" s="27"/>
      <c r="AG3188" s="33"/>
      <c r="AH3188" s="34"/>
      <c r="AI3188" s="35"/>
      <c r="AJ3188" s="33"/>
      <c r="AK3188" s="34"/>
      <c r="AL3188" s="35"/>
      <c r="AM3188" s="28"/>
      <c r="AN3188" s="28"/>
      <c r="AO3188" s="28"/>
    </row>
    <row r="3189" spans="5:41" x14ac:dyDescent="0.25">
      <c r="E3189" s="20"/>
      <c r="F3189" s="20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6"/>
      <c r="AA3189" s="16"/>
      <c r="AB3189" s="16"/>
      <c r="AC3189" s="14"/>
      <c r="AD3189" s="14"/>
      <c r="AE3189" s="27"/>
      <c r="AF3189" s="27"/>
      <c r="AG3189" s="33"/>
      <c r="AH3189" s="34"/>
      <c r="AI3189" s="35"/>
      <c r="AJ3189" s="33"/>
      <c r="AK3189" s="34"/>
      <c r="AL3189" s="35"/>
      <c r="AM3189" s="28"/>
      <c r="AN3189" s="28"/>
      <c r="AO3189" s="28"/>
    </row>
    <row r="3190" spans="5:41" x14ac:dyDescent="0.25">
      <c r="E3190" s="20"/>
      <c r="F3190" s="20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6"/>
      <c r="AA3190" s="16"/>
      <c r="AB3190" s="16"/>
      <c r="AC3190" s="14"/>
      <c r="AD3190" s="14"/>
      <c r="AE3190" s="27"/>
      <c r="AF3190" s="27"/>
      <c r="AG3190" s="33"/>
      <c r="AH3190" s="34"/>
      <c r="AI3190" s="35"/>
      <c r="AJ3190" s="33"/>
      <c r="AK3190" s="34"/>
      <c r="AL3190" s="35"/>
      <c r="AM3190" s="28"/>
      <c r="AN3190" s="28"/>
      <c r="AO3190" s="28"/>
    </row>
    <row r="3191" spans="5:41" x14ac:dyDescent="0.25">
      <c r="E3191" s="20"/>
      <c r="F3191" s="20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6"/>
      <c r="AA3191" s="16"/>
      <c r="AB3191" s="16"/>
      <c r="AC3191" s="14"/>
      <c r="AD3191" s="14"/>
      <c r="AE3191" s="27"/>
      <c r="AF3191" s="27"/>
      <c r="AG3191" s="33"/>
      <c r="AH3191" s="34"/>
      <c r="AI3191" s="35"/>
      <c r="AJ3191" s="33"/>
      <c r="AK3191" s="34"/>
      <c r="AL3191" s="35"/>
      <c r="AM3191" s="28"/>
      <c r="AN3191" s="28"/>
      <c r="AO3191" s="28"/>
    </row>
    <row r="3192" spans="5:41" x14ac:dyDescent="0.25">
      <c r="E3192" s="20"/>
      <c r="F3192" s="20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6"/>
      <c r="AA3192" s="16"/>
      <c r="AB3192" s="16"/>
      <c r="AC3192" s="14"/>
      <c r="AD3192" s="14"/>
      <c r="AE3192" s="27"/>
      <c r="AF3192" s="27"/>
      <c r="AG3192" s="33"/>
      <c r="AH3192" s="34"/>
      <c r="AI3192" s="35"/>
      <c r="AJ3192" s="33"/>
      <c r="AK3192" s="34"/>
      <c r="AL3192" s="35"/>
      <c r="AM3192" s="28"/>
      <c r="AN3192" s="28"/>
      <c r="AO3192" s="28"/>
    </row>
    <row r="3193" spans="5:41" x14ac:dyDescent="0.25">
      <c r="E3193" s="20"/>
      <c r="F3193" s="20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6"/>
      <c r="AA3193" s="16"/>
      <c r="AB3193" s="16"/>
      <c r="AC3193" s="14"/>
      <c r="AD3193" s="14"/>
      <c r="AE3193" s="27"/>
      <c r="AF3193" s="27"/>
      <c r="AG3193" s="33"/>
      <c r="AH3193" s="34"/>
      <c r="AI3193" s="35"/>
      <c r="AJ3193" s="33"/>
      <c r="AK3193" s="34"/>
      <c r="AL3193" s="35"/>
      <c r="AM3193" s="28"/>
      <c r="AN3193" s="28"/>
      <c r="AO3193" s="28"/>
    </row>
    <row r="3194" spans="5:41" x14ac:dyDescent="0.25">
      <c r="E3194" s="20"/>
      <c r="F3194" s="20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6"/>
      <c r="AA3194" s="16"/>
      <c r="AB3194" s="16"/>
      <c r="AC3194" s="14"/>
      <c r="AD3194" s="14"/>
      <c r="AE3194" s="27"/>
      <c r="AF3194" s="27"/>
      <c r="AG3194" s="33"/>
      <c r="AH3194" s="34"/>
      <c r="AI3194" s="35"/>
      <c r="AJ3194" s="33"/>
      <c r="AK3194" s="34"/>
      <c r="AL3194" s="35"/>
      <c r="AM3194" s="28"/>
      <c r="AN3194" s="28"/>
      <c r="AO3194" s="28"/>
    </row>
    <row r="3195" spans="5:41" x14ac:dyDescent="0.25">
      <c r="E3195" s="20"/>
      <c r="F3195" s="20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6"/>
      <c r="AA3195" s="16"/>
      <c r="AB3195" s="16"/>
      <c r="AC3195" s="14"/>
      <c r="AD3195" s="14"/>
      <c r="AE3195" s="27"/>
      <c r="AF3195" s="27"/>
      <c r="AG3195" s="33"/>
      <c r="AH3195" s="34"/>
      <c r="AI3195" s="35"/>
      <c r="AJ3195" s="33"/>
      <c r="AK3195" s="34"/>
      <c r="AL3195" s="35"/>
      <c r="AM3195" s="28"/>
      <c r="AN3195" s="28"/>
      <c r="AO3195" s="28"/>
    </row>
    <row r="3196" spans="5:41" x14ac:dyDescent="0.25">
      <c r="E3196" s="20"/>
      <c r="F3196" s="20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6"/>
      <c r="AA3196" s="16"/>
      <c r="AB3196" s="16"/>
      <c r="AC3196" s="14"/>
      <c r="AD3196" s="14"/>
      <c r="AE3196" s="27"/>
      <c r="AF3196" s="27"/>
      <c r="AG3196" s="33"/>
      <c r="AH3196" s="34"/>
      <c r="AI3196" s="35"/>
      <c r="AJ3196" s="33"/>
      <c r="AK3196" s="34"/>
      <c r="AL3196" s="35"/>
      <c r="AM3196" s="28"/>
      <c r="AN3196" s="28"/>
      <c r="AO3196" s="28"/>
    </row>
    <row r="3197" spans="5:41" x14ac:dyDescent="0.25">
      <c r="E3197" s="20"/>
      <c r="F3197" s="20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6"/>
      <c r="AA3197" s="16"/>
      <c r="AB3197" s="16"/>
      <c r="AC3197" s="14"/>
      <c r="AD3197" s="14"/>
      <c r="AE3197" s="27"/>
      <c r="AF3197" s="27"/>
      <c r="AG3197" s="33"/>
      <c r="AH3197" s="34"/>
      <c r="AI3197" s="35"/>
      <c r="AJ3197" s="33"/>
      <c r="AK3197" s="34"/>
      <c r="AL3197" s="35"/>
      <c r="AM3197" s="28"/>
      <c r="AN3197" s="28"/>
      <c r="AO3197" s="28"/>
    </row>
    <row r="3198" spans="5:41" x14ac:dyDescent="0.25">
      <c r="E3198" s="20"/>
      <c r="F3198" s="20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6"/>
      <c r="AA3198" s="16"/>
      <c r="AB3198" s="16"/>
      <c r="AC3198" s="14"/>
      <c r="AD3198" s="14"/>
      <c r="AE3198" s="27"/>
      <c r="AF3198" s="27"/>
      <c r="AG3198" s="33"/>
      <c r="AH3198" s="34"/>
      <c r="AI3198" s="35"/>
      <c r="AJ3198" s="33"/>
      <c r="AK3198" s="34"/>
      <c r="AL3198" s="35"/>
      <c r="AM3198" s="28"/>
      <c r="AN3198" s="28"/>
      <c r="AO3198" s="28"/>
    </row>
    <row r="3199" spans="5:41" x14ac:dyDescent="0.25">
      <c r="E3199" s="20"/>
      <c r="F3199" s="20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6"/>
      <c r="AA3199" s="16"/>
      <c r="AB3199" s="16"/>
      <c r="AC3199" s="14"/>
      <c r="AD3199" s="14"/>
      <c r="AE3199" s="27"/>
      <c r="AF3199" s="27"/>
      <c r="AG3199" s="33"/>
      <c r="AH3199" s="34"/>
      <c r="AI3199" s="35"/>
      <c r="AJ3199" s="33"/>
      <c r="AK3199" s="34"/>
      <c r="AL3199" s="35"/>
      <c r="AM3199" s="28"/>
      <c r="AN3199" s="28"/>
      <c r="AO3199" s="28"/>
    </row>
    <row r="3200" spans="5:41" x14ac:dyDescent="0.25">
      <c r="E3200" s="20"/>
      <c r="F3200" s="20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6"/>
      <c r="AA3200" s="16"/>
      <c r="AB3200" s="16"/>
      <c r="AC3200" s="14"/>
      <c r="AD3200" s="14"/>
      <c r="AE3200" s="27"/>
      <c r="AF3200" s="27"/>
      <c r="AG3200" s="33"/>
      <c r="AH3200" s="34"/>
      <c r="AI3200" s="35"/>
      <c r="AJ3200" s="33"/>
      <c r="AK3200" s="34"/>
      <c r="AL3200" s="35"/>
      <c r="AM3200" s="28"/>
      <c r="AN3200" s="28"/>
      <c r="AO3200" s="28"/>
    </row>
    <row r="3201" spans="5:41" x14ac:dyDescent="0.25">
      <c r="E3201" s="20"/>
      <c r="F3201" s="20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6"/>
      <c r="AA3201" s="16"/>
      <c r="AB3201" s="16"/>
      <c r="AC3201" s="14"/>
      <c r="AD3201" s="14"/>
      <c r="AE3201" s="27"/>
      <c r="AF3201" s="27"/>
      <c r="AG3201" s="33"/>
      <c r="AH3201" s="34"/>
      <c r="AI3201" s="35"/>
      <c r="AJ3201" s="33"/>
      <c r="AK3201" s="34"/>
      <c r="AL3201" s="35"/>
      <c r="AM3201" s="28"/>
      <c r="AN3201" s="28"/>
      <c r="AO3201" s="28"/>
    </row>
    <row r="3202" spans="5:41" x14ac:dyDescent="0.25">
      <c r="E3202" s="20"/>
      <c r="F3202" s="20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6"/>
      <c r="AA3202" s="16"/>
      <c r="AB3202" s="16"/>
      <c r="AC3202" s="14"/>
      <c r="AD3202" s="14"/>
      <c r="AE3202" s="27"/>
      <c r="AF3202" s="27"/>
      <c r="AG3202" s="33"/>
      <c r="AH3202" s="34"/>
      <c r="AI3202" s="35"/>
      <c r="AJ3202" s="33"/>
      <c r="AK3202" s="34"/>
      <c r="AL3202" s="35"/>
      <c r="AM3202" s="28"/>
      <c r="AN3202" s="28"/>
      <c r="AO3202" s="28"/>
    </row>
    <row r="3203" spans="5:41" x14ac:dyDescent="0.25">
      <c r="E3203" s="20"/>
      <c r="F3203" s="20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6"/>
      <c r="AA3203" s="16"/>
      <c r="AB3203" s="16"/>
      <c r="AC3203" s="14"/>
      <c r="AD3203" s="14"/>
      <c r="AE3203" s="27"/>
      <c r="AF3203" s="27"/>
      <c r="AG3203" s="33"/>
      <c r="AH3203" s="34"/>
      <c r="AI3203" s="35"/>
      <c r="AJ3203" s="33"/>
      <c r="AK3203" s="34"/>
      <c r="AL3203" s="35"/>
      <c r="AM3203" s="28"/>
      <c r="AN3203" s="28"/>
      <c r="AO3203" s="28"/>
    </row>
    <row r="3204" spans="5:41" x14ac:dyDescent="0.25">
      <c r="E3204" s="20"/>
      <c r="F3204" s="20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6"/>
      <c r="AA3204" s="16"/>
      <c r="AB3204" s="16"/>
      <c r="AC3204" s="14"/>
      <c r="AD3204" s="14"/>
      <c r="AE3204" s="27"/>
      <c r="AF3204" s="27"/>
      <c r="AG3204" s="33"/>
      <c r="AH3204" s="34"/>
      <c r="AI3204" s="35"/>
      <c r="AJ3204" s="33"/>
      <c r="AK3204" s="34"/>
      <c r="AL3204" s="35"/>
      <c r="AM3204" s="28"/>
      <c r="AN3204" s="28"/>
      <c r="AO3204" s="28"/>
    </row>
    <row r="3205" spans="5:41" x14ac:dyDescent="0.25">
      <c r="E3205" s="20"/>
      <c r="F3205" s="20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6"/>
      <c r="AA3205" s="16"/>
      <c r="AB3205" s="16"/>
      <c r="AC3205" s="14"/>
      <c r="AD3205" s="14"/>
      <c r="AE3205" s="27"/>
      <c r="AF3205" s="27"/>
      <c r="AG3205" s="33"/>
      <c r="AH3205" s="34"/>
      <c r="AI3205" s="35"/>
      <c r="AJ3205" s="33"/>
      <c r="AK3205" s="34"/>
      <c r="AL3205" s="35"/>
      <c r="AM3205" s="28"/>
      <c r="AN3205" s="28"/>
      <c r="AO3205" s="28"/>
    </row>
    <row r="3206" spans="5:41" x14ac:dyDescent="0.25">
      <c r="E3206" s="20"/>
      <c r="F3206" s="20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6"/>
      <c r="AA3206" s="16"/>
      <c r="AB3206" s="16"/>
      <c r="AC3206" s="14"/>
      <c r="AD3206" s="14"/>
      <c r="AE3206" s="27"/>
      <c r="AF3206" s="27"/>
      <c r="AG3206" s="33"/>
      <c r="AH3206" s="34"/>
      <c r="AI3206" s="35"/>
      <c r="AJ3206" s="33"/>
      <c r="AK3206" s="34"/>
      <c r="AL3206" s="35"/>
      <c r="AM3206" s="28"/>
      <c r="AN3206" s="28"/>
      <c r="AO3206" s="28"/>
    </row>
    <row r="3207" spans="5:41" x14ac:dyDescent="0.25">
      <c r="E3207" s="20"/>
      <c r="F3207" s="20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6"/>
      <c r="AA3207" s="16"/>
      <c r="AB3207" s="16"/>
      <c r="AC3207" s="14"/>
      <c r="AD3207" s="14"/>
      <c r="AE3207" s="27"/>
      <c r="AF3207" s="27"/>
      <c r="AG3207" s="33"/>
      <c r="AH3207" s="34"/>
      <c r="AI3207" s="35"/>
      <c r="AJ3207" s="33"/>
      <c r="AK3207" s="34"/>
      <c r="AL3207" s="35"/>
      <c r="AM3207" s="28"/>
      <c r="AN3207" s="28"/>
      <c r="AO3207" s="28"/>
    </row>
    <row r="3208" spans="5:41" x14ac:dyDescent="0.25">
      <c r="E3208" s="20"/>
      <c r="F3208" s="20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6"/>
      <c r="AA3208" s="16"/>
      <c r="AB3208" s="16"/>
      <c r="AC3208" s="14"/>
      <c r="AD3208" s="14"/>
      <c r="AE3208" s="27"/>
      <c r="AF3208" s="27"/>
      <c r="AG3208" s="33"/>
      <c r="AH3208" s="34"/>
      <c r="AI3208" s="35"/>
      <c r="AJ3208" s="33"/>
      <c r="AK3208" s="34"/>
      <c r="AL3208" s="35"/>
      <c r="AM3208" s="28"/>
      <c r="AN3208" s="28"/>
      <c r="AO3208" s="28"/>
    </row>
    <row r="3209" spans="5:41" x14ac:dyDescent="0.25">
      <c r="E3209" s="20"/>
      <c r="F3209" s="20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6"/>
      <c r="AA3209" s="16"/>
      <c r="AB3209" s="16"/>
      <c r="AC3209" s="14"/>
      <c r="AD3209" s="14"/>
      <c r="AE3209" s="27"/>
      <c r="AF3209" s="27"/>
      <c r="AG3209" s="33"/>
      <c r="AH3209" s="34"/>
      <c r="AI3209" s="35"/>
      <c r="AJ3209" s="33"/>
      <c r="AK3209" s="34"/>
      <c r="AL3209" s="35"/>
      <c r="AM3209" s="28"/>
      <c r="AN3209" s="28"/>
      <c r="AO3209" s="28"/>
    </row>
    <row r="3210" spans="5:41" x14ac:dyDescent="0.25">
      <c r="E3210" s="20"/>
      <c r="F3210" s="20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6"/>
      <c r="AA3210" s="16"/>
      <c r="AB3210" s="16"/>
      <c r="AC3210" s="14"/>
      <c r="AD3210" s="14"/>
      <c r="AE3210" s="27"/>
      <c r="AF3210" s="27"/>
      <c r="AG3210" s="33"/>
      <c r="AH3210" s="34"/>
      <c r="AI3210" s="35"/>
      <c r="AJ3210" s="33"/>
      <c r="AK3210" s="34"/>
      <c r="AL3210" s="35"/>
      <c r="AM3210" s="28"/>
      <c r="AN3210" s="28"/>
      <c r="AO3210" s="28"/>
    </row>
    <row r="3211" spans="5:41" x14ac:dyDescent="0.25">
      <c r="E3211" s="20"/>
      <c r="F3211" s="20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6"/>
      <c r="AA3211" s="16"/>
      <c r="AB3211" s="16"/>
      <c r="AC3211" s="14"/>
      <c r="AD3211" s="14"/>
      <c r="AE3211" s="27"/>
      <c r="AF3211" s="27"/>
      <c r="AG3211" s="33"/>
      <c r="AH3211" s="34"/>
      <c r="AI3211" s="35"/>
      <c r="AJ3211" s="33"/>
      <c r="AK3211" s="34"/>
      <c r="AL3211" s="35"/>
      <c r="AM3211" s="28"/>
      <c r="AN3211" s="28"/>
      <c r="AO3211" s="28"/>
    </row>
    <row r="3212" spans="5:41" x14ac:dyDescent="0.25">
      <c r="E3212" s="20"/>
      <c r="F3212" s="20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6"/>
      <c r="AA3212" s="16"/>
      <c r="AB3212" s="16"/>
      <c r="AC3212" s="14"/>
      <c r="AD3212" s="14"/>
      <c r="AE3212" s="27"/>
      <c r="AF3212" s="27"/>
      <c r="AG3212" s="33"/>
      <c r="AH3212" s="34"/>
      <c r="AI3212" s="35"/>
      <c r="AJ3212" s="33"/>
      <c r="AK3212" s="34"/>
      <c r="AL3212" s="35"/>
      <c r="AM3212" s="28"/>
      <c r="AN3212" s="28"/>
      <c r="AO3212" s="28"/>
    </row>
    <row r="3213" spans="5:41" x14ac:dyDescent="0.25">
      <c r="E3213" s="20"/>
      <c r="F3213" s="20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6"/>
      <c r="AA3213" s="16"/>
      <c r="AB3213" s="16"/>
      <c r="AC3213" s="14"/>
      <c r="AD3213" s="14"/>
      <c r="AE3213" s="27"/>
      <c r="AF3213" s="27"/>
      <c r="AG3213" s="33"/>
      <c r="AH3213" s="34"/>
      <c r="AI3213" s="35"/>
      <c r="AJ3213" s="33"/>
      <c r="AK3213" s="34"/>
      <c r="AL3213" s="35"/>
      <c r="AM3213" s="28"/>
      <c r="AN3213" s="28"/>
      <c r="AO3213" s="28"/>
    </row>
    <row r="3214" spans="5:41" x14ac:dyDescent="0.25">
      <c r="E3214" s="20"/>
      <c r="F3214" s="20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6"/>
      <c r="AA3214" s="16"/>
      <c r="AB3214" s="16"/>
      <c r="AC3214" s="14"/>
      <c r="AD3214" s="14"/>
      <c r="AE3214" s="27"/>
      <c r="AF3214" s="27"/>
      <c r="AG3214" s="33"/>
      <c r="AH3214" s="34"/>
      <c r="AI3214" s="35"/>
      <c r="AJ3214" s="33"/>
      <c r="AK3214" s="34"/>
      <c r="AL3214" s="35"/>
      <c r="AM3214" s="28"/>
      <c r="AN3214" s="28"/>
      <c r="AO3214" s="28"/>
    </row>
    <row r="3215" spans="5:41" x14ac:dyDescent="0.25">
      <c r="E3215" s="20"/>
      <c r="F3215" s="20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6"/>
      <c r="AA3215" s="16"/>
      <c r="AB3215" s="16"/>
      <c r="AC3215" s="14"/>
      <c r="AD3215" s="14"/>
      <c r="AE3215" s="27"/>
      <c r="AF3215" s="27"/>
      <c r="AG3215" s="33"/>
      <c r="AH3215" s="34"/>
      <c r="AI3215" s="35"/>
      <c r="AJ3215" s="33"/>
      <c r="AK3215" s="34"/>
      <c r="AL3215" s="35"/>
      <c r="AM3215" s="28"/>
      <c r="AN3215" s="28"/>
      <c r="AO3215" s="28"/>
    </row>
    <row r="3216" spans="5:41" x14ac:dyDescent="0.25">
      <c r="E3216" s="20"/>
      <c r="F3216" s="20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6"/>
      <c r="AA3216" s="16"/>
      <c r="AB3216" s="16"/>
      <c r="AC3216" s="14"/>
      <c r="AD3216" s="14"/>
      <c r="AE3216" s="27"/>
      <c r="AF3216" s="27"/>
      <c r="AG3216" s="33"/>
      <c r="AH3216" s="34"/>
      <c r="AI3216" s="35"/>
      <c r="AJ3216" s="33"/>
      <c r="AK3216" s="34"/>
      <c r="AL3216" s="35"/>
      <c r="AM3216" s="28"/>
      <c r="AN3216" s="28"/>
      <c r="AO3216" s="28"/>
    </row>
    <row r="3217" spans="5:41" x14ac:dyDescent="0.25">
      <c r="E3217" s="20"/>
      <c r="F3217" s="20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6"/>
      <c r="AA3217" s="16"/>
      <c r="AB3217" s="16"/>
      <c r="AC3217" s="14"/>
      <c r="AD3217" s="14"/>
      <c r="AE3217" s="27"/>
      <c r="AF3217" s="27"/>
      <c r="AG3217" s="33"/>
      <c r="AH3217" s="34"/>
      <c r="AI3217" s="35"/>
      <c r="AJ3217" s="33"/>
      <c r="AK3217" s="34"/>
      <c r="AL3217" s="35"/>
      <c r="AM3217" s="28"/>
      <c r="AN3217" s="28"/>
      <c r="AO3217" s="28"/>
    </row>
    <row r="3218" spans="5:41" x14ac:dyDescent="0.25">
      <c r="E3218" s="20"/>
      <c r="F3218" s="20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6"/>
      <c r="AA3218" s="16"/>
      <c r="AB3218" s="16"/>
      <c r="AC3218" s="14"/>
      <c r="AD3218" s="14"/>
      <c r="AE3218" s="27"/>
      <c r="AF3218" s="27"/>
      <c r="AG3218" s="33"/>
      <c r="AH3218" s="34"/>
      <c r="AI3218" s="35"/>
      <c r="AJ3218" s="33"/>
      <c r="AK3218" s="34"/>
      <c r="AL3218" s="35"/>
      <c r="AM3218" s="28"/>
      <c r="AN3218" s="28"/>
      <c r="AO3218" s="28"/>
    </row>
    <row r="3219" spans="5:41" x14ac:dyDescent="0.25">
      <c r="E3219" s="20"/>
      <c r="F3219" s="20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6"/>
      <c r="AA3219" s="16"/>
      <c r="AB3219" s="16"/>
      <c r="AC3219" s="14"/>
      <c r="AD3219" s="14"/>
      <c r="AE3219" s="27"/>
      <c r="AF3219" s="27"/>
      <c r="AG3219" s="33"/>
      <c r="AH3219" s="34"/>
      <c r="AI3219" s="35"/>
      <c r="AJ3219" s="33"/>
      <c r="AK3219" s="34"/>
      <c r="AL3219" s="35"/>
      <c r="AM3219" s="28"/>
      <c r="AN3219" s="28"/>
      <c r="AO3219" s="28"/>
    </row>
    <row r="3220" spans="5:41" x14ac:dyDescent="0.25">
      <c r="E3220" s="20"/>
      <c r="F3220" s="20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6"/>
      <c r="AA3220" s="16"/>
      <c r="AB3220" s="16"/>
      <c r="AC3220" s="14"/>
      <c r="AD3220" s="14"/>
      <c r="AE3220" s="27"/>
      <c r="AF3220" s="27"/>
      <c r="AG3220" s="33"/>
      <c r="AH3220" s="34"/>
      <c r="AI3220" s="35"/>
      <c r="AJ3220" s="33"/>
      <c r="AK3220" s="34"/>
      <c r="AL3220" s="35"/>
      <c r="AM3220" s="28"/>
      <c r="AN3220" s="28"/>
      <c r="AO3220" s="28"/>
    </row>
    <row r="3221" spans="5:41" x14ac:dyDescent="0.25">
      <c r="E3221" s="20"/>
      <c r="F3221" s="20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6"/>
      <c r="AA3221" s="16"/>
      <c r="AB3221" s="16"/>
      <c r="AC3221" s="14"/>
      <c r="AD3221" s="14"/>
      <c r="AE3221" s="27"/>
      <c r="AF3221" s="27"/>
      <c r="AG3221" s="33"/>
      <c r="AH3221" s="34"/>
      <c r="AI3221" s="35"/>
      <c r="AJ3221" s="33"/>
      <c r="AK3221" s="34"/>
      <c r="AL3221" s="35"/>
      <c r="AM3221" s="28"/>
      <c r="AN3221" s="28"/>
      <c r="AO3221" s="28"/>
    </row>
    <row r="3222" spans="5:41" x14ac:dyDescent="0.25">
      <c r="E3222" s="20"/>
      <c r="F3222" s="20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6"/>
      <c r="AA3222" s="16"/>
      <c r="AB3222" s="16"/>
      <c r="AC3222" s="14"/>
      <c r="AD3222" s="14"/>
      <c r="AE3222" s="27"/>
      <c r="AF3222" s="27"/>
      <c r="AG3222" s="33"/>
      <c r="AH3222" s="34"/>
      <c r="AI3222" s="35"/>
      <c r="AJ3222" s="33"/>
      <c r="AK3222" s="34"/>
      <c r="AL3222" s="35"/>
      <c r="AM3222" s="28"/>
      <c r="AN3222" s="28"/>
      <c r="AO3222" s="28"/>
    </row>
    <row r="3223" spans="5:41" x14ac:dyDescent="0.25">
      <c r="E3223" s="20"/>
      <c r="F3223" s="20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6"/>
      <c r="AA3223" s="16"/>
      <c r="AB3223" s="16"/>
      <c r="AC3223" s="14"/>
      <c r="AD3223" s="14"/>
      <c r="AE3223" s="27"/>
      <c r="AF3223" s="27"/>
      <c r="AG3223" s="33"/>
      <c r="AH3223" s="34"/>
      <c r="AI3223" s="35"/>
      <c r="AJ3223" s="33"/>
      <c r="AK3223" s="34"/>
      <c r="AL3223" s="35"/>
      <c r="AM3223" s="28"/>
      <c r="AN3223" s="28"/>
      <c r="AO3223" s="28"/>
    </row>
    <row r="3224" spans="5:41" x14ac:dyDescent="0.25">
      <c r="E3224" s="20"/>
      <c r="F3224" s="20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6"/>
      <c r="AA3224" s="16"/>
      <c r="AB3224" s="16"/>
      <c r="AC3224" s="14"/>
      <c r="AD3224" s="14"/>
      <c r="AE3224" s="27"/>
      <c r="AF3224" s="27"/>
      <c r="AG3224" s="33"/>
      <c r="AH3224" s="34"/>
      <c r="AI3224" s="35"/>
      <c r="AJ3224" s="33"/>
      <c r="AK3224" s="34"/>
      <c r="AL3224" s="35"/>
      <c r="AM3224" s="28"/>
      <c r="AN3224" s="28"/>
      <c r="AO3224" s="28"/>
    </row>
    <row r="3225" spans="5:41" x14ac:dyDescent="0.25">
      <c r="E3225" s="20"/>
      <c r="F3225" s="20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6"/>
      <c r="AA3225" s="16"/>
      <c r="AB3225" s="16"/>
      <c r="AC3225" s="14"/>
      <c r="AD3225" s="14"/>
      <c r="AE3225" s="27"/>
      <c r="AF3225" s="27"/>
      <c r="AG3225" s="33"/>
      <c r="AH3225" s="34"/>
      <c r="AI3225" s="35"/>
      <c r="AJ3225" s="33"/>
      <c r="AK3225" s="34"/>
      <c r="AL3225" s="35"/>
      <c r="AM3225" s="28"/>
      <c r="AN3225" s="28"/>
      <c r="AO3225" s="28"/>
    </row>
    <row r="3226" spans="5:41" x14ac:dyDescent="0.25">
      <c r="E3226" s="20"/>
      <c r="F3226" s="20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6"/>
      <c r="AA3226" s="16"/>
      <c r="AB3226" s="16"/>
      <c r="AC3226" s="14"/>
      <c r="AD3226" s="14"/>
      <c r="AE3226" s="27"/>
      <c r="AF3226" s="27"/>
      <c r="AG3226" s="33"/>
      <c r="AH3226" s="34"/>
      <c r="AI3226" s="35"/>
      <c r="AJ3226" s="33"/>
      <c r="AK3226" s="34"/>
      <c r="AL3226" s="35"/>
      <c r="AM3226" s="28"/>
      <c r="AN3226" s="28"/>
      <c r="AO3226" s="28"/>
    </row>
    <row r="3227" spans="5:41" x14ac:dyDescent="0.25">
      <c r="E3227" s="20"/>
      <c r="F3227" s="20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6"/>
      <c r="AA3227" s="16"/>
      <c r="AB3227" s="16"/>
      <c r="AC3227" s="14"/>
      <c r="AD3227" s="14"/>
      <c r="AE3227" s="27"/>
      <c r="AF3227" s="27"/>
      <c r="AG3227" s="33"/>
      <c r="AH3227" s="34"/>
      <c r="AI3227" s="35"/>
      <c r="AJ3227" s="33"/>
      <c r="AK3227" s="34"/>
      <c r="AL3227" s="35"/>
      <c r="AM3227" s="28"/>
      <c r="AN3227" s="28"/>
      <c r="AO3227" s="28"/>
    </row>
    <row r="3228" spans="5:41" x14ac:dyDescent="0.25">
      <c r="E3228" s="20"/>
      <c r="F3228" s="20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6"/>
      <c r="AA3228" s="16"/>
      <c r="AB3228" s="16"/>
      <c r="AC3228" s="14"/>
      <c r="AD3228" s="14"/>
      <c r="AE3228" s="27"/>
      <c r="AF3228" s="27"/>
      <c r="AG3228" s="33"/>
      <c r="AH3228" s="34"/>
      <c r="AI3228" s="35"/>
      <c r="AJ3228" s="33"/>
      <c r="AK3228" s="34"/>
      <c r="AL3228" s="35"/>
      <c r="AM3228" s="28"/>
      <c r="AN3228" s="28"/>
      <c r="AO3228" s="28"/>
    </row>
    <row r="3229" spans="5:41" x14ac:dyDescent="0.25">
      <c r="E3229" s="20"/>
      <c r="F3229" s="20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6"/>
      <c r="AA3229" s="16"/>
      <c r="AB3229" s="16"/>
      <c r="AC3229" s="14"/>
      <c r="AD3229" s="14"/>
      <c r="AE3229" s="27"/>
      <c r="AF3229" s="27"/>
      <c r="AG3229" s="33"/>
      <c r="AH3229" s="34"/>
      <c r="AI3229" s="35"/>
      <c r="AJ3229" s="33"/>
      <c r="AK3229" s="34"/>
      <c r="AL3229" s="35"/>
      <c r="AM3229" s="28"/>
      <c r="AN3229" s="28"/>
      <c r="AO3229" s="28"/>
    </row>
    <row r="3230" spans="5:41" x14ac:dyDescent="0.25">
      <c r="E3230" s="20"/>
      <c r="F3230" s="20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6"/>
      <c r="AA3230" s="16"/>
      <c r="AB3230" s="16"/>
      <c r="AC3230" s="14"/>
      <c r="AD3230" s="14"/>
      <c r="AE3230" s="27"/>
      <c r="AF3230" s="27"/>
      <c r="AG3230" s="33"/>
      <c r="AH3230" s="34"/>
      <c r="AI3230" s="35"/>
      <c r="AJ3230" s="33"/>
      <c r="AK3230" s="34"/>
      <c r="AL3230" s="35"/>
      <c r="AM3230" s="28"/>
      <c r="AN3230" s="28"/>
      <c r="AO3230" s="28"/>
    </row>
    <row r="3231" spans="5:41" x14ac:dyDescent="0.25">
      <c r="E3231" s="20"/>
      <c r="F3231" s="20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6"/>
      <c r="AA3231" s="16"/>
      <c r="AB3231" s="16"/>
      <c r="AC3231" s="14"/>
      <c r="AD3231" s="14"/>
      <c r="AE3231" s="27"/>
      <c r="AF3231" s="27"/>
      <c r="AG3231" s="33"/>
      <c r="AH3231" s="34"/>
      <c r="AI3231" s="35"/>
      <c r="AJ3231" s="33"/>
      <c r="AK3231" s="34"/>
      <c r="AL3231" s="35"/>
      <c r="AM3231" s="28"/>
      <c r="AN3231" s="28"/>
      <c r="AO3231" s="28"/>
    </row>
    <row r="3232" spans="5:41" x14ac:dyDescent="0.25">
      <c r="E3232" s="20"/>
      <c r="F3232" s="20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6"/>
      <c r="AA3232" s="16"/>
      <c r="AB3232" s="16"/>
      <c r="AC3232" s="14"/>
      <c r="AD3232" s="14"/>
      <c r="AE3232" s="27"/>
      <c r="AF3232" s="27"/>
      <c r="AG3232" s="33"/>
      <c r="AH3232" s="34"/>
      <c r="AI3232" s="35"/>
      <c r="AJ3232" s="33"/>
      <c r="AK3232" s="34"/>
      <c r="AL3232" s="35"/>
      <c r="AM3232" s="28"/>
      <c r="AN3232" s="28"/>
      <c r="AO3232" s="28"/>
    </row>
    <row r="3233" spans="5:41" x14ac:dyDescent="0.25">
      <c r="E3233" s="20"/>
      <c r="F3233" s="20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6"/>
      <c r="AA3233" s="16"/>
      <c r="AB3233" s="16"/>
      <c r="AC3233" s="14"/>
      <c r="AD3233" s="14"/>
      <c r="AE3233" s="27"/>
      <c r="AF3233" s="27"/>
      <c r="AG3233" s="33"/>
      <c r="AH3233" s="34"/>
      <c r="AI3233" s="35"/>
      <c r="AJ3233" s="33"/>
      <c r="AK3233" s="34"/>
      <c r="AL3233" s="35"/>
      <c r="AM3233" s="28"/>
      <c r="AN3233" s="28"/>
      <c r="AO3233" s="28"/>
    </row>
    <row r="3234" spans="5:41" x14ac:dyDescent="0.25">
      <c r="E3234" s="20"/>
      <c r="F3234" s="20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6"/>
      <c r="AA3234" s="16"/>
      <c r="AB3234" s="16"/>
      <c r="AC3234" s="14"/>
      <c r="AD3234" s="14"/>
      <c r="AE3234" s="27"/>
      <c r="AF3234" s="27"/>
      <c r="AG3234" s="33"/>
      <c r="AH3234" s="34"/>
      <c r="AI3234" s="35"/>
      <c r="AJ3234" s="33"/>
      <c r="AK3234" s="34"/>
      <c r="AL3234" s="35"/>
      <c r="AM3234" s="28"/>
      <c r="AN3234" s="28"/>
      <c r="AO3234" s="28"/>
    </row>
    <row r="3235" spans="5:41" x14ac:dyDescent="0.25">
      <c r="E3235" s="20"/>
      <c r="F3235" s="20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6"/>
      <c r="AA3235" s="16"/>
      <c r="AB3235" s="16"/>
      <c r="AC3235" s="14"/>
      <c r="AD3235" s="14"/>
      <c r="AE3235" s="27"/>
      <c r="AF3235" s="27"/>
      <c r="AG3235" s="33"/>
      <c r="AH3235" s="34"/>
      <c r="AI3235" s="35"/>
      <c r="AJ3235" s="33"/>
      <c r="AK3235" s="34"/>
      <c r="AL3235" s="35"/>
      <c r="AM3235" s="28"/>
      <c r="AN3235" s="28"/>
      <c r="AO3235" s="28"/>
    </row>
    <row r="3236" spans="5:41" x14ac:dyDescent="0.25">
      <c r="E3236" s="20"/>
      <c r="F3236" s="20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6"/>
      <c r="AA3236" s="16"/>
      <c r="AB3236" s="16"/>
      <c r="AC3236" s="14"/>
      <c r="AD3236" s="14"/>
      <c r="AE3236" s="27"/>
      <c r="AF3236" s="27"/>
      <c r="AG3236" s="33"/>
      <c r="AH3236" s="34"/>
      <c r="AI3236" s="35"/>
      <c r="AJ3236" s="33"/>
      <c r="AK3236" s="34"/>
      <c r="AL3236" s="35"/>
      <c r="AM3236" s="28"/>
      <c r="AN3236" s="28"/>
      <c r="AO3236" s="28"/>
    </row>
    <row r="3237" spans="5:41" x14ac:dyDescent="0.25">
      <c r="E3237" s="20"/>
      <c r="F3237" s="20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6"/>
      <c r="AA3237" s="16"/>
      <c r="AB3237" s="16"/>
      <c r="AC3237" s="14"/>
      <c r="AD3237" s="14"/>
      <c r="AE3237" s="27"/>
      <c r="AF3237" s="27"/>
      <c r="AG3237" s="33"/>
      <c r="AH3237" s="34"/>
      <c r="AI3237" s="35"/>
      <c r="AJ3237" s="33"/>
      <c r="AK3237" s="34"/>
      <c r="AL3237" s="35"/>
      <c r="AM3237" s="28"/>
      <c r="AN3237" s="28"/>
      <c r="AO3237" s="28"/>
    </row>
    <row r="3238" spans="5:41" x14ac:dyDescent="0.25">
      <c r="E3238" s="20"/>
      <c r="F3238" s="20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6"/>
      <c r="AA3238" s="16"/>
      <c r="AB3238" s="16"/>
      <c r="AC3238" s="14"/>
      <c r="AD3238" s="14"/>
      <c r="AE3238" s="27"/>
      <c r="AF3238" s="27"/>
      <c r="AG3238" s="33"/>
      <c r="AH3238" s="34"/>
      <c r="AI3238" s="35"/>
      <c r="AJ3238" s="33"/>
      <c r="AK3238" s="34"/>
      <c r="AL3238" s="35"/>
      <c r="AM3238" s="28"/>
      <c r="AN3238" s="28"/>
      <c r="AO3238" s="28"/>
    </row>
    <row r="3239" spans="5:41" x14ac:dyDescent="0.25">
      <c r="E3239" s="20"/>
      <c r="F3239" s="20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6"/>
      <c r="AA3239" s="16"/>
      <c r="AB3239" s="16"/>
      <c r="AC3239" s="14"/>
      <c r="AD3239" s="14"/>
      <c r="AE3239" s="27"/>
      <c r="AF3239" s="27"/>
      <c r="AG3239" s="33"/>
      <c r="AH3239" s="34"/>
      <c r="AI3239" s="35"/>
      <c r="AJ3239" s="33"/>
      <c r="AK3239" s="34"/>
      <c r="AL3239" s="35"/>
      <c r="AM3239" s="28"/>
      <c r="AN3239" s="28"/>
      <c r="AO3239" s="28"/>
    </row>
    <row r="3240" spans="5:41" x14ac:dyDescent="0.25">
      <c r="E3240" s="20"/>
      <c r="F3240" s="20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6"/>
      <c r="AA3240" s="16"/>
      <c r="AB3240" s="16"/>
      <c r="AC3240" s="14"/>
      <c r="AD3240" s="14"/>
      <c r="AE3240" s="27"/>
      <c r="AF3240" s="27"/>
      <c r="AG3240" s="33"/>
      <c r="AH3240" s="34"/>
      <c r="AI3240" s="35"/>
      <c r="AJ3240" s="33"/>
      <c r="AK3240" s="34"/>
      <c r="AL3240" s="35"/>
      <c r="AM3240" s="28"/>
      <c r="AN3240" s="28"/>
      <c r="AO3240" s="28"/>
    </row>
    <row r="3241" spans="5:41" x14ac:dyDescent="0.25">
      <c r="E3241" s="20"/>
      <c r="F3241" s="20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6"/>
      <c r="AA3241" s="16"/>
      <c r="AB3241" s="16"/>
      <c r="AC3241" s="14"/>
      <c r="AD3241" s="14"/>
      <c r="AE3241" s="27"/>
      <c r="AF3241" s="27"/>
      <c r="AG3241" s="33"/>
      <c r="AH3241" s="34"/>
      <c r="AI3241" s="35"/>
      <c r="AJ3241" s="33"/>
      <c r="AK3241" s="34"/>
      <c r="AL3241" s="35"/>
      <c r="AM3241" s="28"/>
      <c r="AN3241" s="28"/>
      <c r="AO3241" s="28"/>
    </row>
    <row r="3242" spans="5:41" x14ac:dyDescent="0.25">
      <c r="E3242" s="20"/>
      <c r="F3242" s="20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6"/>
      <c r="AA3242" s="16"/>
      <c r="AB3242" s="16"/>
      <c r="AC3242" s="14"/>
      <c r="AD3242" s="14"/>
      <c r="AE3242" s="27"/>
      <c r="AF3242" s="27"/>
      <c r="AG3242" s="33"/>
      <c r="AH3242" s="34"/>
      <c r="AI3242" s="35"/>
      <c r="AJ3242" s="33"/>
      <c r="AK3242" s="34"/>
      <c r="AL3242" s="35"/>
      <c r="AM3242" s="28"/>
      <c r="AN3242" s="28"/>
      <c r="AO3242" s="28"/>
    </row>
    <row r="3243" spans="5:41" x14ac:dyDescent="0.25">
      <c r="E3243" s="20"/>
      <c r="F3243" s="20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6"/>
      <c r="AA3243" s="16"/>
      <c r="AB3243" s="16"/>
      <c r="AC3243" s="14"/>
      <c r="AD3243" s="14"/>
      <c r="AE3243" s="27"/>
      <c r="AF3243" s="27"/>
      <c r="AG3243" s="33"/>
      <c r="AH3243" s="34"/>
      <c r="AI3243" s="35"/>
      <c r="AJ3243" s="33"/>
      <c r="AK3243" s="34"/>
      <c r="AL3243" s="35"/>
      <c r="AM3243" s="28"/>
      <c r="AN3243" s="28"/>
      <c r="AO3243" s="28"/>
    </row>
    <row r="3244" spans="5:41" x14ac:dyDescent="0.25">
      <c r="E3244" s="20"/>
      <c r="F3244" s="20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6"/>
      <c r="AA3244" s="16"/>
      <c r="AB3244" s="16"/>
      <c r="AC3244" s="14"/>
      <c r="AD3244" s="14"/>
      <c r="AE3244" s="27"/>
      <c r="AF3244" s="27"/>
      <c r="AG3244" s="33"/>
      <c r="AH3244" s="34"/>
      <c r="AI3244" s="35"/>
      <c r="AJ3244" s="33"/>
      <c r="AK3244" s="34"/>
      <c r="AL3244" s="35"/>
      <c r="AM3244" s="28"/>
      <c r="AN3244" s="28"/>
      <c r="AO3244" s="28"/>
    </row>
    <row r="3245" spans="5:41" x14ac:dyDescent="0.25">
      <c r="E3245" s="20"/>
      <c r="F3245" s="20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6"/>
      <c r="AA3245" s="16"/>
      <c r="AB3245" s="16"/>
      <c r="AC3245" s="14"/>
      <c r="AD3245" s="14"/>
      <c r="AE3245" s="27"/>
      <c r="AF3245" s="27"/>
      <c r="AG3245" s="33"/>
      <c r="AH3245" s="34"/>
      <c r="AI3245" s="35"/>
      <c r="AJ3245" s="33"/>
      <c r="AK3245" s="34"/>
      <c r="AL3245" s="35"/>
      <c r="AM3245" s="28"/>
      <c r="AN3245" s="28"/>
      <c r="AO3245" s="28"/>
    </row>
    <row r="3246" spans="5:41" x14ac:dyDescent="0.25">
      <c r="E3246" s="20"/>
      <c r="F3246" s="20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6"/>
      <c r="AA3246" s="16"/>
      <c r="AB3246" s="16"/>
      <c r="AC3246" s="14"/>
      <c r="AD3246" s="14"/>
      <c r="AE3246" s="27"/>
      <c r="AF3246" s="27"/>
      <c r="AG3246" s="33"/>
      <c r="AH3246" s="34"/>
      <c r="AI3246" s="35"/>
      <c r="AJ3246" s="33"/>
      <c r="AK3246" s="34"/>
      <c r="AL3246" s="35"/>
      <c r="AM3246" s="28"/>
      <c r="AN3246" s="28"/>
      <c r="AO3246" s="28"/>
    </row>
    <row r="3247" spans="5:41" x14ac:dyDescent="0.25">
      <c r="E3247" s="20"/>
      <c r="F3247" s="20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6"/>
      <c r="AA3247" s="16"/>
      <c r="AB3247" s="16"/>
      <c r="AC3247" s="14"/>
      <c r="AD3247" s="14"/>
      <c r="AE3247" s="27"/>
      <c r="AF3247" s="27"/>
      <c r="AG3247" s="33"/>
      <c r="AH3247" s="34"/>
      <c r="AI3247" s="35"/>
      <c r="AJ3247" s="33"/>
      <c r="AK3247" s="34"/>
      <c r="AL3247" s="35"/>
      <c r="AM3247" s="28"/>
      <c r="AN3247" s="28"/>
      <c r="AO3247" s="28"/>
    </row>
    <row r="3248" spans="5:41" x14ac:dyDescent="0.25">
      <c r="E3248" s="20"/>
      <c r="F3248" s="20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6"/>
      <c r="AA3248" s="16"/>
      <c r="AB3248" s="16"/>
      <c r="AC3248" s="14"/>
      <c r="AD3248" s="14"/>
      <c r="AE3248" s="27"/>
      <c r="AF3248" s="27"/>
      <c r="AG3248" s="33"/>
      <c r="AH3248" s="34"/>
      <c r="AI3248" s="35"/>
      <c r="AJ3248" s="33"/>
      <c r="AK3248" s="34"/>
      <c r="AL3248" s="35"/>
      <c r="AM3248" s="28"/>
      <c r="AN3248" s="28"/>
      <c r="AO3248" s="28"/>
    </row>
    <row r="3249" spans="5:41" x14ac:dyDescent="0.25">
      <c r="E3249" s="20"/>
      <c r="F3249" s="20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6"/>
      <c r="AA3249" s="16"/>
      <c r="AB3249" s="16"/>
      <c r="AC3249" s="14"/>
      <c r="AD3249" s="14"/>
      <c r="AE3249" s="27"/>
      <c r="AF3249" s="27"/>
      <c r="AG3249" s="33"/>
      <c r="AH3249" s="34"/>
      <c r="AI3249" s="35"/>
      <c r="AJ3249" s="33"/>
      <c r="AK3249" s="34"/>
      <c r="AL3249" s="35"/>
      <c r="AM3249" s="28"/>
      <c r="AN3249" s="28"/>
      <c r="AO3249" s="28"/>
    </row>
    <row r="3250" spans="5:41" x14ac:dyDescent="0.25">
      <c r="E3250" s="20"/>
      <c r="F3250" s="20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6"/>
      <c r="AA3250" s="16"/>
      <c r="AB3250" s="16"/>
      <c r="AC3250" s="14"/>
      <c r="AD3250" s="14"/>
      <c r="AE3250" s="27"/>
      <c r="AF3250" s="27"/>
      <c r="AG3250" s="33"/>
      <c r="AH3250" s="34"/>
      <c r="AI3250" s="35"/>
      <c r="AJ3250" s="33"/>
      <c r="AK3250" s="34"/>
      <c r="AL3250" s="35"/>
      <c r="AM3250" s="28"/>
      <c r="AN3250" s="28"/>
      <c r="AO3250" s="28"/>
    </row>
    <row r="3251" spans="5:41" x14ac:dyDescent="0.25">
      <c r="E3251" s="20"/>
      <c r="F3251" s="20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6"/>
      <c r="AA3251" s="16"/>
      <c r="AB3251" s="16"/>
      <c r="AC3251" s="14"/>
      <c r="AD3251" s="14"/>
      <c r="AE3251" s="27"/>
      <c r="AF3251" s="27"/>
      <c r="AG3251" s="33"/>
      <c r="AH3251" s="34"/>
      <c r="AI3251" s="35"/>
      <c r="AJ3251" s="33"/>
      <c r="AK3251" s="34"/>
      <c r="AL3251" s="35"/>
      <c r="AM3251" s="28"/>
      <c r="AN3251" s="28"/>
      <c r="AO3251" s="28"/>
    </row>
    <row r="3252" spans="5:41" x14ac:dyDescent="0.25">
      <c r="E3252" s="20"/>
      <c r="F3252" s="20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6"/>
      <c r="AA3252" s="16"/>
      <c r="AB3252" s="16"/>
      <c r="AC3252" s="14"/>
      <c r="AD3252" s="14"/>
      <c r="AE3252" s="27"/>
      <c r="AF3252" s="27"/>
      <c r="AG3252" s="33"/>
      <c r="AH3252" s="34"/>
      <c r="AI3252" s="35"/>
      <c r="AJ3252" s="33"/>
      <c r="AK3252" s="34"/>
      <c r="AL3252" s="35"/>
      <c r="AM3252" s="28"/>
      <c r="AN3252" s="28"/>
      <c r="AO3252" s="28"/>
    </row>
    <row r="3253" spans="5:41" x14ac:dyDescent="0.25">
      <c r="E3253" s="20"/>
      <c r="F3253" s="20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6"/>
      <c r="AA3253" s="16"/>
      <c r="AB3253" s="16"/>
      <c r="AC3253" s="14"/>
      <c r="AD3253" s="14"/>
      <c r="AE3253" s="27"/>
      <c r="AF3253" s="27"/>
      <c r="AG3253" s="33"/>
      <c r="AH3253" s="34"/>
      <c r="AI3253" s="35"/>
      <c r="AJ3253" s="33"/>
      <c r="AK3253" s="34"/>
      <c r="AL3253" s="35"/>
      <c r="AM3253" s="28"/>
      <c r="AN3253" s="28"/>
      <c r="AO3253" s="28"/>
    </row>
    <row r="3254" spans="5:41" x14ac:dyDescent="0.25">
      <c r="E3254" s="20"/>
      <c r="F3254" s="20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6"/>
      <c r="AA3254" s="16"/>
      <c r="AB3254" s="16"/>
      <c r="AC3254" s="14"/>
      <c r="AD3254" s="14"/>
      <c r="AE3254" s="27"/>
      <c r="AF3254" s="27"/>
      <c r="AG3254" s="33"/>
      <c r="AH3254" s="34"/>
      <c r="AI3254" s="35"/>
      <c r="AJ3254" s="33"/>
      <c r="AK3254" s="34"/>
      <c r="AL3254" s="35"/>
      <c r="AM3254" s="28"/>
      <c r="AN3254" s="28"/>
      <c r="AO3254" s="28"/>
    </row>
    <row r="3255" spans="5:41" x14ac:dyDescent="0.25">
      <c r="E3255" s="20"/>
      <c r="F3255" s="20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6"/>
      <c r="AA3255" s="16"/>
      <c r="AB3255" s="16"/>
      <c r="AC3255" s="14"/>
      <c r="AD3255" s="14"/>
      <c r="AE3255" s="27"/>
      <c r="AF3255" s="27"/>
      <c r="AG3255" s="33"/>
      <c r="AH3255" s="34"/>
      <c r="AI3255" s="35"/>
      <c r="AJ3255" s="33"/>
      <c r="AK3255" s="34"/>
      <c r="AL3255" s="35"/>
      <c r="AM3255" s="28"/>
      <c r="AN3255" s="28"/>
      <c r="AO3255" s="28"/>
    </row>
    <row r="3256" spans="5:41" x14ac:dyDescent="0.25">
      <c r="E3256" s="20"/>
      <c r="F3256" s="20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6"/>
      <c r="AA3256" s="16"/>
      <c r="AB3256" s="16"/>
      <c r="AC3256" s="14"/>
      <c r="AD3256" s="14"/>
      <c r="AE3256" s="27"/>
      <c r="AF3256" s="27"/>
      <c r="AG3256" s="33"/>
      <c r="AH3256" s="34"/>
      <c r="AI3256" s="35"/>
      <c r="AJ3256" s="33"/>
      <c r="AK3256" s="34"/>
      <c r="AL3256" s="35"/>
      <c r="AM3256" s="28"/>
      <c r="AN3256" s="28"/>
      <c r="AO3256" s="28"/>
    </row>
    <row r="3257" spans="5:41" x14ac:dyDescent="0.25">
      <c r="E3257" s="20"/>
      <c r="F3257" s="20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6"/>
      <c r="AA3257" s="16"/>
      <c r="AB3257" s="16"/>
      <c r="AC3257" s="14"/>
      <c r="AD3257" s="14"/>
      <c r="AE3257" s="27"/>
      <c r="AF3257" s="27"/>
      <c r="AG3257" s="33"/>
      <c r="AH3257" s="34"/>
      <c r="AI3257" s="35"/>
      <c r="AJ3257" s="33"/>
      <c r="AK3257" s="34"/>
      <c r="AL3257" s="35"/>
      <c r="AM3257" s="28"/>
      <c r="AN3257" s="28"/>
      <c r="AO3257" s="28"/>
    </row>
    <row r="3258" spans="5:41" x14ac:dyDescent="0.25">
      <c r="E3258" s="20"/>
      <c r="F3258" s="20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6"/>
      <c r="AA3258" s="16"/>
      <c r="AB3258" s="16"/>
      <c r="AC3258" s="14"/>
      <c r="AD3258" s="14"/>
      <c r="AE3258" s="27"/>
      <c r="AF3258" s="27"/>
      <c r="AG3258" s="33"/>
      <c r="AH3258" s="34"/>
      <c r="AI3258" s="35"/>
      <c r="AJ3258" s="33"/>
      <c r="AK3258" s="34"/>
      <c r="AL3258" s="35"/>
      <c r="AM3258" s="28"/>
      <c r="AN3258" s="28"/>
      <c r="AO3258" s="28"/>
    </row>
    <row r="3259" spans="5:41" x14ac:dyDescent="0.25">
      <c r="E3259" s="20"/>
      <c r="F3259" s="20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6"/>
      <c r="AA3259" s="16"/>
      <c r="AB3259" s="16"/>
      <c r="AC3259" s="14"/>
      <c r="AD3259" s="14"/>
      <c r="AE3259" s="27"/>
      <c r="AF3259" s="27"/>
      <c r="AG3259" s="33"/>
      <c r="AH3259" s="34"/>
      <c r="AI3259" s="35"/>
      <c r="AJ3259" s="33"/>
      <c r="AK3259" s="34"/>
      <c r="AL3259" s="35"/>
      <c r="AM3259" s="28"/>
      <c r="AN3259" s="28"/>
      <c r="AO3259" s="28"/>
    </row>
    <row r="3260" spans="5:41" x14ac:dyDescent="0.25">
      <c r="E3260" s="20"/>
      <c r="F3260" s="20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6"/>
      <c r="AA3260" s="16"/>
      <c r="AB3260" s="16"/>
      <c r="AC3260" s="14"/>
      <c r="AD3260" s="14"/>
      <c r="AE3260" s="27"/>
      <c r="AF3260" s="27"/>
      <c r="AG3260" s="33"/>
      <c r="AH3260" s="34"/>
      <c r="AI3260" s="35"/>
      <c r="AJ3260" s="33"/>
      <c r="AK3260" s="34"/>
      <c r="AL3260" s="35"/>
      <c r="AM3260" s="28"/>
      <c r="AN3260" s="28"/>
      <c r="AO3260" s="28"/>
    </row>
    <row r="3261" spans="5:41" x14ac:dyDescent="0.25">
      <c r="E3261" s="20"/>
      <c r="F3261" s="20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6"/>
      <c r="AA3261" s="16"/>
      <c r="AB3261" s="16"/>
      <c r="AC3261" s="14"/>
      <c r="AD3261" s="14"/>
      <c r="AE3261" s="27"/>
      <c r="AF3261" s="27"/>
      <c r="AG3261" s="33"/>
      <c r="AH3261" s="34"/>
      <c r="AI3261" s="35"/>
      <c r="AJ3261" s="33"/>
      <c r="AK3261" s="34"/>
      <c r="AL3261" s="35"/>
      <c r="AM3261" s="28"/>
      <c r="AN3261" s="28"/>
      <c r="AO3261" s="28"/>
    </row>
    <row r="3262" spans="5:41" x14ac:dyDescent="0.25">
      <c r="E3262" s="20"/>
      <c r="F3262" s="20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6"/>
      <c r="AA3262" s="16"/>
      <c r="AB3262" s="16"/>
      <c r="AC3262" s="14"/>
      <c r="AD3262" s="14"/>
      <c r="AE3262" s="27"/>
      <c r="AF3262" s="27"/>
      <c r="AG3262" s="33"/>
      <c r="AH3262" s="34"/>
      <c r="AI3262" s="35"/>
      <c r="AJ3262" s="33"/>
      <c r="AK3262" s="34"/>
      <c r="AL3262" s="35"/>
      <c r="AM3262" s="28"/>
      <c r="AN3262" s="28"/>
      <c r="AO3262" s="28"/>
    </row>
    <row r="3263" spans="5:41" x14ac:dyDescent="0.25">
      <c r="E3263" s="20"/>
      <c r="F3263" s="20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6"/>
      <c r="AA3263" s="16"/>
      <c r="AB3263" s="16"/>
      <c r="AC3263" s="14"/>
      <c r="AD3263" s="14"/>
      <c r="AE3263" s="27"/>
      <c r="AF3263" s="27"/>
      <c r="AG3263" s="33"/>
      <c r="AH3263" s="34"/>
      <c r="AI3263" s="35"/>
      <c r="AJ3263" s="33"/>
      <c r="AK3263" s="34"/>
      <c r="AL3263" s="35"/>
      <c r="AM3263" s="28"/>
      <c r="AN3263" s="28"/>
      <c r="AO3263" s="28"/>
    </row>
    <row r="3264" spans="5:41" x14ac:dyDescent="0.25">
      <c r="E3264" s="20"/>
      <c r="F3264" s="20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6"/>
      <c r="AA3264" s="16"/>
      <c r="AB3264" s="16"/>
      <c r="AC3264" s="14"/>
      <c r="AD3264" s="14"/>
      <c r="AE3264" s="27"/>
      <c r="AF3264" s="27"/>
      <c r="AG3264" s="33"/>
      <c r="AH3264" s="34"/>
      <c r="AI3264" s="35"/>
      <c r="AJ3264" s="33"/>
      <c r="AK3264" s="34"/>
      <c r="AL3264" s="35"/>
      <c r="AM3264" s="28"/>
      <c r="AN3264" s="28"/>
      <c r="AO3264" s="28"/>
    </row>
    <row r="3265" spans="5:41" x14ac:dyDescent="0.25">
      <c r="E3265" s="20"/>
      <c r="F3265" s="20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6"/>
      <c r="AA3265" s="16"/>
      <c r="AB3265" s="16"/>
      <c r="AC3265" s="14"/>
      <c r="AD3265" s="14"/>
      <c r="AE3265" s="27"/>
      <c r="AF3265" s="27"/>
      <c r="AG3265" s="33"/>
      <c r="AH3265" s="34"/>
      <c r="AI3265" s="35"/>
      <c r="AJ3265" s="33"/>
      <c r="AK3265" s="34"/>
      <c r="AL3265" s="35"/>
      <c r="AM3265" s="28"/>
      <c r="AN3265" s="28"/>
      <c r="AO3265" s="28"/>
    </row>
    <row r="3266" spans="5:41" x14ac:dyDescent="0.25">
      <c r="E3266" s="20"/>
      <c r="F3266" s="20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6"/>
      <c r="AA3266" s="16"/>
      <c r="AB3266" s="16"/>
      <c r="AC3266" s="14"/>
      <c r="AD3266" s="14"/>
      <c r="AE3266" s="27"/>
      <c r="AF3266" s="27"/>
      <c r="AG3266" s="33"/>
      <c r="AH3266" s="34"/>
      <c r="AI3266" s="35"/>
      <c r="AJ3266" s="33"/>
      <c r="AK3266" s="34"/>
      <c r="AL3266" s="35"/>
      <c r="AM3266" s="28"/>
      <c r="AN3266" s="28"/>
      <c r="AO3266" s="28"/>
    </row>
    <row r="3267" spans="5:41" x14ac:dyDescent="0.25">
      <c r="E3267" s="20"/>
      <c r="F3267" s="20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6"/>
      <c r="AA3267" s="16"/>
      <c r="AB3267" s="16"/>
      <c r="AC3267" s="14"/>
      <c r="AD3267" s="14"/>
      <c r="AE3267" s="27"/>
      <c r="AF3267" s="27"/>
      <c r="AG3267" s="33"/>
      <c r="AH3267" s="34"/>
      <c r="AI3267" s="35"/>
      <c r="AJ3267" s="33"/>
      <c r="AK3267" s="34"/>
      <c r="AL3267" s="35"/>
      <c r="AM3267" s="28"/>
      <c r="AN3267" s="28"/>
      <c r="AO3267" s="28"/>
    </row>
    <row r="3268" spans="5:41" x14ac:dyDescent="0.25">
      <c r="E3268" s="20"/>
      <c r="F3268" s="20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6"/>
      <c r="AA3268" s="16"/>
      <c r="AB3268" s="16"/>
      <c r="AC3268" s="14"/>
      <c r="AD3268" s="14"/>
      <c r="AE3268" s="27"/>
      <c r="AF3268" s="27"/>
      <c r="AG3268" s="33"/>
      <c r="AH3268" s="34"/>
      <c r="AI3268" s="35"/>
      <c r="AJ3268" s="33"/>
      <c r="AK3268" s="34"/>
      <c r="AL3268" s="35"/>
      <c r="AM3268" s="28"/>
      <c r="AN3268" s="28"/>
      <c r="AO3268" s="28"/>
    </row>
    <row r="3269" spans="5:41" x14ac:dyDescent="0.25">
      <c r="E3269" s="20"/>
      <c r="F3269" s="20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6"/>
      <c r="AA3269" s="16"/>
      <c r="AB3269" s="16"/>
      <c r="AC3269" s="14"/>
      <c r="AD3269" s="14"/>
      <c r="AE3269" s="27"/>
      <c r="AF3269" s="27"/>
      <c r="AG3269" s="33"/>
      <c r="AH3269" s="34"/>
      <c r="AI3269" s="35"/>
      <c r="AJ3269" s="33"/>
      <c r="AK3269" s="34"/>
      <c r="AL3269" s="35"/>
      <c r="AM3269" s="28"/>
      <c r="AN3269" s="28"/>
      <c r="AO3269" s="28"/>
    </row>
    <row r="3270" spans="5:41" x14ac:dyDescent="0.25">
      <c r="E3270" s="20"/>
      <c r="F3270" s="20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6"/>
      <c r="AA3270" s="16"/>
      <c r="AB3270" s="16"/>
      <c r="AC3270" s="14"/>
      <c r="AD3270" s="14"/>
      <c r="AE3270" s="27"/>
      <c r="AF3270" s="27"/>
      <c r="AG3270" s="33"/>
      <c r="AH3270" s="34"/>
      <c r="AI3270" s="35"/>
      <c r="AJ3270" s="33"/>
      <c r="AK3270" s="34"/>
      <c r="AL3270" s="35"/>
      <c r="AM3270" s="28"/>
      <c r="AN3270" s="28"/>
      <c r="AO3270" s="28"/>
    </row>
    <row r="3271" spans="5:41" x14ac:dyDescent="0.25">
      <c r="E3271" s="20"/>
      <c r="F3271" s="20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6"/>
      <c r="AA3271" s="16"/>
      <c r="AB3271" s="16"/>
      <c r="AC3271" s="14"/>
      <c r="AD3271" s="14"/>
      <c r="AE3271" s="27"/>
      <c r="AF3271" s="27"/>
      <c r="AG3271" s="33"/>
      <c r="AH3271" s="34"/>
      <c r="AI3271" s="35"/>
      <c r="AJ3271" s="33"/>
      <c r="AK3271" s="34"/>
      <c r="AL3271" s="35"/>
      <c r="AM3271" s="28"/>
      <c r="AN3271" s="28"/>
      <c r="AO3271" s="28"/>
    </row>
    <row r="3272" spans="5:41" x14ac:dyDescent="0.25">
      <c r="E3272" s="20"/>
      <c r="F3272" s="20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6"/>
      <c r="AA3272" s="16"/>
      <c r="AB3272" s="16"/>
      <c r="AC3272" s="14"/>
      <c r="AD3272" s="14"/>
      <c r="AE3272" s="27"/>
      <c r="AF3272" s="27"/>
      <c r="AG3272" s="33"/>
      <c r="AH3272" s="34"/>
      <c r="AI3272" s="35"/>
      <c r="AJ3272" s="33"/>
      <c r="AK3272" s="34"/>
      <c r="AL3272" s="35"/>
      <c r="AM3272" s="28"/>
      <c r="AN3272" s="28"/>
      <c r="AO3272" s="28"/>
    </row>
    <row r="3273" spans="5:41" x14ac:dyDescent="0.25">
      <c r="E3273" s="20"/>
      <c r="F3273" s="20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6"/>
      <c r="AA3273" s="16"/>
      <c r="AB3273" s="16"/>
      <c r="AC3273" s="14"/>
      <c r="AD3273" s="14"/>
      <c r="AE3273" s="27"/>
      <c r="AF3273" s="27"/>
      <c r="AG3273" s="33"/>
      <c r="AH3273" s="34"/>
      <c r="AI3273" s="35"/>
      <c r="AJ3273" s="33"/>
      <c r="AK3273" s="34"/>
      <c r="AL3273" s="35"/>
      <c r="AM3273" s="28"/>
      <c r="AN3273" s="28"/>
      <c r="AO3273" s="28"/>
    </row>
    <row r="3274" spans="5:41" x14ac:dyDescent="0.25">
      <c r="E3274" s="20"/>
      <c r="F3274" s="20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6"/>
      <c r="AA3274" s="16"/>
      <c r="AB3274" s="16"/>
      <c r="AC3274" s="14"/>
      <c r="AD3274" s="14"/>
      <c r="AE3274" s="27"/>
      <c r="AF3274" s="27"/>
      <c r="AG3274" s="33"/>
      <c r="AH3274" s="34"/>
      <c r="AI3274" s="35"/>
      <c r="AJ3274" s="33"/>
      <c r="AK3274" s="34"/>
      <c r="AL3274" s="35"/>
      <c r="AM3274" s="28"/>
      <c r="AN3274" s="28"/>
      <c r="AO3274" s="28"/>
    </row>
    <row r="3275" spans="5:41" x14ac:dyDescent="0.25">
      <c r="E3275" s="20"/>
      <c r="F3275" s="20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6"/>
      <c r="AA3275" s="16"/>
      <c r="AB3275" s="16"/>
      <c r="AC3275" s="14"/>
      <c r="AD3275" s="14"/>
      <c r="AE3275" s="27"/>
      <c r="AF3275" s="27"/>
      <c r="AG3275" s="33"/>
      <c r="AH3275" s="34"/>
      <c r="AI3275" s="35"/>
      <c r="AJ3275" s="33"/>
      <c r="AK3275" s="34"/>
      <c r="AL3275" s="35"/>
      <c r="AM3275" s="28"/>
      <c r="AN3275" s="28"/>
      <c r="AO3275" s="28"/>
    </row>
    <row r="3276" spans="5:41" x14ac:dyDescent="0.25">
      <c r="E3276" s="20"/>
      <c r="F3276" s="20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6"/>
      <c r="AA3276" s="16"/>
      <c r="AB3276" s="16"/>
      <c r="AC3276" s="14"/>
      <c r="AD3276" s="14"/>
      <c r="AE3276" s="27"/>
      <c r="AF3276" s="27"/>
      <c r="AG3276" s="33"/>
      <c r="AH3276" s="34"/>
      <c r="AI3276" s="35"/>
      <c r="AJ3276" s="33"/>
      <c r="AK3276" s="34"/>
      <c r="AL3276" s="35"/>
      <c r="AM3276" s="28"/>
      <c r="AN3276" s="28"/>
      <c r="AO3276" s="28"/>
    </row>
    <row r="3277" spans="5:41" x14ac:dyDescent="0.25">
      <c r="E3277" s="20"/>
      <c r="F3277" s="20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6"/>
      <c r="AA3277" s="16"/>
      <c r="AB3277" s="16"/>
      <c r="AC3277" s="14"/>
      <c r="AD3277" s="14"/>
      <c r="AE3277" s="27"/>
      <c r="AF3277" s="27"/>
      <c r="AG3277" s="33"/>
      <c r="AH3277" s="34"/>
      <c r="AI3277" s="35"/>
      <c r="AJ3277" s="33"/>
      <c r="AK3277" s="34"/>
      <c r="AL3277" s="35"/>
      <c r="AM3277" s="28"/>
      <c r="AN3277" s="28"/>
      <c r="AO3277" s="28"/>
    </row>
    <row r="3278" spans="5:41" x14ac:dyDescent="0.25">
      <c r="E3278" s="20"/>
      <c r="F3278" s="20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6"/>
      <c r="AA3278" s="16"/>
      <c r="AB3278" s="16"/>
      <c r="AC3278" s="14"/>
      <c r="AD3278" s="14"/>
      <c r="AE3278" s="27"/>
      <c r="AF3278" s="27"/>
      <c r="AG3278" s="33"/>
      <c r="AH3278" s="34"/>
      <c r="AI3278" s="35"/>
      <c r="AJ3278" s="33"/>
      <c r="AK3278" s="34"/>
      <c r="AL3278" s="35"/>
      <c r="AM3278" s="28"/>
      <c r="AN3278" s="28"/>
      <c r="AO3278" s="28"/>
    </row>
    <row r="3279" spans="5:41" x14ac:dyDescent="0.25">
      <c r="E3279" s="20"/>
      <c r="F3279" s="20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6"/>
      <c r="AA3279" s="16"/>
      <c r="AB3279" s="16"/>
      <c r="AC3279" s="14"/>
      <c r="AD3279" s="14"/>
      <c r="AE3279" s="27"/>
      <c r="AF3279" s="27"/>
      <c r="AG3279" s="33"/>
      <c r="AH3279" s="34"/>
      <c r="AI3279" s="35"/>
      <c r="AJ3279" s="33"/>
      <c r="AK3279" s="34"/>
      <c r="AL3279" s="35"/>
      <c r="AM3279" s="28"/>
      <c r="AN3279" s="28"/>
      <c r="AO3279" s="28"/>
    </row>
    <row r="3280" spans="5:41" x14ac:dyDescent="0.25">
      <c r="E3280" s="20"/>
      <c r="F3280" s="20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6"/>
      <c r="AA3280" s="16"/>
      <c r="AB3280" s="16"/>
      <c r="AC3280" s="14"/>
      <c r="AD3280" s="14"/>
      <c r="AE3280" s="27"/>
      <c r="AF3280" s="27"/>
      <c r="AG3280" s="33"/>
      <c r="AH3280" s="34"/>
      <c r="AI3280" s="35"/>
      <c r="AJ3280" s="33"/>
      <c r="AK3280" s="34"/>
      <c r="AL3280" s="35"/>
      <c r="AM3280" s="28"/>
      <c r="AN3280" s="28"/>
      <c r="AO3280" s="28"/>
    </row>
    <row r="3281" spans="5:41" x14ac:dyDescent="0.25">
      <c r="E3281" s="20"/>
      <c r="F3281" s="20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6"/>
      <c r="AA3281" s="16"/>
      <c r="AB3281" s="16"/>
      <c r="AC3281" s="14"/>
      <c r="AD3281" s="14"/>
      <c r="AE3281" s="27"/>
      <c r="AF3281" s="27"/>
      <c r="AG3281" s="33"/>
      <c r="AH3281" s="34"/>
      <c r="AI3281" s="35"/>
      <c r="AJ3281" s="33"/>
      <c r="AK3281" s="34"/>
      <c r="AL3281" s="35"/>
      <c r="AM3281" s="28"/>
      <c r="AN3281" s="28"/>
      <c r="AO3281" s="28"/>
    </row>
    <row r="3282" spans="5:41" x14ac:dyDescent="0.25">
      <c r="E3282" s="20"/>
      <c r="F3282" s="20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6"/>
      <c r="AA3282" s="16"/>
      <c r="AB3282" s="16"/>
      <c r="AC3282" s="14"/>
      <c r="AD3282" s="14"/>
      <c r="AE3282" s="27"/>
      <c r="AF3282" s="27"/>
      <c r="AG3282" s="33"/>
      <c r="AH3282" s="34"/>
      <c r="AI3282" s="35"/>
      <c r="AJ3282" s="33"/>
      <c r="AK3282" s="34"/>
      <c r="AL3282" s="35"/>
      <c r="AM3282" s="28"/>
      <c r="AN3282" s="28"/>
      <c r="AO3282" s="28"/>
    </row>
    <row r="3283" spans="5:41" x14ac:dyDescent="0.25">
      <c r="E3283" s="20"/>
      <c r="F3283" s="20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6"/>
      <c r="AA3283" s="16"/>
      <c r="AB3283" s="16"/>
      <c r="AC3283" s="14"/>
      <c r="AD3283" s="14"/>
      <c r="AE3283" s="27"/>
      <c r="AF3283" s="27"/>
      <c r="AG3283" s="33"/>
      <c r="AH3283" s="34"/>
      <c r="AI3283" s="35"/>
      <c r="AJ3283" s="33"/>
      <c r="AK3283" s="34"/>
      <c r="AL3283" s="35"/>
      <c r="AM3283" s="28"/>
      <c r="AN3283" s="28"/>
      <c r="AO3283" s="28"/>
    </row>
    <row r="3284" spans="5:41" x14ac:dyDescent="0.25">
      <c r="E3284" s="20"/>
      <c r="F3284" s="20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6"/>
      <c r="AA3284" s="16"/>
      <c r="AB3284" s="16"/>
      <c r="AC3284" s="14"/>
      <c r="AD3284" s="14"/>
      <c r="AE3284" s="27"/>
      <c r="AF3284" s="27"/>
      <c r="AG3284" s="33"/>
      <c r="AH3284" s="34"/>
      <c r="AI3284" s="35"/>
      <c r="AJ3284" s="33"/>
      <c r="AK3284" s="34"/>
      <c r="AL3284" s="35"/>
      <c r="AM3284" s="28"/>
      <c r="AN3284" s="28"/>
      <c r="AO3284" s="28"/>
    </row>
    <row r="3285" spans="5:41" x14ac:dyDescent="0.25">
      <c r="E3285" s="20"/>
      <c r="F3285" s="20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6"/>
      <c r="AA3285" s="16"/>
      <c r="AB3285" s="16"/>
      <c r="AC3285" s="14"/>
      <c r="AD3285" s="14"/>
      <c r="AE3285" s="27"/>
      <c r="AF3285" s="27"/>
      <c r="AG3285" s="33"/>
      <c r="AH3285" s="34"/>
      <c r="AI3285" s="35"/>
      <c r="AJ3285" s="33"/>
      <c r="AK3285" s="34"/>
      <c r="AL3285" s="35"/>
      <c r="AM3285" s="28"/>
      <c r="AN3285" s="28"/>
      <c r="AO3285" s="28"/>
    </row>
    <row r="3286" spans="5:41" x14ac:dyDescent="0.25">
      <c r="E3286" s="20"/>
      <c r="F3286" s="20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6"/>
      <c r="AA3286" s="16"/>
      <c r="AB3286" s="16"/>
      <c r="AC3286" s="14"/>
      <c r="AD3286" s="14"/>
      <c r="AE3286" s="27"/>
      <c r="AF3286" s="27"/>
      <c r="AG3286" s="33"/>
      <c r="AH3286" s="34"/>
      <c r="AI3286" s="35"/>
      <c r="AJ3286" s="33"/>
      <c r="AK3286" s="34"/>
      <c r="AL3286" s="35"/>
      <c r="AM3286" s="28"/>
      <c r="AN3286" s="28"/>
      <c r="AO3286" s="28"/>
    </row>
    <row r="3287" spans="5:41" x14ac:dyDescent="0.25">
      <c r="E3287" s="20"/>
      <c r="F3287" s="20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6"/>
      <c r="AA3287" s="16"/>
      <c r="AB3287" s="16"/>
      <c r="AC3287" s="14"/>
      <c r="AD3287" s="14"/>
      <c r="AE3287" s="27"/>
      <c r="AF3287" s="27"/>
      <c r="AG3287" s="33"/>
      <c r="AH3287" s="34"/>
      <c r="AI3287" s="35"/>
      <c r="AJ3287" s="33"/>
      <c r="AK3287" s="34"/>
      <c r="AL3287" s="35"/>
      <c r="AM3287" s="28"/>
      <c r="AN3287" s="28"/>
      <c r="AO3287" s="28"/>
    </row>
    <row r="3288" spans="5:41" x14ac:dyDescent="0.25">
      <c r="E3288" s="20"/>
      <c r="F3288" s="20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6"/>
      <c r="AA3288" s="16"/>
      <c r="AB3288" s="16"/>
      <c r="AC3288" s="14"/>
      <c r="AD3288" s="14"/>
      <c r="AE3288" s="27"/>
      <c r="AF3288" s="27"/>
      <c r="AG3288" s="33"/>
      <c r="AH3288" s="34"/>
      <c r="AI3288" s="35"/>
      <c r="AJ3288" s="33"/>
      <c r="AK3288" s="34"/>
      <c r="AL3288" s="35"/>
      <c r="AM3288" s="28"/>
      <c r="AN3288" s="28"/>
      <c r="AO3288" s="28"/>
    </row>
    <row r="3289" spans="5:41" x14ac:dyDescent="0.25">
      <c r="E3289" s="20"/>
      <c r="F3289" s="20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6"/>
      <c r="AA3289" s="16"/>
      <c r="AB3289" s="16"/>
      <c r="AC3289" s="14"/>
      <c r="AD3289" s="14"/>
      <c r="AE3289" s="27"/>
      <c r="AF3289" s="27"/>
      <c r="AG3289" s="33"/>
      <c r="AH3289" s="34"/>
      <c r="AI3289" s="35"/>
      <c r="AJ3289" s="33"/>
      <c r="AK3289" s="34"/>
      <c r="AL3289" s="35"/>
      <c r="AM3289" s="28"/>
      <c r="AN3289" s="28"/>
      <c r="AO3289" s="28"/>
    </row>
    <row r="3290" spans="5:41" x14ac:dyDescent="0.25">
      <c r="E3290" s="20"/>
      <c r="F3290" s="20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6"/>
      <c r="AA3290" s="16"/>
      <c r="AB3290" s="16"/>
      <c r="AC3290" s="14"/>
      <c r="AD3290" s="14"/>
      <c r="AE3290" s="27"/>
      <c r="AF3290" s="27"/>
      <c r="AG3290" s="33"/>
      <c r="AH3290" s="34"/>
      <c r="AI3290" s="35"/>
      <c r="AJ3290" s="33"/>
      <c r="AK3290" s="34"/>
      <c r="AL3290" s="35"/>
      <c r="AM3290" s="28"/>
      <c r="AN3290" s="28"/>
      <c r="AO3290" s="28"/>
    </row>
    <row r="3291" spans="5:41" x14ac:dyDescent="0.25">
      <c r="E3291" s="20"/>
      <c r="F3291" s="20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6"/>
      <c r="AA3291" s="16"/>
      <c r="AB3291" s="16"/>
      <c r="AC3291" s="14"/>
      <c r="AD3291" s="14"/>
      <c r="AE3291" s="27"/>
      <c r="AF3291" s="27"/>
      <c r="AG3291" s="33"/>
      <c r="AH3291" s="34"/>
      <c r="AI3291" s="35"/>
      <c r="AJ3291" s="33"/>
      <c r="AK3291" s="34"/>
      <c r="AL3291" s="35"/>
      <c r="AM3291" s="28"/>
      <c r="AN3291" s="28"/>
      <c r="AO3291" s="28"/>
    </row>
    <row r="3292" spans="5:41" x14ac:dyDescent="0.25">
      <c r="E3292" s="20"/>
      <c r="F3292" s="20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6"/>
      <c r="AA3292" s="16"/>
      <c r="AB3292" s="16"/>
      <c r="AC3292" s="14"/>
      <c r="AD3292" s="14"/>
      <c r="AE3292" s="27"/>
      <c r="AF3292" s="27"/>
      <c r="AG3292" s="33"/>
      <c r="AH3292" s="34"/>
      <c r="AI3292" s="35"/>
      <c r="AJ3292" s="33"/>
      <c r="AK3292" s="34"/>
      <c r="AL3292" s="35"/>
      <c r="AM3292" s="28"/>
      <c r="AN3292" s="28"/>
      <c r="AO3292" s="28"/>
    </row>
    <row r="3293" spans="5:41" x14ac:dyDescent="0.25">
      <c r="E3293" s="20"/>
      <c r="F3293" s="20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6"/>
      <c r="AA3293" s="16"/>
      <c r="AB3293" s="16"/>
      <c r="AC3293" s="14"/>
      <c r="AD3293" s="14"/>
      <c r="AE3293" s="27"/>
      <c r="AF3293" s="27"/>
      <c r="AG3293" s="33"/>
      <c r="AH3293" s="34"/>
      <c r="AI3293" s="35"/>
      <c r="AJ3293" s="33"/>
      <c r="AK3293" s="34"/>
      <c r="AL3293" s="35"/>
      <c r="AM3293" s="28"/>
      <c r="AN3293" s="28"/>
      <c r="AO3293" s="28"/>
    </row>
    <row r="3294" spans="5:41" x14ac:dyDescent="0.25">
      <c r="E3294" s="20"/>
      <c r="F3294" s="20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6"/>
      <c r="AA3294" s="16"/>
      <c r="AB3294" s="16"/>
      <c r="AC3294" s="14"/>
      <c r="AD3294" s="14"/>
      <c r="AE3294" s="27"/>
      <c r="AF3294" s="27"/>
      <c r="AG3294" s="33"/>
      <c r="AH3294" s="34"/>
      <c r="AI3294" s="35"/>
      <c r="AJ3294" s="33"/>
      <c r="AK3294" s="34"/>
      <c r="AL3294" s="35"/>
      <c r="AM3294" s="28"/>
      <c r="AN3294" s="28"/>
      <c r="AO3294" s="28"/>
    </row>
    <row r="3295" spans="5:41" x14ac:dyDescent="0.25">
      <c r="E3295" s="20"/>
      <c r="F3295" s="20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6"/>
      <c r="AA3295" s="16"/>
      <c r="AB3295" s="16"/>
      <c r="AC3295" s="14"/>
      <c r="AD3295" s="14"/>
      <c r="AE3295" s="27"/>
      <c r="AF3295" s="27"/>
      <c r="AG3295" s="33"/>
      <c r="AH3295" s="34"/>
      <c r="AI3295" s="35"/>
      <c r="AJ3295" s="33"/>
      <c r="AK3295" s="34"/>
      <c r="AL3295" s="35"/>
      <c r="AM3295" s="28"/>
      <c r="AN3295" s="28"/>
      <c r="AO3295" s="28"/>
    </row>
    <row r="3296" spans="5:41" x14ac:dyDescent="0.25">
      <c r="E3296" s="20"/>
      <c r="F3296" s="20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6"/>
      <c r="AA3296" s="16"/>
      <c r="AB3296" s="16"/>
      <c r="AC3296" s="14"/>
      <c r="AD3296" s="14"/>
      <c r="AE3296" s="27"/>
      <c r="AF3296" s="27"/>
      <c r="AG3296" s="33"/>
      <c r="AH3296" s="34"/>
      <c r="AI3296" s="35"/>
      <c r="AJ3296" s="33"/>
      <c r="AK3296" s="34"/>
      <c r="AL3296" s="35"/>
      <c r="AM3296" s="28"/>
      <c r="AN3296" s="28"/>
      <c r="AO3296" s="28"/>
    </row>
    <row r="3297" spans="5:41" x14ac:dyDescent="0.25">
      <c r="E3297" s="20"/>
      <c r="F3297" s="20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6"/>
      <c r="AA3297" s="16"/>
      <c r="AB3297" s="16"/>
      <c r="AC3297" s="14"/>
      <c r="AD3297" s="14"/>
      <c r="AE3297" s="27"/>
      <c r="AF3297" s="27"/>
      <c r="AG3297" s="33"/>
      <c r="AH3297" s="34"/>
      <c r="AI3297" s="35"/>
      <c r="AJ3297" s="33"/>
      <c r="AK3297" s="34"/>
      <c r="AL3297" s="35"/>
      <c r="AM3297" s="28"/>
      <c r="AN3297" s="28"/>
      <c r="AO3297" s="28"/>
    </row>
    <row r="3298" spans="5:41" x14ac:dyDescent="0.25">
      <c r="E3298" s="20"/>
      <c r="F3298" s="20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6"/>
      <c r="AA3298" s="16"/>
      <c r="AB3298" s="16"/>
      <c r="AC3298" s="14"/>
      <c r="AD3298" s="14"/>
      <c r="AE3298" s="27"/>
      <c r="AF3298" s="27"/>
      <c r="AG3298" s="33"/>
      <c r="AH3298" s="34"/>
      <c r="AI3298" s="35"/>
      <c r="AJ3298" s="33"/>
      <c r="AK3298" s="34"/>
      <c r="AL3298" s="35"/>
      <c r="AM3298" s="28"/>
      <c r="AN3298" s="28"/>
      <c r="AO3298" s="28"/>
    </row>
    <row r="3299" spans="5:41" x14ac:dyDescent="0.25">
      <c r="E3299" s="20"/>
      <c r="F3299" s="20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6"/>
      <c r="AA3299" s="16"/>
      <c r="AB3299" s="16"/>
      <c r="AC3299" s="14"/>
      <c r="AD3299" s="14"/>
      <c r="AE3299" s="27"/>
      <c r="AF3299" s="27"/>
      <c r="AG3299" s="33"/>
      <c r="AH3299" s="34"/>
      <c r="AI3299" s="35"/>
      <c r="AJ3299" s="33"/>
      <c r="AK3299" s="34"/>
      <c r="AL3299" s="35"/>
      <c r="AM3299" s="28"/>
      <c r="AN3299" s="28"/>
      <c r="AO3299" s="28"/>
    </row>
    <row r="3300" spans="5:41" x14ac:dyDescent="0.25">
      <c r="E3300" s="20"/>
      <c r="F3300" s="20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6"/>
      <c r="AA3300" s="16"/>
      <c r="AB3300" s="16"/>
      <c r="AC3300" s="14"/>
      <c r="AD3300" s="14"/>
      <c r="AE3300" s="27"/>
      <c r="AF3300" s="27"/>
      <c r="AG3300" s="33"/>
      <c r="AH3300" s="34"/>
      <c r="AI3300" s="35"/>
      <c r="AJ3300" s="33"/>
      <c r="AK3300" s="34"/>
      <c r="AL3300" s="35"/>
      <c r="AM3300" s="28"/>
      <c r="AN3300" s="28"/>
      <c r="AO3300" s="28"/>
    </row>
    <row r="3301" spans="5:41" x14ac:dyDescent="0.25">
      <c r="E3301" s="20"/>
      <c r="F3301" s="20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6"/>
      <c r="AA3301" s="16"/>
      <c r="AB3301" s="16"/>
      <c r="AC3301" s="14"/>
      <c r="AD3301" s="14"/>
      <c r="AE3301" s="27"/>
      <c r="AF3301" s="27"/>
      <c r="AG3301" s="33"/>
      <c r="AH3301" s="34"/>
      <c r="AI3301" s="35"/>
      <c r="AJ3301" s="33"/>
      <c r="AK3301" s="34"/>
      <c r="AL3301" s="35"/>
      <c r="AM3301" s="28"/>
      <c r="AN3301" s="28"/>
      <c r="AO3301" s="28"/>
    </row>
    <row r="3302" spans="5:41" x14ac:dyDescent="0.25">
      <c r="E3302" s="20"/>
      <c r="F3302" s="20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6"/>
      <c r="AA3302" s="16"/>
      <c r="AB3302" s="16"/>
      <c r="AC3302" s="14"/>
      <c r="AD3302" s="14"/>
      <c r="AE3302" s="27"/>
      <c r="AF3302" s="27"/>
      <c r="AG3302" s="33"/>
      <c r="AH3302" s="34"/>
      <c r="AI3302" s="35"/>
      <c r="AJ3302" s="33"/>
      <c r="AK3302" s="34"/>
      <c r="AL3302" s="35"/>
      <c r="AM3302" s="28"/>
      <c r="AN3302" s="28"/>
      <c r="AO3302" s="28"/>
    </row>
    <row r="3303" spans="5:41" x14ac:dyDescent="0.25">
      <c r="E3303" s="20"/>
      <c r="F3303" s="20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6"/>
      <c r="AA3303" s="16"/>
      <c r="AB3303" s="16"/>
      <c r="AC3303" s="14"/>
      <c r="AD3303" s="14"/>
      <c r="AE3303" s="27"/>
      <c r="AF3303" s="27"/>
      <c r="AG3303" s="33"/>
      <c r="AH3303" s="34"/>
      <c r="AI3303" s="35"/>
      <c r="AJ3303" s="33"/>
      <c r="AK3303" s="34"/>
      <c r="AL3303" s="35"/>
      <c r="AM3303" s="28"/>
      <c r="AN3303" s="28"/>
      <c r="AO3303" s="28"/>
    </row>
    <row r="3304" spans="5:41" x14ac:dyDescent="0.25">
      <c r="E3304" s="20"/>
      <c r="F3304" s="20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6"/>
      <c r="AA3304" s="16"/>
      <c r="AB3304" s="16"/>
      <c r="AC3304" s="14"/>
      <c r="AD3304" s="14"/>
      <c r="AE3304" s="27"/>
      <c r="AF3304" s="27"/>
      <c r="AG3304" s="33"/>
      <c r="AH3304" s="34"/>
      <c r="AI3304" s="35"/>
      <c r="AJ3304" s="33"/>
      <c r="AK3304" s="34"/>
      <c r="AL3304" s="35"/>
      <c r="AM3304" s="28"/>
      <c r="AN3304" s="28"/>
      <c r="AO3304" s="28"/>
    </row>
    <row r="3305" spans="5:41" x14ac:dyDescent="0.25">
      <c r="E3305" s="20"/>
      <c r="F3305" s="20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6"/>
      <c r="AA3305" s="16"/>
      <c r="AB3305" s="16"/>
      <c r="AC3305" s="14"/>
      <c r="AD3305" s="14"/>
      <c r="AE3305" s="27"/>
      <c r="AF3305" s="27"/>
      <c r="AG3305" s="33"/>
      <c r="AH3305" s="34"/>
      <c r="AI3305" s="35"/>
      <c r="AJ3305" s="33"/>
      <c r="AK3305" s="34"/>
      <c r="AL3305" s="35"/>
      <c r="AM3305" s="28"/>
      <c r="AN3305" s="28"/>
      <c r="AO3305" s="28"/>
    </row>
    <row r="3306" spans="5:41" x14ac:dyDescent="0.25">
      <c r="E3306" s="20"/>
      <c r="F3306" s="20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6"/>
      <c r="AA3306" s="16"/>
      <c r="AB3306" s="16"/>
      <c r="AC3306" s="14"/>
      <c r="AD3306" s="14"/>
      <c r="AE3306" s="27"/>
      <c r="AF3306" s="27"/>
      <c r="AG3306" s="33"/>
      <c r="AH3306" s="34"/>
      <c r="AI3306" s="35"/>
      <c r="AJ3306" s="33"/>
      <c r="AK3306" s="34"/>
      <c r="AL3306" s="35"/>
      <c r="AM3306" s="28"/>
      <c r="AN3306" s="28"/>
      <c r="AO3306" s="28"/>
    </row>
    <row r="3307" spans="5:41" x14ac:dyDescent="0.25">
      <c r="E3307" s="20"/>
      <c r="F3307" s="20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6"/>
      <c r="AA3307" s="16"/>
      <c r="AB3307" s="16"/>
      <c r="AC3307" s="14"/>
      <c r="AD3307" s="14"/>
      <c r="AE3307" s="27"/>
      <c r="AF3307" s="27"/>
      <c r="AG3307" s="33"/>
      <c r="AH3307" s="34"/>
      <c r="AI3307" s="35"/>
      <c r="AJ3307" s="33"/>
      <c r="AK3307" s="34"/>
      <c r="AL3307" s="35"/>
      <c r="AM3307" s="28"/>
      <c r="AN3307" s="28"/>
      <c r="AO3307" s="28"/>
    </row>
    <row r="3308" spans="5:41" x14ac:dyDescent="0.25">
      <c r="E3308" s="20"/>
      <c r="F3308" s="20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6"/>
      <c r="AA3308" s="16"/>
      <c r="AB3308" s="16"/>
      <c r="AC3308" s="14"/>
      <c r="AD3308" s="14"/>
      <c r="AE3308" s="27"/>
      <c r="AF3308" s="27"/>
      <c r="AG3308" s="33"/>
      <c r="AH3308" s="34"/>
      <c r="AI3308" s="35"/>
      <c r="AJ3308" s="33"/>
      <c r="AK3308" s="34"/>
      <c r="AL3308" s="35"/>
      <c r="AM3308" s="28"/>
      <c r="AN3308" s="28"/>
      <c r="AO3308" s="28"/>
    </row>
    <row r="3309" spans="5:41" x14ac:dyDescent="0.25">
      <c r="E3309" s="20"/>
      <c r="F3309" s="20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6"/>
      <c r="AA3309" s="16"/>
      <c r="AB3309" s="16"/>
      <c r="AC3309" s="14"/>
      <c r="AD3309" s="14"/>
      <c r="AE3309" s="27"/>
      <c r="AF3309" s="27"/>
      <c r="AG3309" s="33"/>
      <c r="AH3309" s="34"/>
      <c r="AI3309" s="35"/>
      <c r="AJ3309" s="33"/>
      <c r="AK3309" s="34"/>
      <c r="AL3309" s="35"/>
      <c r="AM3309" s="28"/>
      <c r="AN3309" s="28"/>
      <c r="AO3309" s="28"/>
    </row>
    <row r="3310" spans="5:41" x14ac:dyDescent="0.25">
      <c r="E3310" s="20"/>
      <c r="F3310" s="20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6"/>
      <c r="AA3310" s="16"/>
      <c r="AB3310" s="16"/>
      <c r="AC3310" s="14"/>
      <c r="AD3310" s="14"/>
      <c r="AE3310" s="27"/>
      <c r="AF3310" s="27"/>
      <c r="AG3310" s="33"/>
      <c r="AH3310" s="34"/>
      <c r="AI3310" s="35"/>
      <c r="AJ3310" s="33"/>
      <c r="AK3310" s="34"/>
      <c r="AL3310" s="35"/>
      <c r="AM3310" s="28"/>
      <c r="AN3310" s="28"/>
      <c r="AO3310" s="28"/>
    </row>
    <row r="3311" spans="5:41" x14ac:dyDescent="0.25">
      <c r="E3311" s="20"/>
      <c r="F3311" s="20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6"/>
      <c r="AA3311" s="16"/>
      <c r="AB3311" s="16"/>
      <c r="AC3311" s="14"/>
      <c r="AD3311" s="14"/>
      <c r="AE3311" s="27"/>
      <c r="AF3311" s="27"/>
      <c r="AG3311" s="33"/>
      <c r="AH3311" s="34"/>
      <c r="AI3311" s="35"/>
      <c r="AJ3311" s="33"/>
      <c r="AK3311" s="34"/>
      <c r="AL3311" s="35"/>
      <c r="AM3311" s="28"/>
      <c r="AN3311" s="28"/>
      <c r="AO3311" s="28"/>
    </row>
    <row r="3312" spans="5:41" x14ac:dyDescent="0.25">
      <c r="E3312" s="20"/>
      <c r="F3312" s="20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6"/>
      <c r="AA3312" s="16"/>
      <c r="AB3312" s="16"/>
      <c r="AC3312" s="14"/>
      <c r="AD3312" s="14"/>
      <c r="AE3312" s="27"/>
      <c r="AF3312" s="27"/>
      <c r="AG3312" s="33"/>
      <c r="AH3312" s="34"/>
      <c r="AI3312" s="35"/>
      <c r="AJ3312" s="33"/>
      <c r="AK3312" s="34"/>
      <c r="AL3312" s="35"/>
      <c r="AM3312" s="28"/>
      <c r="AN3312" s="28"/>
      <c r="AO3312" s="28"/>
    </row>
    <row r="3313" spans="5:41" x14ac:dyDescent="0.25">
      <c r="E3313" s="20"/>
      <c r="F3313" s="20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6"/>
      <c r="AA3313" s="16"/>
      <c r="AB3313" s="16"/>
      <c r="AC3313" s="14"/>
      <c r="AD3313" s="14"/>
      <c r="AE3313" s="27"/>
      <c r="AF3313" s="27"/>
      <c r="AG3313" s="33"/>
      <c r="AH3313" s="34"/>
      <c r="AI3313" s="35"/>
      <c r="AJ3313" s="33"/>
      <c r="AK3313" s="34"/>
      <c r="AL3313" s="35"/>
      <c r="AM3313" s="28"/>
      <c r="AN3313" s="28"/>
      <c r="AO3313" s="28"/>
    </row>
    <row r="3314" spans="5:41" x14ac:dyDescent="0.25">
      <c r="E3314" s="20"/>
      <c r="F3314" s="20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6"/>
      <c r="AA3314" s="16"/>
      <c r="AB3314" s="16"/>
      <c r="AC3314" s="14"/>
      <c r="AD3314" s="14"/>
      <c r="AE3314" s="27"/>
      <c r="AF3314" s="27"/>
      <c r="AG3314" s="33"/>
      <c r="AH3314" s="34"/>
      <c r="AI3314" s="35"/>
      <c r="AJ3314" s="33"/>
      <c r="AK3314" s="34"/>
      <c r="AL3314" s="35"/>
      <c r="AM3314" s="28"/>
      <c r="AN3314" s="28"/>
      <c r="AO3314" s="28"/>
    </row>
    <row r="3315" spans="5:41" x14ac:dyDescent="0.25">
      <c r="E3315" s="20"/>
      <c r="F3315" s="20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6"/>
      <c r="AA3315" s="16"/>
      <c r="AB3315" s="16"/>
      <c r="AC3315" s="14"/>
      <c r="AD3315" s="14"/>
      <c r="AE3315" s="27"/>
      <c r="AF3315" s="27"/>
      <c r="AG3315" s="33"/>
      <c r="AH3315" s="34"/>
      <c r="AI3315" s="35"/>
      <c r="AJ3315" s="33"/>
      <c r="AK3315" s="34"/>
      <c r="AL3315" s="35"/>
      <c r="AM3315" s="28"/>
      <c r="AN3315" s="28"/>
      <c r="AO3315" s="28"/>
    </row>
    <row r="3316" spans="5:41" x14ac:dyDescent="0.25">
      <c r="E3316" s="20"/>
      <c r="F3316" s="20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6"/>
      <c r="AA3316" s="16"/>
      <c r="AB3316" s="16"/>
      <c r="AC3316" s="14"/>
      <c r="AD3316" s="14"/>
      <c r="AE3316" s="27"/>
      <c r="AF3316" s="27"/>
      <c r="AG3316" s="33"/>
      <c r="AH3316" s="34"/>
      <c r="AI3316" s="35"/>
      <c r="AJ3316" s="33"/>
      <c r="AK3316" s="34"/>
      <c r="AL3316" s="35"/>
      <c r="AM3316" s="28"/>
      <c r="AN3316" s="28"/>
      <c r="AO3316" s="28"/>
    </row>
    <row r="3317" spans="5:41" x14ac:dyDescent="0.25">
      <c r="E3317" s="20"/>
      <c r="F3317" s="20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6"/>
      <c r="AA3317" s="16"/>
      <c r="AB3317" s="16"/>
      <c r="AC3317" s="14"/>
      <c r="AD3317" s="14"/>
      <c r="AE3317" s="27"/>
      <c r="AF3317" s="27"/>
      <c r="AG3317" s="33"/>
      <c r="AH3317" s="34"/>
      <c r="AI3317" s="35"/>
      <c r="AJ3317" s="33"/>
      <c r="AK3317" s="34"/>
      <c r="AL3317" s="35"/>
      <c r="AM3317" s="28"/>
      <c r="AN3317" s="28"/>
      <c r="AO3317" s="28"/>
    </row>
    <row r="3318" spans="5:41" x14ac:dyDescent="0.25">
      <c r="E3318" s="20"/>
      <c r="F3318" s="20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6"/>
      <c r="AA3318" s="16"/>
      <c r="AB3318" s="16"/>
      <c r="AC3318" s="14"/>
      <c r="AD3318" s="14"/>
      <c r="AE3318" s="27"/>
      <c r="AF3318" s="27"/>
      <c r="AG3318" s="33"/>
      <c r="AH3318" s="34"/>
      <c r="AI3318" s="35"/>
      <c r="AJ3318" s="33"/>
      <c r="AK3318" s="34"/>
      <c r="AL3318" s="35"/>
      <c r="AM3318" s="28"/>
      <c r="AN3318" s="28"/>
      <c r="AO3318" s="28"/>
    </row>
    <row r="3319" spans="5:41" x14ac:dyDescent="0.25">
      <c r="E3319" s="20"/>
      <c r="F3319" s="20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6"/>
      <c r="AA3319" s="16"/>
      <c r="AB3319" s="16"/>
      <c r="AC3319" s="14"/>
      <c r="AD3319" s="14"/>
      <c r="AE3319" s="27"/>
      <c r="AF3319" s="27"/>
      <c r="AG3319" s="33"/>
      <c r="AH3319" s="34"/>
      <c r="AI3319" s="35"/>
      <c r="AJ3319" s="33"/>
      <c r="AK3319" s="34"/>
      <c r="AL3319" s="35"/>
      <c r="AM3319" s="28"/>
      <c r="AN3319" s="28"/>
      <c r="AO3319" s="28"/>
    </row>
    <row r="3320" spans="5:41" x14ac:dyDescent="0.25">
      <c r="E3320" s="20"/>
      <c r="F3320" s="20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6"/>
      <c r="AA3320" s="16"/>
      <c r="AB3320" s="16"/>
      <c r="AC3320" s="14"/>
      <c r="AD3320" s="14"/>
      <c r="AE3320" s="27"/>
      <c r="AF3320" s="27"/>
      <c r="AG3320" s="33"/>
      <c r="AH3320" s="34"/>
      <c r="AI3320" s="35"/>
      <c r="AJ3320" s="33"/>
      <c r="AK3320" s="34"/>
      <c r="AL3320" s="35"/>
      <c r="AM3320" s="28"/>
      <c r="AN3320" s="28"/>
      <c r="AO3320" s="28"/>
    </row>
    <row r="3321" spans="5:41" x14ac:dyDescent="0.25">
      <c r="E3321" s="20"/>
      <c r="F3321" s="20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6"/>
      <c r="AA3321" s="16"/>
      <c r="AB3321" s="16"/>
      <c r="AC3321" s="14"/>
      <c r="AD3321" s="14"/>
      <c r="AE3321" s="27"/>
      <c r="AF3321" s="27"/>
      <c r="AG3321" s="33"/>
      <c r="AH3321" s="34"/>
      <c r="AI3321" s="35"/>
      <c r="AJ3321" s="33"/>
      <c r="AK3321" s="34"/>
      <c r="AL3321" s="35"/>
      <c r="AM3321" s="28"/>
      <c r="AN3321" s="28"/>
      <c r="AO3321" s="28"/>
    </row>
    <row r="3322" spans="5:41" x14ac:dyDescent="0.25">
      <c r="E3322" s="20"/>
      <c r="F3322" s="20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6"/>
      <c r="AA3322" s="16"/>
      <c r="AB3322" s="16"/>
      <c r="AC3322" s="14"/>
      <c r="AD3322" s="14"/>
      <c r="AE3322" s="27"/>
      <c r="AF3322" s="27"/>
      <c r="AG3322" s="33"/>
      <c r="AH3322" s="34"/>
      <c r="AI3322" s="35"/>
      <c r="AJ3322" s="33"/>
      <c r="AK3322" s="34"/>
      <c r="AL3322" s="35"/>
      <c r="AM3322" s="28"/>
      <c r="AN3322" s="28"/>
      <c r="AO3322" s="28"/>
    </row>
    <row r="3323" spans="5:41" x14ac:dyDescent="0.25">
      <c r="E3323" s="20"/>
      <c r="F3323" s="20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6"/>
      <c r="AA3323" s="16"/>
      <c r="AB3323" s="16"/>
      <c r="AC3323" s="14"/>
      <c r="AD3323" s="14"/>
      <c r="AE3323" s="27"/>
      <c r="AF3323" s="27"/>
      <c r="AG3323" s="33"/>
      <c r="AH3323" s="34"/>
      <c r="AI3323" s="35"/>
      <c r="AJ3323" s="33"/>
      <c r="AK3323" s="34"/>
      <c r="AL3323" s="35"/>
      <c r="AM3323" s="28"/>
      <c r="AN3323" s="28"/>
      <c r="AO3323" s="28"/>
    </row>
    <row r="3324" spans="5:41" x14ac:dyDescent="0.25">
      <c r="E3324" s="20"/>
      <c r="F3324" s="20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6"/>
      <c r="AA3324" s="16"/>
      <c r="AB3324" s="16"/>
      <c r="AC3324" s="14"/>
      <c r="AD3324" s="14"/>
      <c r="AE3324" s="27"/>
      <c r="AF3324" s="27"/>
      <c r="AG3324" s="33"/>
      <c r="AH3324" s="34"/>
      <c r="AI3324" s="35"/>
      <c r="AJ3324" s="33"/>
      <c r="AK3324" s="34"/>
      <c r="AL3324" s="35"/>
      <c r="AM3324" s="28"/>
      <c r="AN3324" s="28"/>
      <c r="AO3324" s="28"/>
    </row>
    <row r="3325" spans="5:41" x14ac:dyDescent="0.25">
      <c r="E3325" s="20"/>
      <c r="F3325" s="20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6"/>
      <c r="AA3325" s="16"/>
      <c r="AB3325" s="16"/>
      <c r="AC3325" s="14"/>
      <c r="AD3325" s="14"/>
      <c r="AE3325" s="27"/>
      <c r="AF3325" s="27"/>
      <c r="AG3325" s="33"/>
      <c r="AH3325" s="34"/>
      <c r="AI3325" s="35"/>
      <c r="AJ3325" s="33"/>
      <c r="AK3325" s="34"/>
      <c r="AL3325" s="35"/>
      <c r="AM3325" s="28"/>
      <c r="AN3325" s="28"/>
      <c r="AO3325" s="28"/>
    </row>
    <row r="3326" spans="5:41" x14ac:dyDescent="0.25">
      <c r="E3326" s="20"/>
      <c r="F3326" s="20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6"/>
      <c r="AA3326" s="16"/>
      <c r="AB3326" s="16"/>
      <c r="AC3326" s="14"/>
      <c r="AD3326" s="14"/>
      <c r="AE3326" s="27"/>
      <c r="AF3326" s="27"/>
      <c r="AG3326" s="33"/>
      <c r="AH3326" s="34"/>
      <c r="AI3326" s="35"/>
      <c r="AJ3326" s="33"/>
      <c r="AK3326" s="34"/>
      <c r="AL3326" s="35"/>
      <c r="AM3326" s="28"/>
      <c r="AN3326" s="28"/>
      <c r="AO3326" s="28"/>
    </row>
    <row r="3327" spans="5:41" x14ac:dyDescent="0.25">
      <c r="E3327" s="20"/>
      <c r="F3327" s="20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6"/>
      <c r="AA3327" s="16"/>
      <c r="AB3327" s="16"/>
      <c r="AC3327" s="14"/>
      <c r="AD3327" s="14"/>
      <c r="AE3327" s="27"/>
      <c r="AF3327" s="27"/>
      <c r="AG3327" s="33"/>
      <c r="AH3327" s="34"/>
      <c r="AI3327" s="35"/>
      <c r="AJ3327" s="33"/>
      <c r="AK3327" s="34"/>
      <c r="AL3327" s="35"/>
      <c r="AM3327" s="28"/>
      <c r="AN3327" s="28"/>
      <c r="AO3327" s="28"/>
    </row>
    <row r="3328" spans="5:41" x14ac:dyDescent="0.25">
      <c r="E3328" s="20"/>
      <c r="F3328" s="20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6"/>
      <c r="AA3328" s="16"/>
      <c r="AB3328" s="16"/>
      <c r="AC3328" s="14"/>
      <c r="AD3328" s="14"/>
      <c r="AE3328" s="27"/>
      <c r="AF3328" s="27"/>
      <c r="AG3328" s="33"/>
      <c r="AH3328" s="34"/>
      <c r="AI3328" s="35"/>
      <c r="AJ3328" s="33"/>
      <c r="AK3328" s="34"/>
      <c r="AL3328" s="35"/>
      <c r="AM3328" s="28"/>
      <c r="AN3328" s="28"/>
      <c r="AO3328" s="28"/>
    </row>
    <row r="3329" spans="5:41" x14ac:dyDescent="0.25">
      <c r="E3329" s="20"/>
      <c r="F3329" s="20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6"/>
      <c r="AA3329" s="16"/>
      <c r="AB3329" s="16"/>
      <c r="AC3329" s="14"/>
      <c r="AD3329" s="14"/>
      <c r="AE3329" s="27"/>
      <c r="AF3329" s="27"/>
      <c r="AG3329" s="33"/>
      <c r="AH3329" s="34"/>
      <c r="AI3329" s="35"/>
      <c r="AJ3329" s="33"/>
      <c r="AK3329" s="34"/>
      <c r="AL3329" s="35"/>
      <c r="AM3329" s="28"/>
      <c r="AN3329" s="28"/>
      <c r="AO3329" s="28"/>
    </row>
    <row r="3330" spans="5:41" x14ac:dyDescent="0.25">
      <c r="E3330" s="20"/>
      <c r="F3330" s="20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6"/>
      <c r="AA3330" s="16"/>
      <c r="AB3330" s="16"/>
      <c r="AC3330" s="14"/>
      <c r="AD3330" s="14"/>
      <c r="AE3330" s="27"/>
      <c r="AF3330" s="27"/>
      <c r="AG3330" s="33"/>
      <c r="AH3330" s="34"/>
      <c r="AI3330" s="35"/>
      <c r="AJ3330" s="33"/>
      <c r="AK3330" s="34"/>
      <c r="AL3330" s="35"/>
      <c r="AM3330" s="28"/>
      <c r="AN3330" s="28"/>
      <c r="AO3330" s="28"/>
    </row>
    <row r="3331" spans="5:41" x14ac:dyDescent="0.25">
      <c r="E3331" s="20"/>
      <c r="F3331" s="20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6"/>
      <c r="AA3331" s="16"/>
      <c r="AB3331" s="16"/>
      <c r="AC3331" s="14"/>
      <c r="AD3331" s="14"/>
      <c r="AE3331" s="27"/>
      <c r="AF3331" s="27"/>
      <c r="AG3331" s="33"/>
      <c r="AH3331" s="34"/>
      <c r="AI3331" s="35"/>
      <c r="AJ3331" s="33"/>
      <c r="AK3331" s="34"/>
      <c r="AL3331" s="35"/>
      <c r="AM3331" s="28"/>
      <c r="AN3331" s="28"/>
      <c r="AO3331" s="28"/>
    </row>
    <row r="3332" spans="5:41" x14ac:dyDescent="0.25">
      <c r="E3332" s="20"/>
      <c r="F3332" s="20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6"/>
      <c r="AA3332" s="16"/>
      <c r="AB3332" s="16"/>
      <c r="AC3332" s="14"/>
      <c r="AD3332" s="14"/>
      <c r="AE3332" s="27"/>
      <c r="AF3332" s="27"/>
      <c r="AG3332" s="33"/>
      <c r="AH3332" s="34"/>
      <c r="AI3332" s="35"/>
      <c r="AJ3332" s="33"/>
      <c r="AK3332" s="34"/>
      <c r="AL3332" s="35"/>
      <c r="AM3332" s="28"/>
      <c r="AN3332" s="28"/>
      <c r="AO3332" s="28"/>
    </row>
    <row r="3333" spans="5:41" x14ac:dyDescent="0.25">
      <c r="E3333" s="20"/>
      <c r="F3333" s="20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6"/>
      <c r="AA3333" s="16"/>
      <c r="AB3333" s="16"/>
      <c r="AC3333" s="14"/>
      <c r="AD3333" s="14"/>
      <c r="AE3333" s="27"/>
      <c r="AF3333" s="27"/>
      <c r="AG3333" s="33"/>
      <c r="AH3333" s="34"/>
      <c r="AI3333" s="35"/>
      <c r="AJ3333" s="33"/>
      <c r="AK3333" s="34"/>
      <c r="AL3333" s="35"/>
      <c r="AM3333" s="28"/>
      <c r="AN3333" s="28"/>
      <c r="AO3333" s="28"/>
    </row>
    <row r="3334" spans="5:41" x14ac:dyDescent="0.25">
      <c r="E3334" s="20"/>
      <c r="F3334" s="20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6"/>
      <c r="AA3334" s="16"/>
      <c r="AB3334" s="16"/>
      <c r="AC3334" s="14"/>
      <c r="AD3334" s="14"/>
      <c r="AE3334" s="27"/>
      <c r="AF3334" s="27"/>
      <c r="AG3334" s="33"/>
      <c r="AH3334" s="34"/>
      <c r="AI3334" s="35"/>
      <c r="AJ3334" s="33"/>
      <c r="AK3334" s="34"/>
      <c r="AL3334" s="35"/>
      <c r="AM3334" s="28"/>
      <c r="AN3334" s="28"/>
      <c r="AO3334" s="28"/>
    </row>
    <row r="3335" spans="5:41" x14ac:dyDescent="0.25">
      <c r="E3335" s="20"/>
      <c r="F3335" s="20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6"/>
      <c r="AA3335" s="16"/>
      <c r="AB3335" s="16"/>
      <c r="AC3335" s="14"/>
      <c r="AD3335" s="14"/>
      <c r="AE3335" s="27"/>
      <c r="AF3335" s="27"/>
      <c r="AG3335" s="33"/>
      <c r="AH3335" s="34"/>
      <c r="AI3335" s="35"/>
      <c r="AJ3335" s="33"/>
      <c r="AK3335" s="34"/>
      <c r="AL3335" s="35"/>
      <c r="AM3335" s="28"/>
      <c r="AN3335" s="28"/>
      <c r="AO3335" s="28"/>
    </row>
    <row r="3336" spans="5:41" x14ac:dyDescent="0.25">
      <c r="E3336" s="20"/>
      <c r="F3336" s="20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6"/>
      <c r="AA3336" s="16"/>
      <c r="AB3336" s="16"/>
      <c r="AC3336" s="14"/>
      <c r="AD3336" s="14"/>
      <c r="AE3336" s="27"/>
      <c r="AF3336" s="27"/>
      <c r="AG3336" s="33"/>
      <c r="AH3336" s="34"/>
      <c r="AI3336" s="35"/>
      <c r="AJ3336" s="33"/>
      <c r="AK3336" s="34"/>
      <c r="AL3336" s="35"/>
      <c r="AM3336" s="28"/>
      <c r="AN3336" s="28"/>
      <c r="AO3336" s="28"/>
    </row>
    <row r="3337" spans="5:41" x14ac:dyDescent="0.25">
      <c r="E3337" s="20"/>
      <c r="F3337" s="20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6"/>
      <c r="AA3337" s="16"/>
      <c r="AB3337" s="16"/>
      <c r="AC3337" s="14"/>
      <c r="AD3337" s="14"/>
      <c r="AE3337" s="27"/>
      <c r="AF3337" s="27"/>
      <c r="AG3337" s="33"/>
      <c r="AH3337" s="34"/>
      <c r="AI3337" s="35"/>
      <c r="AJ3337" s="33"/>
      <c r="AK3337" s="34"/>
      <c r="AL3337" s="35"/>
      <c r="AM3337" s="28"/>
      <c r="AN3337" s="28"/>
      <c r="AO3337" s="28"/>
    </row>
    <row r="3338" spans="5:41" x14ac:dyDescent="0.25">
      <c r="E3338" s="20"/>
      <c r="F3338" s="20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6"/>
      <c r="AA3338" s="16"/>
      <c r="AB3338" s="16"/>
      <c r="AC3338" s="14"/>
      <c r="AD3338" s="14"/>
      <c r="AE3338" s="27"/>
      <c r="AF3338" s="27"/>
      <c r="AG3338" s="33"/>
      <c r="AH3338" s="34"/>
      <c r="AI3338" s="35"/>
      <c r="AJ3338" s="33"/>
      <c r="AK3338" s="34"/>
      <c r="AL3338" s="35"/>
      <c r="AM3338" s="28"/>
      <c r="AN3338" s="28"/>
      <c r="AO3338" s="28"/>
    </row>
    <row r="3339" spans="5:41" x14ac:dyDescent="0.25">
      <c r="E3339" s="20"/>
      <c r="F3339" s="20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6"/>
      <c r="AA3339" s="16"/>
      <c r="AB3339" s="16"/>
      <c r="AC3339" s="14"/>
      <c r="AD3339" s="14"/>
      <c r="AE3339" s="27"/>
      <c r="AF3339" s="27"/>
      <c r="AG3339" s="33"/>
      <c r="AH3339" s="34"/>
      <c r="AI3339" s="35"/>
      <c r="AJ3339" s="33"/>
      <c r="AK3339" s="34"/>
      <c r="AL3339" s="35"/>
      <c r="AM3339" s="28"/>
      <c r="AN3339" s="28"/>
      <c r="AO3339" s="28"/>
    </row>
    <row r="3340" spans="5:41" x14ac:dyDescent="0.25">
      <c r="E3340" s="20"/>
      <c r="F3340" s="20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6"/>
      <c r="AA3340" s="16"/>
      <c r="AB3340" s="16"/>
      <c r="AC3340" s="14"/>
      <c r="AD3340" s="14"/>
      <c r="AE3340" s="27"/>
      <c r="AF3340" s="27"/>
      <c r="AG3340" s="33"/>
      <c r="AH3340" s="34"/>
      <c r="AI3340" s="35"/>
      <c r="AJ3340" s="33"/>
      <c r="AK3340" s="34"/>
      <c r="AL3340" s="35"/>
      <c r="AM3340" s="28"/>
      <c r="AN3340" s="28"/>
      <c r="AO3340" s="28"/>
    </row>
    <row r="3341" spans="5:41" x14ac:dyDescent="0.25">
      <c r="E3341" s="20"/>
      <c r="F3341" s="20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6"/>
      <c r="AA3341" s="16"/>
      <c r="AB3341" s="16"/>
      <c r="AC3341" s="14"/>
      <c r="AD3341" s="14"/>
      <c r="AE3341" s="27"/>
      <c r="AF3341" s="27"/>
      <c r="AG3341" s="33"/>
      <c r="AH3341" s="34"/>
      <c r="AI3341" s="35"/>
      <c r="AJ3341" s="33"/>
      <c r="AK3341" s="34"/>
      <c r="AL3341" s="35"/>
      <c r="AM3341" s="28"/>
      <c r="AN3341" s="28"/>
      <c r="AO3341" s="28"/>
    </row>
    <row r="3342" spans="5:41" x14ac:dyDescent="0.25">
      <c r="E3342" s="20"/>
      <c r="F3342" s="20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6"/>
      <c r="AA3342" s="16"/>
      <c r="AB3342" s="16"/>
      <c r="AC3342" s="14"/>
      <c r="AD3342" s="14"/>
      <c r="AE3342" s="27"/>
      <c r="AF3342" s="27"/>
      <c r="AG3342" s="33"/>
      <c r="AH3342" s="34"/>
      <c r="AI3342" s="35"/>
      <c r="AJ3342" s="33"/>
      <c r="AK3342" s="34"/>
      <c r="AL3342" s="35"/>
      <c r="AM3342" s="28"/>
      <c r="AN3342" s="28"/>
      <c r="AO3342" s="28"/>
    </row>
    <row r="3343" spans="5:41" x14ac:dyDescent="0.25">
      <c r="E3343" s="20"/>
      <c r="F3343" s="20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6"/>
      <c r="AA3343" s="16"/>
      <c r="AB3343" s="16"/>
      <c r="AC3343" s="14"/>
      <c r="AD3343" s="14"/>
      <c r="AE3343" s="27"/>
      <c r="AF3343" s="27"/>
      <c r="AG3343" s="33"/>
      <c r="AH3343" s="34"/>
      <c r="AI3343" s="35"/>
      <c r="AJ3343" s="33"/>
      <c r="AK3343" s="34"/>
      <c r="AL3343" s="35"/>
      <c r="AM3343" s="28"/>
      <c r="AN3343" s="28"/>
      <c r="AO3343" s="28"/>
    </row>
    <row r="3344" spans="5:41" x14ac:dyDescent="0.25">
      <c r="E3344" s="20"/>
      <c r="F3344" s="20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6"/>
      <c r="AA3344" s="16"/>
      <c r="AB3344" s="16"/>
      <c r="AC3344" s="14"/>
      <c r="AD3344" s="14"/>
      <c r="AE3344" s="27"/>
      <c r="AF3344" s="27"/>
      <c r="AG3344" s="33"/>
      <c r="AH3344" s="34"/>
      <c r="AI3344" s="35"/>
      <c r="AJ3344" s="33"/>
      <c r="AK3344" s="34"/>
      <c r="AL3344" s="35"/>
      <c r="AM3344" s="28"/>
      <c r="AN3344" s="28"/>
      <c r="AO3344" s="28"/>
    </row>
    <row r="3345" spans="5:41" x14ac:dyDescent="0.25">
      <c r="E3345" s="20"/>
      <c r="F3345" s="20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6"/>
      <c r="AA3345" s="16"/>
      <c r="AB3345" s="16"/>
      <c r="AC3345" s="14"/>
      <c r="AD3345" s="14"/>
      <c r="AE3345" s="27"/>
      <c r="AF3345" s="27"/>
      <c r="AG3345" s="33"/>
      <c r="AH3345" s="34"/>
      <c r="AI3345" s="35"/>
      <c r="AJ3345" s="33"/>
      <c r="AK3345" s="34"/>
      <c r="AL3345" s="35"/>
      <c r="AM3345" s="28"/>
      <c r="AN3345" s="28"/>
      <c r="AO3345" s="28"/>
    </row>
    <row r="3346" spans="5:41" x14ac:dyDescent="0.25">
      <c r="E3346" s="20"/>
      <c r="F3346" s="20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6"/>
      <c r="AA3346" s="16"/>
      <c r="AB3346" s="16"/>
      <c r="AC3346" s="14"/>
      <c r="AD3346" s="14"/>
      <c r="AE3346" s="27"/>
      <c r="AF3346" s="27"/>
      <c r="AG3346" s="33"/>
      <c r="AH3346" s="34"/>
      <c r="AI3346" s="35"/>
      <c r="AJ3346" s="33"/>
      <c r="AK3346" s="34"/>
      <c r="AL3346" s="35"/>
      <c r="AM3346" s="28"/>
      <c r="AN3346" s="28"/>
      <c r="AO3346" s="28"/>
    </row>
    <row r="3347" spans="5:41" x14ac:dyDescent="0.25">
      <c r="E3347" s="20"/>
      <c r="F3347" s="20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6"/>
      <c r="AA3347" s="16"/>
      <c r="AB3347" s="16"/>
      <c r="AC3347" s="14"/>
      <c r="AD3347" s="14"/>
      <c r="AE3347" s="27"/>
      <c r="AF3347" s="27"/>
      <c r="AG3347" s="33"/>
      <c r="AH3347" s="34"/>
      <c r="AI3347" s="35"/>
      <c r="AJ3347" s="33"/>
      <c r="AK3347" s="34"/>
      <c r="AL3347" s="35"/>
      <c r="AM3347" s="28"/>
      <c r="AN3347" s="28"/>
      <c r="AO3347" s="28"/>
    </row>
    <row r="3348" spans="5:41" x14ac:dyDescent="0.25">
      <c r="E3348" s="20"/>
      <c r="F3348" s="20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6"/>
      <c r="AA3348" s="16"/>
      <c r="AB3348" s="16"/>
      <c r="AC3348" s="14"/>
      <c r="AD3348" s="14"/>
      <c r="AE3348" s="27"/>
      <c r="AF3348" s="27"/>
      <c r="AG3348" s="33"/>
      <c r="AH3348" s="34"/>
      <c r="AI3348" s="35"/>
      <c r="AJ3348" s="33"/>
      <c r="AK3348" s="34"/>
      <c r="AL3348" s="35"/>
      <c r="AM3348" s="28"/>
      <c r="AN3348" s="28"/>
      <c r="AO3348" s="28"/>
    </row>
    <row r="3349" spans="5:41" x14ac:dyDescent="0.25">
      <c r="E3349" s="20"/>
      <c r="F3349" s="20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6"/>
      <c r="AA3349" s="16"/>
      <c r="AB3349" s="16"/>
      <c r="AC3349" s="14"/>
      <c r="AD3349" s="14"/>
      <c r="AE3349" s="27"/>
      <c r="AF3349" s="27"/>
      <c r="AG3349" s="33"/>
      <c r="AH3349" s="34"/>
      <c r="AI3349" s="35"/>
      <c r="AJ3349" s="33"/>
      <c r="AK3349" s="34"/>
      <c r="AL3349" s="35"/>
      <c r="AM3349" s="28"/>
      <c r="AN3349" s="28"/>
      <c r="AO3349" s="28"/>
    </row>
    <row r="3350" spans="5:41" x14ac:dyDescent="0.25">
      <c r="E3350" s="20"/>
      <c r="F3350" s="20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6"/>
      <c r="AA3350" s="16"/>
      <c r="AB3350" s="16"/>
      <c r="AC3350" s="14"/>
      <c r="AD3350" s="14"/>
      <c r="AE3350" s="27"/>
      <c r="AF3350" s="27"/>
      <c r="AG3350" s="33"/>
      <c r="AH3350" s="34"/>
      <c r="AI3350" s="35"/>
      <c r="AJ3350" s="33"/>
      <c r="AK3350" s="34"/>
      <c r="AL3350" s="35"/>
      <c r="AM3350" s="28"/>
      <c r="AN3350" s="28"/>
      <c r="AO3350" s="28"/>
    </row>
    <row r="3351" spans="5:41" x14ac:dyDescent="0.25">
      <c r="E3351" s="20"/>
      <c r="F3351" s="20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6"/>
      <c r="AA3351" s="16"/>
      <c r="AB3351" s="16"/>
      <c r="AC3351" s="14"/>
      <c r="AD3351" s="14"/>
      <c r="AE3351" s="27"/>
      <c r="AF3351" s="27"/>
      <c r="AG3351" s="33"/>
      <c r="AH3351" s="34"/>
      <c r="AI3351" s="35"/>
      <c r="AJ3351" s="33"/>
      <c r="AK3351" s="34"/>
      <c r="AL3351" s="35"/>
      <c r="AM3351" s="28"/>
      <c r="AN3351" s="28"/>
      <c r="AO3351" s="28"/>
    </row>
    <row r="3352" spans="5:41" x14ac:dyDescent="0.25">
      <c r="E3352" s="20"/>
      <c r="F3352" s="20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6"/>
      <c r="AA3352" s="16"/>
      <c r="AB3352" s="16"/>
      <c r="AC3352" s="14"/>
      <c r="AD3352" s="14"/>
      <c r="AE3352" s="27"/>
      <c r="AF3352" s="27"/>
      <c r="AG3352" s="33"/>
      <c r="AH3352" s="34"/>
      <c r="AI3352" s="35"/>
      <c r="AJ3352" s="33"/>
      <c r="AK3352" s="34"/>
      <c r="AL3352" s="35"/>
      <c r="AM3352" s="28"/>
      <c r="AN3352" s="28"/>
      <c r="AO3352" s="28"/>
    </row>
    <row r="3353" spans="5:41" x14ac:dyDescent="0.25">
      <c r="E3353" s="20"/>
      <c r="F3353" s="20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6"/>
      <c r="AA3353" s="16"/>
      <c r="AB3353" s="16"/>
      <c r="AC3353" s="14"/>
      <c r="AD3353" s="14"/>
      <c r="AE3353" s="27"/>
      <c r="AF3353" s="27"/>
      <c r="AG3353" s="33"/>
      <c r="AH3353" s="34"/>
      <c r="AI3353" s="35"/>
      <c r="AJ3353" s="33"/>
      <c r="AK3353" s="34"/>
      <c r="AL3353" s="35"/>
      <c r="AM3353" s="28"/>
      <c r="AN3353" s="28"/>
      <c r="AO3353" s="28"/>
    </row>
    <row r="3354" spans="5:41" x14ac:dyDescent="0.25">
      <c r="E3354" s="20"/>
      <c r="F3354" s="20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6"/>
      <c r="AA3354" s="16"/>
      <c r="AB3354" s="16"/>
      <c r="AC3354" s="14"/>
      <c r="AD3354" s="14"/>
      <c r="AE3354" s="27"/>
      <c r="AF3354" s="27"/>
      <c r="AG3354" s="33"/>
      <c r="AH3354" s="34"/>
      <c r="AI3354" s="35"/>
      <c r="AJ3354" s="33"/>
      <c r="AK3354" s="34"/>
      <c r="AL3354" s="35"/>
      <c r="AM3354" s="28"/>
      <c r="AN3354" s="28"/>
      <c r="AO3354" s="28"/>
    </row>
    <row r="3355" spans="5:41" x14ac:dyDescent="0.25">
      <c r="E3355" s="20"/>
      <c r="F3355" s="20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6"/>
      <c r="AA3355" s="16"/>
      <c r="AB3355" s="16"/>
      <c r="AC3355" s="14"/>
      <c r="AD3355" s="14"/>
      <c r="AE3355" s="27"/>
      <c r="AF3355" s="27"/>
      <c r="AG3355" s="33"/>
      <c r="AH3355" s="34"/>
      <c r="AI3355" s="35"/>
      <c r="AJ3355" s="33"/>
      <c r="AK3355" s="34"/>
      <c r="AL3355" s="35"/>
      <c r="AM3355" s="28"/>
      <c r="AN3355" s="28"/>
      <c r="AO3355" s="28"/>
    </row>
    <row r="3356" spans="5:41" x14ac:dyDescent="0.25">
      <c r="E3356" s="20"/>
      <c r="F3356" s="20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6"/>
      <c r="AA3356" s="16"/>
      <c r="AB3356" s="16"/>
      <c r="AC3356" s="14"/>
      <c r="AD3356" s="14"/>
      <c r="AE3356" s="27"/>
      <c r="AF3356" s="27"/>
      <c r="AG3356" s="33"/>
      <c r="AH3356" s="34"/>
      <c r="AI3356" s="35"/>
      <c r="AJ3356" s="33"/>
      <c r="AK3356" s="34"/>
      <c r="AL3356" s="35"/>
      <c r="AM3356" s="28"/>
      <c r="AN3356" s="28"/>
      <c r="AO3356" s="28"/>
    </row>
    <row r="3357" spans="5:41" x14ac:dyDescent="0.25">
      <c r="E3357" s="20"/>
      <c r="F3357" s="20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6"/>
      <c r="AA3357" s="16"/>
      <c r="AB3357" s="16"/>
      <c r="AC3357" s="14"/>
      <c r="AD3357" s="14"/>
      <c r="AE3357" s="27"/>
      <c r="AF3357" s="27"/>
      <c r="AG3357" s="33"/>
      <c r="AH3357" s="34"/>
      <c r="AI3357" s="35"/>
      <c r="AJ3357" s="33"/>
      <c r="AK3357" s="34"/>
      <c r="AL3357" s="35"/>
      <c r="AM3357" s="28"/>
      <c r="AN3357" s="28"/>
      <c r="AO3357" s="28"/>
    </row>
    <row r="3358" spans="5:41" x14ac:dyDescent="0.25">
      <c r="E3358" s="20"/>
      <c r="F3358" s="20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6"/>
      <c r="AA3358" s="16"/>
      <c r="AB3358" s="16"/>
      <c r="AC3358" s="14"/>
      <c r="AD3358" s="14"/>
      <c r="AE3358" s="27"/>
      <c r="AF3358" s="27"/>
      <c r="AG3358" s="33"/>
      <c r="AH3358" s="34"/>
      <c r="AI3358" s="35"/>
      <c r="AJ3358" s="33"/>
      <c r="AK3358" s="34"/>
      <c r="AL3358" s="35"/>
      <c r="AM3358" s="28"/>
      <c r="AN3358" s="28"/>
      <c r="AO3358" s="28"/>
    </row>
    <row r="3359" spans="5:41" x14ac:dyDescent="0.25">
      <c r="E3359" s="20"/>
      <c r="F3359" s="20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6"/>
      <c r="AA3359" s="16"/>
      <c r="AB3359" s="16"/>
      <c r="AC3359" s="14"/>
      <c r="AD3359" s="14"/>
      <c r="AE3359" s="27"/>
      <c r="AF3359" s="27"/>
      <c r="AG3359" s="33"/>
      <c r="AH3359" s="34"/>
      <c r="AI3359" s="35"/>
      <c r="AJ3359" s="33"/>
      <c r="AK3359" s="34"/>
      <c r="AL3359" s="35"/>
      <c r="AM3359" s="28"/>
      <c r="AN3359" s="28"/>
      <c r="AO3359" s="28"/>
    </row>
    <row r="3360" spans="5:41" x14ac:dyDescent="0.25">
      <c r="E3360" s="20"/>
      <c r="F3360" s="20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6"/>
      <c r="AA3360" s="16"/>
      <c r="AB3360" s="16"/>
      <c r="AC3360" s="14"/>
      <c r="AD3360" s="14"/>
      <c r="AE3360" s="27"/>
      <c r="AF3360" s="27"/>
      <c r="AG3360" s="33"/>
      <c r="AH3360" s="34"/>
      <c r="AI3360" s="35"/>
      <c r="AJ3360" s="33"/>
      <c r="AK3360" s="34"/>
      <c r="AL3360" s="35"/>
      <c r="AM3360" s="28"/>
      <c r="AN3360" s="28"/>
      <c r="AO3360" s="28"/>
    </row>
    <row r="3361" spans="5:41" x14ac:dyDescent="0.25">
      <c r="E3361" s="20"/>
      <c r="F3361" s="20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6"/>
      <c r="AA3361" s="16"/>
      <c r="AB3361" s="16"/>
      <c r="AC3361" s="14"/>
      <c r="AD3361" s="14"/>
      <c r="AE3361" s="27"/>
      <c r="AF3361" s="27"/>
      <c r="AG3361" s="33"/>
      <c r="AH3361" s="34"/>
      <c r="AI3361" s="35"/>
      <c r="AJ3361" s="33"/>
      <c r="AK3361" s="34"/>
      <c r="AL3361" s="35"/>
      <c r="AM3361" s="28"/>
      <c r="AN3361" s="28"/>
      <c r="AO3361" s="28"/>
    </row>
    <row r="3362" spans="5:41" x14ac:dyDescent="0.25">
      <c r="E3362" s="20"/>
      <c r="F3362" s="20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6"/>
      <c r="AA3362" s="16"/>
      <c r="AB3362" s="16"/>
      <c r="AC3362" s="14"/>
      <c r="AD3362" s="14"/>
      <c r="AE3362" s="27"/>
      <c r="AF3362" s="27"/>
      <c r="AG3362" s="33"/>
      <c r="AH3362" s="34"/>
      <c r="AI3362" s="35"/>
      <c r="AJ3362" s="33"/>
      <c r="AK3362" s="34"/>
      <c r="AL3362" s="35"/>
      <c r="AM3362" s="28"/>
      <c r="AN3362" s="28"/>
      <c r="AO3362" s="28"/>
    </row>
    <row r="3363" spans="5:41" x14ac:dyDescent="0.25">
      <c r="E3363" s="20"/>
      <c r="F3363" s="20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6"/>
      <c r="AA3363" s="16"/>
      <c r="AB3363" s="16"/>
      <c r="AC3363" s="14"/>
      <c r="AD3363" s="14"/>
      <c r="AE3363" s="27"/>
      <c r="AF3363" s="27"/>
      <c r="AG3363" s="33"/>
      <c r="AH3363" s="34"/>
      <c r="AI3363" s="35"/>
      <c r="AJ3363" s="33"/>
      <c r="AK3363" s="34"/>
      <c r="AL3363" s="35"/>
      <c r="AM3363" s="28"/>
      <c r="AN3363" s="28"/>
      <c r="AO3363" s="28"/>
    </row>
    <row r="3364" spans="5:41" x14ac:dyDescent="0.25">
      <c r="E3364" s="20"/>
      <c r="F3364" s="20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6"/>
      <c r="AA3364" s="16"/>
      <c r="AB3364" s="16"/>
      <c r="AC3364" s="14"/>
      <c r="AD3364" s="14"/>
      <c r="AE3364" s="27"/>
      <c r="AF3364" s="27"/>
      <c r="AG3364" s="33"/>
      <c r="AH3364" s="34"/>
      <c r="AI3364" s="35"/>
      <c r="AJ3364" s="33"/>
      <c r="AK3364" s="34"/>
      <c r="AL3364" s="35"/>
      <c r="AM3364" s="28"/>
      <c r="AN3364" s="28"/>
      <c r="AO3364" s="28"/>
    </row>
    <row r="3365" spans="5:41" x14ac:dyDescent="0.25">
      <c r="E3365" s="20"/>
      <c r="F3365" s="20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6"/>
      <c r="AA3365" s="16"/>
      <c r="AB3365" s="16"/>
      <c r="AC3365" s="14"/>
      <c r="AD3365" s="14"/>
      <c r="AE3365" s="27"/>
      <c r="AF3365" s="27"/>
      <c r="AG3365" s="33"/>
      <c r="AH3365" s="34"/>
      <c r="AI3365" s="35"/>
      <c r="AJ3365" s="33"/>
      <c r="AK3365" s="34"/>
      <c r="AL3365" s="35"/>
      <c r="AM3365" s="28"/>
      <c r="AN3365" s="28"/>
      <c r="AO3365" s="28"/>
    </row>
    <row r="3366" spans="5:41" x14ac:dyDescent="0.25">
      <c r="E3366" s="20"/>
      <c r="F3366" s="20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6"/>
      <c r="AA3366" s="16"/>
      <c r="AB3366" s="16"/>
      <c r="AC3366" s="14"/>
      <c r="AD3366" s="14"/>
      <c r="AE3366" s="27"/>
      <c r="AF3366" s="27"/>
      <c r="AG3366" s="33"/>
      <c r="AH3366" s="34"/>
      <c r="AI3366" s="35"/>
      <c r="AJ3366" s="33"/>
      <c r="AK3366" s="34"/>
      <c r="AL3366" s="35"/>
      <c r="AM3366" s="28"/>
      <c r="AN3366" s="28"/>
      <c r="AO3366" s="28"/>
    </row>
    <row r="3367" spans="5:41" x14ac:dyDescent="0.25">
      <c r="E3367" s="20"/>
      <c r="F3367" s="20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6"/>
      <c r="AA3367" s="16"/>
      <c r="AB3367" s="16"/>
      <c r="AC3367" s="14"/>
      <c r="AD3367" s="14"/>
      <c r="AE3367" s="27"/>
      <c r="AF3367" s="27"/>
      <c r="AG3367" s="33"/>
      <c r="AH3367" s="34"/>
      <c r="AI3367" s="35"/>
      <c r="AJ3367" s="33"/>
      <c r="AK3367" s="34"/>
      <c r="AL3367" s="35"/>
      <c r="AM3367" s="28"/>
      <c r="AN3367" s="28"/>
      <c r="AO3367" s="28"/>
    </row>
    <row r="3368" spans="5:41" x14ac:dyDescent="0.25">
      <c r="E3368" s="20"/>
      <c r="F3368" s="20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6"/>
      <c r="AA3368" s="16"/>
      <c r="AB3368" s="16"/>
      <c r="AC3368" s="14"/>
      <c r="AD3368" s="14"/>
      <c r="AE3368" s="27"/>
      <c r="AF3368" s="27"/>
      <c r="AG3368" s="33"/>
      <c r="AH3368" s="34"/>
      <c r="AI3368" s="35"/>
      <c r="AJ3368" s="33"/>
      <c r="AK3368" s="34"/>
      <c r="AL3368" s="35"/>
      <c r="AM3368" s="28"/>
      <c r="AN3368" s="28"/>
      <c r="AO3368" s="28"/>
    </row>
    <row r="3369" spans="5:41" x14ac:dyDescent="0.25">
      <c r="E3369" s="20"/>
      <c r="F3369" s="20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6"/>
      <c r="AA3369" s="16"/>
      <c r="AB3369" s="16"/>
      <c r="AC3369" s="14"/>
      <c r="AD3369" s="14"/>
      <c r="AE3369" s="27"/>
      <c r="AF3369" s="27"/>
      <c r="AG3369" s="33"/>
      <c r="AH3369" s="34"/>
      <c r="AI3369" s="35"/>
      <c r="AJ3369" s="33"/>
      <c r="AK3369" s="34"/>
      <c r="AL3369" s="35"/>
      <c r="AM3369" s="28"/>
      <c r="AN3369" s="28"/>
      <c r="AO3369" s="28"/>
    </row>
    <row r="3370" spans="5:41" x14ac:dyDescent="0.25">
      <c r="E3370" s="20"/>
      <c r="F3370" s="20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6"/>
      <c r="AA3370" s="16"/>
      <c r="AB3370" s="16"/>
      <c r="AC3370" s="14"/>
      <c r="AD3370" s="14"/>
      <c r="AE3370" s="27"/>
      <c r="AF3370" s="27"/>
      <c r="AG3370" s="33"/>
      <c r="AH3370" s="34"/>
      <c r="AI3370" s="35"/>
      <c r="AJ3370" s="33"/>
      <c r="AK3370" s="34"/>
      <c r="AL3370" s="35"/>
      <c r="AM3370" s="28"/>
      <c r="AN3370" s="28"/>
      <c r="AO3370" s="28"/>
    </row>
    <row r="3371" spans="5:41" x14ac:dyDescent="0.25">
      <c r="E3371" s="20"/>
      <c r="F3371" s="20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6"/>
      <c r="AA3371" s="16"/>
      <c r="AB3371" s="16"/>
      <c r="AC3371" s="14"/>
      <c r="AD3371" s="14"/>
      <c r="AE3371" s="27"/>
      <c r="AF3371" s="27"/>
      <c r="AG3371" s="33"/>
      <c r="AH3371" s="34"/>
      <c r="AI3371" s="35"/>
      <c r="AJ3371" s="33"/>
      <c r="AK3371" s="34"/>
      <c r="AL3371" s="35"/>
      <c r="AM3371" s="28"/>
      <c r="AN3371" s="28"/>
      <c r="AO3371" s="28"/>
    </row>
    <row r="3372" spans="5:41" x14ac:dyDescent="0.25">
      <c r="E3372" s="20"/>
      <c r="F3372" s="20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6"/>
      <c r="AA3372" s="16"/>
      <c r="AB3372" s="16"/>
      <c r="AC3372" s="14"/>
      <c r="AD3372" s="14"/>
      <c r="AE3372" s="27"/>
      <c r="AF3372" s="27"/>
      <c r="AG3372" s="33"/>
      <c r="AH3372" s="34"/>
      <c r="AI3372" s="35"/>
      <c r="AJ3372" s="33"/>
      <c r="AK3372" s="34"/>
      <c r="AL3372" s="35"/>
      <c r="AM3372" s="28"/>
      <c r="AN3372" s="28"/>
      <c r="AO3372" s="28"/>
    </row>
    <row r="3373" spans="5:41" x14ac:dyDescent="0.25">
      <c r="E3373" s="20"/>
      <c r="F3373" s="20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6"/>
      <c r="AA3373" s="16"/>
      <c r="AB3373" s="16"/>
      <c r="AC3373" s="14"/>
      <c r="AD3373" s="14"/>
      <c r="AE3373" s="27"/>
      <c r="AF3373" s="27"/>
      <c r="AG3373" s="33"/>
      <c r="AH3373" s="34"/>
      <c r="AI3373" s="35"/>
      <c r="AJ3373" s="33"/>
      <c r="AK3373" s="34"/>
      <c r="AL3373" s="35"/>
      <c r="AM3373" s="28"/>
      <c r="AN3373" s="28"/>
      <c r="AO3373" s="28"/>
    </row>
    <row r="3374" spans="5:41" x14ac:dyDescent="0.25">
      <c r="E3374" s="20"/>
      <c r="F3374" s="20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6"/>
      <c r="AA3374" s="16"/>
      <c r="AB3374" s="16"/>
      <c r="AC3374" s="14"/>
      <c r="AD3374" s="14"/>
      <c r="AE3374" s="27"/>
      <c r="AF3374" s="27"/>
      <c r="AG3374" s="33"/>
      <c r="AH3374" s="34"/>
      <c r="AI3374" s="35"/>
      <c r="AJ3374" s="33"/>
      <c r="AK3374" s="34"/>
      <c r="AL3374" s="35"/>
      <c r="AM3374" s="28"/>
      <c r="AN3374" s="28"/>
      <c r="AO3374" s="28"/>
    </row>
    <row r="3375" spans="5:41" x14ac:dyDescent="0.25">
      <c r="E3375" s="20"/>
      <c r="F3375" s="20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6"/>
      <c r="AA3375" s="16"/>
      <c r="AB3375" s="16"/>
      <c r="AC3375" s="14"/>
      <c r="AD3375" s="14"/>
      <c r="AE3375" s="27"/>
      <c r="AF3375" s="27"/>
      <c r="AG3375" s="33"/>
      <c r="AH3375" s="34"/>
      <c r="AI3375" s="35"/>
      <c r="AJ3375" s="33"/>
      <c r="AK3375" s="34"/>
      <c r="AL3375" s="35"/>
      <c r="AM3375" s="28"/>
      <c r="AN3375" s="28"/>
      <c r="AO3375" s="28"/>
    </row>
    <row r="3376" spans="5:41" x14ac:dyDescent="0.25">
      <c r="E3376" s="20"/>
      <c r="F3376" s="20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6"/>
      <c r="AA3376" s="16"/>
      <c r="AB3376" s="16"/>
      <c r="AC3376" s="14"/>
      <c r="AD3376" s="14"/>
      <c r="AE3376" s="27"/>
      <c r="AF3376" s="27"/>
      <c r="AG3376" s="33"/>
      <c r="AH3376" s="34"/>
      <c r="AI3376" s="35"/>
      <c r="AJ3376" s="33"/>
      <c r="AK3376" s="34"/>
      <c r="AL3376" s="35"/>
      <c r="AM3376" s="28"/>
      <c r="AN3376" s="28"/>
      <c r="AO3376" s="28"/>
    </row>
    <row r="3377" spans="5:41" x14ac:dyDescent="0.25">
      <c r="E3377" s="20"/>
      <c r="F3377" s="20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6"/>
      <c r="AA3377" s="16"/>
      <c r="AB3377" s="16"/>
      <c r="AC3377" s="14"/>
      <c r="AD3377" s="14"/>
      <c r="AE3377" s="27"/>
      <c r="AF3377" s="27"/>
      <c r="AG3377" s="33"/>
      <c r="AH3377" s="34"/>
      <c r="AI3377" s="35"/>
      <c r="AJ3377" s="33"/>
      <c r="AK3377" s="34"/>
      <c r="AL3377" s="35"/>
      <c r="AM3377" s="28"/>
      <c r="AN3377" s="28"/>
      <c r="AO3377" s="28"/>
    </row>
    <row r="3378" spans="5:41" x14ac:dyDescent="0.25">
      <c r="E3378" s="20"/>
      <c r="F3378" s="20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6"/>
      <c r="AA3378" s="16"/>
      <c r="AB3378" s="16"/>
      <c r="AC3378" s="14"/>
      <c r="AD3378" s="14"/>
      <c r="AE3378" s="27"/>
      <c r="AF3378" s="27"/>
      <c r="AG3378" s="33"/>
      <c r="AH3378" s="34"/>
      <c r="AI3378" s="35"/>
      <c r="AJ3378" s="33"/>
      <c r="AK3378" s="34"/>
      <c r="AL3378" s="35"/>
      <c r="AM3378" s="28"/>
      <c r="AN3378" s="28"/>
      <c r="AO3378" s="28"/>
    </row>
    <row r="3379" spans="5:41" x14ac:dyDescent="0.25">
      <c r="E3379" s="20"/>
      <c r="F3379" s="20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6"/>
      <c r="AA3379" s="16"/>
      <c r="AB3379" s="16"/>
      <c r="AC3379" s="14"/>
      <c r="AD3379" s="14"/>
      <c r="AE3379" s="27"/>
      <c r="AF3379" s="27"/>
      <c r="AG3379" s="33"/>
      <c r="AH3379" s="34"/>
      <c r="AI3379" s="35"/>
      <c r="AJ3379" s="33"/>
      <c r="AK3379" s="34"/>
      <c r="AL3379" s="35"/>
      <c r="AM3379" s="28"/>
      <c r="AN3379" s="28"/>
      <c r="AO3379" s="28"/>
    </row>
    <row r="3380" spans="5:41" x14ac:dyDescent="0.25">
      <c r="E3380" s="20"/>
      <c r="F3380" s="20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6"/>
      <c r="AA3380" s="16"/>
      <c r="AB3380" s="16"/>
      <c r="AC3380" s="14"/>
      <c r="AD3380" s="14"/>
      <c r="AE3380" s="27"/>
      <c r="AF3380" s="27"/>
      <c r="AG3380" s="33"/>
      <c r="AH3380" s="34"/>
      <c r="AI3380" s="35"/>
      <c r="AJ3380" s="33"/>
      <c r="AK3380" s="34"/>
      <c r="AL3380" s="35"/>
      <c r="AM3380" s="28"/>
      <c r="AN3380" s="28"/>
      <c r="AO3380" s="28"/>
    </row>
    <row r="3381" spans="5:41" x14ac:dyDescent="0.25">
      <c r="E3381" s="20"/>
      <c r="F3381" s="20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6"/>
      <c r="AA3381" s="16"/>
      <c r="AB3381" s="16"/>
      <c r="AC3381" s="14"/>
      <c r="AD3381" s="14"/>
      <c r="AE3381" s="27"/>
      <c r="AF3381" s="27"/>
      <c r="AG3381" s="33"/>
      <c r="AH3381" s="34"/>
      <c r="AI3381" s="35"/>
      <c r="AJ3381" s="33"/>
      <c r="AK3381" s="34"/>
      <c r="AL3381" s="35"/>
      <c r="AM3381" s="28"/>
      <c r="AN3381" s="28"/>
      <c r="AO3381" s="28"/>
    </row>
    <row r="3382" spans="5:41" x14ac:dyDescent="0.25">
      <c r="E3382" s="20"/>
      <c r="F3382" s="20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6"/>
      <c r="AA3382" s="16"/>
      <c r="AB3382" s="16"/>
      <c r="AC3382" s="14"/>
      <c r="AD3382" s="14"/>
      <c r="AE3382" s="27"/>
      <c r="AF3382" s="27"/>
      <c r="AG3382" s="33"/>
      <c r="AH3382" s="34"/>
      <c r="AI3382" s="35"/>
      <c r="AJ3382" s="33"/>
      <c r="AK3382" s="34"/>
      <c r="AL3382" s="35"/>
      <c r="AM3382" s="28"/>
      <c r="AN3382" s="28"/>
      <c r="AO3382" s="28"/>
    </row>
    <row r="3383" spans="5:41" x14ac:dyDescent="0.25">
      <c r="E3383" s="20"/>
      <c r="F3383" s="20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6"/>
      <c r="AA3383" s="16"/>
      <c r="AB3383" s="16"/>
      <c r="AC3383" s="14"/>
      <c r="AD3383" s="14"/>
      <c r="AE3383" s="27"/>
      <c r="AF3383" s="27"/>
      <c r="AG3383" s="33"/>
      <c r="AH3383" s="34"/>
      <c r="AI3383" s="35"/>
      <c r="AJ3383" s="33"/>
      <c r="AK3383" s="34"/>
      <c r="AL3383" s="35"/>
      <c r="AM3383" s="28"/>
      <c r="AN3383" s="28"/>
      <c r="AO3383" s="28"/>
    </row>
    <row r="3384" spans="5:41" x14ac:dyDescent="0.25">
      <c r="E3384" s="20"/>
      <c r="F3384" s="20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6"/>
      <c r="AA3384" s="16"/>
      <c r="AB3384" s="16"/>
      <c r="AC3384" s="14"/>
      <c r="AD3384" s="14"/>
      <c r="AE3384" s="27"/>
      <c r="AF3384" s="27"/>
      <c r="AG3384" s="33"/>
      <c r="AH3384" s="34"/>
      <c r="AI3384" s="35"/>
      <c r="AJ3384" s="33"/>
      <c r="AK3384" s="34"/>
      <c r="AL3384" s="35"/>
      <c r="AM3384" s="28"/>
      <c r="AN3384" s="28"/>
      <c r="AO3384" s="28"/>
    </row>
    <row r="3385" spans="5:41" x14ac:dyDescent="0.25">
      <c r="E3385" s="20"/>
      <c r="F3385" s="20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6"/>
      <c r="AA3385" s="16"/>
      <c r="AB3385" s="16"/>
      <c r="AC3385" s="14"/>
      <c r="AD3385" s="14"/>
      <c r="AE3385" s="27"/>
      <c r="AF3385" s="27"/>
      <c r="AG3385" s="33"/>
      <c r="AH3385" s="34"/>
      <c r="AI3385" s="35"/>
      <c r="AJ3385" s="33"/>
      <c r="AK3385" s="34"/>
      <c r="AL3385" s="35"/>
      <c r="AM3385" s="28"/>
      <c r="AN3385" s="28"/>
      <c r="AO3385" s="28"/>
    </row>
    <row r="3386" spans="5:41" x14ac:dyDescent="0.25">
      <c r="E3386" s="20"/>
      <c r="F3386" s="20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6"/>
      <c r="AA3386" s="16"/>
      <c r="AB3386" s="16"/>
      <c r="AC3386" s="14"/>
      <c r="AD3386" s="14"/>
      <c r="AE3386" s="27"/>
      <c r="AF3386" s="27"/>
      <c r="AG3386" s="33"/>
      <c r="AH3386" s="34"/>
      <c r="AI3386" s="35"/>
      <c r="AJ3386" s="33"/>
      <c r="AK3386" s="34"/>
      <c r="AL3386" s="35"/>
      <c r="AM3386" s="28"/>
      <c r="AN3386" s="28"/>
      <c r="AO3386" s="28"/>
    </row>
    <row r="3387" spans="5:41" x14ac:dyDescent="0.25">
      <c r="E3387" s="20"/>
      <c r="F3387" s="20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6"/>
      <c r="AA3387" s="16"/>
      <c r="AB3387" s="16"/>
      <c r="AC3387" s="14"/>
      <c r="AD3387" s="14"/>
      <c r="AE3387" s="27"/>
      <c r="AF3387" s="27"/>
      <c r="AG3387" s="33"/>
      <c r="AH3387" s="34"/>
      <c r="AI3387" s="35"/>
      <c r="AJ3387" s="33"/>
      <c r="AK3387" s="34"/>
      <c r="AL3387" s="35"/>
      <c r="AM3387" s="28"/>
      <c r="AN3387" s="28"/>
      <c r="AO3387" s="28"/>
    </row>
    <row r="3388" spans="5:41" x14ac:dyDescent="0.25">
      <c r="E3388" s="20"/>
      <c r="F3388" s="20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6"/>
      <c r="AA3388" s="16"/>
      <c r="AB3388" s="16"/>
      <c r="AC3388" s="14"/>
      <c r="AD3388" s="14"/>
      <c r="AE3388" s="27"/>
      <c r="AF3388" s="27"/>
      <c r="AG3388" s="33"/>
      <c r="AH3388" s="34"/>
      <c r="AI3388" s="35"/>
      <c r="AJ3388" s="33"/>
      <c r="AK3388" s="34"/>
      <c r="AL3388" s="35"/>
      <c r="AM3388" s="28"/>
      <c r="AN3388" s="28"/>
      <c r="AO3388" s="28"/>
    </row>
    <row r="3389" spans="5:41" x14ac:dyDescent="0.25">
      <c r="E3389" s="20"/>
      <c r="F3389" s="20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6"/>
      <c r="AA3389" s="16"/>
      <c r="AB3389" s="16"/>
      <c r="AC3389" s="14"/>
      <c r="AD3389" s="14"/>
      <c r="AE3389" s="27"/>
      <c r="AF3389" s="27"/>
      <c r="AG3389" s="33"/>
      <c r="AH3389" s="34"/>
      <c r="AI3389" s="35"/>
      <c r="AJ3389" s="33"/>
      <c r="AK3389" s="34"/>
      <c r="AL3389" s="35"/>
      <c r="AM3389" s="28"/>
      <c r="AN3389" s="28"/>
      <c r="AO3389" s="28"/>
    </row>
    <row r="3390" spans="5:41" x14ac:dyDescent="0.25">
      <c r="E3390" s="20"/>
      <c r="F3390" s="20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6"/>
      <c r="AA3390" s="16"/>
      <c r="AB3390" s="16"/>
      <c r="AC3390" s="14"/>
      <c r="AD3390" s="14"/>
      <c r="AE3390" s="27"/>
      <c r="AF3390" s="27"/>
      <c r="AG3390" s="33"/>
      <c r="AH3390" s="34"/>
      <c r="AI3390" s="35"/>
      <c r="AJ3390" s="33"/>
      <c r="AK3390" s="34"/>
      <c r="AL3390" s="35"/>
      <c r="AM3390" s="28"/>
      <c r="AN3390" s="28"/>
      <c r="AO3390" s="28"/>
    </row>
    <row r="3391" spans="5:41" x14ac:dyDescent="0.25">
      <c r="E3391" s="20"/>
      <c r="F3391" s="20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6"/>
      <c r="AA3391" s="16"/>
      <c r="AB3391" s="16"/>
      <c r="AC3391" s="14"/>
      <c r="AD3391" s="14"/>
      <c r="AE3391" s="27"/>
      <c r="AF3391" s="27"/>
      <c r="AG3391" s="33"/>
      <c r="AH3391" s="34"/>
      <c r="AI3391" s="35"/>
      <c r="AJ3391" s="33"/>
      <c r="AK3391" s="34"/>
      <c r="AL3391" s="35"/>
      <c r="AM3391" s="28"/>
      <c r="AN3391" s="28"/>
      <c r="AO3391" s="28"/>
    </row>
    <row r="3392" spans="5:41" x14ac:dyDescent="0.25">
      <c r="E3392" s="20"/>
      <c r="F3392" s="20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6"/>
      <c r="AA3392" s="16"/>
      <c r="AB3392" s="16"/>
      <c r="AC3392" s="14"/>
      <c r="AD3392" s="14"/>
      <c r="AE3392" s="27"/>
      <c r="AF3392" s="27"/>
      <c r="AG3392" s="33"/>
      <c r="AH3392" s="34"/>
      <c r="AI3392" s="35"/>
      <c r="AJ3392" s="33"/>
      <c r="AK3392" s="34"/>
      <c r="AL3392" s="35"/>
      <c r="AM3392" s="28"/>
      <c r="AN3392" s="28"/>
      <c r="AO3392" s="28"/>
    </row>
    <row r="3393" spans="5:41" x14ac:dyDescent="0.25">
      <c r="E3393" s="20"/>
      <c r="F3393" s="20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6"/>
      <c r="AA3393" s="16"/>
      <c r="AB3393" s="16"/>
      <c r="AC3393" s="14"/>
      <c r="AD3393" s="14"/>
      <c r="AE3393" s="27"/>
      <c r="AF3393" s="27"/>
      <c r="AG3393" s="33"/>
      <c r="AH3393" s="34"/>
      <c r="AI3393" s="35"/>
      <c r="AJ3393" s="33"/>
      <c r="AK3393" s="34"/>
      <c r="AL3393" s="35"/>
      <c r="AM3393" s="28"/>
      <c r="AN3393" s="28"/>
      <c r="AO3393" s="28"/>
    </row>
    <row r="3394" spans="5:41" x14ac:dyDescent="0.25">
      <c r="E3394" s="20"/>
      <c r="F3394" s="20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6"/>
      <c r="AA3394" s="16"/>
      <c r="AB3394" s="16"/>
      <c r="AC3394" s="14"/>
      <c r="AD3394" s="14"/>
      <c r="AE3394" s="27"/>
      <c r="AF3394" s="27"/>
      <c r="AG3394" s="33"/>
      <c r="AH3394" s="34"/>
      <c r="AI3394" s="35"/>
      <c r="AJ3394" s="33"/>
      <c r="AK3394" s="34"/>
      <c r="AL3394" s="35"/>
      <c r="AM3394" s="28"/>
      <c r="AN3394" s="28"/>
      <c r="AO3394" s="28"/>
    </row>
    <row r="3395" spans="5:41" x14ac:dyDescent="0.25">
      <c r="E3395" s="20"/>
      <c r="F3395" s="20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6"/>
      <c r="AA3395" s="16"/>
      <c r="AB3395" s="16"/>
      <c r="AC3395" s="14"/>
      <c r="AD3395" s="14"/>
      <c r="AE3395" s="27"/>
      <c r="AF3395" s="27"/>
      <c r="AG3395" s="33"/>
      <c r="AH3395" s="34"/>
      <c r="AI3395" s="35"/>
      <c r="AJ3395" s="33"/>
      <c r="AK3395" s="34"/>
      <c r="AL3395" s="35"/>
      <c r="AM3395" s="28"/>
      <c r="AN3395" s="28"/>
      <c r="AO3395" s="28"/>
    </row>
    <row r="3396" spans="5:41" x14ac:dyDescent="0.25">
      <c r="E3396" s="20"/>
      <c r="F3396" s="20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6"/>
      <c r="AA3396" s="16"/>
      <c r="AB3396" s="16"/>
      <c r="AC3396" s="14"/>
      <c r="AD3396" s="14"/>
      <c r="AE3396" s="27"/>
      <c r="AF3396" s="27"/>
      <c r="AG3396" s="33"/>
      <c r="AH3396" s="34"/>
      <c r="AI3396" s="35"/>
      <c r="AJ3396" s="33"/>
      <c r="AK3396" s="34"/>
      <c r="AL3396" s="35"/>
      <c r="AM3396" s="28"/>
      <c r="AN3396" s="28"/>
      <c r="AO3396" s="28"/>
    </row>
    <row r="3397" spans="5:41" x14ac:dyDescent="0.25">
      <c r="E3397" s="20"/>
      <c r="F3397" s="20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6"/>
      <c r="AA3397" s="16"/>
      <c r="AB3397" s="16"/>
      <c r="AC3397" s="14"/>
      <c r="AD3397" s="14"/>
      <c r="AE3397" s="27"/>
      <c r="AF3397" s="27"/>
      <c r="AG3397" s="33"/>
      <c r="AH3397" s="34"/>
      <c r="AI3397" s="35"/>
      <c r="AJ3397" s="33"/>
      <c r="AK3397" s="34"/>
      <c r="AL3397" s="35"/>
      <c r="AM3397" s="28"/>
      <c r="AN3397" s="28"/>
      <c r="AO3397" s="28"/>
    </row>
    <row r="3398" spans="5:41" x14ac:dyDescent="0.25">
      <c r="E3398" s="20"/>
      <c r="F3398" s="20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6"/>
      <c r="AA3398" s="16"/>
      <c r="AB3398" s="16"/>
      <c r="AC3398" s="14"/>
      <c r="AD3398" s="14"/>
      <c r="AE3398" s="27"/>
      <c r="AF3398" s="27"/>
      <c r="AG3398" s="33"/>
      <c r="AH3398" s="34"/>
      <c r="AI3398" s="35"/>
      <c r="AJ3398" s="33"/>
      <c r="AK3398" s="34"/>
      <c r="AL3398" s="35"/>
      <c r="AM3398" s="28"/>
      <c r="AN3398" s="28"/>
      <c r="AO3398" s="28"/>
    </row>
    <row r="3399" spans="5:41" x14ac:dyDescent="0.25">
      <c r="E3399" s="20"/>
      <c r="F3399" s="20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6"/>
      <c r="AA3399" s="16"/>
      <c r="AB3399" s="16"/>
      <c r="AC3399" s="14"/>
      <c r="AD3399" s="14"/>
      <c r="AE3399" s="27"/>
      <c r="AF3399" s="27"/>
      <c r="AG3399" s="33"/>
      <c r="AH3399" s="34"/>
      <c r="AI3399" s="35"/>
      <c r="AJ3399" s="33"/>
      <c r="AK3399" s="34"/>
      <c r="AL3399" s="35"/>
      <c r="AM3399" s="28"/>
      <c r="AN3399" s="28"/>
      <c r="AO3399" s="28"/>
    </row>
    <row r="3400" spans="5:41" x14ac:dyDescent="0.25">
      <c r="E3400" s="20"/>
      <c r="F3400" s="20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6"/>
      <c r="AA3400" s="16"/>
      <c r="AB3400" s="16"/>
      <c r="AC3400" s="14"/>
      <c r="AD3400" s="14"/>
      <c r="AE3400" s="27"/>
      <c r="AF3400" s="27"/>
      <c r="AG3400" s="33"/>
      <c r="AH3400" s="34"/>
      <c r="AI3400" s="35"/>
      <c r="AJ3400" s="33"/>
      <c r="AK3400" s="34"/>
      <c r="AL3400" s="35"/>
      <c r="AM3400" s="28"/>
      <c r="AN3400" s="28"/>
      <c r="AO3400" s="28"/>
    </row>
    <row r="3401" spans="5:41" x14ac:dyDescent="0.25">
      <c r="E3401" s="20"/>
      <c r="F3401" s="20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6"/>
      <c r="AA3401" s="16"/>
      <c r="AB3401" s="16"/>
      <c r="AC3401" s="14"/>
      <c r="AD3401" s="14"/>
      <c r="AE3401" s="27"/>
      <c r="AF3401" s="27"/>
      <c r="AG3401" s="33"/>
      <c r="AH3401" s="34"/>
      <c r="AI3401" s="35"/>
      <c r="AJ3401" s="33"/>
      <c r="AK3401" s="34"/>
      <c r="AL3401" s="35"/>
      <c r="AM3401" s="28"/>
      <c r="AN3401" s="28"/>
      <c r="AO3401" s="28"/>
    </row>
    <row r="3402" spans="5:41" x14ac:dyDescent="0.25">
      <c r="E3402" s="20"/>
      <c r="F3402" s="20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6"/>
      <c r="AA3402" s="16"/>
      <c r="AB3402" s="16"/>
      <c r="AC3402" s="14"/>
      <c r="AD3402" s="14"/>
      <c r="AE3402" s="27"/>
      <c r="AF3402" s="27"/>
      <c r="AG3402" s="33"/>
      <c r="AH3402" s="34"/>
      <c r="AI3402" s="35"/>
      <c r="AJ3402" s="33"/>
      <c r="AK3402" s="34"/>
      <c r="AL3402" s="35"/>
      <c r="AM3402" s="28"/>
      <c r="AN3402" s="28"/>
      <c r="AO3402" s="28"/>
    </row>
    <row r="3403" spans="5:41" x14ac:dyDescent="0.25">
      <c r="E3403" s="20"/>
      <c r="F3403" s="20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6"/>
      <c r="AA3403" s="16"/>
      <c r="AB3403" s="16"/>
      <c r="AC3403" s="14"/>
      <c r="AD3403" s="14"/>
      <c r="AE3403" s="27"/>
      <c r="AF3403" s="27"/>
      <c r="AG3403" s="33"/>
      <c r="AH3403" s="34"/>
      <c r="AI3403" s="35"/>
      <c r="AJ3403" s="33"/>
      <c r="AK3403" s="34"/>
      <c r="AL3403" s="35"/>
      <c r="AM3403" s="28"/>
      <c r="AN3403" s="28"/>
      <c r="AO3403" s="28"/>
    </row>
    <row r="3404" spans="5:41" x14ac:dyDescent="0.25">
      <c r="E3404" s="20"/>
      <c r="F3404" s="20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6"/>
      <c r="AA3404" s="16"/>
      <c r="AB3404" s="16"/>
      <c r="AC3404" s="14"/>
      <c r="AD3404" s="14"/>
      <c r="AE3404" s="27"/>
      <c r="AF3404" s="27"/>
      <c r="AG3404" s="33"/>
      <c r="AH3404" s="34"/>
      <c r="AI3404" s="35"/>
      <c r="AJ3404" s="33"/>
      <c r="AK3404" s="34"/>
      <c r="AL3404" s="35"/>
      <c r="AM3404" s="28"/>
      <c r="AN3404" s="28"/>
      <c r="AO3404" s="28"/>
    </row>
    <row r="3405" spans="5:41" x14ac:dyDescent="0.25">
      <c r="E3405" s="20"/>
      <c r="F3405" s="20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6"/>
      <c r="AA3405" s="16"/>
      <c r="AB3405" s="16"/>
      <c r="AC3405" s="14"/>
      <c r="AD3405" s="14"/>
      <c r="AE3405" s="27"/>
      <c r="AF3405" s="27"/>
      <c r="AG3405" s="33"/>
      <c r="AH3405" s="34"/>
      <c r="AI3405" s="35"/>
      <c r="AJ3405" s="33"/>
      <c r="AK3405" s="34"/>
      <c r="AL3405" s="35"/>
      <c r="AM3405" s="28"/>
      <c r="AN3405" s="28"/>
      <c r="AO3405" s="28"/>
    </row>
    <row r="3406" spans="5:41" x14ac:dyDescent="0.25">
      <c r="E3406" s="20"/>
      <c r="F3406" s="20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6"/>
      <c r="AA3406" s="16"/>
      <c r="AB3406" s="16"/>
      <c r="AC3406" s="14"/>
      <c r="AD3406" s="14"/>
      <c r="AE3406" s="27"/>
      <c r="AF3406" s="27"/>
      <c r="AG3406" s="33"/>
      <c r="AH3406" s="34"/>
      <c r="AI3406" s="35"/>
      <c r="AJ3406" s="33"/>
      <c r="AK3406" s="34"/>
      <c r="AL3406" s="35"/>
      <c r="AM3406" s="28"/>
      <c r="AN3406" s="28"/>
      <c r="AO3406" s="28"/>
    </row>
    <row r="3407" spans="5:41" x14ac:dyDescent="0.25">
      <c r="E3407" s="20"/>
      <c r="F3407" s="20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6"/>
      <c r="AA3407" s="16"/>
      <c r="AB3407" s="16"/>
      <c r="AC3407" s="14"/>
      <c r="AD3407" s="14"/>
      <c r="AE3407" s="27"/>
      <c r="AF3407" s="27"/>
      <c r="AG3407" s="33"/>
      <c r="AH3407" s="34"/>
      <c r="AI3407" s="35"/>
      <c r="AJ3407" s="33"/>
      <c r="AK3407" s="34"/>
      <c r="AL3407" s="35"/>
      <c r="AM3407" s="28"/>
      <c r="AN3407" s="28"/>
      <c r="AO3407" s="28"/>
    </row>
    <row r="3408" spans="5:41" x14ac:dyDescent="0.25">
      <c r="E3408" s="20"/>
      <c r="F3408" s="20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6"/>
      <c r="AA3408" s="16"/>
      <c r="AB3408" s="16"/>
      <c r="AC3408" s="14"/>
      <c r="AD3408" s="14"/>
      <c r="AE3408" s="27"/>
      <c r="AF3408" s="27"/>
      <c r="AG3408" s="33"/>
      <c r="AH3408" s="34"/>
      <c r="AI3408" s="35"/>
      <c r="AJ3408" s="33"/>
      <c r="AK3408" s="34"/>
      <c r="AL3408" s="35"/>
      <c r="AM3408" s="28"/>
      <c r="AN3408" s="28"/>
      <c r="AO3408" s="28"/>
    </row>
    <row r="3409" spans="5:41" x14ac:dyDescent="0.25">
      <c r="E3409" s="20"/>
      <c r="F3409" s="20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6"/>
      <c r="AA3409" s="16"/>
      <c r="AB3409" s="16"/>
      <c r="AC3409" s="14"/>
      <c r="AD3409" s="14"/>
      <c r="AE3409" s="27"/>
      <c r="AF3409" s="27"/>
      <c r="AG3409" s="33"/>
      <c r="AH3409" s="34"/>
      <c r="AI3409" s="35"/>
      <c r="AJ3409" s="33"/>
      <c r="AK3409" s="34"/>
      <c r="AL3409" s="35"/>
      <c r="AM3409" s="28"/>
      <c r="AN3409" s="28"/>
      <c r="AO3409" s="28"/>
    </row>
    <row r="3410" spans="5:41" x14ac:dyDescent="0.25">
      <c r="E3410" s="20"/>
      <c r="F3410" s="20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6"/>
      <c r="AA3410" s="16"/>
      <c r="AB3410" s="16"/>
      <c r="AC3410" s="14"/>
      <c r="AD3410" s="14"/>
      <c r="AE3410" s="27"/>
      <c r="AF3410" s="27"/>
      <c r="AG3410" s="33"/>
      <c r="AH3410" s="34"/>
      <c r="AI3410" s="35"/>
      <c r="AJ3410" s="33"/>
      <c r="AK3410" s="34"/>
      <c r="AL3410" s="35"/>
      <c r="AM3410" s="28"/>
      <c r="AN3410" s="28"/>
      <c r="AO3410" s="28"/>
    </row>
    <row r="3411" spans="5:41" x14ac:dyDescent="0.25">
      <c r="E3411" s="20"/>
      <c r="F3411" s="20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6"/>
      <c r="AA3411" s="16"/>
      <c r="AB3411" s="16"/>
      <c r="AC3411" s="14"/>
      <c r="AD3411" s="14"/>
      <c r="AE3411" s="27"/>
      <c r="AF3411" s="27"/>
      <c r="AG3411" s="33"/>
      <c r="AH3411" s="34"/>
      <c r="AI3411" s="35"/>
      <c r="AJ3411" s="33"/>
      <c r="AK3411" s="34"/>
      <c r="AL3411" s="35"/>
      <c r="AM3411" s="28"/>
      <c r="AN3411" s="28"/>
      <c r="AO3411" s="28"/>
    </row>
    <row r="3412" spans="5:41" x14ac:dyDescent="0.25">
      <c r="E3412" s="20"/>
      <c r="F3412" s="20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6"/>
      <c r="AA3412" s="16"/>
      <c r="AB3412" s="16"/>
      <c r="AC3412" s="14"/>
      <c r="AD3412" s="14"/>
      <c r="AE3412" s="27"/>
      <c r="AF3412" s="27"/>
      <c r="AG3412" s="33"/>
      <c r="AH3412" s="34"/>
      <c r="AI3412" s="35"/>
      <c r="AJ3412" s="33"/>
      <c r="AK3412" s="34"/>
      <c r="AL3412" s="35"/>
      <c r="AM3412" s="28"/>
      <c r="AN3412" s="28"/>
      <c r="AO3412" s="28"/>
    </row>
    <row r="3413" spans="5:41" x14ac:dyDescent="0.25">
      <c r="E3413" s="20"/>
      <c r="F3413" s="20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6"/>
      <c r="AA3413" s="16"/>
      <c r="AB3413" s="16"/>
      <c r="AC3413" s="14"/>
      <c r="AD3413" s="14"/>
      <c r="AE3413" s="27"/>
      <c r="AF3413" s="27"/>
      <c r="AG3413" s="33"/>
      <c r="AH3413" s="34"/>
      <c r="AI3413" s="35"/>
      <c r="AJ3413" s="33"/>
      <c r="AK3413" s="34"/>
      <c r="AL3413" s="35"/>
      <c r="AM3413" s="28"/>
      <c r="AN3413" s="28"/>
      <c r="AO3413" s="28"/>
    </row>
    <row r="3414" spans="5:41" x14ac:dyDescent="0.25">
      <c r="E3414" s="20"/>
      <c r="F3414" s="20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6"/>
      <c r="AA3414" s="16"/>
      <c r="AB3414" s="16"/>
      <c r="AC3414" s="14"/>
      <c r="AD3414" s="14"/>
      <c r="AE3414" s="27"/>
      <c r="AF3414" s="27"/>
      <c r="AG3414" s="33"/>
      <c r="AH3414" s="34"/>
      <c r="AI3414" s="35"/>
      <c r="AJ3414" s="33"/>
      <c r="AK3414" s="34"/>
      <c r="AL3414" s="35"/>
      <c r="AM3414" s="28"/>
      <c r="AN3414" s="28"/>
      <c r="AO3414" s="28"/>
    </row>
    <row r="3415" spans="5:41" x14ac:dyDescent="0.25">
      <c r="E3415" s="20"/>
      <c r="F3415" s="20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6"/>
      <c r="AA3415" s="16"/>
      <c r="AB3415" s="16"/>
      <c r="AC3415" s="14"/>
      <c r="AD3415" s="14"/>
      <c r="AE3415" s="27"/>
      <c r="AF3415" s="27"/>
      <c r="AG3415" s="33"/>
      <c r="AH3415" s="34"/>
      <c r="AI3415" s="35"/>
      <c r="AJ3415" s="33"/>
      <c r="AK3415" s="34"/>
      <c r="AL3415" s="35"/>
      <c r="AM3415" s="28"/>
      <c r="AN3415" s="28"/>
      <c r="AO3415" s="28"/>
    </row>
    <row r="3416" spans="5:41" x14ac:dyDescent="0.25">
      <c r="E3416" s="20"/>
      <c r="F3416" s="20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6"/>
      <c r="AA3416" s="16"/>
      <c r="AB3416" s="16"/>
      <c r="AC3416" s="14"/>
      <c r="AD3416" s="14"/>
      <c r="AE3416" s="27"/>
      <c r="AF3416" s="27"/>
      <c r="AG3416" s="33"/>
      <c r="AH3416" s="34"/>
      <c r="AI3416" s="35"/>
      <c r="AJ3416" s="33"/>
      <c r="AK3416" s="34"/>
      <c r="AL3416" s="35"/>
      <c r="AM3416" s="28"/>
      <c r="AN3416" s="28"/>
      <c r="AO3416" s="28"/>
    </row>
    <row r="3417" spans="5:41" x14ac:dyDescent="0.25">
      <c r="E3417" s="20"/>
      <c r="F3417" s="20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6"/>
      <c r="AA3417" s="16"/>
      <c r="AB3417" s="16"/>
      <c r="AC3417" s="14"/>
      <c r="AD3417" s="14"/>
      <c r="AE3417" s="27"/>
      <c r="AF3417" s="27"/>
      <c r="AG3417" s="33"/>
      <c r="AH3417" s="34"/>
      <c r="AI3417" s="35"/>
      <c r="AJ3417" s="33"/>
      <c r="AK3417" s="34"/>
      <c r="AL3417" s="35"/>
      <c r="AM3417" s="28"/>
      <c r="AN3417" s="28"/>
      <c r="AO3417" s="28"/>
    </row>
    <row r="3418" spans="5:41" x14ac:dyDescent="0.25">
      <c r="E3418" s="20"/>
      <c r="F3418" s="20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6"/>
      <c r="AA3418" s="16"/>
      <c r="AB3418" s="16"/>
      <c r="AC3418" s="14"/>
      <c r="AD3418" s="14"/>
      <c r="AE3418" s="27"/>
      <c r="AF3418" s="27"/>
      <c r="AG3418" s="33"/>
      <c r="AH3418" s="34"/>
      <c r="AI3418" s="35"/>
      <c r="AJ3418" s="33"/>
      <c r="AK3418" s="34"/>
      <c r="AL3418" s="35"/>
      <c r="AM3418" s="28"/>
      <c r="AN3418" s="28"/>
      <c r="AO3418" s="28"/>
    </row>
    <row r="3419" spans="5:41" x14ac:dyDescent="0.25">
      <c r="E3419" s="20"/>
      <c r="F3419" s="20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6"/>
      <c r="AA3419" s="16"/>
      <c r="AB3419" s="16"/>
      <c r="AC3419" s="14"/>
      <c r="AD3419" s="14"/>
      <c r="AE3419" s="27"/>
      <c r="AF3419" s="27"/>
      <c r="AG3419" s="33"/>
      <c r="AH3419" s="34"/>
      <c r="AI3419" s="35"/>
      <c r="AJ3419" s="33"/>
      <c r="AK3419" s="34"/>
      <c r="AL3419" s="35"/>
      <c r="AM3419" s="28"/>
      <c r="AN3419" s="28"/>
      <c r="AO3419" s="28"/>
    </row>
    <row r="3420" spans="5:41" x14ac:dyDescent="0.25">
      <c r="E3420" s="20"/>
      <c r="F3420" s="20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6"/>
      <c r="AA3420" s="16"/>
      <c r="AB3420" s="16"/>
      <c r="AC3420" s="14"/>
      <c r="AD3420" s="14"/>
      <c r="AE3420" s="27"/>
      <c r="AF3420" s="27"/>
      <c r="AG3420" s="33"/>
      <c r="AH3420" s="34"/>
      <c r="AI3420" s="35"/>
      <c r="AJ3420" s="33"/>
      <c r="AK3420" s="34"/>
      <c r="AL3420" s="35"/>
      <c r="AM3420" s="28"/>
      <c r="AN3420" s="28"/>
      <c r="AO3420" s="28"/>
    </row>
    <row r="3421" spans="5:41" x14ac:dyDescent="0.25">
      <c r="E3421" s="20"/>
      <c r="F3421" s="20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6"/>
      <c r="AA3421" s="16"/>
      <c r="AB3421" s="16"/>
      <c r="AC3421" s="14"/>
      <c r="AD3421" s="14"/>
      <c r="AE3421" s="27"/>
      <c r="AF3421" s="27"/>
      <c r="AG3421" s="33"/>
      <c r="AH3421" s="34"/>
      <c r="AI3421" s="35"/>
      <c r="AJ3421" s="33"/>
      <c r="AK3421" s="34"/>
      <c r="AL3421" s="35"/>
      <c r="AM3421" s="28"/>
      <c r="AN3421" s="28"/>
      <c r="AO3421" s="28"/>
    </row>
    <row r="3422" spans="5:41" x14ac:dyDescent="0.25">
      <c r="E3422" s="20"/>
      <c r="F3422" s="20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6"/>
      <c r="AA3422" s="16"/>
      <c r="AB3422" s="16"/>
      <c r="AC3422" s="14"/>
      <c r="AD3422" s="14"/>
      <c r="AE3422" s="27"/>
      <c r="AF3422" s="27"/>
      <c r="AG3422" s="33"/>
      <c r="AH3422" s="34"/>
      <c r="AI3422" s="35"/>
      <c r="AJ3422" s="33"/>
      <c r="AK3422" s="34"/>
      <c r="AL3422" s="35"/>
      <c r="AM3422" s="28"/>
      <c r="AN3422" s="28"/>
      <c r="AO3422" s="28"/>
    </row>
    <row r="3423" spans="5:41" x14ac:dyDescent="0.25">
      <c r="E3423" s="20"/>
      <c r="F3423" s="20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6"/>
      <c r="AA3423" s="16"/>
      <c r="AB3423" s="16"/>
      <c r="AC3423" s="14"/>
      <c r="AD3423" s="14"/>
      <c r="AE3423" s="27"/>
      <c r="AF3423" s="27"/>
      <c r="AG3423" s="33"/>
      <c r="AH3423" s="34"/>
      <c r="AI3423" s="35"/>
      <c r="AJ3423" s="33"/>
      <c r="AK3423" s="34"/>
      <c r="AL3423" s="35"/>
      <c r="AM3423" s="28"/>
      <c r="AN3423" s="28"/>
      <c r="AO3423" s="28"/>
    </row>
    <row r="3424" spans="5:41" x14ac:dyDescent="0.25">
      <c r="E3424" s="20"/>
      <c r="F3424" s="20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6"/>
      <c r="AA3424" s="16"/>
      <c r="AB3424" s="16"/>
      <c r="AC3424" s="14"/>
      <c r="AD3424" s="14"/>
      <c r="AE3424" s="27"/>
      <c r="AF3424" s="27"/>
      <c r="AG3424" s="33"/>
      <c r="AH3424" s="34"/>
      <c r="AI3424" s="35"/>
      <c r="AJ3424" s="33"/>
      <c r="AK3424" s="34"/>
      <c r="AL3424" s="35"/>
      <c r="AM3424" s="28"/>
      <c r="AN3424" s="28"/>
      <c r="AO3424" s="28"/>
    </row>
    <row r="3425" spans="5:41" x14ac:dyDescent="0.25">
      <c r="E3425" s="20"/>
      <c r="F3425" s="20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6"/>
      <c r="AA3425" s="16"/>
      <c r="AB3425" s="16"/>
      <c r="AC3425" s="14"/>
      <c r="AD3425" s="14"/>
      <c r="AE3425" s="27"/>
      <c r="AF3425" s="27"/>
      <c r="AG3425" s="33"/>
      <c r="AH3425" s="34"/>
      <c r="AI3425" s="35"/>
      <c r="AJ3425" s="33"/>
      <c r="AK3425" s="34"/>
      <c r="AL3425" s="35"/>
      <c r="AM3425" s="28"/>
      <c r="AN3425" s="28"/>
      <c r="AO3425" s="28"/>
    </row>
    <row r="3426" spans="5:41" x14ac:dyDescent="0.25">
      <c r="E3426" s="20"/>
      <c r="F3426" s="20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6"/>
      <c r="AA3426" s="16"/>
      <c r="AB3426" s="16"/>
      <c r="AC3426" s="14"/>
      <c r="AD3426" s="14"/>
      <c r="AE3426" s="27"/>
      <c r="AF3426" s="27"/>
      <c r="AG3426" s="33"/>
      <c r="AH3426" s="34"/>
      <c r="AI3426" s="35"/>
      <c r="AJ3426" s="33"/>
      <c r="AK3426" s="34"/>
      <c r="AL3426" s="35"/>
      <c r="AM3426" s="28"/>
      <c r="AN3426" s="28"/>
      <c r="AO3426" s="28"/>
    </row>
    <row r="3427" spans="5:41" x14ac:dyDescent="0.25">
      <c r="E3427" s="20"/>
      <c r="F3427" s="20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6"/>
      <c r="AA3427" s="16"/>
      <c r="AB3427" s="16"/>
      <c r="AC3427" s="14"/>
      <c r="AD3427" s="14"/>
      <c r="AE3427" s="27"/>
      <c r="AF3427" s="27"/>
      <c r="AG3427" s="33"/>
      <c r="AH3427" s="34"/>
      <c r="AI3427" s="35"/>
      <c r="AJ3427" s="33"/>
      <c r="AK3427" s="34"/>
      <c r="AL3427" s="35"/>
      <c r="AM3427" s="28"/>
      <c r="AN3427" s="28"/>
      <c r="AO3427" s="28"/>
    </row>
    <row r="3428" spans="5:41" x14ac:dyDescent="0.25">
      <c r="E3428" s="20"/>
      <c r="F3428" s="20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6"/>
      <c r="AA3428" s="16"/>
      <c r="AB3428" s="16"/>
      <c r="AC3428" s="14"/>
      <c r="AD3428" s="14"/>
      <c r="AE3428" s="27"/>
      <c r="AF3428" s="27"/>
      <c r="AG3428" s="33"/>
      <c r="AH3428" s="34"/>
      <c r="AI3428" s="35"/>
      <c r="AJ3428" s="33"/>
      <c r="AK3428" s="34"/>
      <c r="AL3428" s="35"/>
      <c r="AM3428" s="28"/>
      <c r="AN3428" s="28"/>
      <c r="AO3428" s="28"/>
    </row>
    <row r="3429" spans="5:41" x14ac:dyDescent="0.25">
      <c r="E3429" s="20"/>
      <c r="F3429" s="20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6"/>
      <c r="AA3429" s="16"/>
      <c r="AB3429" s="16"/>
      <c r="AC3429" s="14"/>
      <c r="AD3429" s="14"/>
      <c r="AE3429" s="27"/>
      <c r="AF3429" s="27"/>
      <c r="AG3429" s="33"/>
      <c r="AH3429" s="34"/>
      <c r="AI3429" s="35"/>
      <c r="AJ3429" s="33"/>
      <c r="AK3429" s="34"/>
      <c r="AL3429" s="35"/>
      <c r="AM3429" s="28"/>
      <c r="AN3429" s="28"/>
      <c r="AO3429" s="28"/>
    </row>
    <row r="3430" spans="5:41" x14ac:dyDescent="0.25">
      <c r="E3430" s="20"/>
      <c r="F3430" s="20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6"/>
      <c r="AA3430" s="16"/>
      <c r="AB3430" s="16"/>
      <c r="AC3430" s="14"/>
      <c r="AD3430" s="14"/>
      <c r="AE3430" s="27"/>
      <c r="AF3430" s="27"/>
      <c r="AG3430" s="33"/>
      <c r="AH3430" s="34"/>
      <c r="AI3430" s="35"/>
      <c r="AJ3430" s="33"/>
      <c r="AK3430" s="34"/>
      <c r="AL3430" s="35"/>
      <c r="AM3430" s="28"/>
      <c r="AN3430" s="28"/>
      <c r="AO3430" s="28"/>
    </row>
    <row r="3431" spans="5:41" x14ac:dyDescent="0.25">
      <c r="E3431" s="20"/>
      <c r="F3431" s="20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6"/>
      <c r="AA3431" s="16"/>
      <c r="AB3431" s="16"/>
      <c r="AC3431" s="14"/>
      <c r="AD3431" s="14"/>
      <c r="AE3431" s="27"/>
      <c r="AF3431" s="27"/>
      <c r="AG3431" s="33"/>
      <c r="AH3431" s="34"/>
      <c r="AI3431" s="35"/>
      <c r="AJ3431" s="33"/>
      <c r="AK3431" s="34"/>
      <c r="AL3431" s="35"/>
      <c r="AM3431" s="28"/>
      <c r="AN3431" s="28"/>
      <c r="AO3431" s="28"/>
    </row>
    <row r="3432" spans="5:41" x14ac:dyDescent="0.25">
      <c r="E3432" s="20"/>
      <c r="F3432" s="20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6"/>
      <c r="AA3432" s="16"/>
      <c r="AB3432" s="16"/>
      <c r="AC3432" s="14"/>
      <c r="AD3432" s="14"/>
      <c r="AE3432" s="27"/>
      <c r="AF3432" s="27"/>
      <c r="AG3432" s="33"/>
      <c r="AH3432" s="34"/>
      <c r="AI3432" s="35"/>
      <c r="AJ3432" s="33"/>
      <c r="AK3432" s="34"/>
      <c r="AL3432" s="35"/>
      <c r="AM3432" s="28"/>
      <c r="AN3432" s="28"/>
      <c r="AO3432" s="28"/>
    </row>
    <row r="3433" spans="5:41" x14ac:dyDescent="0.25">
      <c r="E3433" s="20"/>
      <c r="F3433" s="20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6"/>
      <c r="AA3433" s="16"/>
      <c r="AB3433" s="16"/>
      <c r="AC3433" s="14"/>
      <c r="AD3433" s="14"/>
      <c r="AE3433" s="27"/>
      <c r="AF3433" s="27"/>
      <c r="AG3433" s="33"/>
      <c r="AH3433" s="34"/>
      <c r="AI3433" s="35"/>
      <c r="AJ3433" s="33"/>
      <c r="AK3433" s="34"/>
      <c r="AL3433" s="35"/>
      <c r="AM3433" s="28"/>
      <c r="AN3433" s="28"/>
      <c r="AO3433" s="28"/>
    </row>
    <row r="3434" spans="5:41" x14ac:dyDescent="0.25">
      <c r="E3434" s="20"/>
      <c r="F3434" s="20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6"/>
      <c r="AA3434" s="16"/>
      <c r="AB3434" s="16"/>
      <c r="AC3434" s="14"/>
      <c r="AD3434" s="14"/>
      <c r="AE3434" s="27"/>
      <c r="AF3434" s="27"/>
      <c r="AG3434" s="33"/>
      <c r="AH3434" s="34"/>
      <c r="AI3434" s="35"/>
      <c r="AJ3434" s="33"/>
      <c r="AK3434" s="34"/>
      <c r="AL3434" s="35"/>
      <c r="AM3434" s="28"/>
      <c r="AN3434" s="28"/>
      <c r="AO3434" s="28"/>
    </row>
    <row r="3435" spans="5:41" x14ac:dyDescent="0.25">
      <c r="E3435" s="20"/>
      <c r="F3435" s="20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6"/>
      <c r="AA3435" s="16"/>
      <c r="AB3435" s="16"/>
      <c r="AC3435" s="14"/>
      <c r="AD3435" s="14"/>
      <c r="AE3435" s="27"/>
      <c r="AF3435" s="27"/>
      <c r="AG3435" s="33"/>
      <c r="AH3435" s="34"/>
      <c r="AI3435" s="35"/>
      <c r="AJ3435" s="33"/>
      <c r="AK3435" s="34"/>
      <c r="AL3435" s="35"/>
      <c r="AM3435" s="28"/>
      <c r="AN3435" s="28"/>
      <c r="AO3435" s="28"/>
    </row>
    <row r="3436" spans="5:41" x14ac:dyDescent="0.25">
      <c r="E3436" s="20"/>
      <c r="F3436" s="20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6"/>
      <c r="AA3436" s="16"/>
      <c r="AB3436" s="16"/>
      <c r="AC3436" s="14"/>
      <c r="AD3436" s="14"/>
      <c r="AE3436" s="27"/>
      <c r="AF3436" s="27"/>
      <c r="AG3436" s="33"/>
      <c r="AH3436" s="34"/>
      <c r="AI3436" s="35"/>
      <c r="AJ3436" s="33"/>
      <c r="AK3436" s="34"/>
      <c r="AL3436" s="35"/>
      <c r="AM3436" s="28"/>
      <c r="AN3436" s="28"/>
      <c r="AO3436" s="28"/>
    </row>
    <row r="3437" spans="5:41" x14ac:dyDescent="0.25">
      <c r="E3437" s="20"/>
      <c r="F3437" s="20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6"/>
      <c r="AA3437" s="16"/>
      <c r="AB3437" s="16"/>
      <c r="AC3437" s="14"/>
      <c r="AD3437" s="14"/>
      <c r="AE3437" s="27"/>
      <c r="AF3437" s="27"/>
      <c r="AG3437" s="33"/>
      <c r="AH3437" s="34"/>
      <c r="AI3437" s="35"/>
      <c r="AJ3437" s="33"/>
      <c r="AK3437" s="34"/>
      <c r="AL3437" s="35"/>
      <c r="AM3437" s="28"/>
      <c r="AN3437" s="28"/>
      <c r="AO3437" s="28"/>
    </row>
    <row r="3438" spans="5:41" x14ac:dyDescent="0.25">
      <c r="E3438" s="20"/>
      <c r="F3438" s="20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6"/>
      <c r="AA3438" s="16"/>
      <c r="AB3438" s="16"/>
      <c r="AC3438" s="14"/>
      <c r="AD3438" s="14"/>
      <c r="AE3438" s="27"/>
      <c r="AF3438" s="27"/>
      <c r="AG3438" s="33"/>
      <c r="AH3438" s="34"/>
      <c r="AI3438" s="35"/>
      <c r="AJ3438" s="33"/>
      <c r="AK3438" s="34"/>
      <c r="AL3438" s="35"/>
      <c r="AM3438" s="28"/>
      <c r="AN3438" s="28"/>
      <c r="AO3438" s="28"/>
    </row>
    <row r="3439" spans="5:41" x14ac:dyDescent="0.25">
      <c r="E3439" s="20"/>
      <c r="F3439" s="20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6"/>
      <c r="AA3439" s="16"/>
      <c r="AB3439" s="16"/>
      <c r="AC3439" s="14"/>
      <c r="AD3439" s="14"/>
      <c r="AE3439" s="27"/>
      <c r="AF3439" s="27"/>
      <c r="AG3439" s="33"/>
      <c r="AH3439" s="34"/>
      <c r="AI3439" s="35"/>
      <c r="AJ3439" s="33"/>
      <c r="AK3439" s="34"/>
      <c r="AL3439" s="35"/>
      <c r="AM3439" s="28"/>
      <c r="AN3439" s="28"/>
      <c r="AO3439" s="28"/>
    </row>
    <row r="3440" spans="5:41" x14ac:dyDescent="0.25">
      <c r="E3440" s="20"/>
      <c r="F3440" s="20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6"/>
      <c r="AA3440" s="16"/>
      <c r="AB3440" s="16"/>
      <c r="AC3440" s="14"/>
      <c r="AD3440" s="14"/>
      <c r="AE3440" s="27"/>
      <c r="AF3440" s="27"/>
      <c r="AG3440" s="33"/>
      <c r="AH3440" s="34"/>
      <c r="AI3440" s="35"/>
      <c r="AJ3440" s="33"/>
      <c r="AK3440" s="34"/>
      <c r="AL3440" s="35"/>
      <c r="AM3440" s="28"/>
      <c r="AN3440" s="28"/>
      <c r="AO3440" s="28"/>
    </row>
    <row r="3441" spans="5:41" x14ac:dyDescent="0.25">
      <c r="E3441" s="20"/>
      <c r="F3441" s="20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6"/>
      <c r="AA3441" s="16"/>
      <c r="AB3441" s="16"/>
      <c r="AC3441" s="14"/>
      <c r="AD3441" s="14"/>
      <c r="AE3441" s="27"/>
      <c r="AF3441" s="27"/>
      <c r="AG3441" s="33"/>
      <c r="AH3441" s="34"/>
      <c r="AI3441" s="35"/>
      <c r="AJ3441" s="33"/>
      <c r="AK3441" s="34"/>
      <c r="AL3441" s="35"/>
      <c r="AM3441" s="28"/>
      <c r="AN3441" s="28"/>
      <c r="AO3441" s="28"/>
    </row>
    <row r="3442" spans="5:41" x14ac:dyDescent="0.25">
      <c r="E3442" s="20"/>
      <c r="F3442" s="20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6"/>
      <c r="AA3442" s="16"/>
      <c r="AB3442" s="16"/>
      <c r="AC3442" s="14"/>
      <c r="AD3442" s="14"/>
      <c r="AE3442" s="27"/>
      <c r="AF3442" s="27"/>
      <c r="AG3442" s="33"/>
      <c r="AH3442" s="34"/>
      <c r="AI3442" s="35"/>
      <c r="AJ3442" s="33"/>
      <c r="AK3442" s="34"/>
      <c r="AL3442" s="35"/>
      <c r="AM3442" s="28"/>
      <c r="AN3442" s="28"/>
      <c r="AO3442" s="28"/>
    </row>
    <row r="3443" spans="5:41" x14ac:dyDescent="0.25">
      <c r="E3443" s="20"/>
      <c r="F3443" s="20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6"/>
      <c r="AA3443" s="16"/>
      <c r="AB3443" s="16"/>
      <c r="AC3443" s="14"/>
      <c r="AD3443" s="14"/>
      <c r="AE3443" s="27"/>
      <c r="AF3443" s="27"/>
      <c r="AG3443" s="33"/>
      <c r="AH3443" s="34"/>
      <c r="AI3443" s="35"/>
      <c r="AJ3443" s="33"/>
      <c r="AK3443" s="34"/>
      <c r="AL3443" s="35"/>
      <c r="AM3443" s="28"/>
      <c r="AN3443" s="28"/>
      <c r="AO3443" s="28"/>
    </row>
    <row r="3444" spans="5:41" x14ac:dyDescent="0.25">
      <c r="E3444" s="20"/>
      <c r="F3444" s="20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6"/>
      <c r="AA3444" s="16"/>
      <c r="AB3444" s="16"/>
      <c r="AC3444" s="14"/>
      <c r="AD3444" s="14"/>
      <c r="AE3444" s="27"/>
      <c r="AF3444" s="27"/>
      <c r="AG3444" s="33"/>
      <c r="AH3444" s="34"/>
      <c r="AI3444" s="35"/>
      <c r="AJ3444" s="33"/>
      <c r="AK3444" s="34"/>
      <c r="AL3444" s="35"/>
      <c r="AM3444" s="28"/>
      <c r="AN3444" s="28"/>
      <c r="AO3444" s="28"/>
    </row>
    <row r="3445" spans="5:41" x14ac:dyDescent="0.25">
      <c r="E3445" s="20"/>
      <c r="F3445" s="20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6"/>
      <c r="AA3445" s="16"/>
      <c r="AB3445" s="16"/>
      <c r="AC3445" s="14"/>
      <c r="AD3445" s="14"/>
      <c r="AE3445" s="27"/>
      <c r="AF3445" s="27"/>
      <c r="AG3445" s="33"/>
      <c r="AH3445" s="34"/>
      <c r="AI3445" s="35"/>
      <c r="AJ3445" s="33"/>
      <c r="AK3445" s="34"/>
      <c r="AL3445" s="35"/>
      <c r="AM3445" s="28"/>
      <c r="AN3445" s="28"/>
      <c r="AO3445" s="28"/>
    </row>
    <row r="3446" spans="5:41" x14ac:dyDescent="0.25">
      <c r="E3446" s="20"/>
      <c r="F3446" s="20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6"/>
      <c r="AA3446" s="16"/>
      <c r="AB3446" s="16"/>
      <c r="AC3446" s="14"/>
      <c r="AD3446" s="14"/>
      <c r="AE3446" s="27"/>
      <c r="AF3446" s="27"/>
      <c r="AG3446" s="33"/>
      <c r="AH3446" s="34"/>
      <c r="AI3446" s="35"/>
      <c r="AJ3446" s="33"/>
      <c r="AK3446" s="34"/>
      <c r="AL3446" s="35"/>
      <c r="AM3446" s="28"/>
      <c r="AN3446" s="28"/>
      <c r="AO3446" s="28"/>
    </row>
    <row r="3447" spans="5:41" x14ac:dyDescent="0.25">
      <c r="E3447" s="20"/>
      <c r="F3447" s="20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6"/>
      <c r="AA3447" s="16"/>
      <c r="AB3447" s="16"/>
      <c r="AC3447" s="14"/>
      <c r="AD3447" s="14"/>
      <c r="AE3447" s="27"/>
      <c r="AF3447" s="27"/>
      <c r="AG3447" s="33"/>
      <c r="AH3447" s="34"/>
      <c r="AI3447" s="35"/>
      <c r="AJ3447" s="33"/>
      <c r="AK3447" s="34"/>
      <c r="AL3447" s="35"/>
      <c r="AM3447" s="28"/>
      <c r="AN3447" s="28"/>
      <c r="AO3447" s="28"/>
    </row>
    <row r="3448" spans="5:41" x14ac:dyDescent="0.25">
      <c r="E3448" s="20"/>
      <c r="F3448" s="20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6"/>
      <c r="AA3448" s="16"/>
      <c r="AB3448" s="16"/>
      <c r="AC3448" s="14"/>
      <c r="AD3448" s="14"/>
      <c r="AE3448" s="27"/>
      <c r="AF3448" s="27"/>
      <c r="AG3448" s="33"/>
      <c r="AH3448" s="34"/>
      <c r="AI3448" s="35"/>
      <c r="AJ3448" s="33"/>
      <c r="AK3448" s="34"/>
      <c r="AL3448" s="35"/>
      <c r="AM3448" s="28"/>
      <c r="AN3448" s="28"/>
      <c r="AO3448" s="28"/>
    </row>
    <row r="3449" spans="5:41" x14ac:dyDescent="0.25">
      <c r="E3449" s="20"/>
      <c r="F3449" s="20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6"/>
      <c r="AA3449" s="16"/>
      <c r="AB3449" s="16"/>
      <c r="AC3449" s="14"/>
      <c r="AD3449" s="14"/>
      <c r="AE3449" s="27"/>
      <c r="AF3449" s="27"/>
      <c r="AG3449" s="33"/>
      <c r="AH3449" s="34"/>
      <c r="AI3449" s="35"/>
      <c r="AJ3449" s="33"/>
      <c r="AK3449" s="34"/>
      <c r="AL3449" s="35"/>
      <c r="AM3449" s="28"/>
      <c r="AN3449" s="28"/>
      <c r="AO3449" s="28"/>
    </row>
    <row r="3450" spans="5:41" x14ac:dyDescent="0.25">
      <c r="E3450" s="20"/>
      <c r="F3450" s="20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6"/>
      <c r="AA3450" s="16"/>
      <c r="AB3450" s="16"/>
      <c r="AC3450" s="14"/>
      <c r="AD3450" s="14"/>
      <c r="AE3450" s="27"/>
      <c r="AF3450" s="27"/>
      <c r="AG3450" s="33"/>
      <c r="AH3450" s="34"/>
      <c r="AI3450" s="35"/>
      <c r="AJ3450" s="33"/>
      <c r="AK3450" s="34"/>
      <c r="AL3450" s="35"/>
      <c r="AM3450" s="28"/>
      <c r="AN3450" s="28"/>
      <c r="AO3450" s="28"/>
    </row>
    <row r="3451" spans="5:41" x14ac:dyDescent="0.25">
      <c r="E3451" s="20"/>
      <c r="F3451" s="20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6"/>
      <c r="AA3451" s="16"/>
      <c r="AB3451" s="16"/>
      <c r="AC3451" s="14"/>
      <c r="AD3451" s="14"/>
      <c r="AE3451" s="27"/>
      <c r="AF3451" s="27"/>
      <c r="AG3451" s="33"/>
      <c r="AH3451" s="34"/>
      <c r="AI3451" s="35"/>
      <c r="AJ3451" s="33"/>
      <c r="AK3451" s="34"/>
      <c r="AL3451" s="35"/>
      <c r="AM3451" s="28"/>
      <c r="AN3451" s="28"/>
      <c r="AO3451" s="28"/>
    </row>
    <row r="3452" spans="5:41" x14ac:dyDescent="0.25">
      <c r="E3452" s="20"/>
      <c r="F3452" s="20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6"/>
      <c r="AA3452" s="16"/>
      <c r="AB3452" s="16"/>
      <c r="AC3452" s="14"/>
      <c r="AD3452" s="14"/>
      <c r="AE3452" s="27"/>
      <c r="AF3452" s="27"/>
      <c r="AG3452" s="33"/>
      <c r="AH3452" s="34"/>
      <c r="AI3452" s="35"/>
      <c r="AJ3452" s="33"/>
      <c r="AK3452" s="34"/>
      <c r="AL3452" s="35"/>
      <c r="AM3452" s="28"/>
      <c r="AN3452" s="28"/>
      <c r="AO3452" s="28"/>
    </row>
    <row r="3453" spans="5:41" x14ac:dyDescent="0.25">
      <c r="E3453" s="20"/>
      <c r="F3453" s="20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6"/>
      <c r="AA3453" s="16"/>
      <c r="AB3453" s="16"/>
      <c r="AC3453" s="14"/>
      <c r="AD3453" s="14"/>
      <c r="AE3453" s="27"/>
      <c r="AF3453" s="27"/>
      <c r="AG3453" s="33"/>
      <c r="AH3453" s="34"/>
      <c r="AI3453" s="35"/>
      <c r="AJ3453" s="33"/>
      <c r="AK3453" s="34"/>
      <c r="AL3453" s="35"/>
      <c r="AM3453" s="28"/>
      <c r="AN3453" s="28"/>
      <c r="AO3453" s="28"/>
    </row>
    <row r="3454" spans="5:41" x14ac:dyDescent="0.25">
      <c r="E3454" s="20"/>
      <c r="F3454" s="20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6"/>
      <c r="AA3454" s="16"/>
      <c r="AB3454" s="16"/>
      <c r="AC3454" s="14"/>
      <c r="AD3454" s="14"/>
      <c r="AE3454" s="27"/>
      <c r="AF3454" s="27"/>
      <c r="AG3454" s="33"/>
      <c r="AH3454" s="34"/>
      <c r="AI3454" s="35"/>
      <c r="AJ3454" s="33"/>
      <c r="AK3454" s="34"/>
      <c r="AL3454" s="35"/>
      <c r="AM3454" s="28"/>
      <c r="AN3454" s="28"/>
      <c r="AO3454" s="28"/>
    </row>
    <row r="3455" spans="5:41" x14ac:dyDescent="0.25">
      <c r="E3455" s="20"/>
      <c r="F3455" s="20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6"/>
      <c r="AA3455" s="16"/>
      <c r="AB3455" s="16"/>
      <c r="AC3455" s="14"/>
      <c r="AD3455" s="14"/>
      <c r="AE3455" s="27"/>
      <c r="AF3455" s="27"/>
      <c r="AG3455" s="33"/>
      <c r="AH3455" s="34"/>
      <c r="AI3455" s="35"/>
      <c r="AJ3455" s="33"/>
      <c r="AK3455" s="34"/>
      <c r="AL3455" s="35"/>
      <c r="AM3455" s="28"/>
      <c r="AN3455" s="28"/>
      <c r="AO3455" s="28"/>
    </row>
    <row r="3456" spans="5:41" x14ac:dyDescent="0.25">
      <c r="E3456" s="20"/>
      <c r="F3456" s="20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6"/>
      <c r="AA3456" s="16"/>
      <c r="AB3456" s="16"/>
      <c r="AC3456" s="14"/>
      <c r="AD3456" s="14"/>
      <c r="AE3456" s="27"/>
      <c r="AF3456" s="27"/>
      <c r="AG3456" s="33"/>
      <c r="AH3456" s="34"/>
      <c r="AI3456" s="35"/>
      <c r="AJ3456" s="33"/>
      <c r="AK3456" s="34"/>
      <c r="AL3456" s="35"/>
      <c r="AM3456" s="28"/>
      <c r="AN3456" s="28"/>
      <c r="AO3456" s="28"/>
    </row>
    <row r="3457" spans="5:41" x14ac:dyDescent="0.25">
      <c r="E3457" s="20"/>
      <c r="F3457" s="20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6"/>
      <c r="AA3457" s="16"/>
      <c r="AB3457" s="16"/>
      <c r="AC3457" s="14"/>
      <c r="AD3457" s="14"/>
      <c r="AE3457" s="27"/>
      <c r="AF3457" s="27"/>
      <c r="AG3457" s="33"/>
      <c r="AH3457" s="34"/>
      <c r="AI3457" s="35"/>
      <c r="AJ3457" s="33"/>
      <c r="AK3457" s="34"/>
      <c r="AL3457" s="35"/>
      <c r="AM3457" s="28"/>
      <c r="AN3457" s="28"/>
      <c r="AO3457" s="28"/>
    </row>
    <row r="3458" spans="5:41" x14ac:dyDescent="0.25">
      <c r="E3458" s="20"/>
      <c r="F3458" s="20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6"/>
      <c r="AA3458" s="16"/>
      <c r="AB3458" s="16"/>
      <c r="AC3458" s="14"/>
      <c r="AD3458" s="14"/>
      <c r="AE3458" s="27"/>
      <c r="AF3458" s="27"/>
      <c r="AG3458" s="33"/>
      <c r="AH3458" s="34"/>
      <c r="AI3458" s="35"/>
      <c r="AJ3458" s="33"/>
      <c r="AK3458" s="34"/>
      <c r="AL3458" s="35"/>
      <c r="AM3458" s="28"/>
      <c r="AN3458" s="28"/>
      <c r="AO3458" s="28"/>
    </row>
    <row r="3459" spans="5:41" x14ac:dyDescent="0.25">
      <c r="E3459" s="20"/>
      <c r="F3459" s="20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6"/>
      <c r="AA3459" s="16"/>
      <c r="AB3459" s="16"/>
      <c r="AC3459" s="14"/>
      <c r="AD3459" s="14"/>
      <c r="AE3459" s="27"/>
      <c r="AF3459" s="27"/>
      <c r="AG3459" s="33"/>
      <c r="AH3459" s="34"/>
      <c r="AI3459" s="35"/>
      <c r="AJ3459" s="33"/>
      <c r="AK3459" s="34"/>
      <c r="AL3459" s="35"/>
      <c r="AM3459" s="28"/>
      <c r="AN3459" s="28"/>
      <c r="AO3459" s="28"/>
    </row>
    <row r="3460" spans="5:41" x14ac:dyDescent="0.25">
      <c r="E3460" s="20"/>
      <c r="F3460" s="20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6"/>
      <c r="AA3460" s="16"/>
      <c r="AB3460" s="16"/>
      <c r="AC3460" s="14"/>
      <c r="AD3460" s="14"/>
      <c r="AE3460" s="27"/>
      <c r="AF3460" s="27"/>
      <c r="AG3460" s="33"/>
      <c r="AH3460" s="34"/>
      <c r="AI3460" s="35"/>
      <c r="AJ3460" s="33"/>
      <c r="AK3460" s="34"/>
      <c r="AL3460" s="35"/>
      <c r="AM3460" s="28"/>
      <c r="AN3460" s="28"/>
      <c r="AO3460" s="28"/>
    </row>
    <row r="3461" spans="5:41" x14ac:dyDescent="0.25">
      <c r="E3461" s="20"/>
      <c r="F3461" s="20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6"/>
      <c r="AA3461" s="16"/>
      <c r="AB3461" s="16"/>
      <c r="AC3461" s="14"/>
      <c r="AD3461" s="14"/>
      <c r="AE3461" s="27"/>
      <c r="AF3461" s="27"/>
      <c r="AG3461" s="33"/>
      <c r="AH3461" s="34"/>
      <c r="AI3461" s="35"/>
      <c r="AJ3461" s="33"/>
      <c r="AK3461" s="34"/>
      <c r="AL3461" s="35"/>
      <c r="AM3461" s="28"/>
      <c r="AN3461" s="28"/>
      <c r="AO3461" s="28"/>
    </row>
    <row r="3462" spans="5:41" x14ac:dyDescent="0.25">
      <c r="E3462" s="20"/>
      <c r="F3462" s="20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6"/>
      <c r="AA3462" s="16"/>
      <c r="AB3462" s="16"/>
      <c r="AC3462" s="14"/>
      <c r="AD3462" s="14"/>
      <c r="AE3462" s="27"/>
      <c r="AF3462" s="27"/>
      <c r="AG3462" s="33"/>
      <c r="AH3462" s="34"/>
      <c r="AI3462" s="35"/>
      <c r="AJ3462" s="33"/>
      <c r="AK3462" s="34"/>
      <c r="AL3462" s="35"/>
      <c r="AM3462" s="28"/>
      <c r="AN3462" s="28"/>
      <c r="AO3462" s="28"/>
    </row>
    <row r="3463" spans="5:41" x14ac:dyDescent="0.25">
      <c r="E3463" s="20"/>
      <c r="F3463" s="20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6"/>
      <c r="AA3463" s="16"/>
      <c r="AB3463" s="16"/>
      <c r="AC3463" s="14"/>
      <c r="AD3463" s="14"/>
      <c r="AE3463" s="27"/>
      <c r="AF3463" s="27"/>
      <c r="AG3463" s="33"/>
      <c r="AH3463" s="34"/>
      <c r="AI3463" s="35"/>
      <c r="AJ3463" s="33"/>
      <c r="AK3463" s="34"/>
      <c r="AL3463" s="35"/>
      <c r="AM3463" s="28"/>
      <c r="AN3463" s="28"/>
      <c r="AO3463" s="28"/>
    </row>
    <row r="3464" spans="5:41" x14ac:dyDescent="0.25">
      <c r="E3464" s="20"/>
      <c r="F3464" s="20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6"/>
      <c r="AA3464" s="16"/>
      <c r="AB3464" s="16"/>
      <c r="AC3464" s="14"/>
      <c r="AD3464" s="14"/>
      <c r="AE3464" s="27"/>
      <c r="AF3464" s="27"/>
      <c r="AG3464" s="33"/>
      <c r="AH3464" s="34"/>
      <c r="AI3464" s="35"/>
      <c r="AJ3464" s="33"/>
      <c r="AK3464" s="34"/>
      <c r="AL3464" s="35"/>
      <c r="AM3464" s="28"/>
      <c r="AN3464" s="28"/>
      <c r="AO3464" s="28"/>
    </row>
    <row r="3465" spans="5:41" x14ac:dyDescent="0.25">
      <c r="E3465" s="20"/>
      <c r="F3465" s="20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6"/>
      <c r="AA3465" s="16"/>
      <c r="AB3465" s="16"/>
      <c r="AC3465" s="14"/>
      <c r="AD3465" s="14"/>
      <c r="AE3465" s="27"/>
      <c r="AF3465" s="27"/>
      <c r="AG3465" s="33"/>
      <c r="AH3465" s="34"/>
      <c r="AI3465" s="35"/>
      <c r="AJ3465" s="33"/>
      <c r="AK3465" s="34"/>
      <c r="AL3465" s="35"/>
      <c r="AM3465" s="28"/>
      <c r="AN3465" s="28"/>
      <c r="AO3465" s="28"/>
    </row>
    <row r="3466" spans="5:41" x14ac:dyDescent="0.25">
      <c r="E3466" s="20"/>
      <c r="F3466" s="20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6"/>
      <c r="AA3466" s="16"/>
      <c r="AB3466" s="16"/>
      <c r="AC3466" s="14"/>
      <c r="AD3466" s="14"/>
      <c r="AE3466" s="27"/>
      <c r="AF3466" s="27"/>
      <c r="AG3466" s="33"/>
      <c r="AH3466" s="34"/>
      <c r="AI3466" s="35"/>
      <c r="AJ3466" s="33"/>
      <c r="AK3466" s="34"/>
      <c r="AL3466" s="35"/>
      <c r="AM3466" s="28"/>
      <c r="AN3466" s="28"/>
      <c r="AO3466" s="28"/>
    </row>
    <row r="3467" spans="5:41" x14ac:dyDescent="0.25">
      <c r="E3467" s="20"/>
      <c r="F3467" s="20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6"/>
      <c r="AA3467" s="16"/>
      <c r="AB3467" s="16"/>
      <c r="AC3467" s="14"/>
      <c r="AD3467" s="14"/>
      <c r="AE3467" s="27"/>
      <c r="AF3467" s="27"/>
      <c r="AG3467" s="33"/>
      <c r="AH3467" s="34"/>
      <c r="AI3467" s="35"/>
      <c r="AJ3467" s="33"/>
      <c r="AK3467" s="34"/>
      <c r="AL3467" s="35"/>
      <c r="AM3467" s="28"/>
      <c r="AN3467" s="28"/>
      <c r="AO3467" s="28"/>
    </row>
    <row r="3468" spans="5:41" x14ac:dyDescent="0.25">
      <c r="E3468" s="20"/>
      <c r="F3468" s="20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6"/>
      <c r="AA3468" s="16"/>
      <c r="AB3468" s="16"/>
      <c r="AC3468" s="14"/>
      <c r="AD3468" s="14"/>
      <c r="AE3468" s="27"/>
      <c r="AF3468" s="27"/>
      <c r="AG3468" s="33"/>
      <c r="AH3468" s="34"/>
      <c r="AI3468" s="35"/>
      <c r="AJ3468" s="33"/>
      <c r="AK3468" s="34"/>
      <c r="AL3468" s="35"/>
      <c r="AM3468" s="28"/>
      <c r="AN3468" s="28"/>
      <c r="AO3468" s="28"/>
    </row>
    <row r="3469" spans="5:41" x14ac:dyDescent="0.25">
      <c r="E3469" s="20"/>
      <c r="F3469" s="20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6"/>
      <c r="AA3469" s="16"/>
      <c r="AB3469" s="16"/>
      <c r="AC3469" s="14"/>
      <c r="AD3469" s="14"/>
      <c r="AE3469" s="27"/>
      <c r="AF3469" s="27"/>
      <c r="AG3469" s="33"/>
      <c r="AH3469" s="34"/>
      <c r="AI3469" s="35"/>
      <c r="AJ3469" s="33"/>
      <c r="AK3469" s="34"/>
      <c r="AL3469" s="35"/>
      <c r="AM3469" s="28"/>
      <c r="AN3469" s="28"/>
      <c r="AO3469" s="28"/>
    </row>
    <row r="3470" spans="5:41" x14ac:dyDescent="0.25">
      <c r="E3470" s="20"/>
      <c r="F3470" s="20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6"/>
      <c r="AA3470" s="16"/>
      <c r="AB3470" s="16"/>
      <c r="AC3470" s="14"/>
      <c r="AD3470" s="14"/>
      <c r="AE3470" s="27"/>
      <c r="AF3470" s="27"/>
      <c r="AG3470" s="33"/>
      <c r="AH3470" s="34"/>
      <c r="AI3470" s="35"/>
      <c r="AJ3470" s="33"/>
      <c r="AK3470" s="34"/>
      <c r="AL3470" s="35"/>
      <c r="AM3470" s="28"/>
      <c r="AN3470" s="28"/>
      <c r="AO3470" s="28"/>
    </row>
    <row r="3471" spans="5:41" x14ac:dyDescent="0.25">
      <c r="E3471" s="20"/>
      <c r="F3471" s="20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6"/>
      <c r="AA3471" s="16"/>
      <c r="AB3471" s="16"/>
      <c r="AC3471" s="14"/>
      <c r="AD3471" s="14"/>
      <c r="AE3471" s="27"/>
      <c r="AF3471" s="27"/>
      <c r="AG3471" s="33"/>
      <c r="AH3471" s="34"/>
      <c r="AI3471" s="35"/>
      <c r="AJ3471" s="33"/>
      <c r="AK3471" s="34"/>
      <c r="AL3471" s="35"/>
      <c r="AM3471" s="28"/>
      <c r="AN3471" s="28"/>
      <c r="AO3471" s="28"/>
    </row>
    <row r="3472" spans="5:41" x14ac:dyDescent="0.25">
      <c r="E3472" s="20"/>
      <c r="F3472" s="20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6"/>
      <c r="AA3472" s="16"/>
      <c r="AB3472" s="16"/>
      <c r="AC3472" s="14"/>
      <c r="AD3472" s="14"/>
      <c r="AE3472" s="27"/>
      <c r="AF3472" s="27"/>
      <c r="AG3472" s="33"/>
      <c r="AH3472" s="34"/>
      <c r="AI3472" s="35"/>
      <c r="AJ3472" s="33"/>
      <c r="AK3472" s="34"/>
      <c r="AL3472" s="35"/>
      <c r="AM3472" s="28"/>
      <c r="AN3472" s="28"/>
      <c r="AO3472" s="28"/>
    </row>
    <row r="3473" spans="5:41" x14ac:dyDescent="0.25">
      <c r="E3473" s="20"/>
      <c r="F3473" s="20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6"/>
      <c r="AA3473" s="16"/>
      <c r="AB3473" s="16"/>
      <c r="AC3473" s="14"/>
      <c r="AD3473" s="14"/>
      <c r="AE3473" s="27"/>
      <c r="AF3473" s="27"/>
      <c r="AG3473" s="33"/>
      <c r="AH3473" s="34"/>
      <c r="AI3473" s="35"/>
      <c r="AJ3473" s="33"/>
      <c r="AK3473" s="34"/>
      <c r="AL3473" s="35"/>
      <c r="AM3473" s="28"/>
      <c r="AN3473" s="28"/>
      <c r="AO3473" s="28"/>
    </row>
    <row r="3474" spans="5:41" x14ac:dyDescent="0.25">
      <c r="E3474" s="20"/>
      <c r="F3474" s="20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6"/>
      <c r="AA3474" s="16"/>
      <c r="AB3474" s="16"/>
      <c r="AC3474" s="14"/>
      <c r="AD3474" s="14"/>
      <c r="AE3474" s="27"/>
      <c r="AF3474" s="27"/>
      <c r="AG3474" s="33"/>
      <c r="AH3474" s="34"/>
      <c r="AI3474" s="35"/>
      <c r="AJ3474" s="33"/>
      <c r="AK3474" s="34"/>
      <c r="AL3474" s="35"/>
      <c r="AM3474" s="28"/>
      <c r="AN3474" s="28"/>
      <c r="AO3474" s="28"/>
    </row>
    <row r="3475" spans="5:41" x14ac:dyDescent="0.25">
      <c r="E3475" s="20"/>
      <c r="F3475" s="20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6"/>
      <c r="AA3475" s="16"/>
      <c r="AB3475" s="16"/>
      <c r="AC3475" s="14"/>
      <c r="AD3475" s="14"/>
      <c r="AE3475" s="27"/>
      <c r="AF3475" s="27"/>
      <c r="AG3475" s="33"/>
      <c r="AH3475" s="34"/>
      <c r="AI3475" s="35"/>
      <c r="AJ3475" s="33"/>
      <c r="AK3475" s="34"/>
      <c r="AL3475" s="35"/>
      <c r="AM3475" s="28"/>
      <c r="AN3475" s="28"/>
      <c r="AO3475" s="28"/>
    </row>
    <row r="3476" spans="5:41" x14ac:dyDescent="0.25">
      <c r="E3476" s="20"/>
      <c r="F3476" s="20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6"/>
      <c r="AA3476" s="16"/>
      <c r="AB3476" s="16"/>
      <c r="AC3476" s="14"/>
      <c r="AD3476" s="14"/>
      <c r="AE3476" s="27"/>
      <c r="AF3476" s="27"/>
      <c r="AG3476" s="33"/>
      <c r="AH3476" s="34"/>
      <c r="AI3476" s="35"/>
      <c r="AJ3476" s="33"/>
      <c r="AK3476" s="34"/>
      <c r="AL3476" s="35"/>
      <c r="AM3476" s="28"/>
      <c r="AN3476" s="28"/>
      <c r="AO3476" s="28"/>
    </row>
    <row r="3477" spans="5:41" x14ac:dyDescent="0.25">
      <c r="E3477" s="20"/>
      <c r="F3477" s="20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6"/>
      <c r="AA3477" s="16"/>
      <c r="AB3477" s="16"/>
      <c r="AC3477" s="14"/>
      <c r="AD3477" s="14"/>
      <c r="AE3477" s="27"/>
      <c r="AF3477" s="27"/>
      <c r="AG3477" s="33"/>
      <c r="AH3477" s="34"/>
      <c r="AI3477" s="35"/>
      <c r="AJ3477" s="33"/>
      <c r="AK3477" s="34"/>
      <c r="AL3477" s="35"/>
      <c r="AM3477" s="28"/>
      <c r="AN3477" s="28"/>
      <c r="AO3477" s="28"/>
    </row>
    <row r="3478" spans="5:41" x14ac:dyDescent="0.25">
      <c r="E3478" s="20"/>
      <c r="F3478" s="20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6"/>
      <c r="AA3478" s="16"/>
      <c r="AB3478" s="16"/>
      <c r="AC3478" s="14"/>
      <c r="AD3478" s="14"/>
      <c r="AE3478" s="27"/>
      <c r="AF3478" s="27"/>
      <c r="AG3478" s="33"/>
      <c r="AH3478" s="34"/>
      <c r="AI3478" s="35"/>
      <c r="AJ3478" s="33"/>
      <c r="AK3478" s="34"/>
      <c r="AL3478" s="35"/>
      <c r="AM3478" s="28"/>
      <c r="AN3478" s="28"/>
      <c r="AO3478" s="28"/>
    </row>
    <row r="3479" spans="5:41" x14ac:dyDescent="0.25">
      <c r="E3479" s="20"/>
      <c r="F3479" s="20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6"/>
      <c r="AA3479" s="16"/>
      <c r="AB3479" s="16"/>
      <c r="AC3479" s="14"/>
      <c r="AD3479" s="14"/>
      <c r="AE3479" s="27"/>
      <c r="AF3479" s="27"/>
      <c r="AG3479" s="33"/>
      <c r="AH3479" s="34"/>
      <c r="AI3479" s="35"/>
      <c r="AJ3479" s="33"/>
      <c r="AK3479" s="34"/>
      <c r="AL3479" s="35"/>
      <c r="AM3479" s="28"/>
      <c r="AN3479" s="28"/>
      <c r="AO3479" s="28"/>
    </row>
    <row r="3480" spans="5:41" x14ac:dyDescent="0.25">
      <c r="E3480" s="20"/>
      <c r="F3480" s="20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6"/>
      <c r="AA3480" s="16"/>
      <c r="AB3480" s="16"/>
      <c r="AC3480" s="14"/>
      <c r="AD3480" s="14"/>
      <c r="AE3480" s="27"/>
      <c r="AF3480" s="27"/>
      <c r="AG3480" s="33"/>
      <c r="AH3480" s="34"/>
      <c r="AI3480" s="35"/>
      <c r="AJ3480" s="33"/>
      <c r="AK3480" s="34"/>
      <c r="AL3480" s="35"/>
      <c r="AM3480" s="28"/>
      <c r="AN3480" s="28"/>
      <c r="AO3480" s="28"/>
    </row>
    <row r="3481" spans="5:41" x14ac:dyDescent="0.25">
      <c r="E3481" s="20"/>
      <c r="F3481" s="20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6"/>
      <c r="AA3481" s="16"/>
      <c r="AB3481" s="16"/>
      <c r="AC3481" s="14"/>
      <c r="AD3481" s="14"/>
      <c r="AE3481" s="27"/>
      <c r="AF3481" s="27"/>
      <c r="AG3481" s="33"/>
      <c r="AH3481" s="34"/>
      <c r="AI3481" s="35"/>
      <c r="AJ3481" s="33"/>
      <c r="AK3481" s="34"/>
      <c r="AL3481" s="35"/>
      <c r="AM3481" s="28"/>
      <c r="AN3481" s="28"/>
      <c r="AO3481" s="28"/>
    </row>
    <row r="3482" spans="5:41" x14ac:dyDescent="0.25">
      <c r="E3482" s="20"/>
      <c r="F3482" s="20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6"/>
      <c r="AA3482" s="16"/>
      <c r="AB3482" s="16"/>
      <c r="AC3482" s="14"/>
      <c r="AD3482" s="14"/>
      <c r="AE3482" s="27"/>
      <c r="AF3482" s="27"/>
      <c r="AG3482" s="33"/>
      <c r="AH3482" s="34"/>
      <c r="AI3482" s="35"/>
      <c r="AJ3482" s="33"/>
      <c r="AK3482" s="34"/>
      <c r="AL3482" s="35"/>
      <c r="AM3482" s="28"/>
      <c r="AN3482" s="28"/>
      <c r="AO3482" s="28"/>
    </row>
    <row r="3483" spans="5:41" x14ac:dyDescent="0.25">
      <c r="E3483" s="20"/>
      <c r="F3483" s="20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6"/>
      <c r="AA3483" s="16"/>
      <c r="AB3483" s="16"/>
      <c r="AC3483" s="14"/>
      <c r="AD3483" s="14"/>
      <c r="AE3483" s="27"/>
      <c r="AF3483" s="27"/>
      <c r="AG3483" s="33"/>
      <c r="AH3483" s="34"/>
      <c r="AI3483" s="35"/>
      <c r="AJ3483" s="33"/>
      <c r="AK3483" s="34"/>
      <c r="AL3483" s="35"/>
      <c r="AM3483" s="28"/>
      <c r="AN3483" s="28"/>
      <c r="AO3483" s="28"/>
    </row>
    <row r="3484" spans="5:41" x14ac:dyDescent="0.25">
      <c r="E3484" s="20"/>
      <c r="F3484" s="20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6"/>
      <c r="AA3484" s="16"/>
      <c r="AB3484" s="16"/>
      <c r="AC3484" s="14"/>
      <c r="AD3484" s="14"/>
      <c r="AE3484" s="27"/>
      <c r="AF3484" s="27"/>
      <c r="AG3484" s="33"/>
      <c r="AH3484" s="34"/>
      <c r="AI3484" s="35"/>
      <c r="AJ3484" s="33"/>
      <c r="AK3484" s="34"/>
      <c r="AL3484" s="35"/>
      <c r="AM3484" s="28"/>
      <c r="AN3484" s="28"/>
      <c r="AO3484" s="28"/>
    </row>
    <row r="3485" spans="5:41" x14ac:dyDescent="0.25">
      <c r="E3485" s="20"/>
      <c r="F3485" s="20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6"/>
      <c r="AA3485" s="16"/>
      <c r="AB3485" s="16"/>
      <c r="AC3485" s="14"/>
      <c r="AD3485" s="14"/>
      <c r="AE3485" s="27"/>
      <c r="AF3485" s="27"/>
      <c r="AG3485" s="33"/>
      <c r="AH3485" s="34"/>
      <c r="AI3485" s="35"/>
      <c r="AJ3485" s="33"/>
      <c r="AK3485" s="34"/>
      <c r="AL3485" s="35"/>
      <c r="AM3485" s="28"/>
      <c r="AN3485" s="28"/>
      <c r="AO3485" s="28"/>
    </row>
    <row r="3486" spans="5:41" x14ac:dyDescent="0.25">
      <c r="E3486" s="20"/>
      <c r="F3486" s="20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6"/>
      <c r="AA3486" s="16"/>
      <c r="AB3486" s="16"/>
      <c r="AC3486" s="14"/>
      <c r="AD3486" s="14"/>
      <c r="AE3486" s="27"/>
      <c r="AF3486" s="27"/>
      <c r="AG3486" s="33"/>
      <c r="AH3486" s="34"/>
      <c r="AI3486" s="35"/>
      <c r="AJ3486" s="33"/>
      <c r="AK3486" s="34"/>
      <c r="AL3486" s="35"/>
      <c r="AM3486" s="28"/>
      <c r="AN3486" s="28"/>
      <c r="AO3486" s="28"/>
    </row>
    <row r="3487" spans="5:41" x14ac:dyDescent="0.25">
      <c r="E3487" s="20"/>
      <c r="F3487" s="20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6"/>
      <c r="AA3487" s="16"/>
      <c r="AB3487" s="16"/>
      <c r="AC3487" s="14"/>
      <c r="AD3487" s="14"/>
      <c r="AE3487" s="27"/>
      <c r="AF3487" s="27"/>
      <c r="AG3487" s="33"/>
      <c r="AH3487" s="34"/>
      <c r="AI3487" s="35"/>
      <c r="AJ3487" s="33"/>
      <c r="AK3487" s="34"/>
      <c r="AL3487" s="35"/>
      <c r="AM3487" s="28"/>
      <c r="AN3487" s="28"/>
      <c r="AO3487" s="28"/>
    </row>
    <row r="3488" spans="5:41" x14ac:dyDescent="0.25">
      <c r="E3488" s="20"/>
      <c r="F3488" s="20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6"/>
      <c r="AA3488" s="16"/>
      <c r="AB3488" s="16"/>
      <c r="AC3488" s="14"/>
      <c r="AD3488" s="14"/>
      <c r="AE3488" s="27"/>
      <c r="AF3488" s="27"/>
      <c r="AG3488" s="33"/>
      <c r="AH3488" s="34"/>
      <c r="AI3488" s="35"/>
      <c r="AJ3488" s="33"/>
      <c r="AK3488" s="34"/>
      <c r="AL3488" s="35"/>
      <c r="AM3488" s="28"/>
      <c r="AN3488" s="28"/>
      <c r="AO3488" s="28"/>
    </row>
    <row r="3489" spans="5:41" x14ac:dyDescent="0.25">
      <c r="E3489" s="20"/>
      <c r="F3489" s="20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6"/>
      <c r="AA3489" s="16"/>
      <c r="AB3489" s="16"/>
      <c r="AC3489" s="14"/>
      <c r="AD3489" s="14"/>
      <c r="AE3489" s="27"/>
      <c r="AF3489" s="27"/>
      <c r="AG3489" s="33"/>
      <c r="AH3489" s="34"/>
      <c r="AI3489" s="35"/>
      <c r="AJ3489" s="33"/>
      <c r="AK3489" s="34"/>
      <c r="AL3489" s="35"/>
      <c r="AM3489" s="28"/>
      <c r="AN3489" s="28"/>
      <c r="AO3489" s="28"/>
    </row>
    <row r="3490" spans="5:41" x14ac:dyDescent="0.25">
      <c r="E3490" s="20"/>
      <c r="F3490" s="20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6"/>
      <c r="AA3490" s="16"/>
      <c r="AB3490" s="16"/>
      <c r="AC3490" s="14"/>
      <c r="AD3490" s="14"/>
      <c r="AE3490" s="27"/>
      <c r="AF3490" s="27"/>
      <c r="AG3490" s="33"/>
      <c r="AH3490" s="34"/>
      <c r="AI3490" s="35"/>
      <c r="AJ3490" s="33"/>
      <c r="AK3490" s="34"/>
      <c r="AL3490" s="35"/>
      <c r="AM3490" s="28"/>
      <c r="AN3490" s="28"/>
      <c r="AO3490" s="28"/>
    </row>
    <row r="3491" spans="5:41" x14ac:dyDescent="0.25">
      <c r="E3491" s="20"/>
      <c r="F3491" s="20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6"/>
      <c r="AA3491" s="16"/>
      <c r="AB3491" s="16"/>
      <c r="AC3491" s="14"/>
      <c r="AD3491" s="14"/>
      <c r="AE3491" s="27"/>
      <c r="AF3491" s="27"/>
      <c r="AG3491" s="33"/>
      <c r="AH3491" s="34"/>
      <c r="AI3491" s="35"/>
      <c r="AJ3491" s="33"/>
      <c r="AK3491" s="34"/>
      <c r="AL3491" s="35"/>
      <c r="AM3491" s="28"/>
      <c r="AN3491" s="28"/>
      <c r="AO3491" s="28"/>
    </row>
    <row r="3492" spans="5:41" x14ac:dyDescent="0.25">
      <c r="E3492" s="20"/>
      <c r="F3492" s="20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6"/>
      <c r="AA3492" s="16"/>
      <c r="AB3492" s="16"/>
      <c r="AC3492" s="14"/>
      <c r="AD3492" s="14"/>
      <c r="AE3492" s="27"/>
      <c r="AF3492" s="27"/>
      <c r="AG3492" s="33"/>
      <c r="AH3492" s="34"/>
      <c r="AI3492" s="35"/>
      <c r="AJ3492" s="33"/>
      <c r="AK3492" s="34"/>
      <c r="AL3492" s="35"/>
      <c r="AM3492" s="28"/>
      <c r="AN3492" s="28"/>
      <c r="AO3492" s="28"/>
    </row>
    <row r="3493" spans="5:41" x14ac:dyDescent="0.25">
      <c r="E3493" s="20"/>
      <c r="F3493" s="20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6"/>
      <c r="AA3493" s="16"/>
      <c r="AB3493" s="16"/>
      <c r="AC3493" s="14"/>
      <c r="AD3493" s="14"/>
      <c r="AE3493" s="27"/>
      <c r="AF3493" s="27"/>
      <c r="AG3493" s="33"/>
      <c r="AH3493" s="34"/>
      <c r="AI3493" s="35"/>
      <c r="AJ3493" s="33"/>
      <c r="AK3493" s="34"/>
      <c r="AL3493" s="35"/>
      <c r="AM3493" s="28"/>
      <c r="AN3493" s="28"/>
      <c r="AO3493" s="28"/>
    </row>
    <row r="3494" spans="5:41" x14ac:dyDescent="0.25">
      <c r="E3494" s="20"/>
      <c r="F3494" s="20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6"/>
      <c r="AA3494" s="16"/>
      <c r="AB3494" s="16"/>
      <c r="AC3494" s="14"/>
      <c r="AD3494" s="14"/>
      <c r="AE3494" s="27"/>
      <c r="AF3494" s="27"/>
      <c r="AG3494" s="33"/>
      <c r="AH3494" s="34"/>
      <c r="AI3494" s="35"/>
      <c r="AJ3494" s="33"/>
      <c r="AK3494" s="34"/>
      <c r="AL3494" s="35"/>
      <c r="AM3494" s="28"/>
      <c r="AN3494" s="28"/>
      <c r="AO3494" s="28"/>
    </row>
    <row r="3495" spans="5:41" x14ac:dyDescent="0.25">
      <c r="E3495" s="20"/>
      <c r="F3495" s="20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6"/>
      <c r="AA3495" s="16"/>
      <c r="AB3495" s="16"/>
      <c r="AC3495" s="14"/>
      <c r="AD3495" s="14"/>
      <c r="AE3495" s="27"/>
      <c r="AF3495" s="27"/>
      <c r="AG3495" s="33"/>
      <c r="AH3495" s="34"/>
      <c r="AI3495" s="35"/>
      <c r="AJ3495" s="33"/>
      <c r="AK3495" s="34"/>
      <c r="AL3495" s="35"/>
      <c r="AM3495" s="28"/>
      <c r="AN3495" s="28"/>
      <c r="AO3495" s="28"/>
    </row>
    <row r="3496" spans="5:41" x14ac:dyDescent="0.25">
      <c r="E3496" s="20"/>
      <c r="F3496" s="20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6"/>
      <c r="AA3496" s="16"/>
      <c r="AB3496" s="16"/>
      <c r="AC3496" s="14"/>
      <c r="AD3496" s="14"/>
      <c r="AE3496" s="27"/>
      <c r="AF3496" s="27"/>
      <c r="AG3496" s="33"/>
      <c r="AH3496" s="34"/>
      <c r="AI3496" s="35"/>
      <c r="AJ3496" s="33"/>
      <c r="AK3496" s="34"/>
      <c r="AL3496" s="35"/>
      <c r="AM3496" s="28"/>
      <c r="AN3496" s="28"/>
      <c r="AO3496" s="28"/>
    </row>
    <row r="3497" spans="5:41" x14ac:dyDescent="0.25">
      <c r="E3497" s="20"/>
      <c r="F3497" s="20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6"/>
      <c r="AA3497" s="16"/>
      <c r="AB3497" s="16"/>
      <c r="AC3497" s="14"/>
      <c r="AD3497" s="14"/>
      <c r="AE3497" s="27"/>
      <c r="AF3497" s="27"/>
      <c r="AG3497" s="33"/>
      <c r="AH3497" s="34"/>
      <c r="AI3497" s="35"/>
      <c r="AJ3497" s="33"/>
      <c r="AK3497" s="34"/>
      <c r="AL3497" s="35"/>
      <c r="AM3497" s="28"/>
      <c r="AN3497" s="28"/>
      <c r="AO3497" s="28"/>
    </row>
    <row r="3498" spans="5:41" x14ac:dyDescent="0.25">
      <c r="E3498" s="20"/>
      <c r="F3498" s="20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6"/>
      <c r="AA3498" s="16"/>
      <c r="AB3498" s="16"/>
      <c r="AC3498" s="14"/>
      <c r="AD3498" s="14"/>
      <c r="AE3498" s="27"/>
      <c r="AF3498" s="27"/>
      <c r="AG3498" s="33"/>
      <c r="AH3498" s="34"/>
      <c r="AI3498" s="35"/>
      <c r="AJ3498" s="33"/>
      <c r="AK3498" s="34"/>
      <c r="AL3498" s="35"/>
      <c r="AM3498" s="28"/>
      <c r="AN3498" s="28"/>
      <c r="AO3498" s="28"/>
    </row>
    <row r="3499" spans="5:41" x14ac:dyDescent="0.25">
      <c r="E3499" s="20"/>
      <c r="F3499" s="20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6"/>
      <c r="AA3499" s="16"/>
      <c r="AB3499" s="16"/>
      <c r="AC3499" s="14"/>
      <c r="AD3499" s="14"/>
      <c r="AE3499" s="27"/>
      <c r="AF3499" s="27"/>
      <c r="AG3499" s="33"/>
      <c r="AH3499" s="34"/>
      <c r="AI3499" s="35"/>
      <c r="AJ3499" s="33"/>
      <c r="AK3499" s="34"/>
      <c r="AL3499" s="35"/>
      <c r="AM3499" s="28"/>
      <c r="AN3499" s="28"/>
      <c r="AO3499" s="28"/>
    </row>
    <row r="3500" spans="5:41" x14ac:dyDescent="0.25">
      <c r="E3500" s="20"/>
      <c r="F3500" s="20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6"/>
      <c r="AA3500" s="16"/>
      <c r="AB3500" s="16"/>
      <c r="AC3500" s="14"/>
      <c r="AD3500" s="14"/>
      <c r="AE3500" s="27"/>
      <c r="AF3500" s="27"/>
      <c r="AG3500" s="33"/>
      <c r="AH3500" s="34"/>
      <c r="AI3500" s="35"/>
      <c r="AJ3500" s="33"/>
      <c r="AK3500" s="34"/>
      <c r="AL3500" s="35"/>
      <c r="AM3500" s="28"/>
      <c r="AN3500" s="28"/>
      <c r="AO3500" s="28"/>
    </row>
    <row r="3501" spans="5:41" x14ac:dyDescent="0.25">
      <c r="E3501" s="20"/>
      <c r="F3501" s="20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6"/>
      <c r="AA3501" s="16"/>
      <c r="AB3501" s="16"/>
      <c r="AC3501" s="14"/>
      <c r="AD3501" s="14"/>
      <c r="AE3501" s="27"/>
      <c r="AF3501" s="27"/>
      <c r="AG3501" s="33"/>
      <c r="AH3501" s="34"/>
      <c r="AI3501" s="35"/>
      <c r="AJ3501" s="33"/>
      <c r="AK3501" s="34"/>
      <c r="AL3501" s="35"/>
      <c r="AM3501" s="28"/>
      <c r="AN3501" s="28"/>
      <c r="AO3501" s="28"/>
    </row>
    <row r="3502" spans="5:41" x14ac:dyDescent="0.25">
      <c r="E3502" s="20"/>
      <c r="F3502" s="20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6"/>
      <c r="AA3502" s="16"/>
      <c r="AB3502" s="16"/>
      <c r="AC3502" s="14"/>
      <c r="AD3502" s="14"/>
      <c r="AE3502" s="27"/>
      <c r="AF3502" s="27"/>
      <c r="AG3502" s="33"/>
      <c r="AH3502" s="34"/>
      <c r="AI3502" s="35"/>
      <c r="AJ3502" s="33"/>
      <c r="AK3502" s="34"/>
      <c r="AL3502" s="35"/>
      <c r="AM3502" s="28"/>
      <c r="AN3502" s="28"/>
      <c r="AO3502" s="28"/>
    </row>
    <row r="3503" spans="5:41" x14ac:dyDescent="0.25">
      <c r="E3503" s="20"/>
      <c r="F3503" s="20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6"/>
      <c r="AA3503" s="16"/>
      <c r="AB3503" s="16"/>
      <c r="AC3503" s="14"/>
      <c r="AD3503" s="14"/>
      <c r="AE3503" s="27"/>
      <c r="AF3503" s="27"/>
      <c r="AG3503" s="33"/>
      <c r="AH3503" s="34"/>
      <c r="AI3503" s="35"/>
      <c r="AJ3503" s="33"/>
      <c r="AK3503" s="34"/>
      <c r="AL3503" s="35"/>
      <c r="AM3503" s="28"/>
      <c r="AN3503" s="28"/>
      <c r="AO3503" s="28"/>
    </row>
    <row r="3504" spans="5:41" x14ac:dyDescent="0.25">
      <c r="E3504" s="20"/>
      <c r="F3504" s="20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6"/>
      <c r="AA3504" s="16"/>
      <c r="AB3504" s="16"/>
      <c r="AC3504" s="14"/>
      <c r="AD3504" s="14"/>
      <c r="AE3504" s="27"/>
      <c r="AF3504" s="27"/>
      <c r="AG3504" s="33"/>
      <c r="AH3504" s="34"/>
      <c r="AI3504" s="35"/>
      <c r="AJ3504" s="33"/>
      <c r="AK3504" s="34"/>
      <c r="AL3504" s="35"/>
      <c r="AM3504" s="28"/>
      <c r="AN3504" s="28"/>
      <c r="AO3504" s="28"/>
    </row>
    <row r="3505" spans="5:41" x14ac:dyDescent="0.25">
      <c r="E3505" s="20"/>
      <c r="F3505" s="20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6"/>
      <c r="AA3505" s="16"/>
      <c r="AB3505" s="16"/>
      <c r="AC3505" s="14"/>
      <c r="AD3505" s="14"/>
      <c r="AE3505" s="27"/>
      <c r="AF3505" s="27"/>
      <c r="AG3505" s="33"/>
      <c r="AH3505" s="34"/>
      <c r="AI3505" s="35"/>
      <c r="AJ3505" s="33"/>
      <c r="AK3505" s="34"/>
      <c r="AL3505" s="35"/>
      <c r="AM3505" s="28"/>
      <c r="AN3505" s="28"/>
      <c r="AO3505" s="28"/>
    </row>
    <row r="3506" spans="5:41" x14ac:dyDescent="0.25">
      <c r="E3506" s="20"/>
      <c r="F3506" s="20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6"/>
      <c r="AA3506" s="16"/>
      <c r="AB3506" s="16"/>
      <c r="AC3506" s="14"/>
      <c r="AD3506" s="14"/>
      <c r="AE3506" s="27"/>
      <c r="AF3506" s="27"/>
      <c r="AG3506" s="33"/>
      <c r="AH3506" s="34"/>
      <c r="AI3506" s="35"/>
      <c r="AJ3506" s="33"/>
      <c r="AK3506" s="34"/>
      <c r="AL3506" s="35"/>
      <c r="AM3506" s="28"/>
      <c r="AN3506" s="28"/>
      <c r="AO3506" s="28"/>
    </row>
    <row r="3507" spans="5:41" x14ac:dyDescent="0.25">
      <c r="E3507" s="20"/>
      <c r="F3507" s="20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6"/>
      <c r="AA3507" s="16"/>
      <c r="AB3507" s="16"/>
      <c r="AC3507" s="14"/>
      <c r="AD3507" s="14"/>
      <c r="AE3507" s="27"/>
      <c r="AF3507" s="27"/>
      <c r="AG3507" s="33"/>
      <c r="AH3507" s="34"/>
      <c r="AI3507" s="35"/>
      <c r="AJ3507" s="33"/>
      <c r="AK3507" s="34"/>
      <c r="AL3507" s="35"/>
      <c r="AM3507" s="28"/>
      <c r="AN3507" s="28"/>
      <c r="AO3507" s="28"/>
    </row>
    <row r="3508" spans="5:41" x14ac:dyDescent="0.25">
      <c r="E3508" s="20"/>
      <c r="F3508" s="20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6"/>
      <c r="AA3508" s="16"/>
      <c r="AB3508" s="16"/>
      <c r="AC3508" s="14"/>
      <c r="AD3508" s="14"/>
      <c r="AE3508" s="27"/>
      <c r="AF3508" s="27"/>
      <c r="AG3508" s="33"/>
      <c r="AH3508" s="34"/>
      <c r="AI3508" s="35"/>
      <c r="AJ3508" s="33"/>
      <c r="AK3508" s="34"/>
      <c r="AL3508" s="35"/>
      <c r="AM3508" s="28"/>
      <c r="AN3508" s="28"/>
      <c r="AO3508" s="28"/>
    </row>
    <row r="3509" spans="5:41" x14ac:dyDescent="0.25">
      <c r="E3509" s="20"/>
      <c r="F3509" s="20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6"/>
      <c r="AA3509" s="16"/>
      <c r="AB3509" s="16"/>
      <c r="AC3509" s="14"/>
      <c r="AD3509" s="14"/>
      <c r="AE3509" s="27"/>
      <c r="AF3509" s="27"/>
      <c r="AG3509" s="33"/>
      <c r="AH3509" s="34"/>
      <c r="AI3509" s="35"/>
      <c r="AJ3509" s="33"/>
      <c r="AK3509" s="34"/>
      <c r="AL3509" s="35"/>
      <c r="AM3509" s="28"/>
      <c r="AN3509" s="28"/>
      <c r="AO3509" s="28"/>
    </row>
    <row r="3510" spans="5:41" x14ac:dyDescent="0.25">
      <c r="E3510" s="20"/>
      <c r="F3510" s="20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6"/>
      <c r="AA3510" s="16"/>
      <c r="AB3510" s="16"/>
      <c r="AC3510" s="14"/>
      <c r="AD3510" s="14"/>
      <c r="AE3510" s="27"/>
      <c r="AF3510" s="27"/>
      <c r="AG3510" s="33"/>
      <c r="AH3510" s="34"/>
      <c r="AI3510" s="35"/>
      <c r="AJ3510" s="33"/>
      <c r="AK3510" s="34"/>
      <c r="AL3510" s="35"/>
      <c r="AM3510" s="28"/>
      <c r="AN3510" s="28"/>
      <c r="AO3510" s="28"/>
    </row>
    <row r="3511" spans="5:41" x14ac:dyDescent="0.25">
      <c r="E3511" s="20"/>
      <c r="F3511" s="20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6"/>
      <c r="AA3511" s="16"/>
      <c r="AB3511" s="16"/>
      <c r="AC3511" s="14"/>
      <c r="AD3511" s="14"/>
      <c r="AE3511" s="27"/>
      <c r="AF3511" s="27"/>
      <c r="AG3511" s="33"/>
      <c r="AH3511" s="34"/>
      <c r="AI3511" s="35"/>
      <c r="AJ3511" s="33"/>
      <c r="AK3511" s="34"/>
      <c r="AL3511" s="35"/>
      <c r="AM3511" s="28"/>
      <c r="AN3511" s="28"/>
      <c r="AO3511" s="28"/>
    </row>
    <row r="3512" spans="5:41" x14ac:dyDescent="0.25">
      <c r="E3512" s="20"/>
      <c r="F3512" s="20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6"/>
      <c r="AA3512" s="16"/>
      <c r="AB3512" s="16"/>
      <c r="AC3512" s="14"/>
      <c r="AD3512" s="14"/>
      <c r="AE3512" s="27"/>
      <c r="AF3512" s="27"/>
      <c r="AG3512" s="33"/>
      <c r="AH3512" s="34"/>
      <c r="AI3512" s="35"/>
      <c r="AJ3512" s="33"/>
      <c r="AK3512" s="34"/>
      <c r="AL3512" s="35"/>
      <c r="AM3512" s="28"/>
      <c r="AN3512" s="28"/>
      <c r="AO3512" s="28"/>
    </row>
    <row r="3513" spans="5:41" x14ac:dyDescent="0.25">
      <c r="E3513" s="20"/>
      <c r="F3513" s="20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6"/>
      <c r="AA3513" s="16"/>
      <c r="AB3513" s="16"/>
      <c r="AC3513" s="14"/>
      <c r="AD3513" s="14"/>
      <c r="AE3513" s="27"/>
      <c r="AF3513" s="27"/>
      <c r="AG3513" s="33"/>
      <c r="AH3513" s="34"/>
      <c r="AI3513" s="35"/>
      <c r="AJ3513" s="33"/>
      <c r="AK3513" s="34"/>
      <c r="AL3513" s="35"/>
      <c r="AM3513" s="28"/>
      <c r="AN3513" s="28"/>
      <c r="AO3513" s="28"/>
    </row>
    <row r="3514" spans="5:41" x14ac:dyDescent="0.25">
      <c r="E3514" s="20"/>
      <c r="F3514" s="20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6"/>
      <c r="AA3514" s="16"/>
      <c r="AB3514" s="16"/>
      <c r="AC3514" s="14"/>
      <c r="AD3514" s="14"/>
      <c r="AE3514" s="27"/>
      <c r="AF3514" s="27"/>
      <c r="AG3514" s="33"/>
      <c r="AH3514" s="34"/>
      <c r="AI3514" s="35"/>
      <c r="AJ3514" s="33"/>
      <c r="AK3514" s="34"/>
      <c r="AL3514" s="35"/>
      <c r="AM3514" s="28"/>
      <c r="AN3514" s="28"/>
      <c r="AO3514" s="28"/>
    </row>
    <row r="3515" spans="5:41" x14ac:dyDescent="0.25">
      <c r="E3515" s="20"/>
      <c r="F3515" s="20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6"/>
      <c r="AA3515" s="16"/>
      <c r="AB3515" s="16"/>
      <c r="AC3515" s="14"/>
      <c r="AD3515" s="14"/>
      <c r="AE3515" s="27"/>
      <c r="AF3515" s="27"/>
      <c r="AG3515" s="33"/>
      <c r="AH3515" s="34"/>
      <c r="AI3515" s="35"/>
      <c r="AJ3515" s="33"/>
      <c r="AK3515" s="34"/>
      <c r="AL3515" s="35"/>
      <c r="AM3515" s="28"/>
      <c r="AN3515" s="28"/>
      <c r="AO3515" s="28"/>
    </row>
    <row r="3516" spans="5:41" x14ac:dyDescent="0.25">
      <c r="E3516" s="20"/>
      <c r="F3516" s="20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6"/>
      <c r="AA3516" s="16"/>
      <c r="AB3516" s="16"/>
      <c r="AC3516" s="14"/>
      <c r="AD3516" s="14"/>
      <c r="AE3516" s="27"/>
      <c r="AF3516" s="27"/>
      <c r="AG3516" s="33"/>
      <c r="AH3516" s="34"/>
      <c r="AI3516" s="35"/>
      <c r="AJ3516" s="33"/>
      <c r="AK3516" s="34"/>
      <c r="AL3516" s="35"/>
      <c r="AM3516" s="28"/>
      <c r="AN3516" s="28"/>
      <c r="AO3516" s="28"/>
    </row>
    <row r="3517" spans="5:41" x14ac:dyDescent="0.25">
      <c r="E3517" s="20"/>
      <c r="F3517" s="20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6"/>
      <c r="AA3517" s="16"/>
      <c r="AB3517" s="16"/>
      <c r="AC3517" s="14"/>
      <c r="AD3517" s="14"/>
      <c r="AE3517" s="27"/>
      <c r="AF3517" s="27"/>
      <c r="AG3517" s="33"/>
      <c r="AH3517" s="34"/>
      <c r="AI3517" s="35"/>
      <c r="AJ3517" s="33"/>
      <c r="AK3517" s="34"/>
      <c r="AL3517" s="35"/>
      <c r="AM3517" s="28"/>
      <c r="AN3517" s="28"/>
      <c r="AO3517" s="28"/>
    </row>
    <row r="3518" spans="5:41" x14ac:dyDescent="0.25">
      <c r="E3518" s="20"/>
      <c r="F3518" s="20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6"/>
      <c r="AA3518" s="16"/>
      <c r="AB3518" s="16"/>
      <c r="AC3518" s="14"/>
      <c r="AD3518" s="14"/>
      <c r="AE3518" s="27"/>
      <c r="AF3518" s="27"/>
      <c r="AG3518" s="33"/>
      <c r="AH3518" s="34"/>
      <c r="AI3518" s="35"/>
      <c r="AJ3518" s="33"/>
      <c r="AK3518" s="34"/>
      <c r="AL3518" s="35"/>
      <c r="AM3518" s="28"/>
      <c r="AN3518" s="28"/>
      <c r="AO3518" s="28"/>
    </row>
    <row r="3519" spans="5:41" x14ac:dyDescent="0.25">
      <c r="E3519" s="20"/>
      <c r="F3519" s="20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6"/>
      <c r="AA3519" s="16"/>
      <c r="AB3519" s="16"/>
      <c r="AC3519" s="14"/>
      <c r="AD3519" s="14"/>
      <c r="AE3519" s="27"/>
      <c r="AF3519" s="27"/>
      <c r="AG3519" s="33"/>
      <c r="AH3519" s="34"/>
      <c r="AI3519" s="35"/>
      <c r="AJ3519" s="33"/>
      <c r="AK3519" s="34"/>
      <c r="AL3519" s="35"/>
      <c r="AM3519" s="28"/>
      <c r="AN3519" s="28"/>
      <c r="AO3519" s="28"/>
    </row>
    <row r="3520" spans="5:41" x14ac:dyDescent="0.25">
      <c r="E3520" s="20"/>
      <c r="F3520" s="20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6"/>
      <c r="AA3520" s="16"/>
      <c r="AB3520" s="16"/>
      <c r="AC3520" s="14"/>
      <c r="AD3520" s="14"/>
      <c r="AE3520" s="27"/>
      <c r="AF3520" s="27"/>
      <c r="AG3520" s="33"/>
      <c r="AH3520" s="34"/>
      <c r="AI3520" s="35"/>
      <c r="AJ3520" s="33"/>
      <c r="AK3520" s="34"/>
      <c r="AL3520" s="35"/>
      <c r="AM3520" s="28"/>
      <c r="AN3520" s="28"/>
      <c r="AO3520" s="28"/>
    </row>
    <row r="3521" spans="5:41" x14ac:dyDescent="0.25">
      <c r="E3521" s="20"/>
      <c r="F3521" s="20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6"/>
      <c r="AA3521" s="16"/>
      <c r="AB3521" s="16"/>
      <c r="AC3521" s="14"/>
      <c r="AD3521" s="14"/>
      <c r="AE3521" s="27"/>
      <c r="AF3521" s="27"/>
      <c r="AG3521" s="33"/>
      <c r="AH3521" s="34"/>
      <c r="AI3521" s="35"/>
      <c r="AJ3521" s="33"/>
      <c r="AK3521" s="34"/>
      <c r="AL3521" s="35"/>
      <c r="AM3521" s="28"/>
      <c r="AN3521" s="28"/>
      <c r="AO3521" s="28"/>
    </row>
    <row r="3522" spans="5:41" x14ac:dyDescent="0.25">
      <c r="E3522" s="20"/>
      <c r="F3522" s="20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6"/>
      <c r="AA3522" s="16"/>
      <c r="AB3522" s="16"/>
      <c r="AC3522" s="14"/>
      <c r="AD3522" s="14"/>
      <c r="AE3522" s="27"/>
      <c r="AF3522" s="27"/>
      <c r="AG3522" s="33"/>
      <c r="AH3522" s="34"/>
      <c r="AI3522" s="35"/>
      <c r="AJ3522" s="33"/>
      <c r="AK3522" s="34"/>
      <c r="AL3522" s="35"/>
      <c r="AM3522" s="28"/>
      <c r="AN3522" s="28"/>
      <c r="AO3522" s="28"/>
    </row>
    <row r="3523" spans="5:41" x14ac:dyDescent="0.25">
      <c r="E3523" s="20"/>
      <c r="F3523" s="20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6"/>
      <c r="AA3523" s="16"/>
      <c r="AB3523" s="16"/>
      <c r="AC3523" s="14"/>
      <c r="AD3523" s="14"/>
      <c r="AE3523" s="27"/>
      <c r="AF3523" s="27"/>
      <c r="AG3523" s="33"/>
      <c r="AH3523" s="34"/>
      <c r="AI3523" s="35"/>
      <c r="AJ3523" s="33"/>
      <c r="AK3523" s="34"/>
      <c r="AL3523" s="35"/>
      <c r="AM3523" s="28"/>
      <c r="AN3523" s="28"/>
      <c r="AO3523" s="28"/>
    </row>
    <row r="3524" spans="5:41" x14ac:dyDescent="0.25">
      <c r="E3524" s="20"/>
      <c r="F3524" s="20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6"/>
      <c r="AA3524" s="16"/>
      <c r="AB3524" s="16"/>
      <c r="AC3524" s="14"/>
      <c r="AD3524" s="14"/>
      <c r="AE3524" s="27"/>
      <c r="AF3524" s="27"/>
      <c r="AG3524" s="33"/>
      <c r="AH3524" s="34"/>
      <c r="AI3524" s="35"/>
      <c r="AJ3524" s="33"/>
      <c r="AK3524" s="34"/>
      <c r="AL3524" s="35"/>
      <c r="AM3524" s="28"/>
      <c r="AN3524" s="28"/>
      <c r="AO3524" s="28"/>
    </row>
    <row r="3525" spans="5:41" x14ac:dyDescent="0.25">
      <c r="E3525" s="20"/>
      <c r="F3525" s="20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6"/>
      <c r="AA3525" s="16"/>
      <c r="AB3525" s="16"/>
      <c r="AC3525" s="14"/>
      <c r="AD3525" s="14"/>
      <c r="AE3525" s="27"/>
      <c r="AF3525" s="27"/>
      <c r="AG3525" s="33"/>
      <c r="AH3525" s="34"/>
      <c r="AI3525" s="35"/>
      <c r="AJ3525" s="33"/>
      <c r="AK3525" s="34"/>
      <c r="AL3525" s="35"/>
      <c r="AM3525" s="28"/>
      <c r="AN3525" s="28"/>
      <c r="AO3525" s="28"/>
    </row>
    <row r="3526" spans="5:41" x14ac:dyDescent="0.25">
      <c r="E3526" s="20"/>
      <c r="F3526" s="20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6"/>
      <c r="AA3526" s="16"/>
      <c r="AB3526" s="16"/>
      <c r="AC3526" s="14"/>
      <c r="AD3526" s="14"/>
      <c r="AE3526" s="27"/>
      <c r="AF3526" s="27"/>
      <c r="AG3526" s="33"/>
      <c r="AH3526" s="34"/>
      <c r="AI3526" s="35"/>
      <c r="AJ3526" s="33"/>
      <c r="AK3526" s="34"/>
      <c r="AL3526" s="35"/>
      <c r="AM3526" s="28"/>
      <c r="AN3526" s="28"/>
      <c r="AO3526" s="28"/>
    </row>
    <row r="3527" spans="5:41" x14ac:dyDescent="0.25">
      <c r="E3527" s="20"/>
      <c r="F3527" s="20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6"/>
      <c r="AA3527" s="16"/>
      <c r="AB3527" s="16"/>
      <c r="AC3527" s="14"/>
      <c r="AD3527" s="14"/>
      <c r="AE3527" s="27"/>
      <c r="AF3527" s="27"/>
      <c r="AG3527" s="33"/>
      <c r="AH3527" s="34"/>
      <c r="AI3527" s="35"/>
      <c r="AJ3527" s="33"/>
      <c r="AK3527" s="34"/>
      <c r="AL3527" s="35"/>
      <c r="AM3527" s="28"/>
      <c r="AN3527" s="28"/>
      <c r="AO3527" s="28"/>
    </row>
    <row r="3528" spans="5:41" x14ac:dyDescent="0.25">
      <c r="E3528" s="20"/>
      <c r="F3528" s="20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6"/>
      <c r="AA3528" s="16"/>
      <c r="AB3528" s="16"/>
      <c r="AC3528" s="14"/>
      <c r="AD3528" s="14"/>
      <c r="AE3528" s="27"/>
      <c r="AF3528" s="27"/>
      <c r="AG3528" s="33"/>
      <c r="AH3528" s="34"/>
      <c r="AI3528" s="35"/>
      <c r="AJ3528" s="33"/>
      <c r="AK3528" s="34"/>
      <c r="AL3528" s="35"/>
      <c r="AM3528" s="28"/>
      <c r="AN3528" s="28"/>
      <c r="AO3528" s="28"/>
    </row>
    <row r="3529" spans="5:41" x14ac:dyDescent="0.25">
      <c r="E3529" s="20"/>
      <c r="F3529" s="20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6"/>
      <c r="AA3529" s="16"/>
      <c r="AB3529" s="16"/>
      <c r="AC3529" s="14"/>
      <c r="AD3529" s="14"/>
      <c r="AE3529" s="27"/>
      <c r="AF3529" s="27"/>
      <c r="AG3529" s="33"/>
      <c r="AH3529" s="34"/>
      <c r="AI3529" s="35"/>
      <c r="AJ3529" s="33"/>
      <c r="AK3529" s="34"/>
      <c r="AL3529" s="35"/>
      <c r="AM3529" s="28"/>
      <c r="AN3529" s="28"/>
      <c r="AO3529" s="28"/>
    </row>
    <row r="3530" spans="5:41" x14ac:dyDescent="0.25">
      <c r="E3530" s="20"/>
      <c r="F3530" s="20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6"/>
      <c r="AA3530" s="16"/>
      <c r="AB3530" s="16"/>
      <c r="AC3530" s="14"/>
      <c r="AD3530" s="14"/>
      <c r="AE3530" s="27"/>
      <c r="AF3530" s="27"/>
      <c r="AG3530" s="33"/>
      <c r="AH3530" s="34"/>
      <c r="AI3530" s="35"/>
      <c r="AJ3530" s="33"/>
      <c r="AK3530" s="34"/>
      <c r="AL3530" s="35"/>
      <c r="AM3530" s="28"/>
      <c r="AN3530" s="28"/>
      <c r="AO3530" s="28"/>
    </row>
    <row r="3531" spans="5:41" x14ac:dyDescent="0.25">
      <c r="E3531" s="20"/>
      <c r="F3531" s="20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6"/>
      <c r="AA3531" s="16"/>
      <c r="AB3531" s="16"/>
      <c r="AC3531" s="14"/>
      <c r="AD3531" s="14"/>
      <c r="AE3531" s="27"/>
      <c r="AF3531" s="27"/>
      <c r="AG3531" s="33"/>
      <c r="AH3531" s="34"/>
      <c r="AI3531" s="35"/>
      <c r="AJ3531" s="33"/>
      <c r="AK3531" s="34"/>
      <c r="AL3531" s="35"/>
      <c r="AM3531" s="28"/>
      <c r="AN3531" s="28"/>
      <c r="AO3531" s="28"/>
    </row>
    <row r="3532" spans="5:41" x14ac:dyDescent="0.25">
      <c r="E3532" s="20"/>
      <c r="F3532" s="20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6"/>
      <c r="AA3532" s="16"/>
      <c r="AB3532" s="16"/>
      <c r="AC3532" s="14"/>
      <c r="AD3532" s="14"/>
      <c r="AE3532" s="27"/>
      <c r="AF3532" s="27"/>
      <c r="AG3532" s="33"/>
      <c r="AH3532" s="34"/>
      <c r="AI3532" s="35"/>
      <c r="AJ3532" s="33"/>
      <c r="AK3532" s="34"/>
      <c r="AL3532" s="35"/>
      <c r="AM3532" s="28"/>
      <c r="AN3532" s="28"/>
      <c r="AO3532" s="28"/>
    </row>
    <row r="3533" spans="5:41" x14ac:dyDescent="0.25">
      <c r="E3533" s="20"/>
      <c r="F3533" s="20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6"/>
      <c r="AA3533" s="16"/>
      <c r="AB3533" s="16"/>
      <c r="AC3533" s="14"/>
      <c r="AD3533" s="14"/>
      <c r="AE3533" s="27"/>
      <c r="AF3533" s="27"/>
      <c r="AG3533" s="33"/>
      <c r="AH3533" s="34"/>
      <c r="AI3533" s="35"/>
      <c r="AJ3533" s="33"/>
      <c r="AK3533" s="34"/>
      <c r="AL3533" s="35"/>
      <c r="AM3533" s="28"/>
      <c r="AN3533" s="28"/>
      <c r="AO3533" s="28"/>
    </row>
    <row r="3534" spans="5:41" x14ac:dyDescent="0.25">
      <c r="E3534" s="20"/>
      <c r="F3534" s="20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6"/>
      <c r="AA3534" s="16"/>
      <c r="AB3534" s="16"/>
      <c r="AC3534" s="14"/>
      <c r="AD3534" s="14"/>
      <c r="AE3534" s="27"/>
      <c r="AF3534" s="27"/>
      <c r="AG3534" s="33"/>
      <c r="AH3534" s="34"/>
      <c r="AI3534" s="35"/>
      <c r="AJ3534" s="33"/>
      <c r="AK3534" s="34"/>
      <c r="AL3534" s="35"/>
      <c r="AM3534" s="28"/>
      <c r="AN3534" s="28"/>
      <c r="AO3534" s="28"/>
    </row>
    <row r="3535" spans="5:41" x14ac:dyDescent="0.25">
      <c r="E3535" s="20"/>
      <c r="F3535" s="20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6"/>
      <c r="AA3535" s="16"/>
      <c r="AB3535" s="16"/>
      <c r="AC3535" s="14"/>
      <c r="AD3535" s="14"/>
      <c r="AE3535" s="27"/>
      <c r="AF3535" s="27"/>
      <c r="AG3535" s="33"/>
      <c r="AH3535" s="34"/>
      <c r="AI3535" s="35"/>
      <c r="AJ3535" s="33"/>
      <c r="AK3535" s="34"/>
      <c r="AL3535" s="35"/>
      <c r="AM3535" s="28"/>
      <c r="AN3535" s="28"/>
      <c r="AO3535" s="28"/>
    </row>
    <row r="3536" spans="5:41" x14ac:dyDescent="0.25">
      <c r="E3536" s="20"/>
      <c r="F3536" s="20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6"/>
      <c r="AA3536" s="16"/>
      <c r="AB3536" s="16"/>
      <c r="AC3536" s="14"/>
      <c r="AD3536" s="14"/>
      <c r="AE3536" s="27"/>
      <c r="AF3536" s="27"/>
      <c r="AG3536" s="33"/>
      <c r="AH3536" s="34"/>
      <c r="AI3536" s="35"/>
      <c r="AJ3536" s="33"/>
      <c r="AK3536" s="34"/>
      <c r="AL3536" s="35"/>
      <c r="AM3536" s="28"/>
      <c r="AN3536" s="28"/>
      <c r="AO3536" s="28"/>
    </row>
    <row r="3537" spans="5:41" x14ac:dyDescent="0.25">
      <c r="E3537" s="20"/>
      <c r="F3537" s="20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6"/>
      <c r="AA3537" s="16"/>
      <c r="AB3537" s="16"/>
      <c r="AC3537" s="14"/>
      <c r="AD3537" s="14"/>
      <c r="AE3537" s="27"/>
      <c r="AF3537" s="27"/>
      <c r="AG3537" s="33"/>
      <c r="AH3537" s="34"/>
      <c r="AI3537" s="35"/>
      <c r="AJ3537" s="33"/>
      <c r="AK3537" s="34"/>
      <c r="AL3537" s="35"/>
      <c r="AM3537" s="28"/>
      <c r="AN3537" s="28"/>
      <c r="AO3537" s="28"/>
    </row>
    <row r="3538" spans="5:41" x14ac:dyDescent="0.25">
      <c r="E3538" s="20"/>
      <c r="F3538" s="20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6"/>
      <c r="AA3538" s="16"/>
      <c r="AB3538" s="16"/>
      <c r="AC3538" s="14"/>
      <c r="AD3538" s="14"/>
      <c r="AE3538" s="27"/>
      <c r="AF3538" s="27"/>
      <c r="AG3538" s="33"/>
      <c r="AH3538" s="34"/>
      <c r="AI3538" s="35"/>
      <c r="AJ3538" s="33"/>
      <c r="AK3538" s="34"/>
      <c r="AL3538" s="35"/>
      <c r="AM3538" s="28"/>
      <c r="AN3538" s="28"/>
      <c r="AO3538" s="28"/>
    </row>
    <row r="3539" spans="5:41" x14ac:dyDescent="0.25">
      <c r="E3539" s="20"/>
      <c r="F3539" s="20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6"/>
      <c r="AA3539" s="16"/>
      <c r="AB3539" s="16"/>
      <c r="AC3539" s="14"/>
      <c r="AD3539" s="14"/>
      <c r="AE3539" s="27"/>
      <c r="AF3539" s="27"/>
      <c r="AG3539" s="33"/>
      <c r="AH3539" s="34"/>
      <c r="AI3539" s="35"/>
      <c r="AJ3539" s="33"/>
      <c r="AK3539" s="34"/>
      <c r="AL3539" s="35"/>
      <c r="AM3539" s="28"/>
      <c r="AN3539" s="28"/>
      <c r="AO3539" s="28"/>
    </row>
    <row r="3540" spans="5:41" x14ac:dyDescent="0.25">
      <c r="E3540" s="20"/>
      <c r="F3540" s="20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6"/>
      <c r="AA3540" s="16"/>
      <c r="AB3540" s="16"/>
      <c r="AC3540" s="14"/>
      <c r="AD3540" s="14"/>
      <c r="AE3540" s="27"/>
      <c r="AF3540" s="27"/>
      <c r="AG3540" s="33"/>
      <c r="AH3540" s="34"/>
      <c r="AI3540" s="35"/>
      <c r="AJ3540" s="33"/>
      <c r="AK3540" s="34"/>
      <c r="AL3540" s="35"/>
      <c r="AM3540" s="28"/>
      <c r="AN3540" s="28"/>
      <c r="AO3540" s="28"/>
    </row>
    <row r="3541" spans="5:41" x14ac:dyDescent="0.25">
      <c r="E3541" s="20"/>
      <c r="F3541" s="20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6"/>
      <c r="AA3541" s="16"/>
      <c r="AB3541" s="16"/>
      <c r="AC3541" s="14"/>
      <c r="AD3541" s="14"/>
      <c r="AE3541" s="27"/>
      <c r="AF3541" s="27"/>
      <c r="AG3541" s="33"/>
      <c r="AH3541" s="34"/>
      <c r="AI3541" s="35"/>
      <c r="AJ3541" s="33"/>
      <c r="AK3541" s="34"/>
      <c r="AL3541" s="35"/>
      <c r="AM3541" s="28"/>
      <c r="AN3541" s="28"/>
      <c r="AO3541" s="28"/>
    </row>
    <row r="3542" spans="5:41" x14ac:dyDescent="0.25">
      <c r="E3542" s="20"/>
      <c r="F3542" s="20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6"/>
      <c r="AA3542" s="16"/>
      <c r="AB3542" s="16"/>
      <c r="AC3542" s="14"/>
      <c r="AD3542" s="14"/>
      <c r="AE3542" s="27"/>
      <c r="AF3542" s="27"/>
      <c r="AG3542" s="33"/>
      <c r="AH3542" s="34"/>
      <c r="AI3542" s="35"/>
      <c r="AJ3542" s="33"/>
      <c r="AK3542" s="34"/>
      <c r="AL3542" s="35"/>
      <c r="AM3542" s="28"/>
      <c r="AN3542" s="28"/>
      <c r="AO3542" s="28"/>
    </row>
    <row r="3543" spans="5:41" x14ac:dyDescent="0.25">
      <c r="E3543" s="20"/>
      <c r="F3543" s="20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6"/>
      <c r="AA3543" s="16"/>
      <c r="AB3543" s="16"/>
      <c r="AC3543" s="14"/>
      <c r="AD3543" s="14"/>
      <c r="AE3543" s="27"/>
      <c r="AF3543" s="27"/>
      <c r="AG3543" s="33"/>
      <c r="AH3543" s="34"/>
      <c r="AI3543" s="35"/>
      <c r="AJ3543" s="33"/>
      <c r="AK3543" s="34"/>
      <c r="AL3543" s="35"/>
      <c r="AM3543" s="28"/>
      <c r="AN3543" s="28"/>
      <c r="AO3543" s="28"/>
    </row>
    <row r="3544" spans="5:41" x14ac:dyDescent="0.25">
      <c r="E3544" s="20"/>
      <c r="F3544" s="20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6"/>
      <c r="AA3544" s="16"/>
      <c r="AB3544" s="16"/>
      <c r="AC3544" s="14"/>
      <c r="AD3544" s="14"/>
      <c r="AE3544" s="27"/>
      <c r="AF3544" s="27"/>
      <c r="AG3544" s="33"/>
      <c r="AH3544" s="34"/>
      <c r="AI3544" s="35"/>
      <c r="AJ3544" s="33"/>
      <c r="AK3544" s="34"/>
      <c r="AL3544" s="35"/>
      <c r="AM3544" s="28"/>
      <c r="AN3544" s="28"/>
      <c r="AO3544" s="28"/>
    </row>
    <row r="3545" spans="5:41" x14ac:dyDescent="0.25">
      <c r="E3545" s="20"/>
      <c r="F3545" s="20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6"/>
      <c r="AA3545" s="16"/>
      <c r="AB3545" s="16"/>
      <c r="AC3545" s="14"/>
      <c r="AD3545" s="14"/>
      <c r="AE3545" s="27"/>
      <c r="AF3545" s="27"/>
      <c r="AG3545" s="33"/>
      <c r="AH3545" s="34"/>
      <c r="AI3545" s="35"/>
      <c r="AJ3545" s="33"/>
      <c r="AK3545" s="34"/>
      <c r="AL3545" s="35"/>
      <c r="AM3545" s="28"/>
      <c r="AN3545" s="28"/>
      <c r="AO3545" s="28"/>
    </row>
    <row r="3546" spans="5:41" x14ac:dyDescent="0.25">
      <c r="E3546" s="20"/>
      <c r="F3546" s="20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6"/>
      <c r="AA3546" s="16"/>
      <c r="AB3546" s="16"/>
      <c r="AC3546" s="14"/>
      <c r="AD3546" s="14"/>
      <c r="AE3546" s="27"/>
      <c r="AF3546" s="27"/>
      <c r="AG3546" s="33"/>
      <c r="AH3546" s="34"/>
      <c r="AI3546" s="35"/>
      <c r="AJ3546" s="33"/>
      <c r="AK3546" s="34"/>
      <c r="AL3546" s="35"/>
      <c r="AM3546" s="28"/>
      <c r="AN3546" s="28"/>
      <c r="AO3546" s="28"/>
    </row>
    <row r="3547" spans="5:41" x14ac:dyDescent="0.25">
      <c r="E3547" s="20"/>
      <c r="F3547" s="20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6"/>
      <c r="AA3547" s="16"/>
      <c r="AB3547" s="16"/>
      <c r="AC3547" s="14"/>
      <c r="AD3547" s="14"/>
      <c r="AE3547" s="27"/>
      <c r="AF3547" s="27"/>
      <c r="AG3547" s="33"/>
      <c r="AH3547" s="34"/>
      <c r="AI3547" s="35"/>
      <c r="AJ3547" s="33"/>
      <c r="AK3547" s="34"/>
      <c r="AL3547" s="35"/>
      <c r="AM3547" s="28"/>
      <c r="AN3547" s="28"/>
      <c r="AO3547" s="28"/>
    </row>
    <row r="3548" spans="5:41" x14ac:dyDescent="0.25">
      <c r="E3548" s="20"/>
      <c r="F3548" s="20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6"/>
      <c r="AA3548" s="16"/>
      <c r="AB3548" s="16"/>
      <c r="AC3548" s="14"/>
      <c r="AD3548" s="14"/>
      <c r="AE3548" s="27"/>
      <c r="AF3548" s="27"/>
      <c r="AG3548" s="33"/>
      <c r="AH3548" s="34"/>
      <c r="AI3548" s="35"/>
      <c r="AJ3548" s="33"/>
      <c r="AK3548" s="34"/>
      <c r="AL3548" s="35"/>
      <c r="AM3548" s="28"/>
      <c r="AN3548" s="28"/>
      <c r="AO3548" s="28"/>
    </row>
    <row r="3549" spans="5:41" x14ac:dyDescent="0.25">
      <c r="E3549" s="20"/>
      <c r="F3549" s="20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6"/>
      <c r="AA3549" s="16"/>
      <c r="AB3549" s="16"/>
      <c r="AC3549" s="14"/>
      <c r="AD3549" s="14"/>
      <c r="AE3549" s="27"/>
      <c r="AF3549" s="27"/>
      <c r="AG3549" s="33"/>
      <c r="AH3549" s="34"/>
      <c r="AI3549" s="35"/>
      <c r="AJ3549" s="33"/>
      <c r="AK3549" s="34"/>
      <c r="AL3549" s="35"/>
      <c r="AM3549" s="28"/>
      <c r="AN3549" s="28"/>
      <c r="AO3549" s="28"/>
    </row>
    <row r="3550" spans="5:41" x14ac:dyDescent="0.25">
      <c r="E3550" s="20"/>
      <c r="F3550" s="20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6"/>
      <c r="AA3550" s="16"/>
      <c r="AB3550" s="16"/>
      <c r="AC3550" s="14"/>
      <c r="AD3550" s="14"/>
      <c r="AE3550" s="27"/>
      <c r="AF3550" s="27"/>
      <c r="AG3550" s="33"/>
      <c r="AH3550" s="34"/>
      <c r="AI3550" s="35"/>
      <c r="AJ3550" s="33"/>
      <c r="AK3550" s="34"/>
      <c r="AL3550" s="35"/>
      <c r="AM3550" s="28"/>
      <c r="AN3550" s="28"/>
      <c r="AO3550" s="28"/>
    </row>
    <row r="3551" spans="5:41" x14ac:dyDescent="0.25">
      <c r="E3551" s="20"/>
      <c r="F3551" s="20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6"/>
      <c r="AA3551" s="16"/>
      <c r="AB3551" s="16"/>
      <c r="AC3551" s="14"/>
      <c r="AD3551" s="14"/>
      <c r="AE3551" s="27"/>
      <c r="AF3551" s="27"/>
      <c r="AG3551" s="33"/>
      <c r="AH3551" s="34"/>
      <c r="AI3551" s="35"/>
      <c r="AJ3551" s="33"/>
      <c r="AK3551" s="34"/>
      <c r="AL3551" s="35"/>
      <c r="AM3551" s="28"/>
      <c r="AN3551" s="28"/>
      <c r="AO3551" s="28"/>
    </row>
    <row r="3552" spans="5:41" x14ac:dyDescent="0.25">
      <c r="E3552" s="20"/>
      <c r="F3552" s="20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6"/>
      <c r="AA3552" s="16"/>
      <c r="AB3552" s="16"/>
      <c r="AC3552" s="14"/>
      <c r="AD3552" s="14"/>
      <c r="AE3552" s="27"/>
      <c r="AF3552" s="27"/>
      <c r="AG3552" s="33"/>
      <c r="AH3552" s="34"/>
      <c r="AI3552" s="35"/>
      <c r="AJ3552" s="33"/>
      <c r="AK3552" s="34"/>
      <c r="AL3552" s="35"/>
      <c r="AM3552" s="28"/>
      <c r="AN3552" s="28"/>
      <c r="AO3552" s="28"/>
    </row>
    <row r="3553" spans="5:41" x14ac:dyDescent="0.25">
      <c r="E3553" s="20"/>
      <c r="F3553" s="20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6"/>
      <c r="AA3553" s="16"/>
      <c r="AB3553" s="16"/>
      <c r="AC3553" s="14"/>
      <c r="AD3553" s="14"/>
      <c r="AE3553" s="27"/>
      <c r="AF3553" s="27"/>
      <c r="AG3553" s="33"/>
      <c r="AH3553" s="34"/>
      <c r="AI3553" s="35"/>
      <c r="AJ3553" s="33"/>
      <c r="AK3553" s="34"/>
      <c r="AL3553" s="35"/>
      <c r="AM3553" s="28"/>
      <c r="AN3553" s="28"/>
      <c r="AO3553" s="28"/>
    </row>
    <row r="3554" spans="5:41" x14ac:dyDescent="0.25">
      <c r="E3554" s="20"/>
      <c r="F3554" s="20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6"/>
      <c r="AA3554" s="16"/>
      <c r="AB3554" s="16"/>
      <c r="AC3554" s="14"/>
      <c r="AD3554" s="14"/>
      <c r="AE3554" s="27"/>
      <c r="AF3554" s="27"/>
      <c r="AG3554" s="33"/>
      <c r="AH3554" s="34"/>
      <c r="AI3554" s="35"/>
      <c r="AJ3554" s="33"/>
      <c r="AK3554" s="34"/>
      <c r="AL3554" s="35"/>
      <c r="AM3554" s="28"/>
      <c r="AN3554" s="28"/>
      <c r="AO3554" s="28"/>
    </row>
    <row r="3555" spans="5:41" x14ac:dyDescent="0.25">
      <c r="E3555" s="20"/>
      <c r="F3555" s="20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6"/>
      <c r="AA3555" s="16"/>
      <c r="AB3555" s="16"/>
      <c r="AC3555" s="14"/>
      <c r="AD3555" s="14"/>
      <c r="AE3555" s="27"/>
      <c r="AF3555" s="27"/>
      <c r="AG3555" s="33"/>
      <c r="AH3555" s="34"/>
      <c r="AI3555" s="35"/>
      <c r="AJ3555" s="33"/>
      <c r="AK3555" s="34"/>
      <c r="AL3555" s="35"/>
      <c r="AM3555" s="28"/>
      <c r="AN3555" s="28"/>
      <c r="AO3555" s="28"/>
    </row>
    <row r="3556" spans="5:41" x14ac:dyDescent="0.25">
      <c r="E3556" s="20"/>
      <c r="F3556" s="20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6"/>
      <c r="AA3556" s="16"/>
      <c r="AB3556" s="16"/>
      <c r="AC3556" s="14"/>
      <c r="AD3556" s="14"/>
      <c r="AE3556" s="27"/>
      <c r="AF3556" s="27"/>
      <c r="AG3556" s="33"/>
      <c r="AH3556" s="34"/>
      <c r="AI3556" s="35"/>
      <c r="AJ3556" s="33"/>
      <c r="AK3556" s="34"/>
      <c r="AL3556" s="35"/>
      <c r="AM3556" s="28"/>
      <c r="AN3556" s="28"/>
      <c r="AO3556" s="28"/>
    </row>
    <row r="3557" spans="5:41" x14ac:dyDescent="0.25">
      <c r="E3557" s="20"/>
      <c r="F3557" s="20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6"/>
      <c r="AA3557" s="16"/>
      <c r="AB3557" s="16"/>
      <c r="AC3557" s="14"/>
      <c r="AD3557" s="14"/>
      <c r="AE3557" s="27"/>
      <c r="AF3557" s="27"/>
      <c r="AG3557" s="33"/>
      <c r="AH3557" s="34"/>
      <c r="AI3557" s="35"/>
      <c r="AJ3557" s="33"/>
      <c r="AK3557" s="34"/>
      <c r="AL3557" s="35"/>
      <c r="AM3557" s="28"/>
      <c r="AN3557" s="28"/>
      <c r="AO3557" s="28"/>
    </row>
    <row r="3558" spans="5:41" x14ac:dyDescent="0.25">
      <c r="E3558" s="20"/>
      <c r="F3558" s="20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6"/>
      <c r="AA3558" s="16"/>
      <c r="AB3558" s="16"/>
      <c r="AC3558" s="14"/>
      <c r="AD3558" s="14"/>
      <c r="AE3558" s="27"/>
      <c r="AF3558" s="27"/>
      <c r="AG3558" s="33"/>
      <c r="AH3558" s="34"/>
      <c r="AI3558" s="35"/>
      <c r="AJ3558" s="33"/>
      <c r="AK3558" s="34"/>
      <c r="AL3558" s="35"/>
      <c r="AM3558" s="28"/>
      <c r="AN3558" s="28"/>
      <c r="AO3558" s="28"/>
    </row>
    <row r="3559" spans="5:41" x14ac:dyDescent="0.25">
      <c r="E3559" s="20"/>
      <c r="F3559" s="20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6"/>
      <c r="AA3559" s="16"/>
      <c r="AB3559" s="16"/>
      <c r="AC3559" s="14"/>
      <c r="AD3559" s="14"/>
      <c r="AE3559" s="27"/>
      <c r="AF3559" s="27"/>
      <c r="AG3559" s="33"/>
      <c r="AH3559" s="34"/>
      <c r="AI3559" s="35"/>
      <c r="AJ3559" s="33"/>
      <c r="AK3559" s="34"/>
      <c r="AL3559" s="35"/>
      <c r="AM3559" s="28"/>
      <c r="AN3559" s="28"/>
      <c r="AO3559" s="28"/>
    </row>
    <row r="3560" spans="5:41" x14ac:dyDescent="0.25">
      <c r="E3560" s="20"/>
      <c r="F3560" s="20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6"/>
      <c r="AA3560" s="16"/>
      <c r="AB3560" s="16"/>
      <c r="AC3560" s="14"/>
      <c r="AD3560" s="14"/>
      <c r="AE3560" s="27"/>
      <c r="AF3560" s="27"/>
      <c r="AG3560" s="33"/>
      <c r="AH3560" s="34"/>
      <c r="AI3560" s="35"/>
      <c r="AJ3560" s="33"/>
      <c r="AK3560" s="34"/>
      <c r="AL3560" s="35"/>
      <c r="AM3560" s="28"/>
      <c r="AN3560" s="28"/>
      <c r="AO3560" s="28"/>
    </row>
    <row r="3561" spans="5:41" x14ac:dyDescent="0.25">
      <c r="E3561" s="20"/>
      <c r="F3561" s="20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6"/>
      <c r="AA3561" s="16"/>
      <c r="AB3561" s="16"/>
      <c r="AC3561" s="14"/>
      <c r="AD3561" s="14"/>
      <c r="AE3561" s="27"/>
      <c r="AF3561" s="27"/>
      <c r="AG3561" s="33"/>
      <c r="AH3561" s="34"/>
      <c r="AI3561" s="35"/>
      <c r="AJ3561" s="33"/>
      <c r="AK3561" s="34"/>
      <c r="AL3561" s="35"/>
      <c r="AM3561" s="28"/>
      <c r="AN3561" s="28"/>
      <c r="AO3561" s="28"/>
    </row>
    <row r="3562" spans="5:41" x14ac:dyDescent="0.25">
      <c r="E3562" s="20"/>
      <c r="F3562" s="20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6"/>
      <c r="AA3562" s="16"/>
      <c r="AB3562" s="16"/>
      <c r="AC3562" s="14"/>
      <c r="AD3562" s="14"/>
      <c r="AE3562" s="27"/>
      <c r="AF3562" s="27"/>
      <c r="AG3562" s="33"/>
      <c r="AH3562" s="34"/>
      <c r="AI3562" s="35"/>
      <c r="AJ3562" s="33"/>
      <c r="AK3562" s="34"/>
      <c r="AL3562" s="35"/>
      <c r="AM3562" s="28"/>
      <c r="AN3562" s="28"/>
      <c r="AO3562" s="28"/>
    </row>
    <row r="3563" spans="5:41" x14ac:dyDescent="0.25">
      <c r="E3563" s="20"/>
      <c r="F3563" s="20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6"/>
      <c r="AA3563" s="16"/>
      <c r="AB3563" s="16"/>
      <c r="AC3563" s="14"/>
      <c r="AD3563" s="14"/>
      <c r="AE3563" s="27"/>
      <c r="AF3563" s="27"/>
      <c r="AG3563" s="33"/>
      <c r="AH3563" s="34"/>
      <c r="AI3563" s="35"/>
      <c r="AJ3563" s="33"/>
      <c r="AK3563" s="34"/>
      <c r="AL3563" s="35"/>
      <c r="AM3563" s="28"/>
      <c r="AN3563" s="28"/>
      <c r="AO3563" s="28"/>
    </row>
    <row r="3564" spans="5:41" x14ac:dyDescent="0.25">
      <c r="E3564" s="20"/>
      <c r="F3564" s="20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6"/>
      <c r="AA3564" s="16"/>
      <c r="AB3564" s="16"/>
      <c r="AC3564" s="14"/>
      <c r="AD3564" s="14"/>
      <c r="AE3564" s="27"/>
      <c r="AF3564" s="27"/>
      <c r="AG3564" s="33"/>
      <c r="AH3564" s="34"/>
      <c r="AI3564" s="35"/>
      <c r="AJ3564" s="33"/>
      <c r="AK3564" s="34"/>
      <c r="AL3564" s="35"/>
      <c r="AM3564" s="28"/>
      <c r="AN3564" s="28"/>
      <c r="AO3564" s="28"/>
    </row>
    <row r="3565" spans="5:41" x14ac:dyDescent="0.25">
      <c r="E3565" s="20"/>
      <c r="F3565" s="20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6"/>
      <c r="AA3565" s="16"/>
      <c r="AB3565" s="16"/>
      <c r="AC3565" s="14"/>
      <c r="AD3565" s="14"/>
      <c r="AE3565" s="27"/>
      <c r="AF3565" s="27"/>
      <c r="AG3565" s="33"/>
      <c r="AH3565" s="34"/>
      <c r="AI3565" s="35"/>
      <c r="AJ3565" s="33"/>
      <c r="AK3565" s="34"/>
      <c r="AL3565" s="35"/>
      <c r="AM3565" s="28"/>
      <c r="AN3565" s="28"/>
      <c r="AO3565" s="28"/>
    </row>
    <row r="3566" spans="5:41" x14ac:dyDescent="0.25">
      <c r="E3566" s="20"/>
      <c r="F3566" s="20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6"/>
      <c r="AA3566" s="16"/>
      <c r="AB3566" s="16"/>
      <c r="AC3566" s="14"/>
      <c r="AD3566" s="14"/>
      <c r="AE3566" s="27"/>
      <c r="AF3566" s="27"/>
      <c r="AG3566" s="33"/>
      <c r="AH3566" s="34"/>
      <c r="AI3566" s="35"/>
      <c r="AJ3566" s="33"/>
      <c r="AK3566" s="34"/>
      <c r="AL3566" s="35"/>
      <c r="AM3566" s="28"/>
      <c r="AN3566" s="28"/>
      <c r="AO3566" s="28"/>
    </row>
    <row r="3567" spans="5:41" x14ac:dyDescent="0.25">
      <c r="E3567" s="20"/>
      <c r="F3567" s="20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6"/>
      <c r="AA3567" s="16"/>
      <c r="AB3567" s="16"/>
      <c r="AC3567" s="14"/>
      <c r="AD3567" s="14"/>
      <c r="AE3567" s="27"/>
      <c r="AF3567" s="27"/>
      <c r="AG3567" s="33"/>
      <c r="AH3567" s="34"/>
      <c r="AI3567" s="35"/>
      <c r="AJ3567" s="33"/>
      <c r="AK3567" s="34"/>
      <c r="AL3567" s="35"/>
      <c r="AM3567" s="28"/>
      <c r="AN3567" s="28"/>
      <c r="AO3567" s="28"/>
    </row>
    <row r="3568" spans="5:41" x14ac:dyDescent="0.25">
      <c r="E3568" s="20"/>
      <c r="F3568" s="20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6"/>
      <c r="AA3568" s="16"/>
      <c r="AB3568" s="16"/>
      <c r="AC3568" s="14"/>
      <c r="AD3568" s="14"/>
      <c r="AE3568" s="27"/>
      <c r="AF3568" s="27"/>
      <c r="AG3568" s="33"/>
      <c r="AH3568" s="34"/>
      <c r="AI3568" s="35"/>
      <c r="AJ3568" s="33"/>
      <c r="AK3568" s="34"/>
      <c r="AL3568" s="35"/>
      <c r="AM3568" s="28"/>
      <c r="AN3568" s="28"/>
      <c r="AO3568" s="28"/>
    </row>
    <row r="3569" spans="5:41" x14ac:dyDescent="0.25">
      <c r="E3569" s="20"/>
      <c r="F3569" s="20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6"/>
      <c r="AA3569" s="16"/>
      <c r="AB3569" s="16"/>
      <c r="AC3569" s="14"/>
      <c r="AD3569" s="14"/>
      <c r="AE3569" s="27"/>
      <c r="AF3569" s="27"/>
      <c r="AG3569" s="33"/>
      <c r="AH3569" s="34"/>
      <c r="AI3569" s="35"/>
      <c r="AJ3569" s="33"/>
      <c r="AK3569" s="34"/>
      <c r="AL3569" s="35"/>
      <c r="AM3569" s="28"/>
      <c r="AN3569" s="28"/>
      <c r="AO3569" s="28"/>
    </row>
    <row r="3570" spans="5:41" x14ac:dyDescent="0.25">
      <c r="E3570" s="20"/>
      <c r="F3570" s="20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6"/>
      <c r="AA3570" s="16"/>
      <c r="AB3570" s="16"/>
      <c r="AC3570" s="14"/>
      <c r="AD3570" s="14"/>
      <c r="AE3570" s="27"/>
      <c r="AF3570" s="27"/>
      <c r="AG3570" s="33"/>
      <c r="AH3570" s="34"/>
      <c r="AI3570" s="35"/>
      <c r="AJ3570" s="33"/>
      <c r="AK3570" s="34"/>
      <c r="AL3570" s="35"/>
      <c r="AM3570" s="28"/>
      <c r="AN3570" s="28"/>
      <c r="AO3570" s="28"/>
    </row>
    <row r="3571" spans="5:41" x14ac:dyDescent="0.25">
      <c r="E3571" s="20"/>
      <c r="F3571" s="20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6"/>
      <c r="AA3571" s="16"/>
      <c r="AB3571" s="16"/>
      <c r="AC3571" s="14"/>
      <c r="AD3571" s="14"/>
      <c r="AE3571" s="27"/>
      <c r="AF3571" s="27"/>
      <c r="AG3571" s="33"/>
      <c r="AH3571" s="34"/>
      <c r="AI3571" s="35"/>
      <c r="AJ3571" s="33"/>
      <c r="AK3571" s="34"/>
      <c r="AL3571" s="35"/>
      <c r="AM3571" s="28"/>
      <c r="AN3571" s="28"/>
      <c r="AO3571" s="28"/>
    </row>
    <row r="3572" spans="5:41" x14ac:dyDescent="0.25">
      <c r="E3572" s="20"/>
      <c r="F3572" s="20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6"/>
      <c r="AA3572" s="16"/>
      <c r="AB3572" s="16"/>
      <c r="AC3572" s="14"/>
      <c r="AD3572" s="14"/>
      <c r="AE3572" s="27"/>
      <c r="AF3572" s="27"/>
      <c r="AG3572" s="33"/>
      <c r="AH3572" s="34"/>
      <c r="AI3572" s="35"/>
      <c r="AJ3572" s="33"/>
      <c r="AK3572" s="34"/>
      <c r="AL3572" s="35"/>
      <c r="AM3572" s="28"/>
      <c r="AN3572" s="28"/>
      <c r="AO3572" s="28"/>
    </row>
    <row r="3573" spans="5:41" x14ac:dyDescent="0.25">
      <c r="E3573" s="20"/>
      <c r="F3573" s="20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6"/>
      <c r="AA3573" s="16"/>
      <c r="AB3573" s="16"/>
      <c r="AC3573" s="14"/>
      <c r="AD3573" s="14"/>
      <c r="AE3573" s="27"/>
      <c r="AF3573" s="27"/>
      <c r="AG3573" s="33"/>
      <c r="AH3573" s="34"/>
      <c r="AI3573" s="35"/>
      <c r="AJ3573" s="33"/>
      <c r="AK3573" s="34"/>
      <c r="AL3573" s="35"/>
      <c r="AM3573" s="28"/>
      <c r="AN3573" s="28"/>
      <c r="AO3573" s="28"/>
    </row>
    <row r="3574" spans="5:41" x14ac:dyDescent="0.25">
      <c r="E3574" s="20"/>
      <c r="F3574" s="20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6"/>
      <c r="AA3574" s="16"/>
      <c r="AB3574" s="16"/>
      <c r="AC3574" s="14"/>
      <c r="AD3574" s="14"/>
      <c r="AE3574" s="27"/>
      <c r="AF3574" s="27"/>
      <c r="AG3574" s="33"/>
      <c r="AH3574" s="34"/>
      <c r="AI3574" s="35"/>
      <c r="AJ3574" s="33"/>
      <c r="AK3574" s="34"/>
      <c r="AL3574" s="35"/>
      <c r="AM3574" s="28"/>
      <c r="AN3574" s="28"/>
      <c r="AO3574" s="28"/>
    </row>
    <row r="3575" spans="5:41" x14ac:dyDescent="0.25">
      <c r="E3575" s="20"/>
      <c r="F3575" s="20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6"/>
      <c r="AA3575" s="16"/>
      <c r="AB3575" s="16"/>
      <c r="AC3575" s="14"/>
      <c r="AD3575" s="14"/>
      <c r="AE3575" s="27"/>
      <c r="AF3575" s="27"/>
      <c r="AG3575" s="33"/>
      <c r="AH3575" s="34"/>
      <c r="AI3575" s="35"/>
      <c r="AJ3575" s="33"/>
      <c r="AK3575" s="34"/>
      <c r="AL3575" s="35"/>
      <c r="AM3575" s="28"/>
      <c r="AN3575" s="28"/>
      <c r="AO3575" s="28"/>
    </row>
    <row r="3576" spans="5:41" x14ac:dyDescent="0.25">
      <c r="E3576" s="20"/>
      <c r="F3576" s="20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6"/>
      <c r="AA3576" s="16"/>
      <c r="AB3576" s="16"/>
      <c r="AC3576" s="14"/>
      <c r="AD3576" s="14"/>
      <c r="AE3576" s="27"/>
      <c r="AF3576" s="27"/>
      <c r="AG3576" s="33"/>
      <c r="AH3576" s="34"/>
      <c r="AI3576" s="35"/>
      <c r="AJ3576" s="33"/>
      <c r="AK3576" s="34"/>
      <c r="AL3576" s="35"/>
      <c r="AM3576" s="28"/>
      <c r="AN3576" s="28"/>
      <c r="AO3576" s="28"/>
    </row>
    <row r="3577" spans="5:41" x14ac:dyDescent="0.25">
      <c r="E3577" s="20"/>
      <c r="F3577" s="20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6"/>
      <c r="AA3577" s="16"/>
      <c r="AB3577" s="16"/>
      <c r="AC3577" s="14"/>
      <c r="AD3577" s="14"/>
      <c r="AE3577" s="27"/>
      <c r="AF3577" s="27"/>
      <c r="AG3577" s="33"/>
      <c r="AH3577" s="34"/>
      <c r="AI3577" s="35"/>
      <c r="AJ3577" s="33"/>
      <c r="AK3577" s="34"/>
      <c r="AL3577" s="35"/>
      <c r="AM3577" s="28"/>
      <c r="AN3577" s="28"/>
      <c r="AO3577" s="28"/>
    </row>
    <row r="3578" spans="5:41" x14ac:dyDescent="0.25">
      <c r="E3578" s="20"/>
      <c r="F3578" s="20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6"/>
      <c r="AA3578" s="16"/>
      <c r="AB3578" s="16"/>
      <c r="AC3578" s="14"/>
      <c r="AD3578" s="14"/>
      <c r="AE3578" s="27"/>
      <c r="AF3578" s="27"/>
      <c r="AG3578" s="33"/>
      <c r="AH3578" s="34"/>
      <c r="AI3578" s="35"/>
      <c r="AJ3578" s="33"/>
      <c r="AK3578" s="34"/>
      <c r="AL3578" s="35"/>
      <c r="AM3578" s="28"/>
      <c r="AN3578" s="28"/>
      <c r="AO3578" s="28"/>
    </row>
    <row r="3579" spans="5:41" x14ac:dyDescent="0.25">
      <c r="E3579" s="20"/>
      <c r="F3579" s="20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6"/>
      <c r="AA3579" s="16"/>
      <c r="AB3579" s="16"/>
      <c r="AC3579" s="14"/>
      <c r="AD3579" s="14"/>
      <c r="AE3579" s="27"/>
      <c r="AF3579" s="27"/>
      <c r="AG3579" s="33"/>
      <c r="AH3579" s="34"/>
      <c r="AI3579" s="35"/>
      <c r="AJ3579" s="33"/>
      <c r="AK3579" s="34"/>
      <c r="AL3579" s="35"/>
      <c r="AM3579" s="28"/>
      <c r="AN3579" s="28"/>
      <c r="AO3579" s="28"/>
    </row>
    <row r="3580" spans="5:41" x14ac:dyDescent="0.25">
      <c r="E3580" s="20"/>
      <c r="F3580" s="20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6"/>
      <c r="AA3580" s="16"/>
      <c r="AB3580" s="16"/>
      <c r="AC3580" s="14"/>
      <c r="AD3580" s="14"/>
      <c r="AE3580" s="27"/>
      <c r="AF3580" s="27"/>
      <c r="AG3580" s="33"/>
      <c r="AH3580" s="34"/>
      <c r="AI3580" s="35"/>
      <c r="AJ3580" s="33"/>
      <c r="AK3580" s="34"/>
      <c r="AL3580" s="35"/>
      <c r="AM3580" s="28"/>
      <c r="AN3580" s="28"/>
      <c r="AO3580" s="28"/>
    </row>
    <row r="3581" spans="5:41" x14ac:dyDescent="0.25">
      <c r="E3581" s="20"/>
      <c r="F3581" s="20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6"/>
      <c r="AA3581" s="16"/>
      <c r="AB3581" s="16"/>
      <c r="AC3581" s="14"/>
      <c r="AD3581" s="14"/>
      <c r="AE3581" s="27"/>
      <c r="AF3581" s="27"/>
      <c r="AG3581" s="33"/>
      <c r="AH3581" s="34"/>
      <c r="AI3581" s="35"/>
      <c r="AJ3581" s="33"/>
      <c r="AK3581" s="34"/>
      <c r="AL3581" s="35"/>
      <c r="AM3581" s="28"/>
      <c r="AN3581" s="28"/>
      <c r="AO3581" s="28"/>
    </row>
    <row r="3582" spans="5:41" x14ac:dyDescent="0.25">
      <c r="E3582" s="20"/>
      <c r="F3582" s="20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6"/>
      <c r="AA3582" s="16"/>
      <c r="AB3582" s="16"/>
      <c r="AC3582" s="14"/>
      <c r="AD3582" s="14"/>
      <c r="AE3582" s="27"/>
      <c r="AF3582" s="27"/>
      <c r="AG3582" s="33"/>
      <c r="AH3582" s="34"/>
      <c r="AI3582" s="35"/>
      <c r="AJ3582" s="33"/>
      <c r="AK3582" s="34"/>
      <c r="AL3582" s="35"/>
      <c r="AM3582" s="28"/>
      <c r="AN3582" s="28"/>
      <c r="AO3582" s="28"/>
    </row>
    <row r="3583" spans="5:41" x14ac:dyDescent="0.25">
      <c r="E3583" s="20"/>
      <c r="F3583" s="20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6"/>
      <c r="AA3583" s="16"/>
      <c r="AB3583" s="16"/>
      <c r="AC3583" s="14"/>
      <c r="AD3583" s="14"/>
      <c r="AE3583" s="27"/>
      <c r="AF3583" s="27"/>
      <c r="AG3583" s="33"/>
      <c r="AH3583" s="34"/>
      <c r="AI3583" s="35"/>
      <c r="AJ3583" s="33"/>
      <c r="AK3583" s="34"/>
      <c r="AL3583" s="35"/>
      <c r="AM3583" s="28"/>
      <c r="AN3583" s="28"/>
      <c r="AO3583" s="28"/>
    </row>
    <row r="3584" spans="5:41" x14ac:dyDescent="0.25">
      <c r="E3584" s="20"/>
      <c r="F3584" s="20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6"/>
      <c r="AA3584" s="16"/>
      <c r="AB3584" s="16"/>
      <c r="AC3584" s="14"/>
      <c r="AD3584" s="14"/>
      <c r="AE3584" s="27"/>
      <c r="AF3584" s="27"/>
      <c r="AG3584" s="33"/>
      <c r="AH3584" s="34"/>
      <c r="AI3584" s="35"/>
      <c r="AJ3584" s="33"/>
      <c r="AK3584" s="34"/>
      <c r="AL3584" s="35"/>
      <c r="AM3584" s="28"/>
      <c r="AN3584" s="28"/>
      <c r="AO3584" s="28"/>
    </row>
    <row r="3585" spans="5:41" x14ac:dyDescent="0.25">
      <c r="E3585" s="20"/>
      <c r="F3585" s="20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6"/>
      <c r="AA3585" s="16"/>
      <c r="AB3585" s="16"/>
      <c r="AC3585" s="14"/>
      <c r="AD3585" s="14"/>
      <c r="AE3585" s="27"/>
      <c r="AF3585" s="27"/>
      <c r="AG3585" s="33"/>
      <c r="AH3585" s="34"/>
      <c r="AI3585" s="35"/>
      <c r="AJ3585" s="33"/>
      <c r="AK3585" s="34"/>
      <c r="AL3585" s="35"/>
      <c r="AM3585" s="28"/>
      <c r="AN3585" s="28"/>
      <c r="AO3585" s="28"/>
    </row>
    <row r="3586" spans="5:41" x14ac:dyDescent="0.25">
      <c r="E3586" s="20"/>
      <c r="F3586" s="20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6"/>
      <c r="AA3586" s="16"/>
      <c r="AB3586" s="16"/>
      <c r="AC3586" s="14"/>
      <c r="AD3586" s="14"/>
      <c r="AE3586" s="27"/>
      <c r="AF3586" s="27"/>
      <c r="AG3586" s="33"/>
      <c r="AH3586" s="34"/>
      <c r="AI3586" s="35"/>
      <c r="AJ3586" s="33"/>
      <c r="AK3586" s="34"/>
      <c r="AL3586" s="35"/>
      <c r="AM3586" s="28"/>
      <c r="AN3586" s="28"/>
      <c r="AO3586" s="28"/>
    </row>
    <row r="3587" spans="5:41" x14ac:dyDescent="0.25">
      <c r="E3587" s="20"/>
      <c r="F3587" s="20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6"/>
      <c r="AA3587" s="16"/>
      <c r="AB3587" s="16"/>
      <c r="AC3587" s="14"/>
      <c r="AD3587" s="14"/>
      <c r="AE3587" s="27"/>
      <c r="AF3587" s="27"/>
      <c r="AG3587" s="33"/>
      <c r="AH3587" s="34"/>
      <c r="AI3587" s="35"/>
      <c r="AJ3587" s="33"/>
      <c r="AK3587" s="34"/>
      <c r="AL3587" s="35"/>
      <c r="AM3587" s="28"/>
      <c r="AN3587" s="28"/>
      <c r="AO3587" s="28"/>
    </row>
    <row r="3588" spans="5:41" x14ac:dyDescent="0.25">
      <c r="E3588" s="20"/>
      <c r="F3588" s="20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6"/>
      <c r="AA3588" s="16"/>
      <c r="AB3588" s="16"/>
      <c r="AC3588" s="14"/>
      <c r="AD3588" s="14"/>
      <c r="AE3588" s="27"/>
      <c r="AF3588" s="27"/>
      <c r="AG3588" s="33"/>
      <c r="AH3588" s="34"/>
      <c r="AI3588" s="35"/>
      <c r="AJ3588" s="33"/>
      <c r="AK3588" s="34"/>
      <c r="AL3588" s="35"/>
      <c r="AM3588" s="28"/>
      <c r="AN3588" s="28"/>
      <c r="AO3588" s="28"/>
    </row>
    <row r="3589" spans="5:41" x14ac:dyDescent="0.25">
      <c r="E3589" s="20"/>
      <c r="F3589" s="20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6"/>
      <c r="AA3589" s="16"/>
      <c r="AB3589" s="16"/>
      <c r="AC3589" s="14"/>
      <c r="AD3589" s="14"/>
      <c r="AE3589" s="27"/>
      <c r="AF3589" s="27"/>
      <c r="AG3589" s="33"/>
      <c r="AH3589" s="34"/>
      <c r="AI3589" s="35"/>
      <c r="AJ3589" s="33"/>
      <c r="AK3589" s="34"/>
      <c r="AL3589" s="35"/>
      <c r="AM3589" s="28"/>
      <c r="AN3589" s="28"/>
      <c r="AO3589" s="28"/>
    </row>
    <row r="3590" spans="5:41" x14ac:dyDescent="0.25">
      <c r="E3590" s="20"/>
      <c r="F3590" s="20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6"/>
      <c r="AA3590" s="16"/>
      <c r="AB3590" s="16"/>
      <c r="AC3590" s="14"/>
      <c r="AD3590" s="14"/>
      <c r="AE3590" s="27"/>
      <c r="AF3590" s="27"/>
      <c r="AG3590" s="33"/>
      <c r="AH3590" s="34"/>
      <c r="AI3590" s="35"/>
      <c r="AJ3590" s="33"/>
      <c r="AK3590" s="34"/>
      <c r="AL3590" s="35"/>
      <c r="AM3590" s="28"/>
      <c r="AN3590" s="28"/>
      <c r="AO3590" s="28"/>
    </row>
    <row r="3591" spans="5:41" x14ac:dyDescent="0.25">
      <c r="E3591" s="20"/>
      <c r="F3591" s="20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6"/>
      <c r="AA3591" s="16"/>
      <c r="AB3591" s="16"/>
      <c r="AC3591" s="14"/>
      <c r="AD3591" s="14"/>
      <c r="AE3591" s="27"/>
      <c r="AF3591" s="27"/>
      <c r="AG3591" s="33"/>
      <c r="AH3591" s="34"/>
      <c r="AI3591" s="35"/>
      <c r="AJ3591" s="33"/>
      <c r="AK3591" s="34"/>
      <c r="AL3591" s="35"/>
      <c r="AM3591" s="28"/>
      <c r="AN3591" s="28"/>
      <c r="AO3591" s="28"/>
    </row>
    <row r="3592" spans="5:41" x14ac:dyDescent="0.25">
      <c r="E3592" s="20"/>
      <c r="F3592" s="20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6"/>
      <c r="AA3592" s="16"/>
      <c r="AB3592" s="16"/>
      <c r="AC3592" s="14"/>
      <c r="AD3592" s="14"/>
      <c r="AE3592" s="27"/>
      <c r="AF3592" s="27"/>
      <c r="AG3592" s="33"/>
      <c r="AH3592" s="34"/>
      <c r="AI3592" s="35"/>
      <c r="AJ3592" s="33"/>
      <c r="AK3592" s="34"/>
      <c r="AL3592" s="35"/>
      <c r="AM3592" s="28"/>
      <c r="AN3592" s="28"/>
      <c r="AO3592" s="28"/>
    </row>
    <row r="3593" spans="5:41" x14ac:dyDescent="0.25">
      <c r="E3593" s="20"/>
      <c r="F3593" s="20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6"/>
      <c r="AA3593" s="16"/>
      <c r="AB3593" s="16"/>
      <c r="AC3593" s="14"/>
      <c r="AD3593" s="14"/>
      <c r="AE3593" s="27"/>
      <c r="AF3593" s="27"/>
      <c r="AG3593" s="33"/>
      <c r="AH3593" s="34"/>
      <c r="AI3593" s="35"/>
      <c r="AJ3593" s="33"/>
      <c r="AK3593" s="34"/>
      <c r="AL3593" s="35"/>
      <c r="AM3593" s="28"/>
      <c r="AN3593" s="28"/>
      <c r="AO3593" s="28"/>
    </row>
    <row r="3594" spans="5:41" x14ac:dyDescent="0.25">
      <c r="E3594" s="20"/>
      <c r="F3594" s="20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6"/>
      <c r="AA3594" s="16"/>
      <c r="AB3594" s="16"/>
      <c r="AC3594" s="14"/>
      <c r="AD3594" s="14"/>
      <c r="AE3594" s="27"/>
      <c r="AF3594" s="27"/>
      <c r="AG3594" s="33"/>
      <c r="AH3594" s="34"/>
      <c r="AI3594" s="35"/>
      <c r="AJ3594" s="33"/>
      <c r="AK3594" s="34"/>
      <c r="AL3594" s="35"/>
      <c r="AM3594" s="28"/>
      <c r="AN3594" s="28"/>
      <c r="AO3594" s="28"/>
    </row>
    <row r="3595" spans="5:41" x14ac:dyDescent="0.25">
      <c r="E3595" s="20"/>
      <c r="F3595" s="20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6"/>
      <c r="AA3595" s="16"/>
      <c r="AB3595" s="16"/>
      <c r="AC3595" s="14"/>
      <c r="AD3595" s="14"/>
      <c r="AE3595" s="27"/>
      <c r="AF3595" s="27"/>
      <c r="AG3595" s="33"/>
      <c r="AH3595" s="34"/>
      <c r="AI3595" s="35"/>
      <c r="AJ3595" s="33"/>
      <c r="AK3595" s="34"/>
      <c r="AL3595" s="35"/>
      <c r="AM3595" s="28"/>
      <c r="AN3595" s="28"/>
      <c r="AO3595" s="28"/>
    </row>
    <row r="3596" spans="5:41" x14ac:dyDescent="0.25">
      <c r="E3596" s="20"/>
      <c r="F3596" s="20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6"/>
      <c r="AA3596" s="16"/>
      <c r="AB3596" s="16"/>
      <c r="AC3596" s="14"/>
      <c r="AD3596" s="14"/>
      <c r="AE3596" s="27"/>
      <c r="AF3596" s="27"/>
      <c r="AG3596" s="33"/>
      <c r="AH3596" s="34"/>
      <c r="AI3596" s="35"/>
      <c r="AJ3596" s="33"/>
      <c r="AK3596" s="34"/>
      <c r="AL3596" s="35"/>
      <c r="AM3596" s="28"/>
      <c r="AN3596" s="28"/>
      <c r="AO3596" s="28"/>
    </row>
    <row r="3597" spans="5:41" x14ac:dyDescent="0.25">
      <c r="E3597" s="20"/>
      <c r="F3597" s="20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6"/>
      <c r="AA3597" s="16"/>
      <c r="AB3597" s="16"/>
      <c r="AC3597" s="14"/>
      <c r="AD3597" s="14"/>
      <c r="AE3597" s="27"/>
      <c r="AF3597" s="27"/>
      <c r="AG3597" s="33"/>
      <c r="AH3597" s="34"/>
      <c r="AI3597" s="35"/>
      <c r="AJ3597" s="33"/>
      <c r="AK3597" s="34"/>
      <c r="AL3597" s="35"/>
      <c r="AM3597" s="28"/>
      <c r="AN3597" s="28"/>
      <c r="AO3597" s="28"/>
    </row>
    <row r="3598" spans="5:41" x14ac:dyDescent="0.25">
      <c r="E3598" s="20"/>
      <c r="F3598" s="20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6"/>
      <c r="AA3598" s="16"/>
      <c r="AB3598" s="16"/>
      <c r="AC3598" s="14"/>
      <c r="AD3598" s="14"/>
      <c r="AE3598" s="27"/>
      <c r="AF3598" s="27"/>
      <c r="AG3598" s="33"/>
      <c r="AH3598" s="34"/>
      <c r="AI3598" s="35"/>
      <c r="AJ3598" s="33"/>
      <c r="AK3598" s="34"/>
      <c r="AL3598" s="35"/>
      <c r="AM3598" s="28"/>
      <c r="AN3598" s="28"/>
      <c r="AO3598" s="28"/>
    </row>
    <row r="3599" spans="5:41" x14ac:dyDescent="0.25">
      <c r="E3599" s="20"/>
      <c r="F3599" s="20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6"/>
      <c r="AA3599" s="16"/>
      <c r="AB3599" s="16"/>
      <c r="AC3599" s="14"/>
      <c r="AD3599" s="14"/>
      <c r="AE3599" s="27"/>
      <c r="AF3599" s="27"/>
      <c r="AG3599" s="33"/>
      <c r="AH3599" s="34"/>
      <c r="AI3599" s="35"/>
      <c r="AJ3599" s="33"/>
      <c r="AK3599" s="34"/>
      <c r="AL3599" s="35"/>
      <c r="AM3599" s="28"/>
      <c r="AN3599" s="28"/>
      <c r="AO3599" s="28"/>
    </row>
    <row r="3600" spans="5:41" x14ac:dyDescent="0.25">
      <c r="E3600" s="20"/>
      <c r="F3600" s="20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6"/>
      <c r="AA3600" s="16"/>
      <c r="AB3600" s="16"/>
      <c r="AC3600" s="14"/>
      <c r="AD3600" s="14"/>
      <c r="AE3600" s="27"/>
      <c r="AF3600" s="27"/>
      <c r="AG3600" s="33"/>
      <c r="AH3600" s="34"/>
      <c r="AI3600" s="35"/>
      <c r="AJ3600" s="33"/>
      <c r="AK3600" s="34"/>
      <c r="AL3600" s="35"/>
      <c r="AM3600" s="28"/>
      <c r="AN3600" s="28"/>
      <c r="AO3600" s="28"/>
    </row>
    <row r="3601" spans="5:41" x14ac:dyDescent="0.25">
      <c r="E3601" s="20"/>
      <c r="F3601" s="20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6"/>
      <c r="AA3601" s="16"/>
      <c r="AB3601" s="16"/>
      <c r="AC3601" s="14"/>
      <c r="AD3601" s="14"/>
      <c r="AE3601" s="27"/>
      <c r="AF3601" s="27"/>
      <c r="AG3601" s="33"/>
      <c r="AH3601" s="34"/>
      <c r="AI3601" s="35"/>
      <c r="AJ3601" s="33"/>
      <c r="AK3601" s="34"/>
      <c r="AL3601" s="35"/>
      <c r="AM3601" s="28"/>
      <c r="AN3601" s="28"/>
      <c r="AO3601" s="28"/>
    </row>
    <row r="3602" spans="5:41" x14ac:dyDescent="0.25">
      <c r="E3602" s="20"/>
      <c r="F3602" s="20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6"/>
      <c r="AA3602" s="16"/>
      <c r="AB3602" s="16"/>
      <c r="AC3602" s="14"/>
      <c r="AD3602" s="14"/>
      <c r="AE3602" s="27"/>
      <c r="AF3602" s="27"/>
      <c r="AG3602" s="33"/>
      <c r="AH3602" s="34"/>
      <c r="AI3602" s="35"/>
      <c r="AJ3602" s="33"/>
      <c r="AK3602" s="34"/>
      <c r="AL3602" s="35"/>
      <c r="AM3602" s="28"/>
      <c r="AN3602" s="28"/>
      <c r="AO3602" s="28"/>
    </row>
    <row r="3603" spans="5:41" x14ac:dyDescent="0.25">
      <c r="E3603" s="20"/>
      <c r="F3603" s="20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6"/>
      <c r="AA3603" s="16"/>
      <c r="AB3603" s="16"/>
      <c r="AC3603" s="14"/>
      <c r="AD3603" s="14"/>
      <c r="AE3603" s="27"/>
      <c r="AF3603" s="27"/>
      <c r="AG3603" s="33"/>
      <c r="AH3603" s="34"/>
      <c r="AI3603" s="35"/>
      <c r="AJ3603" s="33"/>
      <c r="AK3603" s="34"/>
      <c r="AL3603" s="35"/>
      <c r="AM3603" s="28"/>
      <c r="AN3603" s="28"/>
      <c r="AO3603" s="28"/>
    </row>
    <row r="3604" spans="5:41" x14ac:dyDescent="0.25">
      <c r="E3604" s="20"/>
      <c r="F3604" s="20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6"/>
      <c r="AA3604" s="16"/>
      <c r="AB3604" s="16"/>
      <c r="AC3604" s="14"/>
      <c r="AD3604" s="14"/>
      <c r="AE3604" s="27"/>
      <c r="AF3604" s="27"/>
      <c r="AG3604" s="33"/>
      <c r="AH3604" s="34"/>
      <c r="AI3604" s="35"/>
      <c r="AJ3604" s="33"/>
      <c r="AK3604" s="34"/>
      <c r="AL3604" s="35"/>
      <c r="AM3604" s="28"/>
      <c r="AN3604" s="28"/>
      <c r="AO3604" s="28"/>
    </row>
    <row r="3605" spans="5:41" x14ac:dyDescent="0.25">
      <c r="E3605" s="20"/>
      <c r="F3605" s="20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6"/>
      <c r="AA3605" s="16"/>
      <c r="AB3605" s="16"/>
      <c r="AC3605" s="14"/>
      <c r="AD3605" s="14"/>
      <c r="AE3605" s="27"/>
      <c r="AF3605" s="27"/>
      <c r="AG3605" s="33"/>
      <c r="AH3605" s="34"/>
      <c r="AI3605" s="35"/>
      <c r="AJ3605" s="33"/>
      <c r="AK3605" s="34"/>
      <c r="AL3605" s="35"/>
      <c r="AM3605" s="28"/>
      <c r="AN3605" s="28"/>
      <c r="AO3605" s="28"/>
    </row>
    <row r="3606" spans="5:41" x14ac:dyDescent="0.25">
      <c r="E3606" s="20"/>
      <c r="F3606" s="20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6"/>
      <c r="AA3606" s="16"/>
      <c r="AB3606" s="16"/>
      <c r="AC3606" s="14"/>
      <c r="AD3606" s="14"/>
      <c r="AE3606" s="27"/>
      <c r="AF3606" s="27"/>
      <c r="AG3606" s="33"/>
      <c r="AH3606" s="34"/>
      <c r="AI3606" s="35"/>
      <c r="AJ3606" s="33"/>
      <c r="AK3606" s="34"/>
      <c r="AL3606" s="35"/>
      <c r="AM3606" s="28"/>
      <c r="AN3606" s="28"/>
      <c r="AO3606" s="28"/>
    </row>
    <row r="3607" spans="5:41" x14ac:dyDescent="0.25">
      <c r="E3607" s="20"/>
      <c r="F3607" s="20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6"/>
      <c r="AA3607" s="16"/>
      <c r="AB3607" s="16"/>
      <c r="AC3607" s="14"/>
      <c r="AD3607" s="14"/>
      <c r="AE3607" s="27"/>
      <c r="AF3607" s="27"/>
      <c r="AG3607" s="33"/>
      <c r="AH3607" s="34"/>
      <c r="AI3607" s="35"/>
      <c r="AJ3607" s="33"/>
      <c r="AK3607" s="34"/>
      <c r="AL3607" s="35"/>
      <c r="AM3607" s="28"/>
      <c r="AN3607" s="28"/>
      <c r="AO3607" s="28"/>
    </row>
    <row r="3608" spans="5:41" x14ac:dyDescent="0.25">
      <c r="E3608" s="20"/>
      <c r="F3608" s="20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6"/>
      <c r="AA3608" s="16"/>
      <c r="AB3608" s="16"/>
      <c r="AC3608" s="14"/>
      <c r="AD3608" s="14"/>
      <c r="AE3608" s="27"/>
      <c r="AF3608" s="27"/>
      <c r="AG3608" s="33"/>
      <c r="AH3608" s="34"/>
      <c r="AI3608" s="35"/>
      <c r="AJ3608" s="33"/>
      <c r="AK3608" s="34"/>
      <c r="AL3608" s="35"/>
      <c r="AM3608" s="28"/>
      <c r="AN3608" s="28"/>
      <c r="AO3608" s="28"/>
    </row>
    <row r="3609" spans="5:41" x14ac:dyDescent="0.25">
      <c r="E3609" s="20"/>
      <c r="F3609" s="20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6"/>
      <c r="AA3609" s="16"/>
      <c r="AB3609" s="16"/>
      <c r="AC3609" s="14"/>
      <c r="AD3609" s="14"/>
      <c r="AE3609" s="27"/>
      <c r="AF3609" s="27"/>
      <c r="AG3609" s="33"/>
      <c r="AH3609" s="34"/>
      <c r="AI3609" s="35"/>
      <c r="AJ3609" s="33"/>
      <c r="AK3609" s="34"/>
      <c r="AL3609" s="35"/>
      <c r="AM3609" s="28"/>
      <c r="AN3609" s="28"/>
      <c r="AO3609" s="28"/>
    </row>
    <row r="3610" spans="5:41" x14ac:dyDescent="0.25">
      <c r="E3610" s="20"/>
      <c r="F3610" s="20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6"/>
      <c r="AA3610" s="16"/>
      <c r="AB3610" s="16"/>
      <c r="AC3610" s="14"/>
      <c r="AD3610" s="14"/>
      <c r="AE3610" s="27"/>
      <c r="AF3610" s="27"/>
      <c r="AG3610" s="33"/>
      <c r="AH3610" s="34"/>
      <c r="AI3610" s="35"/>
      <c r="AJ3610" s="33"/>
      <c r="AK3610" s="34"/>
      <c r="AL3610" s="35"/>
      <c r="AM3610" s="28"/>
      <c r="AN3610" s="28"/>
      <c r="AO3610" s="28"/>
    </row>
    <row r="3611" spans="5:41" x14ac:dyDescent="0.25">
      <c r="E3611" s="20"/>
      <c r="F3611" s="20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6"/>
      <c r="AA3611" s="16"/>
      <c r="AB3611" s="16"/>
      <c r="AC3611" s="14"/>
      <c r="AD3611" s="14"/>
      <c r="AE3611" s="27"/>
      <c r="AF3611" s="27"/>
      <c r="AG3611" s="33"/>
      <c r="AH3611" s="34"/>
      <c r="AI3611" s="35"/>
      <c r="AJ3611" s="33"/>
      <c r="AK3611" s="34"/>
      <c r="AL3611" s="35"/>
      <c r="AM3611" s="28"/>
      <c r="AN3611" s="28"/>
      <c r="AO3611" s="28"/>
    </row>
    <row r="3612" spans="5:41" x14ac:dyDescent="0.25">
      <c r="E3612" s="20"/>
      <c r="F3612" s="20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6"/>
      <c r="AA3612" s="16"/>
      <c r="AB3612" s="16"/>
      <c r="AC3612" s="14"/>
      <c r="AD3612" s="14"/>
      <c r="AE3612" s="27"/>
      <c r="AF3612" s="27"/>
      <c r="AG3612" s="33"/>
      <c r="AH3612" s="34"/>
      <c r="AI3612" s="35"/>
      <c r="AJ3612" s="33"/>
      <c r="AK3612" s="34"/>
      <c r="AL3612" s="35"/>
      <c r="AM3612" s="28"/>
      <c r="AN3612" s="28"/>
      <c r="AO3612" s="28"/>
    </row>
    <row r="3613" spans="5:41" x14ac:dyDescent="0.25">
      <c r="E3613" s="20"/>
      <c r="F3613" s="20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6"/>
      <c r="AA3613" s="16"/>
      <c r="AB3613" s="16"/>
      <c r="AC3613" s="14"/>
      <c r="AD3613" s="14"/>
      <c r="AE3613" s="27"/>
      <c r="AF3613" s="27"/>
      <c r="AG3613" s="33"/>
      <c r="AH3613" s="34"/>
      <c r="AI3613" s="35"/>
      <c r="AJ3613" s="33"/>
      <c r="AK3613" s="34"/>
      <c r="AL3613" s="35"/>
      <c r="AM3613" s="28"/>
      <c r="AN3613" s="28"/>
      <c r="AO3613" s="28"/>
    </row>
    <row r="3614" spans="5:41" x14ac:dyDescent="0.25">
      <c r="E3614" s="20"/>
      <c r="F3614" s="20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6"/>
      <c r="AA3614" s="16"/>
      <c r="AB3614" s="16"/>
      <c r="AC3614" s="14"/>
      <c r="AD3614" s="14"/>
      <c r="AE3614" s="27"/>
      <c r="AF3614" s="27"/>
      <c r="AG3614" s="33"/>
      <c r="AH3614" s="34"/>
      <c r="AI3614" s="35"/>
      <c r="AJ3614" s="33"/>
      <c r="AK3614" s="34"/>
      <c r="AL3614" s="35"/>
      <c r="AM3614" s="28"/>
      <c r="AN3614" s="28"/>
      <c r="AO3614" s="28"/>
    </row>
    <row r="3615" spans="5:41" x14ac:dyDescent="0.25">
      <c r="E3615" s="20"/>
      <c r="F3615" s="20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6"/>
      <c r="AA3615" s="16"/>
      <c r="AB3615" s="16"/>
      <c r="AC3615" s="14"/>
      <c r="AD3615" s="14"/>
      <c r="AE3615" s="27"/>
      <c r="AF3615" s="27"/>
      <c r="AG3615" s="33"/>
      <c r="AH3615" s="34"/>
      <c r="AI3615" s="35"/>
      <c r="AJ3615" s="33"/>
      <c r="AK3615" s="34"/>
      <c r="AL3615" s="35"/>
      <c r="AM3615" s="28"/>
      <c r="AN3615" s="28"/>
      <c r="AO3615" s="28"/>
    </row>
    <row r="3616" spans="5:41" x14ac:dyDescent="0.25">
      <c r="E3616" s="20"/>
      <c r="F3616" s="20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6"/>
      <c r="AA3616" s="16"/>
      <c r="AB3616" s="16"/>
      <c r="AC3616" s="14"/>
      <c r="AD3616" s="14"/>
      <c r="AE3616" s="27"/>
      <c r="AF3616" s="27"/>
      <c r="AG3616" s="33"/>
      <c r="AH3616" s="34"/>
      <c r="AI3616" s="35"/>
      <c r="AJ3616" s="33"/>
      <c r="AK3616" s="34"/>
      <c r="AL3616" s="35"/>
      <c r="AM3616" s="28"/>
      <c r="AN3616" s="28"/>
      <c r="AO3616" s="28"/>
    </row>
    <row r="3617" spans="5:41" x14ac:dyDescent="0.25">
      <c r="E3617" s="20"/>
      <c r="F3617" s="20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6"/>
      <c r="AA3617" s="16"/>
      <c r="AB3617" s="16"/>
      <c r="AC3617" s="14"/>
      <c r="AD3617" s="14"/>
      <c r="AE3617" s="27"/>
      <c r="AF3617" s="27"/>
      <c r="AG3617" s="33"/>
      <c r="AH3617" s="34"/>
      <c r="AI3617" s="35"/>
      <c r="AJ3617" s="33"/>
      <c r="AK3617" s="34"/>
      <c r="AL3617" s="35"/>
      <c r="AM3617" s="28"/>
      <c r="AN3617" s="28"/>
      <c r="AO3617" s="28"/>
    </row>
    <row r="3618" spans="5:41" x14ac:dyDescent="0.25">
      <c r="E3618" s="20"/>
      <c r="F3618" s="20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6"/>
      <c r="AA3618" s="16"/>
      <c r="AB3618" s="16"/>
      <c r="AC3618" s="14"/>
      <c r="AD3618" s="14"/>
      <c r="AE3618" s="27"/>
      <c r="AF3618" s="27"/>
      <c r="AG3618" s="33"/>
      <c r="AH3618" s="34"/>
      <c r="AI3618" s="35"/>
      <c r="AJ3618" s="33"/>
      <c r="AK3618" s="34"/>
      <c r="AL3618" s="35"/>
      <c r="AM3618" s="28"/>
      <c r="AN3618" s="28"/>
      <c r="AO3618" s="28"/>
    </row>
    <row r="3619" spans="5:41" x14ac:dyDescent="0.25">
      <c r="E3619" s="20"/>
      <c r="F3619" s="20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6"/>
      <c r="AA3619" s="16"/>
      <c r="AB3619" s="16"/>
      <c r="AC3619" s="14"/>
      <c r="AD3619" s="14"/>
      <c r="AE3619" s="27"/>
      <c r="AF3619" s="27"/>
      <c r="AG3619" s="33"/>
      <c r="AH3619" s="34"/>
      <c r="AI3619" s="35"/>
      <c r="AJ3619" s="33"/>
      <c r="AK3619" s="34"/>
      <c r="AL3619" s="35"/>
      <c r="AM3619" s="28"/>
      <c r="AN3619" s="28"/>
      <c r="AO3619" s="28"/>
    </row>
    <row r="3620" spans="5:41" x14ac:dyDescent="0.25">
      <c r="E3620" s="20"/>
      <c r="F3620" s="20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6"/>
      <c r="AA3620" s="16"/>
      <c r="AB3620" s="16"/>
      <c r="AC3620" s="14"/>
      <c r="AD3620" s="14"/>
      <c r="AE3620" s="27"/>
      <c r="AF3620" s="27"/>
      <c r="AG3620" s="33"/>
      <c r="AH3620" s="34"/>
      <c r="AI3620" s="35"/>
      <c r="AJ3620" s="33"/>
      <c r="AK3620" s="34"/>
      <c r="AL3620" s="35"/>
      <c r="AM3620" s="28"/>
      <c r="AN3620" s="28"/>
      <c r="AO3620" s="28"/>
    </row>
    <row r="3621" spans="5:41" x14ac:dyDescent="0.25">
      <c r="E3621" s="20"/>
      <c r="F3621" s="20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6"/>
      <c r="AA3621" s="16"/>
      <c r="AB3621" s="16"/>
      <c r="AC3621" s="14"/>
      <c r="AD3621" s="14"/>
      <c r="AE3621" s="27"/>
      <c r="AF3621" s="27"/>
      <c r="AG3621" s="33"/>
      <c r="AH3621" s="34"/>
      <c r="AI3621" s="35"/>
      <c r="AJ3621" s="33"/>
      <c r="AK3621" s="34"/>
      <c r="AL3621" s="35"/>
      <c r="AM3621" s="28"/>
      <c r="AN3621" s="28"/>
      <c r="AO3621" s="28"/>
    </row>
    <row r="3622" spans="5:41" x14ac:dyDescent="0.25">
      <c r="E3622" s="20"/>
      <c r="F3622" s="20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6"/>
      <c r="AA3622" s="16"/>
      <c r="AB3622" s="16"/>
      <c r="AC3622" s="14"/>
      <c r="AD3622" s="14"/>
      <c r="AE3622" s="27"/>
      <c r="AF3622" s="27"/>
      <c r="AG3622" s="33"/>
      <c r="AH3622" s="34"/>
      <c r="AI3622" s="35"/>
      <c r="AJ3622" s="33"/>
      <c r="AK3622" s="34"/>
      <c r="AL3622" s="35"/>
      <c r="AM3622" s="28"/>
      <c r="AN3622" s="28"/>
      <c r="AO3622" s="28"/>
    </row>
    <row r="3623" spans="5:41" x14ac:dyDescent="0.25">
      <c r="E3623" s="20"/>
      <c r="F3623" s="20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6"/>
      <c r="AA3623" s="16"/>
      <c r="AB3623" s="16"/>
      <c r="AC3623" s="14"/>
      <c r="AD3623" s="14"/>
      <c r="AE3623" s="27"/>
      <c r="AF3623" s="27"/>
      <c r="AG3623" s="33"/>
      <c r="AH3623" s="34"/>
      <c r="AI3623" s="35"/>
      <c r="AJ3623" s="33"/>
      <c r="AK3623" s="34"/>
      <c r="AL3623" s="35"/>
      <c r="AM3623" s="28"/>
      <c r="AN3623" s="28"/>
      <c r="AO3623" s="28"/>
    </row>
    <row r="3624" spans="5:41" x14ac:dyDescent="0.25">
      <c r="E3624" s="20"/>
      <c r="F3624" s="20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6"/>
      <c r="AA3624" s="16"/>
      <c r="AB3624" s="16"/>
      <c r="AC3624" s="14"/>
      <c r="AD3624" s="14"/>
      <c r="AE3624" s="27"/>
      <c r="AF3624" s="27"/>
      <c r="AG3624" s="33"/>
      <c r="AH3624" s="34"/>
      <c r="AI3624" s="35"/>
      <c r="AJ3624" s="33"/>
      <c r="AK3624" s="34"/>
      <c r="AL3624" s="35"/>
      <c r="AM3624" s="28"/>
      <c r="AN3624" s="28"/>
      <c r="AO3624" s="28"/>
    </row>
    <row r="3625" spans="5:41" x14ac:dyDescent="0.25">
      <c r="E3625" s="20"/>
      <c r="F3625" s="20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6"/>
      <c r="AA3625" s="16"/>
      <c r="AB3625" s="16"/>
      <c r="AC3625" s="14"/>
      <c r="AD3625" s="14"/>
      <c r="AE3625" s="27"/>
      <c r="AF3625" s="27"/>
      <c r="AG3625" s="33"/>
      <c r="AH3625" s="34"/>
      <c r="AI3625" s="35"/>
      <c r="AJ3625" s="33"/>
      <c r="AK3625" s="34"/>
      <c r="AL3625" s="35"/>
      <c r="AM3625" s="28"/>
      <c r="AN3625" s="28"/>
      <c r="AO3625" s="28"/>
    </row>
    <row r="3626" spans="5:41" x14ac:dyDescent="0.25">
      <c r="E3626" s="20"/>
      <c r="F3626" s="20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6"/>
      <c r="AA3626" s="16"/>
      <c r="AB3626" s="16"/>
      <c r="AC3626" s="14"/>
      <c r="AD3626" s="14"/>
      <c r="AE3626" s="27"/>
      <c r="AF3626" s="27"/>
      <c r="AG3626" s="33"/>
      <c r="AH3626" s="34"/>
      <c r="AI3626" s="35"/>
      <c r="AJ3626" s="33"/>
      <c r="AK3626" s="34"/>
      <c r="AL3626" s="35"/>
      <c r="AM3626" s="28"/>
      <c r="AN3626" s="28"/>
      <c r="AO3626" s="28"/>
    </row>
    <row r="3627" spans="5:41" x14ac:dyDescent="0.25">
      <c r="E3627" s="20"/>
      <c r="F3627" s="20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6"/>
      <c r="AA3627" s="16"/>
      <c r="AB3627" s="16"/>
      <c r="AC3627" s="14"/>
      <c r="AD3627" s="14"/>
      <c r="AE3627" s="27"/>
      <c r="AF3627" s="27"/>
      <c r="AG3627" s="33"/>
      <c r="AH3627" s="34"/>
      <c r="AI3627" s="35"/>
      <c r="AJ3627" s="33"/>
      <c r="AK3627" s="34"/>
      <c r="AL3627" s="35"/>
      <c r="AM3627" s="28"/>
      <c r="AN3627" s="28"/>
      <c r="AO3627" s="28"/>
    </row>
    <row r="3628" spans="5:41" x14ac:dyDescent="0.25">
      <c r="E3628" s="20"/>
      <c r="F3628" s="20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6"/>
      <c r="AA3628" s="16"/>
      <c r="AB3628" s="16"/>
      <c r="AC3628" s="14"/>
      <c r="AD3628" s="14"/>
      <c r="AE3628" s="27"/>
      <c r="AF3628" s="27"/>
      <c r="AG3628" s="33"/>
      <c r="AH3628" s="34"/>
      <c r="AI3628" s="35"/>
      <c r="AJ3628" s="33"/>
      <c r="AK3628" s="34"/>
      <c r="AL3628" s="35"/>
      <c r="AM3628" s="28"/>
      <c r="AN3628" s="28"/>
      <c r="AO3628" s="28"/>
    </row>
    <row r="3629" spans="5:41" x14ac:dyDescent="0.25">
      <c r="E3629" s="20"/>
      <c r="F3629" s="20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6"/>
      <c r="AA3629" s="16"/>
      <c r="AB3629" s="16"/>
      <c r="AC3629" s="14"/>
      <c r="AD3629" s="14"/>
      <c r="AE3629" s="27"/>
      <c r="AF3629" s="27"/>
      <c r="AG3629" s="33"/>
      <c r="AH3629" s="34"/>
      <c r="AI3629" s="35"/>
      <c r="AJ3629" s="33"/>
      <c r="AK3629" s="34"/>
      <c r="AL3629" s="35"/>
      <c r="AM3629" s="28"/>
      <c r="AN3629" s="28"/>
      <c r="AO3629" s="28"/>
    </row>
    <row r="3630" spans="5:41" x14ac:dyDescent="0.25">
      <c r="E3630" s="20"/>
      <c r="F3630" s="20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6"/>
      <c r="AA3630" s="16"/>
      <c r="AB3630" s="16"/>
      <c r="AC3630" s="14"/>
      <c r="AD3630" s="14"/>
      <c r="AE3630" s="27"/>
      <c r="AF3630" s="27"/>
      <c r="AG3630" s="33"/>
      <c r="AH3630" s="34"/>
      <c r="AI3630" s="35"/>
      <c r="AJ3630" s="33"/>
      <c r="AK3630" s="34"/>
      <c r="AL3630" s="35"/>
      <c r="AM3630" s="28"/>
      <c r="AN3630" s="28"/>
      <c r="AO3630" s="28"/>
    </row>
    <row r="3631" spans="5:41" x14ac:dyDescent="0.25">
      <c r="E3631" s="20"/>
      <c r="F3631" s="20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6"/>
      <c r="AA3631" s="16"/>
      <c r="AB3631" s="16"/>
      <c r="AC3631" s="14"/>
      <c r="AD3631" s="14"/>
      <c r="AE3631" s="27"/>
      <c r="AF3631" s="27"/>
      <c r="AG3631" s="33"/>
      <c r="AH3631" s="34"/>
      <c r="AI3631" s="35"/>
      <c r="AJ3631" s="33"/>
      <c r="AK3631" s="34"/>
      <c r="AL3631" s="35"/>
      <c r="AM3631" s="28"/>
      <c r="AN3631" s="28"/>
      <c r="AO3631" s="28"/>
    </row>
    <row r="3632" spans="5:41" x14ac:dyDescent="0.25">
      <c r="E3632" s="20"/>
      <c r="F3632" s="20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6"/>
      <c r="AA3632" s="16"/>
      <c r="AB3632" s="16"/>
      <c r="AC3632" s="14"/>
      <c r="AD3632" s="14"/>
      <c r="AE3632" s="27"/>
      <c r="AF3632" s="27"/>
      <c r="AG3632" s="33"/>
      <c r="AH3632" s="34"/>
      <c r="AI3632" s="35"/>
      <c r="AJ3632" s="33"/>
      <c r="AK3632" s="34"/>
      <c r="AL3632" s="35"/>
      <c r="AM3632" s="28"/>
      <c r="AN3632" s="28"/>
      <c r="AO3632" s="28"/>
    </row>
    <row r="3633" spans="5:41" x14ac:dyDescent="0.25">
      <c r="E3633" s="20"/>
      <c r="F3633" s="20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6"/>
      <c r="AA3633" s="16"/>
      <c r="AB3633" s="16"/>
      <c r="AC3633" s="14"/>
      <c r="AD3633" s="14"/>
      <c r="AE3633" s="27"/>
      <c r="AF3633" s="27"/>
      <c r="AG3633" s="33"/>
      <c r="AH3633" s="34"/>
      <c r="AI3633" s="35"/>
      <c r="AJ3633" s="33"/>
      <c r="AK3633" s="34"/>
      <c r="AL3633" s="35"/>
      <c r="AM3633" s="28"/>
      <c r="AN3633" s="28"/>
      <c r="AO3633" s="28"/>
    </row>
    <row r="3634" spans="5:41" x14ac:dyDescent="0.25">
      <c r="E3634" s="20"/>
      <c r="F3634" s="20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6"/>
      <c r="AA3634" s="16"/>
      <c r="AB3634" s="16"/>
      <c r="AC3634" s="14"/>
      <c r="AD3634" s="14"/>
      <c r="AE3634" s="27"/>
      <c r="AF3634" s="27"/>
      <c r="AG3634" s="33"/>
      <c r="AH3634" s="34"/>
      <c r="AI3634" s="35"/>
      <c r="AJ3634" s="33"/>
      <c r="AK3634" s="34"/>
      <c r="AL3634" s="35"/>
      <c r="AM3634" s="28"/>
      <c r="AN3634" s="28"/>
      <c r="AO3634" s="28"/>
    </row>
    <row r="3635" spans="5:41" x14ac:dyDescent="0.25">
      <c r="E3635" s="20"/>
      <c r="F3635" s="20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6"/>
      <c r="AA3635" s="16"/>
      <c r="AB3635" s="16"/>
      <c r="AC3635" s="14"/>
      <c r="AD3635" s="14"/>
      <c r="AE3635" s="27"/>
      <c r="AF3635" s="27"/>
      <c r="AG3635" s="33"/>
      <c r="AH3635" s="34"/>
      <c r="AI3635" s="35"/>
      <c r="AJ3635" s="33"/>
      <c r="AK3635" s="34"/>
      <c r="AL3635" s="35"/>
      <c r="AM3635" s="28"/>
      <c r="AN3635" s="28"/>
      <c r="AO3635" s="28"/>
    </row>
    <row r="3636" spans="5:41" x14ac:dyDescent="0.25">
      <c r="E3636" s="20"/>
      <c r="F3636" s="20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6"/>
      <c r="AA3636" s="16"/>
      <c r="AB3636" s="16"/>
      <c r="AC3636" s="14"/>
      <c r="AD3636" s="14"/>
      <c r="AE3636" s="27"/>
      <c r="AF3636" s="27"/>
      <c r="AG3636" s="33"/>
      <c r="AH3636" s="34"/>
      <c r="AI3636" s="35"/>
      <c r="AJ3636" s="33"/>
      <c r="AK3636" s="34"/>
      <c r="AL3636" s="35"/>
      <c r="AM3636" s="28"/>
      <c r="AN3636" s="28"/>
      <c r="AO3636" s="28"/>
    </row>
    <row r="3637" spans="5:41" x14ac:dyDescent="0.25">
      <c r="E3637" s="20"/>
      <c r="F3637" s="20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6"/>
      <c r="AA3637" s="16"/>
      <c r="AB3637" s="16"/>
      <c r="AC3637" s="14"/>
      <c r="AD3637" s="14"/>
      <c r="AE3637" s="27"/>
      <c r="AF3637" s="27"/>
      <c r="AG3637" s="33"/>
      <c r="AH3637" s="34"/>
      <c r="AI3637" s="35"/>
      <c r="AJ3637" s="33"/>
      <c r="AK3637" s="34"/>
      <c r="AL3637" s="35"/>
      <c r="AM3637" s="28"/>
      <c r="AN3637" s="28"/>
      <c r="AO3637" s="28"/>
    </row>
    <row r="3638" spans="5:41" x14ac:dyDescent="0.25">
      <c r="E3638" s="20"/>
      <c r="F3638" s="20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6"/>
      <c r="AA3638" s="16"/>
      <c r="AB3638" s="16"/>
      <c r="AC3638" s="14"/>
      <c r="AD3638" s="14"/>
      <c r="AE3638" s="27"/>
      <c r="AF3638" s="27"/>
      <c r="AG3638" s="33"/>
      <c r="AH3638" s="34"/>
      <c r="AI3638" s="35"/>
      <c r="AJ3638" s="33"/>
      <c r="AK3638" s="34"/>
      <c r="AL3638" s="35"/>
      <c r="AM3638" s="28"/>
      <c r="AN3638" s="28"/>
      <c r="AO3638" s="28"/>
    </row>
    <row r="3639" spans="5:41" x14ac:dyDescent="0.25">
      <c r="E3639" s="20"/>
      <c r="F3639" s="20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6"/>
      <c r="AA3639" s="16"/>
      <c r="AB3639" s="16"/>
      <c r="AC3639" s="14"/>
      <c r="AD3639" s="14"/>
      <c r="AE3639" s="27"/>
      <c r="AF3639" s="27"/>
      <c r="AG3639" s="33"/>
      <c r="AH3639" s="34"/>
      <c r="AI3639" s="35"/>
      <c r="AJ3639" s="33"/>
      <c r="AK3639" s="34"/>
      <c r="AL3639" s="35"/>
      <c r="AM3639" s="28"/>
      <c r="AN3639" s="28"/>
      <c r="AO3639" s="28"/>
    </row>
    <row r="3640" spans="5:41" x14ac:dyDescent="0.25">
      <c r="E3640" s="20"/>
      <c r="F3640" s="20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6"/>
      <c r="AA3640" s="16"/>
      <c r="AB3640" s="16"/>
      <c r="AC3640" s="14"/>
      <c r="AD3640" s="14"/>
      <c r="AE3640" s="27"/>
      <c r="AF3640" s="27"/>
      <c r="AG3640" s="33"/>
      <c r="AH3640" s="34"/>
      <c r="AI3640" s="35"/>
      <c r="AJ3640" s="33"/>
      <c r="AK3640" s="34"/>
      <c r="AL3640" s="35"/>
      <c r="AM3640" s="28"/>
      <c r="AN3640" s="28"/>
      <c r="AO3640" s="28"/>
    </row>
    <row r="3641" spans="5:41" x14ac:dyDescent="0.25">
      <c r="E3641" s="20"/>
      <c r="F3641" s="20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6"/>
      <c r="AA3641" s="16"/>
      <c r="AB3641" s="16"/>
      <c r="AC3641" s="14"/>
      <c r="AD3641" s="14"/>
      <c r="AE3641" s="27"/>
      <c r="AF3641" s="27"/>
      <c r="AG3641" s="33"/>
      <c r="AH3641" s="34"/>
      <c r="AI3641" s="35"/>
      <c r="AJ3641" s="33"/>
      <c r="AK3641" s="34"/>
      <c r="AL3641" s="35"/>
      <c r="AM3641" s="28"/>
      <c r="AN3641" s="28"/>
      <c r="AO3641" s="28"/>
    </row>
    <row r="3642" spans="5:41" x14ac:dyDescent="0.25">
      <c r="E3642" s="20"/>
      <c r="F3642" s="20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6"/>
      <c r="AA3642" s="16"/>
      <c r="AB3642" s="16"/>
      <c r="AC3642" s="14"/>
      <c r="AD3642" s="14"/>
      <c r="AE3642" s="27"/>
      <c r="AF3642" s="27"/>
      <c r="AG3642" s="33"/>
      <c r="AH3642" s="34"/>
      <c r="AI3642" s="35"/>
      <c r="AJ3642" s="33"/>
      <c r="AK3642" s="34"/>
      <c r="AL3642" s="35"/>
      <c r="AM3642" s="28"/>
      <c r="AN3642" s="28"/>
      <c r="AO3642" s="28"/>
    </row>
    <row r="3643" spans="5:41" x14ac:dyDescent="0.25">
      <c r="E3643" s="20"/>
      <c r="F3643" s="20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6"/>
      <c r="AA3643" s="16"/>
      <c r="AB3643" s="16"/>
      <c r="AC3643" s="14"/>
      <c r="AD3643" s="14"/>
      <c r="AE3643" s="27"/>
      <c r="AF3643" s="27"/>
      <c r="AG3643" s="33"/>
      <c r="AH3643" s="34"/>
      <c r="AI3643" s="35"/>
      <c r="AJ3643" s="33"/>
      <c r="AK3643" s="34"/>
      <c r="AL3643" s="35"/>
      <c r="AM3643" s="28"/>
      <c r="AN3643" s="28"/>
      <c r="AO3643" s="28"/>
    </row>
    <row r="3644" spans="5:41" x14ac:dyDescent="0.25">
      <c r="E3644" s="20"/>
      <c r="F3644" s="20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6"/>
      <c r="AA3644" s="16"/>
      <c r="AB3644" s="16"/>
      <c r="AC3644" s="14"/>
      <c r="AD3644" s="14"/>
      <c r="AE3644" s="27"/>
      <c r="AF3644" s="27"/>
      <c r="AG3644" s="33"/>
      <c r="AH3644" s="34"/>
      <c r="AI3644" s="35"/>
      <c r="AJ3644" s="33"/>
      <c r="AK3644" s="34"/>
      <c r="AL3644" s="35"/>
      <c r="AM3644" s="28"/>
      <c r="AN3644" s="28"/>
      <c r="AO3644" s="28"/>
    </row>
    <row r="3645" spans="5:41" x14ac:dyDescent="0.25">
      <c r="E3645" s="20"/>
      <c r="F3645" s="20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6"/>
      <c r="AA3645" s="16"/>
      <c r="AB3645" s="16"/>
      <c r="AC3645" s="14"/>
      <c r="AD3645" s="14"/>
      <c r="AE3645" s="27"/>
      <c r="AF3645" s="27"/>
      <c r="AG3645" s="33"/>
      <c r="AH3645" s="34"/>
      <c r="AI3645" s="35"/>
      <c r="AJ3645" s="33"/>
      <c r="AK3645" s="34"/>
      <c r="AL3645" s="35"/>
      <c r="AM3645" s="28"/>
      <c r="AN3645" s="28"/>
      <c r="AO3645" s="28"/>
    </row>
    <row r="3646" spans="5:41" x14ac:dyDescent="0.25">
      <c r="E3646" s="20"/>
      <c r="F3646" s="20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6"/>
      <c r="AA3646" s="16"/>
      <c r="AB3646" s="16"/>
      <c r="AC3646" s="14"/>
      <c r="AD3646" s="14"/>
      <c r="AE3646" s="27"/>
      <c r="AF3646" s="27"/>
      <c r="AG3646" s="33"/>
      <c r="AH3646" s="34"/>
      <c r="AI3646" s="35"/>
      <c r="AJ3646" s="33"/>
      <c r="AK3646" s="34"/>
      <c r="AL3646" s="35"/>
      <c r="AM3646" s="28"/>
      <c r="AN3646" s="28"/>
      <c r="AO3646" s="28"/>
    </row>
    <row r="3647" spans="5:41" x14ac:dyDescent="0.25">
      <c r="E3647" s="20"/>
      <c r="F3647" s="20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6"/>
      <c r="AA3647" s="16"/>
      <c r="AB3647" s="16"/>
      <c r="AC3647" s="14"/>
      <c r="AD3647" s="14"/>
      <c r="AE3647" s="27"/>
      <c r="AF3647" s="27"/>
      <c r="AG3647" s="33"/>
      <c r="AH3647" s="34"/>
      <c r="AI3647" s="35"/>
      <c r="AJ3647" s="33"/>
      <c r="AK3647" s="34"/>
      <c r="AL3647" s="35"/>
      <c r="AM3647" s="28"/>
      <c r="AN3647" s="28"/>
      <c r="AO3647" s="28"/>
    </row>
    <row r="3648" spans="5:41" x14ac:dyDescent="0.25">
      <c r="E3648" s="20"/>
      <c r="F3648" s="20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6"/>
      <c r="AA3648" s="16"/>
      <c r="AB3648" s="16"/>
      <c r="AC3648" s="14"/>
      <c r="AD3648" s="14"/>
      <c r="AE3648" s="27"/>
      <c r="AF3648" s="27"/>
      <c r="AG3648" s="33"/>
      <c r="AH3648" s="34"/>
      <c r="AI3648" s="35"/>
      <c r="AJ3648" s="33"/>
      <c r="AK3648" s="34"/>
      <c r="AL3648" s="35"/>
      <c r="AM3648" s="28"/>
      <c r="AN3648" s="28"/>
      <c r="AO3648" s="28"/>
    </row>
    <row r="3649" spans="5:41" x14ac:dyDescent="0.25">
      <c r="E3649" s="20"/>
      <c r="F3649" s="20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6"/>
      <c r="AA3649" s="16"/>
      <c r="AB3649" s="16"/>
      <c r="AC3649" s="14"/>
      <c r="AD3649" s="14"/>
      <c r="AE3649" s="27"/>
      <c r="AF3649" s="27"/>
      <c r="AG3649" s="33"/>
      <c r="AH3649" s="34"/>
      <c r="AI3649" s="35"/>
      <c r="AJ3649" s="33"/>
      <c r="AK3649" s="34"/>
      <c r="AL3649" s="35"/>
      <c r="AM3649" s="28"/>
      <c r="AN3649" s="28"/>
      <c r="AO3649" s="28"/>
    </row>
    <row r="3650" spans="5:41" x14ac:dyDescent="0.25">
      <c r="E3650" s="20"/>
      <c r="F3650" s="20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6"/>
      <c r="AA3650" s="16"/>
      <c r="AB3650" s="16"/>
      <c r="AC3650" s="14"/>
      <c r="AD3650" s="14"/>
      <c r="AE3650" s="27"/>
      <c r="AF3650" s="27"/>
      <c r="AG3650" s="33"/>
      <c r="AH3650" s="34"/>
      <c r="AI3650" s="35"/>
      <c r="AJ3650" s="33"/>
      <c r="AK3650" s="34"/>
      <c r="AL3650" s="35"/>
      <c r="AM3650" s="28"/>
      <c r="AN3650" s="28"/>
      <c r="AO3650" s="28"/>
    </row>
    <row r="3651" spans="5:41" x14ac:dyDescent="0.25">
      <c r="E3651" s="20"/>
      <c r="F3651" s="20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6"/>
      <c r="AA3651" s="16"/>
      <c r="AB3651" s="16"/>
      <c r="AC3651" s="14"/>
      <c r="AD3651" s="14"/>
      <c r="AE3651" s="27"/>
      <c r="AF3651" s="27"/>
      <c r="AG3651" s="33"/>
      <c r="AH3651" s="34"/>
      <c r="AI3651" s="35"/>
      <c r="AJ3651" s="33"/>
      <c r="AK3651" s="34"/>
      <c r="AL3651" s="35"/>
      <c r="AM3651" s="28"/>
      <c r="AN3651" s="28"/>
      <c r="AO3651" s="28"/>
    </row>
    <row r="3652" spans="5:41" x14ac:dyDescent="0.25">
      <c r="E3652" s="20"/>
      <c r="F3652" s="20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6"/>
      <c r="AA3652" s="16"/>
      <c r="AB3652" s="16"/>
      <c r="AC3652" s="14"/>
      <c r="AD3652" s="14"/>
      <c r="AE3652" s="27"/>
      <c r="AF3652" s="27"/>
      <c r="AG3652" s="33"/>
      <c r="AH3652" s="34"/>
      <c r="AI3652" s="35"/>
      <c r="AJ3652" s="33"/>
      <c r="AK3652" s="34"/>
      <c r="AL3652" s="35"/>
      <c r="AM3652" s="28"/>
      <c r="AN3652" s="28"/>
      <c r="AO3652" s="28"/>
    </row>
    <row r="3653" spans="5:41" x14ac:dyDescent="0.25">
      <c r="E3653" s="20"/>
      <c r="F3653" s="20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6"/>
      <c r="AA3653" s="16"/>
      <c r="AB3653" s="16"/>
      <c r="AC3653" s="14"/>
      <c r="AD3653" s="14"/>
      <c r="AE3653" s="27"/>
      <c r="AF3653" s="27"/>
      <c r="AG3653" s="33"/>
      <c r="AH3653" s="34"/>
      <c r="AI3653" s="35"/>
      <c r="AJ3653" s="33"/>
      <c r="AK3653" s="34"/>
      <c r="AL3653" s="35"/>
      <c r="AM3653" s="28"/>
      <c r="AN3653" s="28"/>
      <c r="AO3653" s="28"/>
    </row>
    <row r="3654" spans="5:41" x14ac:dyDescent="0.25">
      <c r="E3654" s="20"/>
      <c r="F3654" s="20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6"/>
      <c r="AA3654" s="16"/>
      <c r="AB3654" s="16"/>
      <c r="AC3654" s="14"/>
      <c r="AD3654" s="14"/>
      <c r="AE3654" s="27"/>
      <c r="AF3654" s="27"/>
      <c r="AG3654" s="33"/>
      <c r="AH3654" s="34"/>
      <c r="AI3654" s="35"/>
      <c r="AJ3654" s="33"/>
      <c r="AK3654" s="34"/>
      <c r="AL3654" s="35"/>
      <c r="AM3654" s="28"/>
      <c r="AN3654" s="28"/>
      <c r="AO3654" s="28"/>
    </row>
    <row r="3655" spans="5:41" x14ac:dyDescent="0.25">
      <c r="E3655" s="20"/>
      <c r="F3655" s="20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6"/>
      <c r="AA3655" s="16"/>
      <c r="AB3655" s="16"/>
      <c r="AC3655" s="14"/>
      <c r="AD3655" s="14"/>
      <c r="AE3655" s="27"/>
      <c r="AF3655" s="27"/>
      <c r="AG3655" s="33"/>
      <c r="AH3655" s="34"/>
      <c r="AI3655" s="35"/>
      <c r="AJ3655" s="33"/>
      <c r="AK3655" s="34"/>
      <c r="AL3655" s="35"/>
      <c r="AM3655" s="28"/>
      <c r="AN3655" s="28"/>
      <c r="AO3655" s="28"/>
    </row>
    <row r="3656" spans="5:41" x14ac:dyDescent="0.25">
      <c r="E3656" s="20"/>
      <c r="F3656" s="20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6"/>
      <c r="AA3656" s="16"/>
      <c r="AB3656" s="16"/>
      <c r="AC3656" s="14"/>
      <c r="AD3656" s="14"/>
      <c r="AE3656" s="27"/>
      <c r="AF3656" s="27"/>
      <c r="AG3656" s="33"/>
      <c r="AH3656" s="34"/>
      <c r="AI3656" s="35"/>
      <c r="AJ3656" s="33"/>
      <c r="AK3656" s="34"/>
      <c r="AL3656" s="35"/>
      <c r="AM3656" s="28"/>
      <c r="AN3656" s="28"/>
      <c r="AO3656" s="28"/>
    </row>
    <row r="3657" spans="5:41" x14ac:dyDescent="0.25">
      <c r="E3657" s="20"/>
      <c r="F3657" s="20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6"/>
      <c r="AA3657" s="16"/>
      <c r="AB3657" s="16"/>
      <c r="AC3657" s="14"/>
      <c r="AD3657" s="14"/>
      <c r="AE3657" s="27"/>
      <c r="AF3657" s="27"/>
      <c r="AG3657" s="33"/>
      <c r="AH3657" s="34"/>
      <c r="AI3657" s="35"/>
      <c r="AJ3657" s="33"/>
      <c r="AK3657" s="34"/>
      <c r="AL3657" s="35"/>
      <c r="AM3657" s="28"/>
      <c r="AN3657" s="28"/>
      <c r="AO3657" s="28"/>
    </row>
    <row r="3658" spans="5:41" x14ac:dyDescent="0.25">
      <c r="E3658" s="20"/>
      <c r="F3658" s="20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6"/>
      <c r="AA3658" s="16"/>
      <c r="AB3658" s="16"/>
      <c r="AC3658" s="14"/>
      <c r="AD3658" s="14"/>
      <c r="AE3658" s="27"/>
      <c r="AF3658" s="27"/>
      <c r="AG3658" s="33"/>
      <c r="AH3658" s="34"/>
      <c r="AI3658" s="35"/>
      <c r="AJ3658" s="33"/>
      <c r="AK3658" s="34"/>
      <c r="AL3658" s="35"/>
      <c r="AM3658" s="28"/>
      <c r="AN3658" s="28"/>
      <c r="AO3658" s="28"/>
    </row>
    <row r="3659" spans="5:41" x14ac:dyDescent="0.25">
      <c r="E3659" s="20"/>
      <c r="F3659" s="20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6"/>
      <c r="AA3659" s="16"/>
      <c r="AB3659" s="16"/>
      <c r="AC3659" s="14"/>
      <c r="AD3659" s="14"/>
      <c r="AE3659" s="27"/>
      <c r="AF3659" s="27"/>
      <c r="AG3659" s="33"/>
      <c r="AH3659" s="34"/>
      <c r="AI3659" s="35"/>
      <c r="AJ3659" s="33"/>
      <c r="AK3659" s="34"/>
      <c r="AL3659" s="35"/>
      <c r="AM3659" s="28"/>
      <c r="AN3659" s="28"/>
      <c r="AO3659" s="28"/>
    </row>
    <row r="3660" spans="5:41" x14ac:dyDescent="0.25">
      <c r="E3660" s="20"/>
      <c r="F3660" s="20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6"/>
      <c r="AA3660" s="16"/>
      <c r="AB3660" s="16"/>
      <c r="AC3660" s="14"/>
      <c r="AD3660" s="14"/>
      <c r="AE3660" s="27"/>
      <c r="AF3660" s="27"/>
      <c r="AG3660" s="33"/>
      <c r="AH3660" s="34"/>
      <c r="AI3660" s="35"/>
      <c r="AJ3660" s="33"/>
      <c r="AK3660" s="34"/>
      <c r="AL3660" s="35"/>
      <c r="AM3660" s="28"/>
      <c r="AN3660" s="28"/>
      <c r="AO3660" s="28"/>
    </row>
    <row r="3661" spans="5:41" x14ac:dyDescent="0.25">
      <c r="E3661" s="20"/>
      <c r="F3661" s="20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6"/>
      <c r="AA3661" s="16"/>
      <c r="AB3661" s="16"/>
      <c r="AC3661" s="14"/>
      <c r="AD3661" s="14"/>
      <c r="AE3661" s="27"/>
      <c r="AF3661" s="27"/>
      <c r="AG3661" s="33"/>
      <c r="AH3661" s="34"/>
      <c r="AI3661" s="35"/>
      <c r="AJ3661" s="33"/>
      <c r="AK3661" s="34"/>
      <c r="AL3661" s="35"/>
      <c r="AM3661" s="28"/>
      <c r="AN3661" s="28"/>
      <c r="AO3661" s="28"/>
    </row>
    <row r="3662" spans="5:41" x14ac:dyDescent="0.25">
      <c r="E3662" s="20"/>
      <c r="F3662" s="20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6"/>
      <c r="AA3662" s="16"/>
      <c r="AB3662" s="16"/>
      <c r="AC3662" s="14"/>
      <c r="AD3662" s="14"/>
      <c r="AE3662" s="27"/>
      <c r="AF3662" s="27"/>
      <c r="AG3662" s="33"/>
      <c r="AH3662" s="34"/>
      <c r="AI3662" s="35"/>
      <c r="AJ3662" s="33"/>
      <c r="AK3662" s="34"/>
      <c r="AL3662" s="35"/>
      <c r="AM3662" s="28"/>
      <c r="AN3662" s="28"/>
      <c r="AO3662" s="28"/>
    </row>
    <row r="3663" spans="5:41" x14ac:dyDescent="0.25">
      <c r="E3663" s="20"/>
      <c r="F3663" s="20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6"/>
      <c r="AA3663" s="16"/>
      <c r="AB3663" s="16"/>
      <c r="AC3663" s="14"/>
      <c r="AD3663" s="14"/>
      <c r="AE3663" s="27"/>
      <c r="AF3663" s="27"/>
      <c r="AG3663" s="33"/>
      <c r="AH3663" s="34"/>
      <c r="AI3663" s="35"/>
      <c r="AJ3663" s="33"/>
      <c r="AK3663" s="34"/>
      <c r="AL3663" s="35"/>
      <c r="AM3663" s="28"/>
      <c r="AN3663" s="28"/>
      <c r="AO3663" s="28"/>
    </row>
    <row r="3664" spans="5:41" x14ac:dyDescent="0.25">
      <c r="E3664" s="20"/>
      <c r="F3664" s="20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6"/>
      <c r="AA3664" s="16"/>
      <c r="AB3664" s="16"/>
      <c r="AC3664" s="14"/>
      <c r="AD3664" s="14"/>
      <c r="AE3664" s="27"/>
      <c r="AF3664" s="27"/>
      <c r="AG3664" s="33"/>
      <c r="AH3664" s="34"/>
      <c r="AI3664" s="35"/>
      <c r="AJ3664" s="33"/>
      <c r="AK3664" s="34"/>
      <c r="AL3664" s="35"/>
      <c r="AM3664" s="28"/>
      <c r="AN3664" s="28"/>
      <c r="AO3664" s="28"/>
    </row>
    <row r="3665" spans="5:41" x14ac:dyDescent="0.25">
      <c r="E3665" s="20"/>
      <c r="F3665" s="20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6"/>
      <c r="AA3665" s="16"/>
      <c r="AB3665" s="16"/>
      <c r="AC3665" s="14"/>
      <c r="AD3665" s="14"/>
      <c r="AE3665" s="27"/>
      <c r="AF3665" s="27"/>
      <c r="AG3665" s="33"/>
      <c r="AH3665" s="34"/>
      <c r="AI3665" s="35"/>
      <c r="AJ3665" s="33"/>
      <c r="AK3665" s="34"/>
      <c r="AL3665" s="35"/>
      <c r="AM3665" s="28"/>
      <c r="AN3665" s="28"/>
      <c r="AO3665" s="28"/>
    </row>
    <row r="3666" spans="5:41" x14ac:dyDescent="0.25">
      <c r="E3666" s="20"/>
      <c r="F3666" s="20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6"/>
      <c r="AA3666" s="16"/>
      <c r="AB3666" s="16"/>
      <c r="AC3666" s="14"/>
      <c r="AD3666" s="14"/>
      <c r="AE3666" s="27"/>
      <c r="AF3666" s="27"/>
      <c r="AG3666" s="33"/>
      <c r="AH3666" s="34"/>
      <c r="AI3666" s="35"/>
      <c r="AJ3666" s="33"/>
      <c r="AK3666" s="34"/>
      <c r="AL3666" s="35"/>
      <c r="AM3666" s="28"/>
      <c r="AN3666" s="28"/>
      <c r="AO3666" s="28"/>
    </row>
    <row r="3667" spans="5:41" x14ac:dyDescent="0.25">
      <c r="E3667" s="20"/>
      <c r="F3667" s="20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6"/>
      <c r="AA3667" s="16"/>
      <c r="AB3667" s="16"/>
      <c r="AC3667" s="14"/>
      <c r="AD3667" s="14"/>
      <c r="AE3667" s="27"/>
      <c r="AF3667" s="27"/>
      <c r="AG3667" s="33"/>
      <c r="AH3667" s="34"/>
      <c r="AI3667" s="35"/>
      <c r="AJ3667" s="33"/>
      <c r="AK3667" s="34"/>
      <c r="AL3667" s="35"/>
      <c r="AM3667" s="28"/>
      <c r="AN3667" s="28"/>
      <c r="AO3667" s="28"/>
    </row>
    <row r="3668" spans="5:41" x14ac:dyDescent="0.25">
      <c r="E3668" s="20"/>
      <c r="F3668" s="20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6"/>
      <c r="AA3668" s="16"/>
      <c r="AB3668" s="16"/>
      <c r="AC3668" s="14"/>
      <c r="AD3668" s="14"/>
      <c r="AE3668" s="27"/>
      <c r="AF3668" s="27"/>
      <c r="AG3668" s="33"/>
      <c r="AH3668" s="34"/>
      <c r="AI3668" s="35"/>
      <c r="AJ3668" s="33"/>
      <c r="AK3668" s="34"/>
      <c r="AL3668" s="35"/>
      <c r="AM3668" s="28"/>
      <c r="AN3668" s="28"/>
      <c r="AO3668" s="28"/>
    </row>
    <row r="3669" spans="5:41" x14ac:dyDescent="0.25">
      <c r="E3669" s="20"/>
      <c r="F3669" s="20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6"/>
      <c r="AA3669" s="16"/>
      <c r="AB3669" s="16"/>
      <c r="AC3669" s="14"/>
      <c r="AD3669" s="14"/>
      <c r="AE3669" s="27"/>
      <c r="AF3669" s="27"/>
      <c r="AG3669" s="33"/>
      <c r="AH3669" s="34"/>
      <c r="AI3669" s="35"/>
      <c r="AJ3669" s="33"/>
      <c r="AK3669" s="34"/>
      <c r="AL3669" s="35"/>
      <c r="AM3669" s="28"/>
      <c r="AN3669" s="28"/>
      <c r="AO3669" s="28"/>
    </row>
    <row r="3670" spans="5:41" x14ac:dyDescent="0.25">
      <c r="E3670" s="20"/>
      <c r="F3670" s="20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6"/>
      <c r="AA3670" s="16"/>
      <c r="AB3670" s="16"/>
      <c r="AC3670" s="14"/>
      <c r="AD3670" s="14"/>
      <c r="AE3670" s="27"/>
      <c r="AF3670" s="27"/>
      <c r="AG3670" s="33"/>
      <c r="AH3670" s="34"/>
      <c r="AI3670" s="35"/>
      <c r="AJ3670" s="33"/>
      <c r="AK3670" s="34"/>
      <c r="AL3670" s="35"/>
      <c r="AM3670" s="28"/>
      <c r="AN3670" s="28"/>
      <c r="AO3670" s="28"/>
    </row>
    <row r="3671" spans="5:41" x14ac:dyDescent="0.25">
      <c r="E3671" s="20"/>
      <c r="F3671" s="20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6"/>
      <c r="AA3671" s="16"/>
      <c r="AB3671" s="16"/>
      <c r="AC3671" s="14"/>
      <c r="AD3671" s="14"/>
      <c r="AE3671" s="27"/>
      <c r="AF3671" s="27"/>
      <c r="AG3671" s="33"/>
      <c r="AH3671" s="34"/>
      <c r="AI3671" s="35"/>
      <c r="AJ3671" s="33"/>
      <c r="AK3671" s="34"/>
      <c r="AL3671" s="35"/>
      <c r="AM3671" s="28"/>
      <c r="AN3671" s="28"/>
      <c r="AO3671" s="28"/>
    </row>
    <row r="3672" spans="5:41" x14ac:dyDescent="0.25">
      <c r="E3672" s="20"/>
      <c r="F3672" s="20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6"/>
      <c r="AA3672" s="16"/>
      <c r="AB3672" s="16"/>
      <c r="AC3672" s="14"/>
      <c r="AD3672" s="14"/>
      <c r="AE3672" s="27"/>
      <c r="AF3672" s="27"/>
      <c r="AG3672" s="33"/>
      <c r="AH3672" s="34"/>
      <c r="AI3672" s="35"/>
      <c r="AJ3672" s="33"/>
      <c r="AK3672" s="34"/>
      <c r="AL3672" s="35"/>
      <c r="AM3672" s="28"/>
      <c r="AN3672" s="28"/>
      <c r="AO3672" s="28"/>
    </row>
    <row r="3673" spans="5:41" x14ac:dyDescent="0.25">
      <c r="E3673" s="20"/>
      <c r="F3673" s="20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6"/>
      <c r="AA3673" s="16"/>
      <c r="AB3673" s="16"/>
      <c r="AC3673" s="14"/>
      <c r="AD3673" s="14"/>
      <c r="AE3673" s="27"/>
      <c r="AF3673" s="27"/>
      <c r="AG3673" s="33"/>
      <c r="AH3673" s="34"/>
      <c r="AI3673" s="35"/>
      <c r="AJ3673" s="33"/>
      <c r="AK3673" s="34"/>
      <c r="AL3673" s="35"/>
      <c r="AM3673" s="28"/>
      <c r="AN3673" s="28"/>
      <c r="AO3673" s="28"/>
    </row>
    <row r="3674" spans="5:41" x14ac:dyDescent="0.25">
      <c r="E3674" s="20"/>
      <c r="F3674" s="20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6"/>
      <c r="AA3674" s="16"/>
      <c r="AB3674" s="16"/>
      <c r="AC3674" s="14"/>
      <c r="AD3674" s="14"/>
      <c r="AE3674" s="27"/>
      <c r="AF3674" s="27"/>
      <c r="AG3674" s="33"/>
      <c r="AH3674" s="34"/>
      <c r="AI3674" s="35"/>
      <c r="AJ3674" s="33"/>
      <c r="AK3674" s="34"/>
      <c r="AL3674" s="35"/>
      <c r="AM3674" s="28"/>
      <c r="AN3674" s="28"/>
      <c r="AO3674" s="28"/>
    </row>
    <row r="3675" spans="5:41" x14ac:dyDescent="0.25">
      <c r="E3675" s="20"/>
      <c r="F3675" s="20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6"/>
      <c r="AA3675" s="16"/>
      <c r="AB3675" s="16"/>
      <c r="AC3675" s="14"/>
      <c r="AD3675" s="14"/>
      <c r="AE3675" s="27"/>
      <c r="AF3675" s="27"/>
      <c r="AG3675" s="33"/>
      <c r="AH3675" s="34"/>
      <c r="AI3675" s="35"/>
      <c r="AJ3675" s="33"/>
      <c r="AK3675" s="34"/>
      <c r="AL3675" s="35"/>
      <c r="AM3675" s="28"/>
      <c r="AN3675" s="28"/>
      <c r="AO3675" s="28"/>
    </row>
    <row r="3676" spans="5:41" x14ac:dyDescent="0.25">
      <c r="E3676" s="20"/>
      <c r="F3676" s="20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6"/>
      <c r="AA3676" s="16"/>
      <c r="AB3676" s="16"/>
      <c r="AC3676" s="14"/>
      <c r="AD3676" s="14"/>
      <c r="AE3676" s="27"/>
      <c r="AF3676" s="27"/>
      <c r="AG3676" s="33"/>
      <c r="AH3676" s="34"/>
      <c r="AI3676" s="35"/>
      <c r="AJ3676" s="33"/>
      <c r="AK3676" s="34"/>
      <c r="AL3676" s="35"/>
      <c r="AM3676" s="28"/>
      <c r="AN3676" s="28"/>
      <c r="AO3676" s="28"/>
    </row>
    <row r="3677" spans="5:41" x14ac:dyDescent="0.25">
      <c r="E3677" s="20"/>
      <c r="F3677" s="20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6"/>
      <c r="AA3677" s="16"/>
      <c r="AB3677" s="16"/>
      <c r="AC3677" s="14"/>
      <c r="AD3677" s="14"/>
      <c r="AE3677" s="27"/>
      <c r="AF3677" s="27"/>
      <c r="AG3677" s="33"/>
      <c r="AH3677" s="34"/>
      <c r="AI3677" s="35"/>
      <c r="AJ3677" s="33"/>
      <c r="AK3677" s="34"/>
      <c r="AL3677" s="35"/>
      <c r="AM3677" s="28"/>
      <c r="AN3677" s="28"/>
      <c r="AO3677" s="28"/>
    </row>
    <row r="3678" spans="5:41" x14ac:dyDescent="0.25">
      <c r="E3678" s="20"/>
      <c r="F3678" s="20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6"/>
      <c r="AA3678" s="16"/>
      <c r="AB3678" s="16"/>
      <c r="AC3678" s="14"/>
      <c r="AD3678" s="14"/>
      <c r="AE3678" s="27"/>
      <c r="AF3678" s="27"/>
      <c r="AG3678" s="33"/>
      <c r="AH3678" s="34"/>
      <c r="AI3678" s="35"/>
      <c r="AJ3678" s="33"/>
      <c r="AK3678" s="34"/>
      <c r="AL3678" s="35"/>
      <c r="AM3678" s="28"/>
      <c r="AN3678" s="28"/>
      <c r="AO3678" s="28"/>
    </row>
    <row r="3679" spans="5:41" x14ac:dyDescent="0.25">
      <c r="E3679" s="20"/>
      <c r="F3679" s="20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6"/>
      <c r="AA3679" s="16"/>
      <c r="AB3679" s="16"/>
      <c r="AC3679" s="14"/>
      <c r="AD3679" s="14"/>
      <c r="AE3679" s="27"/>
      <c r="AF3679" s="27"/>
      <c r="AG3679" s="33"/>
      <c r="AH3679" s="34"/>
      <c r="AI3679" s="35"/>
      <c r="AJ3679" s="33"/>
      <c r="AK3679" s="34"/>
      <c r="AL3679" s="35"/>
      <c r="AM3679" s="28"/>
      <c r="AN3679" s="28"/>
      <c r="AO3679" s="28"/>
    </row>
    <row r="3680" spans="5:41" x14ac:dyDescent="0.25">
      <c r="E3680" s="20"/>
      <c r="F3680" s="20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6"/>
      <c r="AA3680" s="16"/>
      <c r="AB3680" s="16"/>
      <c r="AC3680" s="14"/>
      <c r="AD3680" s="14"/>
      <c r="AE3680" s="27"/>
      <c r="AF3680" s="27"/>
      <c r="AG3680" s="33"/>
      <c r="AH3680" s="34"/>
      <c r="AI3680" s="35"/>
      <c r="AJ3680" s="33"/>
      <c r="AK3680" s="34"/>
      <c r="AL3680" s="35"/>
      <c r="AM3680" s="28"/>
      <c r="AN3680" s="28"/>
      <c r="AO3680" s="28"/>
    </row>
    <row r="3681" spans="5:41" x14ac:dyDescent="0.25">
      <c r="E3681" s="20"/>
      <c r="F3681" s="20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6"/>
      <c r="AA3681" s="16"/>
      <c r="AB3681" s="16"/>
      <c r="AC3681" s="14"/>
      <c r="AD3681" s="14"/>
      <c r="AE3681" s="27"/>
      <c r="AF3681" s="27"/>
      <c r="AG3681" s="33"/>
      <c r="AH3681" s="34"/>
      <c r="AI3681" s="35"/>
      <c r="AJ3681" s="33"/>
      <c r="AK3681" s="34"/>
      <c r="AL3681" s="35"/>
      <c r="AM3681" s="28"/>
      <c r="AN3681" s="28"/>
      <c r="AO3681" s="28"/>
    </row>
    <row r="3682" spans="5:41" x14ac:dyDescent="0.25">
      <c r="E3682" s="20"/>
      <c r="F3682" s="20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6"/>
      <c r="AA3682" s="16"/>
      <c r="AB3682" s="16"/>
      <c r="AC3682" s="14"/>
      <c r="AD3682" s="14"/>
      <c r="AE3682" s="27"/>
      <c r="AF3682" s="27"/>
      <c r="AG3682" s="33"/>
      <c r="AH3682" s="34"/>
      <c r="AI3682" s="35"/>
      <c r="AJ3682" s="33"/>
      <c r="AK3682" s="34"/>
      <c r="AL3682" s="35"/>
      <c r="AM3682" s="28"/>
      <c r="AN3682" s="28"/>
      <c r="AO3682" s="28"/>
    </row>
    <row r="3683" spans="5:41" x14ac:dyDescent="0.25">
      <c r="E3683" s="20"/>
      <c r="F3683" s="20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6"/>
      <c r="AA3683" s="16"/>
      <c r="AB3683" s="16"/>
      <c r="AC3683" s="14"/>
      <c r="AD3683" s="14"/>
      <c r="AE3683" s="27"/>
      <c r="AF3683" s="27"/>
      <c r="AG3683" s="33"/>
      <c r="AH3683" s="34"/>
      <c r="AI3683" s="35"/>
      <c r="AJ3683" s="33"/>
      <c r="AK3683" s="34"/>
      <c r="AL3683" s="35"/>
      <c r="AM3683" s="28"/>
      <c r="AN3683" s="28"/>
      <c r="AO3683" s="28"/>
    </row>
    <row r="3684" spans="5:41" x14ac:dyDescent="0.25">
      <c r="E3684" s="20"/>
      <c r="F3684" s="20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6"/>
      <c r="AA3684" s="16"/>
      <c r="AB3684" s="16"/>
      <c r="AC3684" s="14"/>
      <c r="AD3684" s="14"/>
      <c r="AE3684" s="27"/>
      <c r="AF3684" s="27"/>
      <c r="AG3684" s="33"/>
      <c r="AH3684" s="34"/>
      <c r="AI3684" s="35"/>
      <c r="AJ3684" s="33"/>
      <c r="AK3684" s="34"/>
      <c r="AL3684" s="35"/>
      <c r="AM3684" s="28"/>
      <c r="AN3684" s="28"/>
      <c r="AO3684" s="28"/>
    </row>
    <row r="3685" spans="5:41" x14ac:dyDescent="0.25">
      <c r="E3685" s="20"/>
      <c r="F3685" s="20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6"/>
      <c r="AA3685" s="16"/>
      <c r="AB3685" s="16"/>
      <c r="AC3685" s="14"/>
      <c r="AD3685" s="14"/>
      <c r="AE3685" s="27"/>
      <c r="AF3685" s="27"/>
      <c r="AG3685" s="33"/>
      <c r="AH3685" s="34"/>
      <c r="AI3685" s="35"/>
      <c r="AJ3685" s="33"/>
      <c r="AK3685" s="34"/>
      <c r="AL3685" s="35"/>
      <c r="AM3685" s="28"/>
      <c r="AN3685" s="28"/>
      <c r="AO3685" s="28"/>
    </row>
    <row r="3686" spans="5:41" x14ac:dyDescent="0.25">
      <c r="E3686" s="20"/>
      <c r="F3686" s="20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6"/>
      <c r="AA3686" s="16"/>
      <c r="AB3686" s="16"/>
      <c r="AC3686" s="14"/>
      <c r="AD3686" s="14"/>
      <c r="AE3686" s="27"/>
      <c r="AF3686" s="27"/>
      <c r="AG3686" s="33"/>
      <c r="AH3686" s="34"/>
      <c r="AI3686" s="35"/>
      <c r="AJ3686" s="33"/>
      <c r="AK3686" s="34"/>
      <c r="AL3686" s="35"/>
      <c r="AM3686" s="28"/>
      <c r="AN3686" s="28"/>
      <c r="AO3686" s="28"/>
    </row>
    <row r="3687" spans="5:41" x14ac:dyDescent="0.25">
      <c r="E3687" s="20"/>
      <c r="F3687" s="20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6"/>
      <c r="AA3687" s="16"/>
      <c r="AB3687" s="16"/>
      <c r="AC3687" s="14"/>
      <c r="AD3687" s="14"/>
      <c r="AE3687" s="27"/>
      <c r="AF3687" s="27"/>
      <c r="AG3687" s="33"/>
      <c r="AH3687" s="34"/>
      <c r="AI3687" s="35"/>
      <c r="AJ3687" s="33"/>
      <c r="AK3687" s="34"/>
      <c r="AL3687" s="35"/>
      <c r="AM3687" s="28"/>
      <c r="AN3687" s="28"/>
      <c r="AO3687" s="28"/>
    </row>
    <row r="3688" spans="5:41" x14ac:dyDescent="0.25">
      <c r="E3688" s="20"/>
      <c r="F3688" s="20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6"/>
      <c r="AA3688" s="16"/>
      <c r="AB3688" s="16"/>
      <c r="AC3688" s="14"/>
      <c r="AD3688" s="14"/>
      <c r="AE3688" s="27"/>
      <c r="AF3688" s="27"/>
      <c r="AG3688" s="33"/>
      <c r="AH3688" s="34"/>
      <c r="AI3688" s="35"/>
      <c r="AJ3688" s="33"/>
      <c r="AK3688" s="34"/>
      <c r="AL3688" s="35"/>
      <c r="AM3688" s="28"/>
      <c r="AN3688" s="28"/>
      <c r="AO3688" s="28"/>
    </row>
    <row r="3689" spans="5:41" x14ac:dyDescent="0.25">
      <c r="E3689" s="20"/>
      <c r="F3689" s="20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6"/>
      <c r="AA3689" s="16"/>
      <c r="AB3689" s="16"/>
      <c r="AC3689" s="14"/>
      <c r="AD3689" s="14"/>
      <c r="AE3689" s="27"/>
      <c r="AF3689" s="27"/>
      <c r="AG3689" s="33"/>
      <c r="AH3689" s="34"/>
      <c r="AI3689" s="35"/>
      <c r="AJ3689" s="33"/>
      <c r="AK3689" s="34"/>
      <c r="AL3689" s="35"/>
      <c r="AM3689" s="28"/>
      <c r="AN3689" s="28"/>
      <c r="AO3689" s="28"/>
    </row>
    <row r="3690" spans="5:41" x14ac:dyDescent="0.25">
      <c r="E3690" s="20"/>
      <c r="F3690" s="20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6"/>
      <c r="AA3690" s="16"/>
      <c r="AB3690" s="16"/>
      <c r="AC3690" s="14"/>
      <c r="AD3690" s="14"/>
      <c r="AE3690" s="27"/>
      <c r="AF3690" s="27"/>
      <c r="AG3690" s="33"/>
      <c r="AH3690" s="34"/>
      <c r="AI3690" s="35"/>
      <c r="AJ3690" s="33"/>
      <c r="AK3690" s="34"/>
      <c r="AL3690" s="35"/>
      <c r="AM3690" s="28"/>
      <c r="AN3690" s="28"/>
      <c r="AO3690" s="28"/>
    </row>
    <row r="3691" spans="5:41" x14ac:dyDescent="0.25">
      <c r="E3691" s="20"/>
      <c r="F3691" s="20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6"/>
      <c r="AA3691" s="16"/>
      <c r="AB3691" s="16"/>
      <c r="AC3691" s="14"/>
      <c r="AD3691" s="14"/>
      <c r="AE3691" s="27"/>
      <c r="AF3691" s="27"/>
      <c r="AG3691" s="33"/>
      <c r="AH3691" s="34"/>
      <c r="AI3691" s="35"/>
      <c r="AJ3691" s="33"/>
      <c r="AK3691" s="34"/>
      <c r="AL3691" s="35"/>
      <c r="AM3691" s="28"/>
      <c r="AN3691" s="28"/>
      <c r="AO3691" s="28"/>
    </row>
    <row r="3692" spans="5:41" x14ac:dyDescent="0.25">
      <c r="E3692" s="20"/>
      <c r="F3692" s="20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6"/>
      <c r="AA3692" s="16"/>
      <c r="AB3692" s="16"/>
      <c r="AC3692" s="14"/>
      <c r="AD3692" s="14"/>
      <c r="AE3692" s="27"/>
      <c r="AF3692" s="27"/>
      <c r="AG3692" s="33"/>
      <c r="AH3692" s="34"/>
      <c r="AI3692" s="35"/>
      <c r="AJ3692" s="33"/>
      <c r="AK3692" s="34"/>
      <c r="AL3692" s="35"/>
      <c r="AM3692" s="28"/>
      <c r="AN3692" s="28"/>
      <c r="AO3692" s="28"/>
    </row>
    <row r="3693" spans="5:41" x14ac:dyDescent="0.25">
      <c r="E3693" s="20"/>
      <c r="F3693" s="20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6"/>
      <c r="AA3693" s="16"/>
      <c r="AB3693" s="16"/>
      <c r="AC3693" s="14"/>
      <c r="AD3693" s="14"/>
      <c r="AE3693" s="27"/>
      <c r="AF3693" s="27"/>
      <c r="AG3693" s="33"/>
      <c r="AH3693" s="34"/>
      <c r="AI3693" s="35"/>
      <c r="AJ3693" s="33"/>
      <c r="AK3693" s="34"/>
      <c r="AL3693" s="35"/>
      <c r="AM3693" s="28"/>
      <c r="AN3693" s="28"/>
      <c r="AO3693" s="28"/>
    </row>
    <row r="3694" spans="5:41" x14ac:dyDescent="0.25">
      <c r="E3694" s="20"/>
      <c r="F3694" s="20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6"/>
      <c r="AA3694" s="16"/>
      <c r="AB3694" s="16"/>
      <c r="AC3694" s="14"/>
      <c r="AD3694" s="14"/>
      <c r="AE3694" s="27"/>
      <c r="AF3694" s="27"/>
      <c r="AG3694" s="33"/>
      <c r="AH3694" s="34"/>
      <c r="AI3694" s="35"/>
      <c r="AJ3694" s="33"/>
      <c r="AK3694" s="34"/>
      <c r="AL3694" s="35"/>
      <c r="AM3694" s="28"/>
      <c r="AN3694" s="28"/>
      <c r="AO3694" s="28"/>
    </row>
    <row r="3695" spans="5:41" x14ac:dyDescent="0.25">
      <c r="E3695" s="20"/>
      <c r="F3695" s="20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6"/>
      <c r="AA3695" s="16"/>
      <c r="AB3695" s="16"/>
      <c r="AC3695" s="14"/>
      <c r="AD3695" s="14"/>
      <c r="AE3695" s="27"/>
      <c r="AF3695" s="27"/>
      <c r="AG3695" s="33"/>
      <c r="AH3695" s="34"/>
      <c r="AI3695" s="35"/>
      <c r="AJ3695" s="33"/>
      <c r="AK3695" s="34"/>
      <c r="AL3695" s="35"/>
      <c r="AM3695" s="28"/>
      <c r="AN3695" s="28"/>
      <c r="AO3695" s="28"/>
    </row>
    <row r="3696" spans="5:41" x14ac:dyDescent="0.25">
      <c r="E3696" s="20"/>
      <c r="F3696" s="20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6"/>
      <c r="AA3696" s="16"/>
      <c r="AB3696" s="16"/>
      <c r="AC3696" s="14"/>
      <c r="AD3696" s="14"/>
      <c r="AE3696" s="27"/>
      <c r="AF3696" s="27"/>
      <c r="AG3696" s="33"/>
      <c r="AH3696" s="34"/>
      <c r="AI3696" s="35"/>
      <c r="AJ3696" s="33"/>
      <c r="AK3696" s="34"/>
      <c r="AL3696" s="35"/>
      <c r="AM3696" s="28"/>
      <c r="AN3696" s="28"/>
      <c r="AO3696" s="28"/>
    </row>
    <row r="3697" spans="5:41" x14ac:dyDescent="0.25">
      <c r="E3697" s="20"/>
      <c r="F3697" s="20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6"/>
      <c r="AA3697" s="16"/>
      <c r="AB3697" s="16"/>
      <c r="AC3697" s="14"/>
      <c r="AD3697" s="14"/>
      <c r="AE3697" s="27"/>
      <c r="AF3697" s="27"/>
      <c r="AG3697" s="33"/>
      <c r="AH3697" s="34"/>
      <c r="AI3697" s="35"/>
      <c r="AJ3697" s="33"/>
      <c r="AK3697" s="34"/>
      <c r="AL3697" s="35"/>
      <c r="AM3697" s="28"/>
      <c r="AN3697" s="28"/>
      <c r="AO3697" s="28"/>
    </row>
    <row r="3698" spans="5:41" x14ac:dyDescent="0.25">
      <c r="E3698" s="20"/>
      <c r="F3698" s="20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6"/>
      <c r="AA3698" s="16"/>
      <c r="AB3698" s="16"/>
      <c r="AC3698" s="14"/>
      <c r="AD3698" s="14"/>
      <c r="AE3698" s="27"/>
      <c r="AF3698" s="27"/>
      <c r="AG3698" s="33"/>
      <c r="AH3698" s="34"/>
      <c r="AI3698" s="35"/>
      <c r="AJ3698" s="33"/>
      <c r="AK3698" s="34"/>
      <c r="AL3698" s="35"/>
      <c r="AM3698" s="28"/>
      <c r="AN3698" s="28"/>
      <c r="AO3698" s="28"/>
    </row>
    <row r="3699" spans="5:41" x14ac:dyDescent="0.25">
      <c r="E3699" s="20"/>
      <c r="F3699" s="20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6"/>
      <c r="AA3699" s="16"/>
      <c r="AB3699" s="16"/>
      <c r="AC3699" s="14"/>
      <c r="AD3699" s="14"/>
      <c r="AE3699" s="27"/>
      <c r="AF3699" s="27"/>
      <c r="AG3699" s="33"/>
      <c r="AH3699" s="34"/>
      <c r="AI3699" s="35"/>
      <c r="AJ3699" s="33"/>
      <c r="AK3699" s="34"/>
      <c r="AL3699" s="35"/>
      <c r="AM3699" s="28"/>
      <c r="AN3699" s="28"/>
      <c r="AO3699" s="28"/>
    </row>
    <row r="3700" spans="5:41" x14ac:dyDescent="0.25">
      <c r="E3700" s="20"/>
      <c r="F3700" s="20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6"/>
      <c r="AA3700" s="16"/>
      <c r="AB3700" s="16"/>
      <c r="AC3700" s="14"/>
      <c r="AD3700" s="14"/>
      <c r="AE3700" s="27"/>
      <c r="AF3700" s="27"/>
      <c r="AG3700" s="33"/>
      <c r="AH3700" s="34"/>
      <c r="AI3700" s="35"/>
      <c r="AJ3700" s="33"/>
      <c r="AK3700" s="34"/>
      <c r="AL3700" s="35"/>
      <c r="AM3700" s="28"/>
      <c r="AN3700" s="28"/>
      <c r="AO3700" s="28"/>
    </row>
    <row r="3701" spans="5:41" x14ac:dyDescent="0.25">
      <c r="E3701" s="20"/>
      <c r="F3701" s="20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6"/>
      <c r="AA3701" s="16"/>
      <c r="AB3701" s="16"/>
      <c r="AC3701" s="14"/>
      <c r="AD3701" s="14"/>
      <c r="AE3701" s="27"/>
      <c r="AF3701" s="27"/>
      <c r="AG3701" s="33"/>
      <c r="AH3701" s="34"/>
      <c r="AI3701" s="35"/>
      <c r="AJ3701" s="33"/>
      <c r="AK3701" s="34"/>
      <c r="AL3701" s="35"/>
      <c r="AM3701" s="28"/>
      <c r="AN3701" s="28"/>
      <c r="AO3701" s="28"/>
    </row>
    <row r="3702" spans="5:41" x14ac:dyDescent="0.25">
      <c r="E3702" s="20"/>
      <c r="F3702" s="20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6"/>
      <c r="AA3702" s="16"/>
      <c r="AB3702" s="16"/>
      <c r="AC3702" s="14"/>
      <c r="AD3702" s="14"/>
      <c r="AE3702" s="27"/>
      <c r="AF3702" s="27"/>
      <c r="AG3702" s="33"/>
      <c r="AH3702" s="34"/>
      <c r="AI3702" s="35"/>
      <c r="AJ3702" s="33"/>
      <c r="AK3702" s="34"/>
      <c r="AL3702" s="35"/>
      <c r="AM3702" s="28"/>
      <c r="AN3702" s="28"/>
      <c r="AO3702" s="28"/>
    </row>
    <row r="3703" spans="5:41" x14ac:dyDescent="0.25">
      <c r="E3703" s="20"/>
      <c r="F3703" s="20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6"/>
      <c r="AA3703" s="16"/>
      <c r="AB3703" s="16"/>
      <c r="AC3703" s="14"/>
      <c r="AD3703" s="14"/>
      <c r="AE3703" s="27"/>
      <c r="AF3703" s="27"/>
      <c r="AG3703" s="33"/>
      <c r="AH3703" s="34"/>
      <c r="AI3703" s="35"/>
      <c r="AJ3703" s="33"/>
      <c r="AK3703" s="34"/>
      <c r="AL3703" s="35"/>
      <c r="AM3703" s="28"/>
      <c r="AN3703" s="28"/>
      <c r="AO3703" s="28"/>
    </row>
    <row r="3704" spans="5:41" x14ac:dyDescent="0.25">
      <c r="E3704" s="20"/>
      <c r="F3704" s="20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6"/>
      <c r="AA3704" s="16"/>
      <c r="AB3704" s="16"/>
      <c r="AC3704" s="14"/>
      <c r="AD3704" s="14"/>
      <c r="AE3704" s="27"/>
      <c r="AF3704" s="27"/>
      <c r="AG3704" s="33"/>
      <c r="AH3704" s="34"/>
      <c r="AI3704" s="35"/>
      <c r="AJ3704" s="33"/>
      <c r="AK3704" s="34"/>
      <c r="AL3704" s="35"/>
      <c r="AM3704" s="28"/>
      <c r="AN3704" s="28"/>
      <c r="AO3704" s="28"/>
    </row>
    <row r="3705" spans="5:41" x14ac:dyDescent="0.25">
      <c r="E3705" s="20"/>
      <c r="F3705" s="20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6"/>
      <c r="AA3705" s="16"/>
      <c r="AB3705" s="16"/>
      <c r="AC3705" s="14"/>
      <c r="AD3705" s="14"/>
      <c r="AE3705" s="27"/>
      <c r="AF3705" s="27"/>
      <c r="AG3705" s="33"/>
      <c r="AH3705" s="34"/>
      <c r="AI3705" s="35"/>
      <c r="AJ3705" s="33"/>
      <c r="AK3705" s="34"/>
      <c r="AL3705" s="35"/>
      <c r="AM3705" s="28"/>
      <c r="AN3705" s="28"/>
      <c r="AO3705" s="28"/>
    </row>
    <row r="3706" spans="5:41" x14ac:dyDescent="0.25">
      <c r="E3706" s="20"/>
      <c r="F3706" s="20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6"/>
      <c r="AA3706" s="16"/>
      <c r="AB3706" s="16"/>
      <c r="AC3706" s="14"/>
      <c r="AD3706" s="14"/>
      <c r="AE3706" s="27"/>
      <c r="AF3706" s="27"/>
      <c r="AG3706" s="33"/>
      <c r="AH3706" s="34"/>
      <c r="AI3706" s="35"/>
      <c r="AJ3706" s="33"/>
      <c r="AK3706" s="34"/>
      <c r="AL3706" s="35"/>
      <c r="AM3706" s="28"/>
      <c r="AN3706" s="28"/>
      <c r="AO3706" s="28"/>
    </row>
    <row r="3707" spans="5:41" x14ac:dyDescent="0.25">
      <c r="E3707" s="20"/>
      <c r="F3707" s="20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6"/>
      <c r="AA3707" s="16"/>
      <c r="AB3707" s="16"/>
      <c r="AC3707" s="14"/>
      <c r="AD3707" s="14"/>
      <c r="AE3707" s="27"/>
      <c r="AF3707" s="27"/>
      <c r="AG3707" s="33"/>
      <c r="AH3707" s="34"/>
      <c r="AI3707" s="35"/>
      <c r="AJ3707" s="33"/>
      <c r="AK3707" s="34"/>
      <c r="AL3707" s="35"/>
      <c r="AM3707" s="28"/>
      <c r="AN3707" s="28"/>
      <c r="AO3707" s="28"/>
    </row>
    <row r="3708" spans="5:41" x14ac:dyDescent="0.25">
      <c r="E3708" s="20"/>
      <c r="F3708" s="20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6"/>
      <c r="AA3708" s="16"/>
      <c r="AB3708" s="16"/>
      <c r="AC3708" s="14"/>
      <c r="AD3708" s="14"/>
      <c r="AE3708" s="27"/>
      <c r="AF3708" s="27"/>
      <c r="AG3708" s="33"/>
      <c r="AH3708" s="34"/>
      <c r="AI3708" s="35"/>
      <c r="AJ3708" s="33"/>
      <c r="AK3708" s="34"/>
      <c r="AL3708" s="35"/>
      <c r="AM3708" s="28"/>
      <c r="AN3708" s="28"/>
      <c r="AO3708" s="28"/>
    </row>
    <row r="3709" spans="5:41" x14ac:dyDescent="0.25">
      <c r="E3709" s="20"/>
      <c r="F3709" s="20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6"/>
      <c r="AA3709" s="16"/>
      <c r="AB3709" s="16"/>
      <c r="AC3709" s="14"/>
      <c r="AD3709" s="14"/>
      <c r="AE3709" s="27"/>
      <c r="AF3709" s="27"/>
      <c r="AG3709" s="33"/>
      <c r="AH3709" s="34"/>
      <c r="AI3709" s="35"/>
      <c r="AJ3709" s="33"/>
      <c r="AK3709" s="34"/>
      <c r="AL3709" s="35"/>
      <c r="AM3709" s="28"/>
      <c r="AN3709" s="28"/>
      <c r="AO3709" s="28"/>
    </row>
    <row r="3710" spans="5:41" x14ac:dyDescent="0.25">
      <c r="E3710" s="20"/>
      <c r="F3710" s="20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6"/>
      <c r="AA3710" s="16"/>
      <c r="AB3710" s="16"/>
      <c r="AC3710" s="14"/>
      <c r="AD3710" s="14"/>
      <c r="AE3710" s="27"/>
      <c r="AF3710" s="27"/>
      <c r="AG3710" s="33"/>
      <c r="AH3710" s="34"/>
      <c r="AI3710" s="35"/>
      <c r="AJ3710" s="33"/>
      <c r="AK3710" s="34"/>
      <c r="AL3710" s="35"/>
      <c r="AM3710" s="28"/>
      <c r="AN3710" s="28"/>
      <c r="AO3710" s="28"/>
    </row>
    <row r="3711" spans="5:41" x14ac:dyDescent="0.25">
      <c r="E3711" s="20"/>
      <c r="F3711" s="20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6"/>
      <c r="AA3711" s="16"/>
      <c r="AB3711" s="16"/>
      <c r="AC3711" s="14"/>
      <c r="AD3711" s="14"/>
      <c r="AE3711" s="27"/>
      <c r="AF3711" s="27"/>
      <c r="AG3711" s="33"/>
      <c r="AH3711" s="34"/>
      <c r="AI3711" s="35"/>
      <c r="AJ3711" s="33"/>
      <c r="AK3711" s="34"/>
      <c r="AL3711" s="35"/>
      <c r="AM3711" s="28"/>
      <c r="AN3711" s="28"/>
      <c r="AO3711" s="28"/>
    </row>
    <row r="3712" spans="5:41" x14ac:dyDescent="0.25">
      <c r="E3712" s="20"/>
      <c r="F3712" s="20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6"/>
      <c r="AA3712" s="16"/>
      <c r="AB3712" s="16"/>
      <c r="AC3712" s="14"/>
      <c r="AD3712" s="14"/>
      <c r="AE3712" s="27"/>
      <c r="AF3712" s="27"/>
      <c r="AG3712" s="33"/>
      <c r="AH3712" s="34"/>
      <c r="AI3712" s="35"/>
      <c r="AJ3712" s="33"/>
      <c r="AK3712" s="34"/>
      <c r="AL3712" s="35"/>
      <c r="AM3712" s="28"/>
      <c r="AN3712" s="28"/>
      <c r="AO3712" s="28"/>
    </row>
    <row r="3713" spans="5:41" x14ac:dyDescent="0.25">
      <c r="E3713" s="20"/>
      <c r="F3713" s="20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6"/>
      <c r="AA3713" s="16"/>
      <c r="AB3713" s="16"/>
      <c r="AC3713" s="14"/>
      <c r="AD3713" s="14"/>
      <c r="AE3713" s="27"/>
      <c r="AF3713" s="27"/>
      <c r="AG3713" s="33"/>
      <c r="AH3713" s="34"/>
      <c r="AI3713" s="35"/>
      <c r="AJ3713" s="33"/>
      <c r="AK3713" s="34"/>
      <c r="AL3713" s="35"/>
      <c r="AM3713" s="28"/>
      <c r="AN3713" s="28"/>
      <c r="AO3713" s="28"/>
    </row>
    <row r="3714" spans="5:41" x14ac:dyDescent="0.25">
      <c r="E3714" s="20"/>
      <c r="F3714" s="20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6"/>
      <c r="AA3714" s="16"/>
      <c r="AB3714" s="16"/>
      <c r="AC3714" s="14"/>
      <c r="AD3714" s="14"/>
      <c r="AE3714" s="27"/>
      <c r="AF3714" s="27"/>
      <c r="AG3714" s="33"/>
      <c r="AH3714" s="34"/>
      <c r="AI3714" s="35"/>
      <c r="AJ3714" s="33"/>
      <c r="AK3714" s="34"/>
      <c r="AL3714" s="35"/>
      <c r="AM3714" s="28"/>
      <c r="AN3714" s="28"/>
      <c r="AO3714" s="28"/>
    </row>
    <row r="3715" spans="5:41" x14ac:dyDescent="0.25">
      <c r="E3715" s="20"/>
      <c r="F3715" s="20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6"/>
      <c r="AA3715" s="16"/>
      <c r="AB3715" s="16"/>
      <c r="AC3715" s="14"/>
      <c r="AD3715" s="14"/>
      <c r="AE3715" s="27"/>
      <c r="AF3715" s="27"/>
      <c r="AG3715" s="33"/>
      <c r="AH3715" s="34"/>
      <c r="AI3715" s="35"/>
      <c r="AJ3715" s="33"/>
      <c r="AK3715" s="34"/>
      <c r="AL3715" s="35"/>
      <c r="AM3715" s="28"/>
      <c r="AN3715" s="28"/>
      <c r="AO3715" s="28"/>
    </row>
    <row r="3716" spans="5:41" x14ac:dyDescent="0.25">
      <c r="E3716" s="20"/>
      <c r="F3716" s="20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  <c r="Y3716" s="15"/>
      <c r="Z3716" s="16"/>
      <c r="AA3716" s="16"/>
      <c r="AB3716" s="16"/>
      <c r="AC3716" s="14"/>
      <c r="AD3716" s="14"/>
      <c r="AE3716" s="27"/>
      <c r="AF3716" s="27"/>
      <c r="AG3716" s="33"/>
      <c r="AH3716" s="34"/>
      <c r="AI3716" s="35"/>
      <c r="AJ3716" s="33"/>
      <c r="AK3716" s="34"/>
      <c r="AL3716" s="35"/>
      <c r="AM3716" s="28"/>
      <c r="AN3716" s="28"/>
      <c r="AO3716" s="28"/>
    </row>
    <row r="3717" spans="5:41" x14ac:dyDescent="0.25">
      <c r="E3717" s="20"/>
      <c r="F3717" s="20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  <c r="Y3717" s="15"/>
      <c r="Z3717" s="16"/>
      <c r="AA3717" s="16"/>
      <c r="AB3717" s="16"/>
      <c r="AC3717" s="14"/>
      <c r="AD3717" s="14"/>
      <c r="AE3717" s="27"/>
      <c r="AF3717" s="27"/>
      <c r="AG3717" s="33"/>
      <c r="AH3717" s="34"/>
      <c r="AI3717" s="35"/>
      <c r="AJ3717" s="33"/>
      <c r="AK3717" s="34"/>
      <c r="AL3717" s="35"/>
      <c r="AM3717" s="28"/>
      <c r="AN3717" s="28"/>
      <c r="AO3717" s="28"/>
    </row>
    <row r="3718" spans="5:41" x14ac:dyDescent="0.25">
      <c r="E3718" s="20"/>
      <c r="F3718" s="20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  <c r="Y3718" s="15"/>
      <c r="Z3718" s="16"/>
      <c r="AA3718" s="16"/>
      <c r="AB3718" s="16"/>
      <c r="AC3718" s="14"/>
      <c r="AD3718" s="14"/>
      <c r="AE3718" s="27"/>
      <c r="AF3718" s="27"/>
      <c r="AG3718" s="33"/>
      <c r="AH3718" s="34"/>
      <c r="AI3718" s="35"/>
      <c r="AJ3718" s="33"/>
      <c r="AK3718" s="34"/>
      <c r="AL3718" s="35"/>
      <c r="AM3718" s="28"/>
      <c r="AN3718" s="28"/>
      <c r="AO3718" s="28"/>
    </row>
    <row r="3719" spans="5:41" x14ac:dyDescent="0.25">
      <c r="E3719" s="20"/>
      <c r="F3719" s="20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  <c r="Y3719" s="15"/>
      <c r="Z3719" s="16"/>
      <c r="AA3719" s="16"/>
      <c r="AB3719" s="16"/>
      <c r="AC3719" s="14"/>
      <c r="AD3719" s="14"/>
      <c r="AE3719" s="27"/>
      <c r="AF3719" s="27"/>
      <c r="AG3719" s="33"/>
      <c r="AH3719" s="34"/>
      <c r="AI3719" s="35"/>
      <c r="AJ3719" s="33"/>
      <c r="AK3719" s="34"/>
      <c r="AL3719" s="35"/>
      <c r="AM3719" s="28"/>
      <c r="AN3719" s="28"/>
      <c r="AO3719" s="28"/>
    </row>
    <row r="3720" spans="5:41" x14ac:dyDescent="0.25">
      <c r="E3720" s="20"/>
      <c r="F3720" s="20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  <c r="Y3720" s="15"/>
      <c r="Z3720" s="16"/>
      <c r="AA3720" s="16"/>
      <c r="AB3720" s="16"/>
      <c r="AC3720" s="14"/>
      <c r="AD3720" s="14"/>
      <c r="AE3720" s="27"/>
      <c r="AF3720" s="27"/>
      <c r="AG3720" s="33"/>
      <c r="AH3720" s="34"/>
      <c r="AI3720" s="35"/>
      <c r="AJ3720" s="33"/>
      <c r="AK3720" s="34"/>
      <c r="AL3720" s="35"/>
      <c r="AM3720" s="28"/>
      <c r="AN3720" s="28"/>
      <c r="AO3720" s="28"/>
    </row>
    <row r="3721" spans="5:41" x14ac:dyDescent="0.25">
      <c r="E3721" s="20"/>
      <c r="F3721" s="20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6"/>
      <c r="AA3721" s="16"/>
      <c r="AB3721" s="16"/>
      <c r="AC3721" s="14"/>
      <c r="AD3721" s="14"/>
      <c r="AE3721" s="27"/>
      <c r="AF3721" s="27"/>
      <c r="AG3721" s="33"/>
      <c r="AH3721" s="34"/>
      <c r="AI3721" s="35"/>
      <c r="AJ3721" s="33"/>
      <c r="AK3721" s="34"/>
      <c r="AL3721" s="35"/>
      <c r="AM3721" s="28"/>
      <c r="AN3721" s="28"/>
      <c r="AO3721" s="28"/>
    </row>
    <row r="3722" spans="5:41" x14ac:dyDescent="0.25">
      <c r="E3722" s="20"/>
      <c r="F3722" s="20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  <c r="Y3722" s="15"/>
      <c r="Z3722" s="16"/>
      <c r="AA3722" s="16"/>
      <c r="AB3722" s="16"/>
      <c r="AC3722" s="14"/>
      <c r="AD3722" s="14"/>
      <c r="AE3722" s="27"/>
      <c r="AF3722" s="27"/>
      <c r="AG3722" s="33"/>
      <c r="AH3722" s="34"/>
      <c r="AI3722" s="35"/>
      <c r="AJ3722" s="33"/>
      <c r="AK3722" s="34"/>
      <c r="AL3722" s="35"/>
      <c r="AM3722" s="28"/>
      <c r="AN3722" s="28"/>
      <c r="AO3722" s="28"/>
    </row>
    <row r="3723" spans="5:41" x14ac:dyDescent="0.25">
      <c r="E3723" s="20"/>
      <c r="F3723" s="20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  <c r="Y3723" s="15"/>
      <c r="Z3723" s="16"/>
      <c r="AA3723" s="16"/>
      <c r="AB3723" s="16"/>
      <c r="AC3723" s="14"/>
      <c r="AD3723" s="14"/>
      <c r="AE3723" s="27"/>
      <c r="AF3723" s="27"/>
      <c r="AG3723" s="33"/>
      <c r="AH3723" s="34"/>
      <c r="AI3723" s="35"/>
      <c r="AJ3723" s="33"/>
      <c r="AK3723" s="34"/>
      <c r="AL3723" s="35"/>
      <c r="AM3723" s="28"/>
      <c r="AN3723" s="28"/>
      <c r="AO3723" s="28"/>
    </row>
    <row r="3724" spans="5:41" x14ac:dyDescent="0.25">
      <c r="E3724" s="20"/>
      <c r="F3724" s="20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6"/>
      <c r="AA3724" s="16"/>
      <c r="AB3724" s="16"/>
      <c r="AC3724" s="14"/>
      <c r="AD3724" s="14"/>
      <c r="AE3724" s="27"/>
      <c r="AF3724" s="27"/>
      <c r="AG3724" s="33"/>
      <c r="AH3724" s="34"/>
      <c r="AI3724" s="35"/>
      <c r="AJ3724" s="33"/>
      <c r="AK3724" s="34"/>
      <c r="AL3724" s="35"/>
      <c r="AM3724" s="28"/>
      <c r="AN3724" s="28"/>
      <c r="AO3724" s="28"/>
    </row>
    <row r="3725" spans="5:41" x14ac:dyDescent="0.25">
      <c r="E3725" s="20"/>
      <c r="F3725" s="20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  <c r="Y3725" s="15"/>
      <c r="Z3725" s="16"/>
      <c r="AA3725" s="16"/>
      <c r="AB3725" s="16"/>
      <c r="AC3725" s="14"/>
      <c r="AD3725" s="14"/>
      <c r="AE3725" s="27"/>
      <c r="AF3725" s="27"/>
      <c r="AG3725" s="33"/>
      <c r="AH3725" s="34"/>
      <c r="AI3725" s="35"/>
      <c r="AJ3725" s="33"/>
      <c r="AK3725" s="34"/>
      <c r="AL3725" s="35"/>
      <c r="AM3725" s="28"/>
      <c r="AN3725" s="28"/>
      <c r="AO3725" s="28"/>
    </row>
    <row r="3726" spans="5:41" x14ac:dyDescent="0.25">
      <c r="E3726" s="20"/>
      <c r="F3726" s="20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  <c r="Y3726" s="15"/>
      <c r="Z3726" s="16"/>
      <c r="AA3726" s="16"/>
      <c r="AB3726" s="16"/>
      <c r="AC3726" s="14"/>
      <c r="AD3726" s="14"/>
      <c r="AE3726" s="27"/>
      <c r="AF3726" s="27"/>
      <c r="AG3726" s="33"/>
      <c r="AH3726" s="34"/>
      <c r="AI3726" s="35"/>
      <c r="AJ3726" s="33"/>
      <c r="AK3726" s="34"/>
      <c r="AL3726" s="35"/>
      <c r="AM3726" s="28"/>
      <c r="AN3726" s="28"/>
      <c r="AO3726" s="28"/>
    </row>
    <row r="3727" spans="5:41" x14ac:dyDescent="0.25">
      <c r="E3727" s="20"/>
      <c r="F3727" s="20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6"/>
      <c r="AA3727" s="16"/>
      <c r="AB3727" s="16"/>
      <c r="AC3727" s="14"/>
      <c r="AD3727" s="14"/>
      <c r="AE3727" s="27"/>
      <c r="AF3727" s="27"/>
      <c r="AG3727" s="33"/>
      <c r="AH3727" s="34"/>
      <c r="AI3727" s="35"/>
      <c r="AJ3727" s="33"/>
      <c r="AK3727" s="34"/>
      <c r="AL3727" s="35"/>
      <c r="AM3727" s="28"/>
      <c r="AN3727" s="28"/>
      <c r="AO3727" s="28"/>
    </row>
    <row r="3728" spans="5:41" x14ac:dyDescent="0.25">
      <c r="E3728" s="20"/>
      <c r="F3728" s="20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6"/>
      <c r="AA3728" s="16"/>
      <c r="AB3728" s="16"/>
      <c r="AC3728" s="14"/>
      <c r="AD3728" s="14"/>
      <c r="AE3728" s="27"/>
      <c r="AF3728" s="27"/>
      <c r="AG3728" s="33"/>
      <c r="AH3728" s="34"/>
      <c r="AI3728" s="35"/>
      <c r="AJ3728" s="33"/>
      <c r="AK3728" s="34"/>
      <c r="AL3728" s="35"/>
      <c r="AM3728" s="28"/>
      <c r="AN3728" s="28"/>
      <c r="AO3728" s="28"/>
    </row>
    <row r="3729" spans="5:41" x14ac:dyDescent="0.25">
      <c r="E3729" s="20"/>
      <c r="F3729" s="20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6"/>
      <c r="AA3729" s="16"/>
      <c r="AB3729" s="16"/>
      <c r="AC3729" s="14"/>
      <c r="AD3729" s="14"/>
      <c r="AE3729" s="27"/>
      <c r="AF3729" s="27"/>
      <c r="AG3729" s="33"/>
      <c r="AH3729" s="34"/>
      <c r="AI3729" s="35"/>
      <c r="AJ3729" s="33"/>
      <c r="AK3729" s="34"/>
      <c r="AL3729" s="35"/>
      <c r="AM3729" s="28"/>
      <c r="AN3729" s="28"/>
      <c r="AO3729" s="28"/>
    </row>
    <row r="3730" spans="5:41" x14ac:dyDescent="0.25">
      <c r="E3730" s="20"/>
      <c r="F3730" s="20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6"/>
      <c r="AA3730" s="16"/>
      <c r="AB3730" s="16"/>
      <c r="AC3730" s="14"/>
      <c r="AD3730" s="14"/>
      <c r="AE3730" s="27"/>
      <c r="AF3730" s="27"/>
      <c r="AG3730" s="33"/>
      <c r="AH3730" s="34"/>
      <c r="AI3730" s="35"/>
      <c r="AJ3730" s="33"/>
      <c r="AK3730" s="34"/>
      <c r="AL3730" s="35"/>
      <c r="AM3730" s="28"/>
      <c r="AN3730" s="28"/>
      <c r="AO3730" s="28"/>
    </row>
    <row r="3731" spans="5:41" x14ac:dyDescent="0.25">
      <c r="E3731" s="20"/>
      <c r="F3731" s="20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6"/>
      <c r="AA3731" s="16"/>
      <c r="AB3731" s="16"/>
      <c r="AC3731" s="14"/>
      <c r="AD3731" s="14"/>
      <c r="AE3731" s="27"/>
      <c r="AF3731" s="27"/>
      <c r="AG3731" s="33"/>
      <c r="AH3731" s="34"/>
      <c r="AI3731" s="35"/>
      <c r="AJ3731" s="33"/>
      <c r="AK3731" s="34"/>
      <c r="AL3731" s="35"/>
      <c r="AM3731" s="28"/>
      <c r="AN3731" s="28"/>
      <c r="AO3731" s="28"/>
    </row>
    <row r="3732" spans="5:41" x14ac:dyDescent="0.25">
      <c r="E3732" s="20"/>
      <c r="F3732" s="20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  <c r="Y3732" s="15"/>
      <c r="Z3732" s="16"/>
      <c r="AA3732" s="16"/>
      <c r="AB3732" s="16"/>
      <c r="AC3732" s="14"/>
      <c r="AD3732" s="14"/>
      <c r="AE3732" s="27"/>
      <c r="AF3732" s="27"/>
      <c r="AG3732" s="33"/>
      <c r="AH3732" s="34"/>
      <c r="AI3732" s="35"/>
      <c r="AJ3732" s="33"/>
      <c r="AK3732" s="34"/>
      <c r="AL3732" s="35"/>
      <c r="AM3732" s="28"/>
      <c r="AN3732" s="28"/>
      <c r="AO3732" s="28"/>
    </row>
    <row r="3733" spans="5:41" x14ac:dyDescent="0.25">
      <c r="E3733" s="20"/>
      <c r="F3733" s="20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6"/>
      <c r="AA3733" s="16"/>
      <c r="AB3733" s="16"/>
      <c r="AC3733" s="14"/>
      <c r="AD3733" s="14"/>
      <c r="AE3733" s="27"/>
      <c r="AF3733" s="27"/>
      <c r="AG3733" s="33"/>
      <c r="AH3733" s="34"/>
      <c r="AI3733" s="35"/>
      <c r="AJ3733" s="33"/>
      <c r="AK3733" s="34"/>
      <c r="AL3733" s="35"/>
      <c r="AM3733" s="28"/>
      <c r="AN3733" s="28"/>
      <c r="AO3733" s="28"/>
    </row>
    <row r="3734" spans="5:41" x14ac:dyDescent="0.25">
      <c r="E3734" s="20"/>
      <c r="F3734" s="20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  <c r="Y3734" s="15"/>
      <c r="Z3734" s="16"/>
      <c r="AA3734" s="16"/>
      <c r="AB3734" s="16"/>
      <c r="AC3734" s="14"/>
      <c r="AD3734" s="14"/>
      <c r="AE3734" s="27"/>
      <c r="AF3734" s="27"/>
      <c r="AG3734" s="33"/>
      <c r="AH3734" s="34"/>
      <c r="AI3734" s="35"/>
      <c r="AJ3734" s="33"/>
      <c r="AK3734" s="34"/>
      <c r="AL3734" s="35"/>
      <c r="AM3734" s="28"/>
      <c r="AN3734" s="28"/>
      <c r="AO3734" s="28"/>
    </row>
    <row r="3735" spans="5:41" x14ac:dyDescent="0.25">
      <c r="E3735" s="20"/>
      <c r="F3735" s="20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  <c r="Y3735" s="15"/>
      <c r="Z3735" s="16"/>
      <c r="AA3735" s="16"/>
      <c r="AB3735" s="16"/>
      <c r="AC3735" s="14"/>
      <c r="AD3735" s="14"/>
      <c r="AE3735" s="27"/>
      <c r="AF3735" s="27"/>
      <c r="AG3735" s="33"/>
      <c r="AH3735" s="34"/>
      <c r="AI3735" s="35"/>
      <c r="AJ3735" s="33"/>
      <c r="AK3735" s="34"/>
      <c r="AL3735" s="35"/>
      <c r="AM3735" s="28"/>
      <c r="AN3735" s="28"/>
      <c r="AO3735" s="28"/>
    </row>
    <row r="3736" spans="5:41" x14ac:dyDescent="0.25">
      <c r="E3736" s="20"/>
      <c r="F3736" s="20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6"/>
      <c r="AA3736" s="16"/>
      <c r="AB3736" s="16"/>
      <c r="AC3736" s="14"/>
      <c r="AD3736" s="14"/>
      <c r="AE3736" s="27"/>
      <c r="AF3736" s="27"/>
      <c r="AG3736" s="33"/>
      <c r="AH3736" s="34"/>
      <c r="AI3736" s="35"/>
      <c r="AJ3736" s="33"/>
      <c r="AK3736" s="34"/>
      <c r="AL3736" s="35"/>
      <c r="AM3736" s="28"/>
      <c r="AN3736" s="28"/>
      <c r="AO3736" s="28"/>
    </row>
    <row r="3737" spans="5:41" x14ac:dyDescent="0.25">
      <c r="E3737" s="20"/>
      <c r="F3737" s="20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6"/>
      <c r="AA3737" s="16"/>
      <c r="AB3737" s="16"/>
      <c r="AC3737" s="14"/>
      <c r="AD3737" s="14"/>
      <c r="AE3737" s="27"/>
      <c r="AF3737" s="27"/>
      <c r="AG3737" s="33"/>
      <c r="AH3737" s="34"/>
      <c r="AI3737" s="35"/>
      <c r="AJ3737" s="33"/>
      <c r="AK3737" s="34"/>
      <c r="AL3737" s="35"/>
      <c r="AM3737" s="28"/>
      <c r="AN3737" s="28"/>
      <c r="AO3737" s="28"/>
    </row>
    <row r="3738" spans="5:41" x14ac:dyDescent="0.25">
      <c r="E3738" s="20"/>
      <c r="F3738" s="20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6"/>
      <c r="AA3738" s="16"/>
      <c r="AB3738" s="16"/>
      <c r="AC3738" s="14"/>
      <c r="AD3738" s="14"/>
      <c r="AE3738" s="27"/>
      <c r="AF3738" s="27"/>
      <c r="AG3738" s="33"/>
      <c r="AH3738" s="34"/>
      <c r="AI3738" s="35"/>
      <c r="AJ3738" s="33"/>
      <c r="AK3738" s="34"/>
      <c r="AL3738" s="35"/>
      <c r="AM3738" s="28"/>
      <c r="AN3738" s="28"/>
      <c r="AO3738" s="28"/>
    </row>
    <row r="3739" spans="5:41" x14ac:dyDescent="0.25">
      <c r="E3739" s="20"/>
      <c r="F3739" s="20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6"/>
      <c r="AA3739" s="16"/>
      <c r="AB3739" s="16"/>
      <c r="AC3739" s="14"/>
      <c r="AD3739" s="14"/>
      <c r="AE3739" s="27"/>
      <c r="AF3739" s="27"/>
      <c r="AG3739" s="33"/>
      <c r="AH3739" s="34"/>
      <c r="AI3739" s="35"/>
      <c r="AJ3739" s="33"/>
      <c r="AK3739" s="34"/>
      <c r="AL3739" s="35"/>
      <c r="AM3739" s="28"/>
      <c r="AN3739" s="28"/>
      <c r="AO3739" s="28"/>
    </row>
    <row r="3740" spans="5:41" x14ac:dyDescent="0.25">
      <c r="E3740" s="20"/>
      <c r="F3740" s="20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6"/>
      <c r="AA3740" s="16"/>
      <c r="AB3740" s="16"/>
      <c r="AC3740" s="14"/>
      <c r="AD3740" s="14"/>
      <c r="AE3740" s="27"/>
      <c r="AF3740" s="27"/>
      <c r="AG3740" s="33"/>
      <c r="AH3740" s="34"/>
      <c r="AI3740" s="35"/>
      <c r="AJ3740" s="33"/>
      <c r="AK3740" s="34"/>
      <c r="AL3740" s="35"/>
      <c r="AM3740" s="28"/>
      <c r="AN3740" s="28"/>
      <c r="AO3740" s="28"/>
    </row>
    <row r="3741" spans="5:41" x14ac:dyDescent="0.25">
      <c r="E3741" s="20"/>
      <c r="F3741" s="20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6"/>
      <c r="AA3741" s="16"/>
      <c r="AB3741" s="16"/>
      <c r="AC3741" s="14"/>
      <c r="AD3741" s="14"/>
      <c r="AE3741" s="27"/>
      <c r="AF3741" s="27"/>
      <c r="AG3741" s="33"/>
      <c r="AH3741" s="34"/>
      <c r="AI3741" s="35"/>
      <c r="AJ3741" s="33"/>
      <c r="AK3741" s="34"/>
      <c r="AL3741" s="35"/>
      <c r="AM3741" s="28"/>
      <c r="AN3741" s="28"/>
      <c r="AO3741" s="28"/>
    </row>
    <row r="3742" spans="5:41" x14ac:dyDescent="0.25">
      <c r="E3742" s="20"/>
      <c r="F3742" s="20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6"/>
      <c r="AA3742" s="16"/>
      <c r="AB3742" s="16"/>
      <c r="AC3742" s="14"/>
      <c r="AD3742" s="14"/>
      <c r="AE3742" s="27"/>
      <c r="AF3742" s="27"/>
      <c r="AG3742" s="33"/>
      <c r="AH3742" s="34"/>
      <c r="AI3742" s="35"/>
      <c r="AJ3742" s="33"/>
      <c r="AK3742" s="34"/>
      <c r="AL3742" s="35"/>
      <c r="AM3742" s="28"/>
      <c r="AN3742" s="28"/>
      <c r="AO3742" s="28"/>
    </row>
    <row r="3743" spans="5:41" x14ac:dyDescent="0.25">
      <c r="E3743" s="20"/>
      <c r="F3743" s="20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6"/>
      <c r="AA3743" s="16"/>
      <c r="AB3743" s="16"/>
      <c r="AC3743" s="14"/>
      <c r="AD3743" s="14"/>
      <c r="AE3743" s="27"/>
      <c r="AF3743" s="27"/>
      <c r="AG3743" s="33"/>
      <c r="AH3743" s="34"/>
      <c r="AI3743" s="35"/>
      <c r="AJ3743" s="33"/>
      <c r="AK3743" s="34"/>
      <c r="AL3743" s="35"/>
      <c r="AM3743" s="28"/>
      <c r="AN3743" s="28"/>
      <c r="AO3743" s="28"/>
    </row>
    <row r="3744" spans="5:41" x14ac:dyDescent="0.25">
      <c r="E3744" s="20"/>
      <c r="F3744" s="20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6"/>
      <c r="AA3744" s="16"/>
      <c r="AB3744" s="16"/>
      <c r="AC3744" s="14"/>
      <c r="AD3744" s="14"/>
      <c r="AE3744" s="27"/>
      <c r="AF3744" s="27"/>
      <c r="AG3744" s="33"/>
      <c r="AH3744" s="34"/>
      <c r="AI3744" s="35"/>
      <c r="AJ3744" s="33"/>
      <c r="AK3744" s="34"/>
      <c r="AL3744" s="35"/>
      <c r="AM3744" s="28"/>
      <c r="AN3744" s="28"/>
      <c r="AO3744" s="28"/>
    </row>
    <row r="3745" spans="5:41" x14ac:dyDescent="0.25">
      <c r="E3745" s="20"/>
      <c r="F3745" s="20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6"/>
      <c r="AA3745" s="16"/>
      <c r="AB3745" s="16"/>
      <c r="AC3745" s="14"/>
      <c r="AD3745" s="14"/>
      <c r="AE3745" s="27"/>
      <c r="AF3745" s="27"/>
      <c r="AG3745" s="33"/>
      <c r="AH3745" s="34"/>
      <c r="AI3745" s="35"/>
      <c r="AJ3745" s="33"/>
      <c r="AK3745" s="34"/>
      <c r="AL3745" s="35"/>
      <c r="AM3745" s="28"/>
      <c r="AN3745" s="28"/>
      <c r="AO3745" s="28"/>
    </row>
    <row r="3746" spans="5:41" x14ac:dyDescent="0.25">
      <c r="E3746" s="20"/>
      <c r="F3746" s="20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6"/>
      <c r="AA3746" s="16"/>
      <c r="AB3746" s="16"/>
      <c r="AC3746" s="14"/>
      <c r="AD3746" s="14"/>
      <c r="AE3746" s="27"/>
      <c r="AF3746" s="27"/>
      <c r="AG3746" s="33"/>
      <c r="AH3746" s="34"/>
      <c r="AI3746" s="35"/>
      <c r="AJ3746" s="33"/>
      <c r="AK3746" s="34"/>
      <c r="AL3746" s="35"/>
      <c r="AM3746" s="28"/>
      <c r="AN3746" s="28"/>
      <c r="AO3746" s="28"/>
    </row>
    <row r="3747" spans="5:41" x14ac:dyDescent="0.25">
      <c r="E3747" s="20"/>
      <c r="F3747" s="20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6"/>
      <c r="AA3747" s="16"/>
      <c r="AB3747" s="16"/>
      <c r="AC3747" s="14"/>
      <c r="AD3747" s="14"/>
      <c r="AE3747" s="27"/>
      <c r="AF3747" s="27"/>
      <c r="AG3747" s="33"/>
      <c r="AH3747" s="34"/>
      <c r="AI3747" s="35"/>
      <c r="AJ3747" s="33"/>
      <c r="AK3747" s="34"/>
      <c r="AL3747" s="35"/>
      <c r="AM3747" s="28"/>
      <c r="AN3747" s="28"/>
      <c r="AO3747" s="28"/>
    </row>
    <row r="3748" spans="5:41" x14ac:dyDescent="0.25">
      <c r="E3748" s="20"/>
      <c r="F3748" s="20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  <c r="Y3748" s="15"/>
      <c r="Z3748" s="16"/>
      <c r="AA3748" s="16"/>
      <c r="AB3748" s="16"/>
      <c r="AC3748" s="14"/>
      <c r="AD3748" s="14"/>
      <c r="AE3748" s="27"/>
      <c r="AF3748" s="27"/>
      <c r="AG3748" s="33"/>
      <c r="AH3748" s="34"/>
      <c r="AI3748" s="35"/>
      <c r="AJ3748" s="33"/>
      <c r="AK3748" s="34"/>
      <c r="AL3748" s="35"/>
      <c r="AM3748" s="28"/>
      <c r="AN3748" s="28"/>
      <c r="AO3748" s="28"/>
    </row>
    <row r="3749" spans="5:41" x14ac:dyDescent="0.25">
      <c r="E3749" s="20"/>
      <c r="F3749" s="20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6"/>
      <c r="AA3749" s="16"/>
      <c r="AB3749" s="16"/>
      <c r="AC3749" s="14"/>
      <c r="AD3749" s="14"/>
      <c r="AE3749" s="27"/>
      <c r="AF3749" s="27"/>
      <c r="AG3749" s="33"/>
      <c r="AH3749" s="34"/>
      <c r="AI3749" s="35"/>
      <c r="AJ3749" s="33"/>
      <c r="AK3749" s="34"/>
      <c r="AL3749" s="35"/>
      <c r="AM3749" s="28"/>
      <c r="AN3749" s="28"/>
      <c r="AO3749" s="28"/>
    </row>
    <row r="3750" spans="5:41" x14ac:dyDescent="0.25">
      <c r="E3750" s="20"/>
      <c r="F3750" s="20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  <c r="Y3750" s="15"/>
      <c r="Z3750" s="16"/>
      <c r="AA3750" s="16"/>
      <c r="AB3750" s="16"/>
      <c r="AC3750" s="14"/>
      <c r="AD3750" s="14"/>
      <c r="AE3750" s="27"/>
      <c r="AF3750" s="27"/>
      <c r="AG3750" s="33"/>
      <c r="AH3750" s="34"/>
      <c r="AI3750" s="35"/>
      <c r="AJ3750" s="33"/>
      <c r="AK3750" s="34"/>
      <c r="AL3750" s="35"/>
      <c r="AM3750" s="28"/>
      <c r="AN3750" s="28"/>
      <c r="AO3750" s="28"/>
    </row>
    <row r="3751" spans="5:41" x14ac:dyDescent="0.25">
      <c r="E3751" s="20"/>
      <c r="F3751" s="20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  <c r="Y3751" s="15"/>
      <c r="Z3751" s="16"/>
      <c r="AA3751" s="16"/>
      <c r="AB3751" s="16"/>
      <c r="AC3751" s="14"/>
      <c r="AD3751" s="14"/>
      <c r="AE3751" s="27"/>
      <c r="AF3751" s="27"/>
      <c r="AG3751" s="33"/>
      <c r="AH3751" s="34"/>
      <c r="AI3751" s="35"/>
      <c r="AJ3751" s="33"/>
      <c r="AK3751" s="34"/>
      <c r="AL3751" s="35"/>
      <c r="AM3751" s="28"/>
      <c r="AN3751" s="28"/>
      <c r="AO3751" s="28"/>
    </row>
    <row r="3752" spans="5:41" x14ac:dyDescent="0.25">
      <c r="E3752" s="20"/>
      <c r="F3752" s="20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  <c r="Y3752" s="15"/>
      <c r="Z3752" s="16"/>
      <c r="AA3752" s="16"/>
      <c r="AB3752" s="16"/>
      <c r="AC3752" s="14"/>
      <c r="AD3752" s="14"/>
      <c r="AE3752" s="27"/>
      <c r="AF3752" s="27"/>
      <c r="AG3752" s="33"/>
      <c r="AH3752" s="34"/>
      <c r="AI3752" s="35"/>
      <c r="AJ3752" s="33"/>
      <c r="AK3752" s="34"/>
      <c r="AL3752" s="35"/>
      <c r="AM3752" s="28"/>
      <c r="AN3752" s="28"/>
      <c r="AO3752" s="28"/>
    </row>
    <row r="3753" spans="5:41" x14ac:dyDescent="0.25">
      <c r="E3753" s="20"/>
      <c r="F3753" s="20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  <c r="Y3753" s="15"/>
      <c r="Z3753" s="16"/>
      <c r="AA3753" s="16"/>
      <c r="AB3753" s="16"/>
      <c r="AC3753" s="14"/>
      <c r="AD3753" s="14"/>
      <c r="AE3753" s="27"/>
      <c r="AF3753" s="27"/>
      <c r="AG3753" s="33"/>
      <c r="AH3753" s="34"/>
      <c r="AI3753" s="35"/>
      <c r="AJ3753" s="33"/>
      <c r="AK3753" s="34"/>
      <c r="AL3753" s="35"/>
      <c r="AM3753" s="28"/>
      <c r="AN3753" s="28"/>
      <c r="AO3753" s="28"/>
    </row>
    <row r="3754" spans="5:41" x14ac:dyDescent="0.25">
      <c r="E3754" s="20"/>
      <c r="F3754" s="20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  <c r="Y3754" s="15"/>
      <c r="Z3754" s="16"/>
      <c r="AA3754" s="16"/>
      <c r="AB3754" s="16"/>
      <c r="AC3754" s="14"/>
      <c r="AD3754" s="14"/>
      <c r="AE3754" s="27"/>
      <c r="AF3754" s="27"/>
      <c r="AG3754" s="33"/>
      <c r="AH3754" s="34"/>
      <c r="AI3754" s="35"/>
      <c r="AJ3754" s="33"/>
      <c r="AK3754" s="34"/>
      <c r="AL3754" s="35"/>
      <c r="AM3754" s="28"/>
      <c r="AN3754" s="28"/>
      <c r="AO3754" s="28"/>
    </row>
    <row r="3755" spans="5:41" x14ac:dyDescent="0.25">
      <c r="E3755" s="20"/>
      <c r="F3755" s="20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  <c r="Y3755" s="15"/>
      <c r="Z3755" s="16"/>
      <c r="AA3755" s="16"/>
      <c r="AB3755" s="16"/>
      <c r="AC3755" s="14"/>
      <c r="AD3755" s="14"/>
      <c r="AE3755" s="27"/>
      <c r="AF3755" s="27"/>
      <c r="AG3755" s="33"/>
      <c r="AH3755" s="34"/>
      <c r="AI3755" s="35"/>
      <c r="AJ3755" s="33"/>
      <c r="AK3755" s="34"/>
      <c r="AL3755" s="35"/>
      <c r="AM3755" s="28"/>
      <c r="AN3755" s="28"/>
      <c r="AO3755" s="28"/>
    </row>
    <row r="3756" spans="5:41" x14ac:dyDescent="0.25">
      <c r="E3756" s="20"/>
      <c r="F3756" s="20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  <c r="Y3756" s="15"/>
      <c r="Z3756" s="16"/>
      <c r="AA3756" s="16"/>
      <c r="AB3756" s="16"/>
      <c r="AC3756" s="14"/>
      <c r="AD3756" s="14"/>
      <c r="AE3756" s="27"/>
      <c r="AF3756" s="27"/>
      <c r="AG3756" s="33"/>
      <c r="AH3756" s="34"/>
      <c r="AI3756" s="35"/>
      <c r="AJ3756" s="33"/>
      <c r="AK3756" s="34"/>
      <c r="AL3756" s="35"/>
      <c r="AM3756" s="28"/>
      <c r="AN3756" s="28"/>
      <c r="AO3756" s="28"/>
    </row>
    <row r="3757" spans="5:41" x14ac:dyDescent="0.25">
      <c r="E3757" s="20"/>
      <c r="F3757" s="20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6"/>
      <c r="AA3757" s="16"/>
      <c r="AB3757" s="16"/>
      <c r="AC3757" s="14"/>
      <c r="AD3757" s="14"/>
      <c r="AE3757" s="27"/>
      <c r="AF3757" s="27"/>
      <c r="AG3757" s="33"/>
      <c r="AH3757" s="34"/>
      <c r="AI3757" s="35"/>
      <c r="AJ3757" s="33"/>
      <c r="AK3757" s="34"/>
      <c r="AL3757" s="35"/>
      <c r="AM3757" s="28"/>
      <c r="AN3757" s="28"/>
      <c r="AO3757" s="28"/>
    </row>
    <row r="3758" spans="5:41" x14ac:dyDescent="0.25">
      <c r="E3758" s="20"/>
      <c r="F3758" s="20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  <c r="Y3758" s="15"/>
      <c r="Z3758" s="16"/>
      <c r="AA3758" s="16"/>
      <c r="AB3758" s="16"/>
      <c r="AC3758" s="14"/>
      <c r="AD3758" s="14"/>
      <c r="AE3758" s="27"/>
      <c r="AF3758" s="27"/>
      <c r="AG3758" s="33"/>
      <c r="AH3758" s="34"/>
      <c r="AI3758" s="35"/>
      <c r="AJ3758" s="33"/>
      <c r="AK3758" s="34"/>
      <c r="AL3758" s="35"/>
      <c r="AM3758" s="28"/>
      <c r="AN3758" s="28"/>
      <c r="AO3758" s="28"/>
    </row>
    <row r="3759" spans="5:41" x14ac:dyDescent="0.25">
      <c r="E3759" s="20"/>
      <c r="F3759" s="20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  <c r="Y3759" s="15"/>
      <c r="Z3759" s="16"/>
      <c r="AA3759" s="16"/>
      <c r="AB3759" s="16"/>
      <c r="AC3759" s="14"/>
      <c r="AD3759" s="14"/>
      <c r="AE3759" s="27"/>
      <c r="AF3759" s="27"/>
      <c r="AG3759" s="33"/>
      <c r="AH3759" s="34"/>
      <c r="AI3759" s="35"/>
      <c r="AJ3759" s="33"/>
      <c r="AK3759" s="34"/>
      <c r="AL3759" s="35"/>
      <c r="AM3759" s="28"/>
      <c r="AN3759" s="28"/>
      <c r="AO3759" s="28"/>
    </row>
    <row r="3760" spans="5:41" x14ac:dyDescent="0.25">
      <c r="E3760" s="20"/>
      <c r="F3760" s="20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6"/>
      <c r="AA3760" s="16"/>
      <c r="AB3760" s="16"/>
      <c r="AC3760" s="14"/>
      <c r="AD3760" s="14"/>
      <c r="AE3760" s="27"/>
      <c r="AF3760" s="27"/>
      <c r="AG3760" s="33"/>
      <c r="AH3760" s="34"/>
      <c r="AI3760" s="35"/>
      <c r="AJ3760" s="33"/>
      <c r="AK3760" s="34"/>
      <c r="AL3760" s="35"/>
      <c r="AM3760" s="28"/>
      <c r="AN3760" s="28"/>
      <c r="AO3760" s="28"/>
    </row>
    <row r="3761" spans="5:41" x14ac:dyDescent="0.25">
      <c r="E3761" s="20"/>
      <c r="F3761" s="20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6"/>
      <c r="AA3761" s="16"/>
      <c r="AB3761" s="16"/>
      <c r="AC3761" s="14"/>
      <c r="AD3761" s="14"/>
      <c r="AE3761" s="27"/>
      <c r="AF3761" s="27"/>
      <c r="AG3761" s="33"/>
      <c r="AH3761" s="34"/>
      <c r="AI3761" s="35"/>
      <c r="AJ3761" s="33"/>
      <c r="AK3761" s="34"/>
      <c r="AL3761" s="35"/>
      <c r="AM3761" s="28"/>
      <c r="AN3761" s="28"/>
      <c r="AO3761" s="28"/>
    </row>
    <row r="3762" spans="5:41" x14ac:dyDescent="0.25">
      <c r="E3762" s="20"/>
      <c r="F3762" s="20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6"/>
      <c r="AA3762" s="16"/>
      <c r="AB3762" s="16"/>
      <c r="AC3762" s="14"/>
      <c r="AD3762" s="14"/>
      <c r="AE3762" s="27"/>
      <c r="AF3762" s="27"/>
      <c r="AG3762" s="33"/>
      <c r="AH3762" s="34"/>
      <c r="AI3762" s="35"/>
      <c r="AJ3762" s="33"/>
      <c r="AK3762" s="34"/>
      <c r="AL3762" s="35"/>
      <c r="AM3762" s="28"/>
      <c r="AN3762" s="28"/>
      <c r="AO3762" s="28"/>
    </row>
    <row r="3763" spans="5:41" x14ac:dyDescent="0.25">
      <c r="E3763" s="20"/>
      <c r="F3763" s="20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6"/>
      <c r="AA3763" s="16"/>
      <c r="AB3763" s="16"/>
      <c r="AC3763" s="14"/>
      <c r="AD3763" s="14"/>
      <c r="AE3763" s="27"/>
      <c r="AF3763" s="27"/>
      <c r="AG3763" s="33"/>
      <c r="AH3763" s="34"/>
      <c r="AI3763" s="35"/>
      <c r="AJ3763" s="33"/>
      <c r="AK3763" s="34"/>
      <c r="AL3763" s="35"/>
      <c r="AM3763" s="28"/>
      <c r="AN3763" s="28"/>
      <c r="AO3763" s="28"/>
    </row>
    <row r="3764" spans="5:41" x14ac:dyDescent="0.25">
      <c r="E3764" s="20"/>
      <c r="F3764" s="20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6"/>
      <c r="AA3764" s="16"/>
      <c r="AB3764" s="16"/>
      <c r="AC3764" s="14"/>
      <c r="AD3764" s="14"/>
      <c r="AE3764" s="27"/>
      <c r="AF3764" s="27"/>
      <c r="AG3764" s="33"/>
      <c r="AH3764" s="34"/>
      <c r="AI3764" s="35"/>
      <c r="AJ3764" s="33"/>
      <c r="AK3764" s="34"/>
      <c r="AL3764" s="35"/>
      <c r="AM3764" s="28"/>
      <c r="AN3764" s="28"/>
      <c r="AO3764" s="28"/>
    </row>
    <row r="3765" spans="5:41" x14ac:dyDescent="0.25">
      <c r="E3765" s="20"/>
      <c r="F3765" s="20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  <c r="Y3765" s="15"/>
      <c r="Z3765" s="16"/>
      <c r="AA3765" s="16"/>
      <c r="AB3765" s="16"/>
      <c r="AC3765" s="14"/>
      <c r="AD3765" s="14"/>
      <c r="AE3765" s="27"/>
      <c r="AF3765" s="27"/>
      <c r="AG3765" s="33"/>
      <c r="AH3765" s="34"/>
      <c r="AI3765" s="35"/>
      <c r="AJ3765" s="33"/>
      <c r="AK3765" s="34"/>
      <c r="AL3765" s="35"/>
      <c r="AM3765" s="28"/>
      <c r="AN3765" s="28"/>
      <c r="AO3765" s="28"/>
    </row>
    <row r="3766" spans="5:41" x14ac:dyDescent="0.25">
      <c r="E3766" s="20"/>
      <c r="F3766" s="20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6"/>
      <c r="AA3766" s="16"/>
      <c r="AB3766" s="16"/>
      <c r="AC3766" s="14"/>
      <c r="AD3766" s="14"/>
      <c r="AE3766" s="27"/>
      <c r="AF3766" s="27"/>
      <c r="AG3766" s="33"/>
      <c r="AH3766" s="34"/>
      <c r="AI3766" s="35"/>
      <c r="AJ3766" s="33"/>
      <c r="AK3766" s="34"/>
      <c r="AL3766" s="35"/>
      <c r="AM3766" s="28"/>
      <c r="AN3766" s="28"/>
      <c r="AO3766" s="28"/>
    </row>
    <row r="3767" spans="5:41" x14ac:dyDescent="0.25">
      <c r="E3767" s="20"/>
      <c r="F3767" s="20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6"/>
      <c r="AA3767" s="16"/>
      <c r="AB3767" s="16"/>
      <c r="AC3767" s="14"/>
      <c r="AD3767" s="14"/>
      <c r="AE3767" s="27"/>
      <c r="AF3767" s="27"/>
      <c r="AG3767" s="33"/>
      <c r="AH3767" s="34"/>
      <c r="AI3767" s="35"/>
      <c r="AJ3767" s="33"/>
      <c r="AK3767" s="34"/>
      <c r="AL3767" s="35"/>
      <c r="AM3767" s="28"/>
      <c r="AN3767" s="28"/>
      <c r="AO3767" s="28"/>
    </row>
    <row r="3768" spans="5:41" x14ac:dyDescent="0.25">
      <c r="E3768" s="20"/>
      <c r="F3768" s="20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6"/>
      <c r="AA3768" s="16"/>
      <c r="AB3768" s="16"/>
      <c r="AC3768" s="14"/>
      <c r="AD3768" s="14"/>
      <c r="AE3768" s="27"/>
      <c r="AF3768" s="27"/>
      <c r="AG3768" s="33"/>
      <c r="AH3768" s="34"/>
      <c r="AI3768" s="35"/>
      <c r="AJ3768" s="33"/>
      <c r="AK3768" s="34"/>
      <c r="AL3768" s="35"/>
      <c r="AM3768" s="28"/>
      <c r="AN3768" s="28"/>
      <c r="AO3768" s="28"/>
    </row>
    <row r="3769" spans="5:41" x14ac:dyDescent="0.25">
      <c r="E3769" s="20"/>
      <c r="F3769" s="20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  <c r="Y3769" s="15"/>
      <c r="Z3769" s="16"/>
      <c r="AA3769" s="16"/>
      <c r="AB3769" s="16"/>
      <c r="AC3769" s="14"/>
      <c r="AD3769" s="14"/>
      <c r="AE3769" s="27"/>
      <c r="AF3769" s="27"/>
      <c r="AG3769" s="33"/>
      <c r="AH3769" s="34"/>
      <c r="AI3769" s="35"/>
      <c r="AJ3769" s="33"/>
      <c r="AK3769" s="34"/>
      <c r="AL3769" s="35"/>
      <c r="AM3769" s="28"/>
      <c r="AN3769" s="28"/>
      <c r="AO3769" s="28"/>
    </row>
    <row r="3770" spans="5:41" x14ac:dyDescent="0.25">
      <c r="E3770" s="20"/>
      <c r="F3770" s="20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6"/>
      <c r="AA3770" s="16"/>
      <c r="AB3770" s="16"/>
      <c r="AC3770" s="14"/>
      <c r="AD3770" s="14"/>
      <c r="AE3770" s="27"/>
      <c r="AF3770" s="27"/>
      <c r="AG3770" s="33"/>
      <c r="AH3770" s="34"/>
      <c r="AI3770" s="35"/>
      <c r="AJ3770" s="33"/>
      <c r="AK3770" s="34"/>
      <c r="AL3770" s="35"/>
      <c r="AM3770" s="28"/>
      <c r="AN3770" s="28"/>
      <c r="AO3770" s="28"/>
    </row>
    <row r="3771" spans="5:41" x14ac:dyDescent="0.25">
      <c r="E3771" s="20"/>
      <c r="F3771" s="20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  <c r="Y3771" s="15"/>
      <c r="Z3771" s="16"/>
      <c r="AA3771" s="16"/>
      <c r="AB3771" s="16"/>
      <c r="AC3771" s="14"/>
      <c r="AD3771" s="14"/>
      <c r="AE3771" s="27"/>
      <c r="AF3771" s="27"/>
      <c r="AG3771" s="33"/>
      <c r="AH3771" s="34"/>
      <c r="AI3771" s="35"/>
      <c r="AJ3771" s="33"/>
      <c r="AK3771" s="34"/>
      <c r="AL3771" s="35"/>
      <c r="AM3771" s="28"/>
      <c r="AN3771" s="28"/>
      <c r="AO3771" s="28"/>
    </row>
    <row r="3772" spans="5:41" x14ac:dyDescent="0.25">
      <c r="E3772" s="20"/>
      <c r="F3772" s="20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6"/>
      <c r="AA3772" s="16"/>
      <c r="AB3772" s="16"/>
      <c r="AC3772" s="14"/>
      <c r="AD3772" s="14"/>
      <c r="AE3772" s="27"/>
      <c r="AF3772" s="27"/>
      <c r="AG3772" s="33"/>
      <c r="AH3772" s="34"/>
      <c r="AI3772" s="35"/>
      <c r="AJ3772" s="33"/>
      <c r="AK3772" s="34"/>
      <c r="AL3772" s="35"/>
      <c r="AM3772" s="28"/>
      <c r="AN3772" s="28"/>
      <c r="AO3772" s="28"/>
    </row>
    <row r="3773" spans="5:41" x14ac:dyDescent="0.25">
      <c r="E3773" s="20"/>
      <c r="F3773" s="20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  <c r="Y3773" s="15"/>
      <c r="Z3773" s="16"/>
      <c r="AA3773" s="16"/>
      <c r="AB3773" s="16"/>
      <c r="AC3773" s="14"/>
      <c r="AD3773" s="14"/>
      <c r="AE3773" s="27"/>
      <c r="AF3773" s="27"/>
      <c r="AG3773" s="33"/>
      <c r="AH3773" s="34"/>
      <c r="AI3773" s="35"/>
      <c r="AJ3773" s="33"/>
      <c r="AK3773" s="34"/>
      <c r="AL3773" s="35"/>
      <c r="AM3773" s="28"/>
      <c r="AN3773" s="28"/>
      <c r="AO3773" s="28"/>
    </row>
    <row r="3774" spans="5:41" x14ac:dyDescent="0.25">
      <c r="E3774" s="20"/>
      <c r="F3774" s="20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6"/>
      <c r="AA3774" s="16"/>
      <c r="AB3774" s="16"/>
      <c r="AC3774" s="14"/>
      <c r="AD3774" s="14"/>
      <c r="AE3774" s="27"/>
      <c r="AF3774" s="27"/>
      <c r="AG3774" s="33"/>
      <c r="AH3774" s="34"/>
      <c r="AI3774" s="35"/>
      <c r="AJ3774" s="33"/>
      <c r="AK3774" s="34"/>
      <c r="AL3774" s="35"/>
      <c r="AM3774" s="28"/>
      <c r="AN3774" s="28"/>
      <c r="AO3774" s="28"/>
    </row>
    <row r="3775" spans="5:41" x14ac:dyDescent="0.25">
      <c r="E3775" s="20"/>
      <c r="F3775" s="20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  <c r="Y3775" s="15"/>
      <c r="Z3775" s="16"/>
      <c r="AA3775" s="16"/>
      <c r="AB3775" s="16"/>
      <c r="AC3775" s="14"/>
      <c r="AD3775" s="14"/>
      <c r="AE3775" s="27"/>
      <c r="AF3775" s="27"/>
      <c r="AG3775" s="33"/>
      <c r="AH3775" s="34"/>
      <c r="AI3775" s="35"/>
      <c r="AJ3775" s="33"/>
      <c r="AK3775" s="34"/>
      <c r="AL3775" s="35"/>
      <c r="AM3775" s="28"/>
      <c r="AN3775" s="28"/>
      <c r="AO3775" s="28"/>
    </row>
    <row r="3776" spans="5:41" x14ac:dyDescent="0.25">
      <c r="E3776" s="20"/>
      <c r="F3776" s="20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  <c r="Y3776" s="15"/>
      <c r="Z3776" s="16"/>
      <c r="AA3776" s="16"/>
      <c r="AB3776" s="16"/>
      <c r="AC3776" s="14"/>
      <c r="AD3776" s="14"/>
      <c r="AE3776" s="27"/>
      <c r="AF3776" s="27"/>
      <c r="AG3776" s="33"/>
      <c r="AH3776" s="34"/>
      <c r="AI3776" s="35"/>
      <c r="AJ3776" s="33"/>
      <c r="AK3776" s="34"/>
      <c r="AL3776" s="35"/>
      <c r="AM3776" s="28"/>
      <c r="AN3776" s="28"/>
      <c r="AO3776" s="28"/>
    </row>
    <row r="3777" spans="5:41" x14ac:dyDescent="0.25">
      <c r="E3777" s="20"/>
      <c r="F3777" s="20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  <c r="Y3777" s="15"/>
      <c r="Z3777" s="16"/>
      <c r="AA3777" s="16"/>
      <c r="AB3777" s="16"/>
      <c r="AC3777" s="14"/>
      <c r="AD3777" s="14"/>
      <c r="AE3777" s="27"/>
      <c r="AF3777" s="27"/>
      <c r="AG3777" s="33"/>
      <c r="AH3777" s="34"/>
      <c r="AI3777" s="35"/>
      <c r="AJ3777" s="33"/>
      <c r="AK3777" s="34"/>
      <c r="AL3777" s="35"/>
      <c r="AM3777" s="28"/>
      <c r="AN3777" s="28"/>
      <c r="AO3777" s="28"/>
    </row>
    <row r="3778" spans="5:41" x14ac:dyDescent="0.25">
      <c r="E3778" s="20"/>
      <c r="F3778" s="20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  <c r="Y3778" s="15"/>
      <c r="Z3778" s="16"/>
      <c r="AA3778" s="16"/>
      <c r="AB3778" s="16"/>
      <c r="AC3778" s="14"/>
      <c r="AD3778" s="14"/>
      <c r="AE3778" s="27"/>
      <c r="AF3778" s="27"/>
      <c r="AG3778" s="33"/>
      <c r="AH3778" s="34"/>
      <c r="AI3778" s="35"/>
      <c r="AJ3778" s="33"/>
      <c r="AK3778" s="34"/>
      <c r="AL3778" s="35"/>
      <c r="AM3778" s="28"/>
      <c r="AN3778" s="28"/>
      <c r="AO3778" s="28"/>
    </row>
    <row r="3779" spans="5:41" x14ac:dyDescent="0.25">
      <c r="E3779" s="20"/>
      <c r="F3779" s="20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  <c r="Y3779" s="15"/>
      <c r="Z3779" s="16"/>
      <c r="AA3779" s="16"/>
      <c r="AB3779" s="16"/>
      <c r="AC3779" s="14"/>
      <c r="AD3779" s="14"/>
      <c r="AE3779" s="27"/>
      <c r="AF3779" s="27"/>
      <c r="AG3779" s="33"/>
      <c r="AH3779" s="34"/>
      <c r="AI3779" s="35"/>
      <c r="AJ3779" s="33"/>
      <c r="AK3779" s="34"/>
      <c r="AL3779" s="35"/>
      <c r="AM3779" s="28"/>
      <c r="AN3779" s="28"/>
      <c r="AO3779" s="28"/>
    </row>
    <row r="3780" spans="5:41" x14ac:dyDescent="0.25">
      <c r="E3780" s="20"/>
      <c r="F3780" s="20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  <c r="Y3780" s="15"/>
      <c r="Z3780" s="16"/>
      <c r="AA3780" s="16"/>
      <c r="AB3780" s="16"/>
      <c r="AC3780" s="14"/>
      <c r="AD3780" s="14"/>
      <c r="AE3780" s="27"/>
      <c r="AF3780" s="27"/>
      <c r="AG3780" s="33"/>
      <c r="AH3780" s="34"/>
      <c r="AI3780" s="35"/>
      <c r="AJ3780" s="33"/>
      <c r="AK3780" s="34"/>
      <c r="AL3780" s="35"/>
      <c r="AM3780" s="28"/>
      <c r="AN3780" s="28"/>
      <c r="AO3780" s="28"/>
    </row>
    <row r="3781" spans="5:41" x14ac:dyDescent="0.25">
      <c r="E3781" s="20"/>
      <c r="F3781" s="20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6"/>
      <c r="AA3781" s="16"/>
      <c r="AB3781" s="16"/>
      <c r="AC3781" s="14"/>
      <c r="AD3781" s="14"/>
      <c r="AE3781" s="27"/>
      <c r="AF3781" s="27"/>
      <c r="AG3781" s="33"/>
      <c r="AH3781" s="34"/>
      <c r="AI3781" s="35"/>
      <c r="AJ3781" s="33"/>
      <c r="AK3781" s="34"/>
      <c r="AL3781" s="35"/>
      <c r="AM3781" s="28"/>
      <c r="AN3781" s="28"/>
      <c r="AO3781" s="28"/>
    </row>
    <row r="3782" spans="5:41" x14ac:dyDescent="0.25">
      <c r="E3782" s="20"/>
      <c r="F3782" s="20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6"/>
      <c r="AA3782" s="16"/>
      <c r="AB3782" s="16"/>
      <c r="AC3782" s="14"/>
      <c r="AD3782" s="14"/>
      <c r="AE3782" s="27"/>
      <c r="AF3782" s="27"/>
      <c r="AG3782" s="33"/>
      <c r="AH3782" s="34"/>
      <c r="AI3782" s="35"/>
      <c r="AJ3782" s="33"/>
      <c r="AK3782" s="34"/>
      <c r="AL3782" s="35"/>
      <c r="AM3782" s="28"/>
      <c r="AN3782" s="28"/>
      <c r="AO3782" s="28"/>
    </row>
    <row r="3783" spans="5:41" x14ac:dyDescent="0.25">
      <c r="E3783" s="20"/>
      <c r="F3783" s="20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  <c r="Y3783" s="15"/>
      <c r="Z3783" s="16"/>
      <c r="AA3783" s="16"/>
      <c r="AB3783" s="16"/>
      <c r="AC3783" s="14"/>
      <c r="AD3783" s="14"/>
      <c r="AE3783" s="27"/>
      <c r="AF3783" s="27"/>
      <c r="AG3783" s="33"/>
      <c r="AH3783" s="34"/>
      <c r="AI3783" s="35"/>
      <c r="AJ3783" s="33"/>
      <c r="AK3783" s="34"/>
      <c r="AL3783" s="35"/>
      <c r="AM3783" s="28"/>
      <c r="AN3783" s="28"/>
      <c r="AO3783" s="28"/>
    </row>
    <row r="3784" spans="5:41" x14ac:dyDescent="0.25">
      <c r="E3784" s="20"/>
      <c r="F3784" s="20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6"/>
      <c r="AA3784" s="16"/>
      <c r="AB3784" s="16"/>
      <c r="AC3784" s="14"/>
      <c r="AD3784" s="14"/>
      <c r="AE3784" s="27"/>
      <c r="AF3784" s="27"/>
      <c r="AG3784" s="33"/>
      <c r="AH3784" s="34"/>
      <c r="AI3784" s="35"/>
      <c r="AJ3784" s="33"/>
      <c r="AK3784" s="34"/>
      <c r="AL3784" s="35"/>
      <c r="AM3784" s="28"/>
      <c r="AN3784" s="28"/>
      <c r="AO3784" s="28"/>
    </row>
    <row r="3785" spans="5:41" x14ac:dyDescent="0.25">
      <c r="E3785" s="20"/>
      <c r="F3785" s="20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  <c r="Y3785" s="15"/>
      <c r="Z3785" s="16"/>
      <c r="AA3785" s="16"/>
      <c r="AB3785" s="16"/>
      <c r="AC3785" s="14"/>
      <c r="AD3785" s="14"/>
      <c r="AE3785" s="27"/>
      <c r="AF3785" s="27"/>
      <c r="AG3785" s="33"/>
      <c r="AH3785" s="34"/>
      <c r="AI3785" s="35"/>
      <c r="AJ3785" s="33"/>
      <c r="AK3785" s="34"/>
      <c r="AL3785" s="35"/>
      <c r="AM3785" s="28"/>
      <c r="AN3785" s="28"/>
      <c r="AO3785" s="28"/>
    </row>
    <row r="3786" spans="5:41" x14ac:dyDescent="0.25">
      <c r="E3786" s="20"/>
      <c r="F3786" s="20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6"/>
      <c r="AA3786" s="16"/>
      <c r="AB3786" s="16"/>
      <c r="AC3786" s="14"/>
      <c r="AD3786" s="14"/>
      <c r="AE3786" s="27"/>
      <c r="AF3786" s="27"/>
      <c r="AG3786" s="33"/>
      <c r="AH3786" s="34"/>
      <c r="AI3786" s="35"/>
      <c r="AJ3786" s="33"/>
      <c r="AK3786" s="34"/>
      <c r="AL3786" s="35"/>
      <c r="AM3786" s="28"/>
      <c r="AN3786" s="28"/>
      <c r="AO3786" s="28"/>
    </row>
    <row r="3787" spans="5:41" x14ac:dyDescent="0.25">
      <c r="E3787" s="20"/>
      <c r="F3787" s="20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  <c r="Y3787" s="15"/>
      <c r="Z3787" s="16"/>
      <c r="AA3787" s="16"/>
      <c r="AB3787" s="16"/>
      <c r="AC3787" s="14"/>
      <c r="AD3787" s="14"/>
      <c r="AE3787" s="27"/>
      <c r="AF3787" s="27"/>
      <c r="AG3787" s="33"/>
      <c r="AH3787" s="34"/>
      <c r="AI3787" s="35"/>
      <c r="AJ3787" s="33"/>
      <c r="AK3787" s="34"/>
      <c r="AL3787" s="35"/>
      <c r="AM3787" s="28"/>
      <c r="AN3787" s="28"/>
      <c r="AO3787" s="28"/>
    </row>
    <row r="3788" spans="5:41" x14ac:dyDescent="0.25">
      <c r="E3788" s="20"/>
      <c r="F3788" s="20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  <c r="Y3788" s="15"/>
      <c r="Z3788" s="16"/>
      <c r="AA3788" s="16"/>
      <c r="AB3788" s="16"/>
      <c r="AC3788" s="14"/>
      <c r="AD3788" s="14"/>
      <c r="AE3788" s="27"/>
      <c r="AF3788" s="27"/>
      <c r="AG3788" s="33"/>
      <c r="AH3788" s="34"/>
      <c r="AI3788" s="35"/>
      <c r="AJ3788" s="33"/>
      <c r="AK3788" s="34"/>
      <c r="AL3788" s="35"/>
      <c r="AM3788" s="28"/>
      <c r="AN3788" s="28"/>
      <c r="AO3788" s="28"/>
    </row>
    <row r="3789" spans="5:41" x14ac:dyDescent="0.25">
      <c r="E3789" s="20"/>
      <c r="F3789" s="20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6"/>
      <c r="AA3789" s="16"/>
      <c r="AB3789" s="16"/>
      <c r="AC3789" s="14"/>
      <c r="AD3789" s="14"/>
      <c r="AE3789" s="27"/>
      <c r="AF3789" s="27"/>
      <c r="AG3789" s="33"/>
      <c r="AH3789" s="34"/>
      <c r="AI3789" s="35"/>
      <c r="AJ3789" s="33"/>
      <c r="AK3789" s="34"/>
      <c r="AL3789" s="35"/>
      <c r="AM3789" s="28"/>
      <c r="AN3789" s="28"/>
      <c r="AO3789" s="28"/>
    </row>
    <row r="3790" spans="5:41" x14ac:dyDescent="0.25">
      <c r="E3790" s="20"/>
      <c r="F3790" s="20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  <c r="Y3790" s="15"/>
      <c r="Z3790" s="16"/>
      <c r="AA3790" s="16"/>
      <c r="AB3790" s="16"/>
      <c r="AC3790" s="14"/>
      <c r="AD3790" s="14"/>
      <c r="AE3790" s="27"/>
      <c r="AF3790" s="27"/>
      <c r="AG3790" s="33"/>
      <c r="AH3790" s="34"/>
      <c r="AI3790" s="35"/>
      <c r="AJ3790" s="33"/>
      <c r="AK3790" s="34"/>
      <c r="AL3790" s="35"/>
      <c r="AM3790" s="28"/>
      <c r="AN3790" s="28"/>
      <c r="AO3790" s="28"/>
    </row>
    <row r="3791" spans="5:41" x14ac:dyDescent="0.25">
      <c r="E3791" s="20"/>
      <c r="F3791" s="20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  <c r="Y3791" s="15"/>
      <c r="Z3791" s="16"/>
      <c r="AA3791" s="16"/>
      <c r="AB3791" s="16"/>
      <c r="AC3791" s="14"/>
      <c r="AD3791" s="14"/>
      <c r="AE3791" s="27"/>
      <c r="AF3791" s="27"/>
      <c r="AG3791" s="33"/>
      <c r="AH3791" s="34"/>
      <c r="AI3791" s="35"/>
      <c r="AJ3791" s="33"/>
      <c r="AK3791" s="34"/>
      <c r="AL3791" s="35"/>
      <c r="AM3791" s="28"/>
      <c r="AN3791" s="28"/>
      <c r="AO3791" s="28"/>
    </row>
    <row r="3792" spans="5:41" x14ac:dyDescent="0.25">
      <c r="E3792" s="20"/>
      <c r="F3792" s="20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  <c r="Y3792" s="15"/>
      <c r="Z3792" s="16"/>
      <c r="AA3792" s="16"/>
      <c r="AB3792" s="16"/>
      <c r="AC3792" s="14"/>
      <c r="AD3792" s="14"/>
      <c r="AE3792" s="27"/>
      <c r="AF3792" s="27"/>
      <c r="AG3792" s="33"/>
      <c r="AH3792" s="34"/>
      <c r="AI3792" s="35"/>
      <c r="AJ3792" s="33"/>
      <c r="AK3792" s="34"/>
      <c r="AL3792" s="35"/>
      <c r="AM3792" s="28"/>
      <c r="AN3792" s="28"/>
      <c r="AO3792" s="28"/>
    </row>
    <row r="3793" spans="5:41" x14ac:dyDescent="0.25">
      <c r="E3793" s="20"/>
      <c r="F3793" s="20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  <c r="Y3793" s="15"/>
      <c r="Z3793" s="16"/>
      <c r="AA3793" s="16"/>
      <c r="AB3793" s="16"/>
      <c r="AC3793" s="14"/>
      <c r="AD3793" s="14"/>
      <c r="AE3793" s="27"/>
      <c r="AF3793" s="27"/>
      <c r="AG3793" s="33"/>
      <c r="AH3793" s="34"/>
      <c r="AI3793" s="35"/>
      <c r="AJ3793" s="33"/>
      <c r="AK3793" s="34"/>
      <c r="AL3793" s="35"/>
      <c r="AM3793" s="28"/>
      <c r="AN3793" s="28"/>
      <c r="AO3793" s="28"/>
    </row>
    <row r="3794" spans="5:41" x14ac:dyDescent="0.25">
      <c r="E3794" s="20"/>
      <c r="F3794" s="20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6"/>
      <c r="AA3794" s="16"/>
      <c r="AB3794" s="16"/>
      <c r="AC3794" s="14"/>
      <c r="AD3794" s="14"/>
      <c r="AE3794" s="27"/>
      <c r="AF3794" s="27"/>
      <c r="AG3794" s="33"/>
      <c r="AH3794" s="34"/>
      <c r="AI3794" s="35"/>
      <c r="AJ3794" s="33"/>
      <c r="AK3794" s="34"/>
      <c r="AL3794" s="35"/>
      <c r="AM3794" s="28"/>
      <c r="AN3794" s="28"/>
      <c r="AO3794" s="28"/>
    </row>
    <row r="3795" spans="5:41" x14ac:dyDescent="0.25">
      <c r="E3795" s="20"/>
      <c r="F3795" s="20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6"/>
      <c r="AA3795" s="16"/>
      <c r="AB3795" s="16"/>
      <c r="AC3795" s="14"/>
      <c r="AD3795" s="14"/>
      <c r="AE3795" s="27"/>
      <c r="AF3795" s="27"/>
      <c r="AG3795" s="33"/>
      <c r="AH3795" s="34"/>
      <c r="AI3795" s="35"/>
      <c r="AJ3795" s="33"/>
      <c r="AK3795" s="34"/>
      <c r="AL3795" s="35"/>
      <c r="AM3795" s="28"/>
      <c r="AN3795" s="28"/>
      <c r="AO3795" s="28"/>
    </row>
    <row r="3796" spans="5:41" x14ac:dyDescent="0.25">
      <c r="E3796" s="20"/>
      <c r="F3796" s="20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6"/>
      <c r="AA3796" s="16"/>
      <c r="AB3796" s="16"/>
      <c r="AC3796" s="14"/>
      <c r="AD3796" s="14"/>
      <c r="AE3796" s="27"/>
      <c r="AF3796" s="27"/>
      <c r="AG3796" s="33"/>
      <c r="AH3796" s="34"/>
      <c r="AI3796" s="35"/>
      <c r="AJ3796" s="33"/>
      <c r="AK3796" s="34"/>
      <c r="AL3796" s="35"/>
      <c r="AM3796" s="28"/>
      <c r="AN3796" s="28"/>
      <c r="AO3796" s="28"/>
    </row>
    <row r="3797" spans="5:41" x14ac:dyDescent="0.25">
      <c r="E3797" s="20"/>
      <c r="F3797" s="20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  <c r="Y3797" s="15"/>
      <c r="Z3797" s="16"/>
      <c r="AA3797" s="16"/>
      <c r="AB3797" s="16"/>
      <c r="AC3797" s="14"/>
      <c r="AD3797" s="14"/>
      <c r="AE3797" s="27"/>
      <c r="AF3797" s="27"/>
      <c r="AG3797" s="33"/>
      <c r="AH3797" s="34"/>
      <c r="AI3797" s="35"/>
      <c r="AJ3797" s="33"/>
      <c r="AK3797" s="34"/>
      <c r="AL3797" s="35"/>
      <c r="AM3797" s="28"/>
      <c r="AN3797" s="28"/>
      <c r="AO3797" s="28"/>
    </row>
    <row r="3798" spans="5:41" x14ac:dyDescent="0.25">
      <c r="E3798" s="20"/>
      <c r="F3798" s="20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6"/>
      <c r="AA3798" s="16"/>
      <c r="AB3798" s="16"/>
      <c r="AC3798" s="14"/>
      <c r="AD3798" s="14"/>
      <c r="AE3798" s="27"/>
      <c r="AF3798" s="27"/>
      <c r="AG3798" s="33"/>
      <c r="AH3798" s="34"/>
      <c r="AI3798" s="35"/>
      <c r="AJ3798" s="33"/>
      <c r="AK3798" s="34"/>
      <c r="AL3798" s="35"/>
      <c r="AM3798" s="28"/>
      <c r="AN3798" s="28"/>
      <c r="AO3798" s="28"/>
    </row>
    <row r="3799" spans="5:41" x14ac:dyDescent="0.25">
      <c r="E3799" s="20"/>
      <c r="F3799" s="20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6"/>
      <c r="AA3799" s="16"/>
      <c r="AB3799" s="16"/>
      <c r="AC3799" s="14"/>
      <c r="AD3799" s="14"/>
      <c r="AE3799" s="27"/>
      <c r="AF3799" s="27"/>
      <c r="AG3799" s="33"/>
      <c r="AH3799" s="34"/>
      <c r="AI3799" s="35"/>
      <c r="AJ3799" s="33"/>
      <c r="AK3799" s="34"/>
      <c r="AL3799" s="35"/>
      <c r="AM3799" s="28"/>
      <c r="AN3799" s="28"/>
      <c r="AO3799" s="28"/>
    </row>
    <row r="3800" spans="5:41" x14ac:dyDescent="0.25">
      <c r="E3800" s="20"/>
      <c r="F3800" s="20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6"/>
      <c r="AA3800" s="16"/>
      <c r="AB3800" s="16"/>
      <c r="AC3800" s="14"/>
      <c r="AD3800" s="14"/>
      <c r="AE3800" s="27"/>
      <c r="AF3800" s="27"/>
      <c r="AG3800" s="33"/>
      <c r="AH3800" s="34"/>
      <c r="AI3800" s="35"/>
      <c r="AJ3800" s="33"/>
      <c r="AK3800" s="34"/>
      <c r="AL3800" s="35"/>
      <c r="AM3800" s="28"/>
      <c r="AN3800" s="28"/>
      <c r="AO3800" s="28"/>
    </row>
    <row r="3801" spans="5:41" x14ac:dyDescent="0.25">
      <c r="E3801" s="20"/>
      <c r="F3801" s="20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  <c r="Y3801" s="15"/>
      <c r="Z3801" s="16"/>
      <c r="AA3801" s="16"/>
      <c r="AB3801" s="16"/>
      <c r="AC3801" s="14"/>
      <c r="AD3801" s="14"/>
      <c r="AE3801" s="27"/>
      <c r="AF3801" s="27"/>
      <c r="AG3801" s="33"/>
      <c r="AH3801" s="34"/>
      <c r="AI3801" s="35"/>
      <c r="AJ3801" s="33"/>
      <c r="AK3801" s="34"/>
      <c r="AL3801" s="35"/>
      <c r="AM3801" s="28"/>
      <c r="AN3801" s="28"/>
      <c r="AO3801" s="28"/>
    </row>
    <row r="3802" spans="5:41" x14ac:dyDescent="0.25">
      <c r="E3802" s="20"/>
      <c r="F3802" s="20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  <c r="Y3802" s="15"/>
      <c r="Z3802" s="16"/>
      <c r="AA3802" s="16"/>
      <c r="AB3802" s="16"/>
      <c r="AC3802" s="14"/>
      <c r="AD3802" s="14"/>
      <c r="AE3802" s="27"/>
      <c r="AF3802" s="27"/>
      <c r="AG3802" s="33"/>
      <c r="AH3802" s="34"/>
      <c r="AI3802" s="35"/>
      <c r="AJ3802" s="33"/>
      <c r="AK3802" s="34"/>
      <c r="AL3802" s="35"/>
      <c r="AM3802" s="28"/>
      <c r="AN3802" s="28"/>
      <c r="AO3802" s="28"/>
    </row>
    <row r="3803" spans="5:41" x14ac:dyDescent="0.25">
      <c r="E3803" s="20"/>
      <c r="F3803" s="20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6"/>
      <c r="AA3803" s="16"/>
      <c r="AB3803" s="16"/>
      <c r="AC3803" s="14"/>
      <c r="AD3803" s="14"/>
      <c r="AE3803" s="27"/>
      <c r="AF3803" s="27"/>
      <c r="AG3803" s="33"/>
      <c r="AH3803" s="34"/>
      <c r="AI3803" s="35"/>
      <c r="AJ3803" s="33"/>
      <c r="AK3803" s="34"/>
      <c r="AL3803" s="35"/>
      <c r="AM3803" s="28"/>
      <c r="AN3803" s="28"/>
      <c r="AO3803" s="28"/>
    </row>
    <row r="3804" spans="5:41" x14ac:dyDescent="0.25">
      <c r="E3804" s="20"/>
      <c r="F3804" s="20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6"/>
      <c r="AA3804" s="16"/>
      <c r="AB3804" s="16"/>
      <c r="AC3804" s="14"/>
      <c r="AD3804" s="14"/>
      <c r="AE3804" s="27"/>
      <c r="AF3804" s="27"/>
      <c r="AG3804" s="33"/>
      <c r="AH3804" s="34"/>
      <c r="AI3804" s="35"/>
      <c r="AJ3804" s="33"/>
      <c r="AK3804" s="34"/>
      <c r="AL3804" s="35"/>
      <c r="AM3804" s="28"/>
      <c r="AN3804" s="28"/>
      <c r="AO3804" s="28"/>
    </row>
    <row r="3805" spans="5:41" x14ac:dyDescent="0.25">
      <c r="E3805" s="20"/>
      <c r="F3805" s="20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6"/>
      <c r="AA3805" s="16"/>
      <c r="AB3805" s="16"/>
      <c r="AC3805" s="14"/>
      <c r="AD3805" s="14"/>
      <c r="AE3805" s="27"/>
      <c r="AF3805" s="27"/>
      <c r="AG3805" s="33"/>
      <c r="AH3805" s="34"/>
      <c r="AI3805" s="35"/>
      <c r="AJ3805" s="33"/>
      <c r="AK3805" s="34"/>
      <c r="AL3805" s="35"/>
      <c r="AM3805" s="28"/>
      <c r="AN3805" s="28"/>
      <c r="AO3805" s="28"/>
    </row>
    <row r="3806" spans="5:41" x14ac:dyDescent="0.25">
      <c r="E3806" s="20"/>
      <c r="F3806" s="20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  <c r="Y3806" s="15"/>
      <c r="Z3806" s="16"/>
      <c r="AA3806" s="16"/>
      <c r="AB3806" s="16"/>
      <c r="AC3806" s="14"/>
      <c r="AD3806" s="14"/>
      <c r="AE3806" s="27"/>
      <c r="AF3806" s="27"/>
      <c r="AG3806" s="33"/>
      <c r="AH3806" s="34"/>
      <c r="AI3806" s="35"/>
      <c r="AJ3806" s="33"/>
      <c r="AK3806" s="34"/>
      <c r="AL3806" s="35"/>
      <c r="AM3806" s="28"/>
      <c r="AN3806" s="28"/>
      <c r="AO3806" s="28"/>
    </row>
    <row r="3807" spans="5:41" x14ac:dyDescent="0.25">
      <c r="E3807" s="20"/>
      <c r="F3807" s="20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  <c r="Y3807" s="15"/>
      <c r="Z3807" s="16"/>
      <c r="AA3807" s="16"/>
      <c r="AB3807" s="16"/>
      <c r="AC3807" s="14"/>
      <c r="AD3807" s="14"/>
      <c r="AE3807" s="27"/>
      <c r="AF3807" s="27"/>
      <c r="AG3807" s="33"/>
      <c r="AH3807" s="34"/>
      <c r="AI3807" s="35"/>
      <c r="AJ3807" s="33"/>
      <c r="AK3807" s="34"/>
      <c r="AL3807" s="35"/>
      <c r="AM3807" s="28"/>
      <c r="AN3807" s="28"/>
      <c r="AO3807" s="28"/>
    </row>
    <row r="3808" spans="5:41" x14ac:dyDescent="0.25">
      <c r="E3808" s="20"/>
      <c r="F3808" s="20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  <c r="Y3808" s="15"/>
      <c r="Z3808" s="16"/>
      <c r="AA3808" s="16"/>
      <c r="AB3808" s="16"/>
      <c r="AC3808" s="14"/>
      <c r="AD3808" s="14"/>
      <c r="AE3808" s="27"/>
      <c r="AF3808" s="27"/>
      <c r="AG3808" s="33"/>
      <c r="AH3808" s="34"/>
      <c r="AI3808" s="35"/>
      <c r="AJ3808" s="33"/>
      <c r="AK3808" s="34"/>
      <c r="AL3808" s="35"/>
      <c r="AM3808" s="28"/>
      <c r="AN3808" s="28"/>
      <c r="AO3808" s="28"/>
    </row>
    <row r="3809" spans="5:41" x14ac:dyDescent="0.25">
      <c r="E3809" s="20"/>
      <c r="F3809" s="20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6"/>
      <c r="AA3809" s="16"/>
      <c r="AB3809" s="16"/>
      <c r="AC3809" s="14"/>
      <c r="AD3809" s="14"/>
      <c r="AE3809" s="27"/>
      <c r="AF3809" s="27"/>
      <c r="AG3809" s="33"/>
      <c r="AH3809" s="34"/>
      <c r="AI3809" s="35"/>
      <c r="AJ3809" s="33"/>
      <c r="AK3809" s="34"/>
      <c r="AL3809" s="35"/>
      <c r="AM3809" s="28"/>
      <c r="AN3809" s="28"/>
      <c r="AO3809" s="28"/>
    </row>
    <row r="3810" spans="5:41" x14ac:dyDescent="0.25">
      <c r="E3810" s="20"/>
      <c r="F3810" s="20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6"/>
      <c r="AA3810" s="16"/>
      <c r="AB3810" s="16"/>
      <c r="AC3810" s="14"/>
      <c r="AD3810" s="14"/>
      <c r="AE3810" s="27"/>
      <c r="AF3810" s="27"/>
      <c r="AG3810" s="33"/>
      <c r="AH3810" s="34"/>
      <c r="AI3810" s="35"/>
      <c r="AJ3810" s="33"/>
      <c r="AK3810" s="34"/>
      <c r="AL3810" s="35"/>
      <c r="AM3810" s="28"/>
      <c r="AN3810" s="28"/>
      <c r="AO3810" s="28"/>
    </row>
    <row r="3811" spans="5:41" x14ac:dyDescent="0.25">
      <c r="E3811" s="20"/>
      <c r="F3811" s="20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6"/>
      <c r="AA3811" s="16"/>
      <c r="AB3811" s="16"/>
      <c r="AC3811" s="14"/>
      <c r="AD3811" s="14"/>
      <c r="AE3811" s="27"/>
      <c r="AF3811" s="27"/>
      <c r="AG3811" s="33"/>
      <c r="AH3811" s="34"/>
      <c r="AI3811" s="35"/>
      <c r="AJ3811" s="33"/>
      <c r="AK3811" s="34"/>
      <c r="AL3811" s="35"/>
      <c r="AM3811" s="28"/>
      <c r="AN3811" s="28"/>
      <c r="AO3811" s="28"/>
    </row>
    <row r="3812" spans="5:41" x14ac:dyDescent="0.25">
      <c r="E3812" s="20"/>
      <c r="F3812" s="20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  <c r="Y3812" s="15"/>
      <c r="Z3812" s="16"/>
      <c r="AA3812" s="16"/>
      <c r="AB3812" s="16"/>
      <c r="AC3812" s="14"/>
      <c r="AD3812" s="14"/>
      <c r="AE3812" s="27"/>
      <c r="AF3812" s="27"/>
      <c r="AG3812" s="33"/>
      <c r="AH3812" s="34"/>
      <c r="AI3812" s="35"/>
      <c r="AJ3812" s="33"/>
      <c r="AK3812" s="34"/>
      <c r="AL3812" s="35"/>
      <c r="AM3812" s="28"/>
      <c r="AN3812" s="28"/>
      <c r="AO3812" s="28"/>
    </row>
    <row r="3813" spans="5:41" x14ac:dyDescent="0.25">
      <c r="E3813" s="20"/>
      <c r="F3813" s="20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6"/>
      <c r="AA3813" s="16"/>
      <c r="AB3813" s="16"/>
      <c r="AC3813" s="14"/>
      <c r="AD3813" s="14"/>
      <c r="AE3813" s="27"/>
      <c r="AF3813" s="27"/>
      <c r="AG3813" s="33"/>
      <c r="AH3813" s="34"/>
      <c r="AI3813" s="35"/>
      <c r="AJ3813" s="33"/>
      <c r="AK3813" s="34"/>
      <c r="AL3813" s="35"/>
      <c r="AM3813" s="28"/>
      <c r="AN3813" s="28"/>
      <c r="AO3813" s="28"/>
    </row>
    <row r="3814" spans="5:41" x14ac:dyDescent="0.25">
      <c r="E3814" s="20"/>
      <c r="F3814" s="20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  <c r="Y3814" s="15"/>
      <c r="Z3814" s="16"/>
      <c r="AA3814" s="16"/>
      <c r="AB3814" s="16"/>
      <c r="AC3814" s="14"/>
      <c r="AD3814" s="14"/>
      <c r="AE3814" s="27"/>
      <c r="AF3814" s="27"/>
      <c r="AG3814" s="33"/>
      <c r="AH3814" s="34"/>
      <c r="AI3814" s="35"/>
      <c r="AJ3814" s="33"/>
      <c r="AK3814" s="34"/>
      <c r="AL3814" s="35"/>
      <c r="AM3814" s="28"/>
      <c r="AN3814" s="28"/>
      <c r="AO3814" s="28"/>
    </row>
    <row r="3815" spans="5:41" x14ac:dyDescent="0.25">
      <c r="E3815" s="20"/>
      <c r="F3815" s="20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6"/>
      <c r="AA3815" s="16"/>
      <c r="AB3815" s="16"/>
      <c r="AC3815" s="14"/>
      <c r="AD3815" s="14"/>
      <c r="AE3815" s="27"/>
      <c r="AF3815" s="27"/>
      <c r="AG3815" s="33"/>
      <c r="AH3815" s="34"/>
      <c r="AI3815" s="35"/>
      <c r="AJ3815" s="33"/>
      <c r="AK3815" s="34"/>
      <c r="AL3815" s="35"/>
      <c r="AM3815" s="28"/>
      <c r="AN3815" s="28"/>
      <c r="AO3815" s="28"/>
    </row>
    <row r="3816" spans="5:41" x14ac:dyDescent="0.25">
      <c r="E3816" s="20"/>
      <c r="F3816" s="20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  <c r="Y3816" s="15"/>
      <c r="Z3816" s="16"/>
      <c r="AA3816" s="16"/>
      <c r="AB3816" s="16"/>
      <c r="AC3816" s="14"/>
      <c r="AD3816" s="14"/>
      <c r="AE3816" s="27"/>
      <c r="AF3816" s="27"/>
      <c r="AG3816" s="33"/>
      <c r="AH3816" s="34"/>
      <c r="AI3816" s="35"/>
      <c r="AJ3816" s="33"/>
      <c r="AK3816" s="34"/>
      <c r="AL3816" s="35"/>
      <c r="AM3816" s="28"/>
      <c r="AN3816" s="28"/>
      <c r="AO3816" s="28"/>
    </row>
    <row r="3817" spans="5:41" x14ac:dyDescent="0.25">
      <c r="E3817" s="20"/>
      <c r="F3817" s="20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  <c r="Y3817" s="15"/>
      <c r="Z3817" s="16"/>
      <c r="AA3817" s="16"/>
      <c r="AB3817" s="16"/>
      <c r="AC3817" s="14"/>
      <c r="AD3817" s="14"/>
      <c r="AE3817" s="27"/>
      <c r="AF3817" s="27"/>
      <c r="AG3817" s="33"/>
      <c r="AH3817" s="34"/>
      <c r="AI3817" s="35"/>
      <c r="AJ3817" s="33"/>
      <c r="AK3817" s="34"/>
      <c r="AL3817" s="35"/>
      <c r="AM3817" s="28"/>
      <c r="AN3817" s="28"/>
      <c r="AO3817" s="28"/>
    </row>
    <row r="3818" spans="5:41" x14ac:dyDescent="0.25">
      <c r="E3818" s="20"/>
      <c r="F3818" s="20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  <c r="Y3818" s="15"/>
      <c r="Z3818" s="16"/>
      <c r="AA3818" s="16"/>
      <c r="AB3818" s="16"/>
      <c r="AC3818" s="14"/>
      <c r="AD3818" s="14"/>
      <c r="AE3818" s="27"/>
      <c r="AF3818" s="27"/>
      <c r="AG3818" s="33"/>
      <c r="AH3818" s="34"/>
      <c r="AI3818" s="35"/>
      <c r="AJ3818" s="33"/>
      <c r="AK3818" s="34"/>
      <c r="AL3818" s="35"/>
      <c r="AM3818" s="28"/>
      <c r="AN3818" s="28"/>
      <c r="AO3818" s="28"/>
    </row>
    <row r="3819" spans="5:41" x14ac:dyDescent="0.25">
      <c r="E3819" s="20"/>
      <c r="F3819" s="20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6"/>
      <c r="AA3819" s="16"/>
      <c r="AB3819" s="16"/>
      <c r="AC3819" s="14"/>
      <c r="AD3819" s="14"/>
      <c r="AE3819" s="27"/>
      <c r="AF3819" s="27"/>
      <c r="AG3819" s="33"/>
      <c r="AH3819" s="34"/>
      <c r="AI3819" s="35"/>
      <c r="AJ3819" s="33"/>
      <c r="AK3819" s="34"/>
      <c r="AL3819" s="35"/>
      <c r="AM3819" s="28"/>
      <c r="AN3819" s="28"/>
      <c r="AO3819" s="28"/>
    </row>
    <row r="3820" spans="5:41" x14ac:dyDescent="0.25">
      <c r="E3820" s="20"/>
      <c r="F3820" s="20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  <c r="Y3820" s="15"/>
      <c r="Z3820" s="16"/>
      <c r="AA3820" s="16"/>
      <c r="AB3820" s="16"/>
      <c r="AC3820" s="14"/>
      <c r="AD3820" s="14"/>
      <c r="AE3820" s="27"/>
      <c r="AF3820" s="27"/>
      <c r="AG3820" s="33"/>
      <c r="AH3820" s="34"/>
      <c r="AI3820" s="35"/>
      <c r="AJ3820" s="33"/>
      <c r="AK3820" s="34"/>
      <c r="AL3820" s="35"/>
      <c r="AM3820" s="28"/>
      <c r="AN3820" s="28"/>
      <c r="AO3820" s="28"/>
    </row>
    <row r="3821" spans="5:41" x14ac:dyDescent="0.25">
      <c r="E3821" s="20"/>
      <c r="F3821" s="20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6"/>
      <c r="AA3821" s="16"/>
      <c r="AB3821" s="16"/>
      <c r="AC3821" s="14"/>
      <c r="AD3821" s="14"/>
      <c r="AE3821" s="27"/>
      <c r="AF3821" s="27"/>
      <c r="AG3821" s="33"/>
      <c r="AH3821" s="34"/>
      <c r="AI3821" s="35"/>
      <c r="AJ3821" s="33"/>
      <c r="AK3821" s="34"/>
      <c r="AL3821" s="35"/>
      <c r="AM3821" s="28"/>
      <c r="AN3821" s="28"/>
      <c r="AO3821" s="28"/>
    </row>
    <row r="3822" spans="5:41" x14ac:dyDescent="0.25">
      <c r="E3822" s="20"/>
      <c r="F3822" s="20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6"/>
      <c r="AA3822" s="16"/>
      <c r="AB3822" s="16"/>
      <c r="AC3822" s="14"/>
      <c r="AD3822" s="14"/>
      <c r="AE3822" s="27"/>
      <c r="AF3822" s="27"/>
      <c r="AG3822" s="33"/>
      <c r="AH3822" s="34"/>
      <c r="AI3822" s="35"/>
      <c r="AJ3822" s="33"/>
      <c r="AK3822" s="34"/>
      <c r="AL3822" s="35"/>
      <c r="AM3822" s="28"/>
      <c r="AN3822" s="28"/>
      <c r="AO3822" s="28"/>
    </row>
    <row r="3823" spans="5:41" x14ac:dyDescent="0.25">
      <c r="E3823" s="20"/>
      <c r="F3823" s="20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  <c r="Y3823" s="15"/>
      <c r="Z3823" s="16"/>
      <c r="AA3823" s="16"/>
      <c r="AB3823" s="16"/>
      <c r="AC3823" s="14"/>
      <c r="AD3823" s="14"/>
      <c r="AE3823" s="27"/>
      <c r="AF3823" s="27"/>
      <c r="AG3823" s="33"/>
      <c r="AH3823" s="34"/>
      <c r="AI3823" s="35"/>
      <c r="AJ3823" s="33"/>
      <c r="AK3823" s="34"/>
      <c r="AL3823" s="35"/>
      <c r="AM3823" s="28"/>
      <c r="AN3823" s="28"/>
      <c r="AO3823" s="28"/>
    </row>
    <row r="3824" spans="5:41" x14ac:dyDescent="0.25">
      <c r="E3824" s="20"/>
      <c r="F3824" s="20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  <c r="Y3824" s="15"/>
      <c r="Z3824" s="16"/>
      <c r="AA3824" s="16"/>
      <c r="AB3824" s="16"/>
      <c r="AC3824" s="14"/>
      <c r="AD3824" s="14"/>
      <c r="AE3824" s="27"/>
      <c r="AF3824" s="27"/>
      <c r="AG3824" s="33"/>
      <c r="AH3824" s="34"/>
      <c r="AI3824" s="35"/>
      <c r="AJ3824" s="33"/>
      <c r="AK3824" s="34"/>
      <c r="AL3824" s="35"/>
      <c r="AM3824" s="28"/>
      <c r="AN3824" s="28"/>
      <c r="AO3824" s="28"/>
    </row>
    <row r="3825" spans="5:41" x14ac:dyDescent="0.25">
      <c r="E3825" s="20"/>
      <c r="F3825" s="20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  <c r="Y3825" s="15"/>
      <c r="Z3825" s="16"/>
      <c r="AA3825" s="16"/>
      <c r="AB3825" s="16"/>
      <c r="AC3825" s="14"/>
      <c r="AD3825" s="14"/>
      <c r="AE3825" s="27"/>
      <c r="AF3825" s="27"/>
      <c r="AG3825" s="33"/>
      <c r="AH3825" s="34"/>
      <c r="AI3825" s="35"/>
      <c r="AJ3825" s="33"/>
      <c r="AK3825" s="34"/>
      <c r="AL3825" s="35"/>
      <c r="AM3825" s="28"/>
      <c r="AN3825" s="28"/>
      <c r="AO3825" s="28"/>
    </row>
    <row r="3826" spans="5:41" x14ac:dyDescent="0.25">
      <c r="E3826" s="20"/>
      <c r="F3826" s="20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  <c r="Y3826" s="15"/>
      <c r="Z3826" s="16"/>
      <c r="AA3826" s="16"/>
      <c r="AB3826" s="16"/>
      <c r="AC3826" s="14"/>
      <c r="AD3826" s="14"/>
      <c r="AE3826" s="27"/>
      <c r="AF3826" s="27"/>
      <c r="AG3826" s="33"/>
      <c r="AH3826" s="34"/>
      <c r="AI3826" s="35"/>
      <c r="AJ3826" s="33"/>
      <c r="AK3826" s="34"/>
      <c r="AL3826" s="35"/>
      <c r="AM3826" s="28"/>
      <c r="AN3826" s="28"/>
      <c r="AO3826" s="28"/>
    </row>
    <row r="3827" spans="5:41" x14ac:dyDescent="0.25">
      <c r="E3827" s="20"/>
      <c r="F3827" s="20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  <c r="Y3827" s="15"/>
      <c r="Z3827" s="16"/>
      <c r="AA3827" s="16"/>
      <c r="AB3827" s="16"/>
      <c r="AC3827" s="14"/>
      <c r="AD3827" s="14"/>
      <c r="AE3827" s="27"/>
      <c r="AF3827" s="27"/>
      <c r="AG3827" s="33"/>
      <c r="AH3827" s="34"/>
      <c r="AI3827" s="35"/>
      <c r="AJ3827" s="33"/>
      <c r="AK3827" s="34"/>
      <c r="AL3827" s="35"/>
      <c r="AM3827" s="28"/>
      <c r="AN3827" s="28"/>
      <c r="AO3827" s="28"/>
    </row>
    <row r="3828" spans="5:41" x14ac:dyDescent="0.25">
      <c r="E3828" s="20"/>
      <c r="F3828" s="20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  <c r="Y3828" s="15"/>
      <c r="Z3828" s="16"/>
      <c r="AA3828" s="16"/>
      <c r="AB3828" s="16"/>
      <c r="AC3828" s="14"/>
      <c r="AD3828" s="14"/>
      <c r="AE3828" s="27"/>
      <c r="AF3828" s="27"/>
      <c r="AG3828" s="33"/>
      <c r="AH3828" s="34"/>
      <c r="AI3828" s="35"/>
      <c r="AJ3828" s="33"/>
      <c r="AK3828" s="34"/>
      <c r="AL3828" s="35"/>
      <c r="AM3828" s="28"/>
      <c r="AN3828" s="28"/>
      <c r="AO3828" s="28"/>
    </row>
    <row r="3829" spans="5:41" x14ac:dyDescent="0.25">
      <c r="E3829" s="20"/>
      <c r="F3829" s="20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6"/>
      <c r="AA3829" s="16"/>
      <c r="AB3829" s="16"/>
      <c r="AC3829" s="14"/>
      <c r="AD3829" s="14"/>
      <c r="AE3829" s="27"/>
      <c r="AF3829" s="27"/>
      <c r="AG3829" s="33"/>
      <c r="AH3829" s="34"/>
      <c r="AI3829" s="35"/>
      <c r="AJ3829" s="33"/>
      <c r="AK3829" s="34"/>
      <c r="AL3829" s="35"/>
      <c r="AM3829" s="28"/>
      <c r="AN3829" s="28"/>
      <c r="AO3829" s="28"/>
    </row>
    <row r="3830" spans="5:41" x14ac:dyDescent="0.25">
      <c r="E3830" s="20"/>
      <c r="F3830" s="20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  <c r="Y3830" s="15"/>
      <c r="Z3830" s="16"/>
      <c r="AA3830" s="16"/>
      <c r="AB3830" s="16"/>
      <c r="AC3830" s="14"/>
      <c r="AD3830" s="14"/>
      <c r="AE3830" s="27"/>
      <c r="AF3830" s="27"/>
      <c r="AG3830" s="33"/>
      <c r="AH3830" s="34"/>
      <c r="AI3830" s="35"/>
      <c r="AJ3830" s="33"/>
      <c r="AK3830" s="34"/>
      <c r="AL3830" s="35"/>
      <c r="AM3830" s="28"/>
      <c r="AN3830" s="28"/>
      <c r="AO3830" s="28"/>
    </row>
    <row r="3831" spans="5:41" x14ac:dyDescent="0.25">
      <c r="E3831" s="20"/>
      <c r="F3831" s="20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6"/>
      <c r="AA3831" s="16"/>
      <c r="AB3831" s="16"/>
      <c r="AC3831" s="14"/>
      <c r="AD3831" s="14"/>
      <c r="AE3831" s="27"/>
      <c r="AF3831" s="27"/>
      <c r="AG3831" s="33"/>
      <c r="AH3831" s="34"/>
      <c r="AI3831" s="35"/>
      <c r="AJ3831" s="33"/>
      <c r="AK3831" s="34"/>
      <c r="AL3831" s="35"/>
      <c r="AM3831" s="28"/>
      <c r="AN3831" s="28"/>
      <c r="AO3831" s="28"/>
    </row>
    <row r="3832" spans="5:41" x14ac:dyDescent="0.25">
      <c r="E3832" s="20"/>
      <c r="F3832" s="20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  <c r="Y3832" s="15"/>
      <c r="Z3832" s="16"/>
      <c r="AA3832" s="16"/>
      <c r="AB3832" s="16"/>
      <c r="AC3832" s="14"/>
      <c r="AD3832" s="14"/>
      <c r="AE3832" s="27"/>
      <c r="AF3832" s="27"/>
      <c r="AG3832" s="33"/>
      <c r="AH3832" s="34"/>
      <c r="AI3832" s="35"/>
      <c r="AJ3832" s="33"/>
      <c r="AK3832" s="34"/>
      <c r="AL3832" s="35"/>
      <c r="AM3832" s="28"/>
      <c r="AN3832" s="28"/>
      <c r="AO3832" s="28"/>
    </row>
    <row r="3833" spans="5:41" x14ac:dyDescent="0.25">
      <c r="E3833" s="20"/>
      <c r="F3833" s="20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  <c r="Y3833" s="15"/>
      <c r="Z3833" s="16"/>
      <c r="AA3833" s="16"/>
      <c r="AB3833" s="16"/>
      <c r="AC3833" s="14"/>
      <c r="AD3833" s="14"/>
      <c r="AE3833" s="27"/>
      <c r="AF3833" s="27"/>
      <c r="AG3833" s="33"/>
      <c r="AH3833" s="34"/>
      <c r="AI3833" s="35"/>
      <c r="AJ3833" s="33"/>
      <c r="AK3833" s="34"/>
      <c r="AL3833" s="35"/>
      <c r="AM3833" s="28"/>
      <c r="AN3833" s="28"/>
      <c r="AO3833" s="28"/>
    </row>
    <row r="3834" spans="5:41" x14ac:dyDescent="0.25">
      <c r="E3834" s="20"/>
      <c r="F3834" s="20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  <c r="Y3834" s="15"/>
      <c r="Z3834" s="16"/>
      <c r="AA3834" s="16"/>
      <c r="AB3834" s="16"/>
      <c r="AC3834" s="14"/>
      <c r="AD3834" s="14"/>
      <c r="AE3834" s="27"/>
      <c r="AF3834" s="27"/>
      <c r="AG3834" s="33"/>
      <c r="AH3834" s="34"/>
      <c r="AI3834" s="35"/>
      <c r="AJ3834" s="33"/>
      <c r="AK3834" s="34"/>
      <c r="AL3834" s="35"/>
      <c r="AM3834" s="28"/>
      <c r="AN3834" s="28"/>
      <c r="AO3834" s="28"/>
    </row>
    <row r="3835" spans="5:41" x14ac:dyDescent="0.25">
      <c r="E3835" s="20"/>
      <c r="F3835" s="20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6"/>
      <c r="AA3835" s="16"/>
      <c r="AB3835" s="16"/>
      <c r="AC3835" s="14"/>
      <c r="AD3835" s="14"/>
      <c r="AE3835" s="27"/>
      <c r="AF3835" s="27"/>
      <c r="AG3835" s="33"/>
      <c r="AH3835" s="34"/>
      <c r="AI3835" s="35"/>
      <c r="AJ3835" s="33"/>
      <c r="AK3835" s="34"/>
      <c r="AL3835" s="35"/>
      <c r="AM3835" s="28"/>
      <c r="AN3835" s="28"/>
      <c r="AO3835" s="28"/>
    </row>
    <row r="3836" spans="5:41" x14ac:dyDescent="0.25">
      <c r="E3836" s="20"/>
      <c r="F3836" s="20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  <c r="Y3836" s="15"/>
      <c r="Z3836" s="16"/>
      <c r="AA3836" s="16"/>
      <c r="AB3836" s="16"/>
      <c r="AC3836" s="14"/>
      <c r="AD3836" s="14"/>
      <c r="AE3836" s="27"/>
      <c r="AF3836" s="27"/>
      <c r="AG3836" s="33"/>
      <c r="AH3836" s="34"/>
      <c r="AI3836" s="35"/>
      <c r="AJ3836" s="33"/>
      <c r="AK3836" s="34"/>
      <c r="AL3836" s="35"/>
      <c r="AM3836" s="28"/>
      <c r="AN3836" s="28"/>
      <c r="AO3836" s="28"/>
    </row>
    <row r="3837" spans="5:41" x14ac:dyDescent="0.25">
      <c r="E3837" s="20"/>
      <c r="F3837" s="20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6"/>
      <c r="AA3837" s="16"/>
      <c r="AB3837" s="16"/>
      <c r="AC3837" s="14"/>
      <c r="AD3837" s="14"/>
      <c r="AE3837" s="27"/>
      <c r="AF3837" s="27"/>
      <c r="AG3837" s="33"/>
      <c r="AH3837" s="34"/>
      <c r="AI3837" s="35"/>
      <c r="AJ3837" s="33"/>
      <c r="AK3837" s="34"/>
      <c r="AL3837" s="35"/>
      <c r="AM3837" s="28"/>
      <c r="AN3837" s="28"/>
      <c r="AO3837" s="28"/>
    </row>
    <row r="3838" spans="5:41" x14ac:dyDescent="0.25">
      <c r="E3838" s="20"/>
      <c r="F3838" s="20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  <c r="Y3838" s="15"/>
      <c r="Z3838" s="16"/>
      <c r="AA3838" s="16"/>
      <c r="AB3838" s="16"/>
      <c r="AC3838" s="14"/>
      <c r="AD3838" s="14"/>
      <c r="AE3838" s="27"/>
      <c r="AF3838" s="27"/>
      <c r="AG3838" s="33"/>
      <c r="AH3838" s="34"/>
      <c r="AI3838" s="35"/>
      <c r="AJ3838" s="33"/>
      <c r="AK3838" s="34"/>
      <c r="AL3838" s="35"/>
      <c r="AM3838" s="28"/>
      <c r="AN3838" s="28"/>
      <c r="AO3838" s="28"/>
    </row>
    <row r="3839" spans="5:41" x14ac:dyDescent="0.25">
      <c r="E3839" s="20"/>
      <c r="F3839" s="20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6"/>
      <c r="AA3839" s="16"/>
      <c r="AB3839" s="16"/>
      <c r="AC3839" s="14"/>
      <c r="AD3839" s="14"/>
      <c r="AE3839" s="27"/>
      <c r="AF3839" s="27"/>
      <c r="AG3839" s="33"/>
      <c r="AH3839" s="34"/>
      <c r="AI3839" s="35"/>
      <c r="AJ3839" s="33"/>
      <c r="AK3839" s="34"/>
      <c r="AL3839" s="35"/>
      <c r="AM3839" s="28"/>
      <c r="AN3839" s="28"/>
      <c r="AO3839" s="28"/>
    </row>
    <row r="3840" spans="5:41" x14ac:dyDescent="0.25">
      <c r="E3840" s="20"/>
      <c r="F3840" s="20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  <c r="Y3840" s="15"/>
      <c r="Z3840" s="16"/>
      <c r="AA3840" s="16"/>
      <c r="AB3840" s="16"/>
      <c r="AC3840" s="14"/>
      <c r="AD3840" s="14"/>
      <c r="AE3840" s="27"/>
      <c r="AF3840" s="27"/>
      <c r="AG3840" s="33"/>
      <c r="AH3840" s="34"/>
      <c r="AI3840" s="35"/>
      <c r="AJ3840" s="33"/>
      <c r="AK3840" s="34"/>
      <c r="AL3840" s="35"/>
      <c r="AM3840" s="28"/>
      <c r="AN3840" s="28"/>
      <c r="AO3840" s="28"/>
    </row>
    <row r="3841" spans="5:41" x14ac:dyDescent="0.25">
      <c r="E3841" s="20"/>
      <c r="F3841" s="20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6"/>
      <c r="AA3841" s="16"/>
      <c r="AB3841" s="16"/>
      <c r="AC3841" s="14"/>
      <c r="AD3841" s="14"/>
      <c r="AE3841" s="27"/>
      <c r="AF3841" s="27"/>
      <c r="AG3841" s="33"/>
      <c r="AH3841" s="34"/>
      <c r="AI3841" s="35"/>
      <c r="AJ3841" s="33"/>
      <c r="AK3841" s="34"/>
      <c r="AL3841" s="35"/>
      <c r="AM3841" s="28"/>
      <c r="AN3841" s="28"/>
      <c r="AO3841" s="28"/>
    </row>
    <row r="3842" spans="5:41" x14ac:dyDescent="0.25">
      <c r="E3842" s="20"/>
      <c r="F3842" s="20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6"/>
      <c r="AA3842" s="16"/>
      <c r="AB3842" s="16"/>
      <c r="AC3842" s="14"/>
      <c r="AD3842" s="14"/>
      <c r="AE3842" s="27"/>
      <c r="AF3842" s="27"/>
      <c r="AG3842" s="33"/>
      <c r="AH3842" s="34"/>
      <c r="AI3842" s="35"/>
      <c r="AJ3842" s="33"/>
      <c r="AK3842" s="34"/>
      <c r="AL3842" s="35"/>
      <c r="AM3842" s="28"/>
      <c r="AN3842" s="28"/>
      <c r="AO3842" s="28"/>
    </row>
    <row r="3843" spans="5:41" x14ac:dyDescent="0.25">
      <c r="E3843" s="20"/>
      <c r="F3843" s="20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6"/>
      <c r="AA3843" s="16"/>
      <c r="AB3843" s="16"/>
      <c r="AC3843" s="14"/>
      <c r="AD3843" s="14"/>
      <c r="AE3843" s="27"/>
      <c r="AF3843" s="27"/>
      <c r="AG3843" s="33"/>
      <c r="AH3843" s="34"/>
      <c r="AI3843" s="35"/>
      <c r="AJ3843" s="33"/>
      <c r="AK3843" s="34"/>
      <c r="AL3843" s="35"/>
      <c r="AM3843" s="28"/>
      <c r="AN3843" s="28"/>
      <c r="AO3843" s="28"/>
    </row>
    <row r="3844" spans="5:41" x14ac:dyDescent="0.25">
      <c r="E3844" s="20"/>
      <c r="F3844" s="20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  <c r="Y3844" s="15"/>
      <c r="Z3844" s="16"/>
      <c r="AA3844" s="16"/>
      <c r="AB3844" s="16"/>
      <c r="AC3844" s="14"/>
      <c r="AD3844" s="14"/>
      <c r="AE3844" s="27"/>
      <c r="AF3844" s="27"/>
      <c r="AG3844" s="33"/>
      <c r="AH3844" s="34"/>
      <c r="AI3844" s="35"/>
      <c r="AJ3844" s="33"/>
      <c r="AK3844" s="34"/>
      <c r="AL3844" s="35"/>
      <c r="AM3844" s="28"/>
      <c r="AN3844" s="28"/>
      <c r="AO3844" s="28"/>
    </row>
    <row r="3845" spans="5:41" x14ac:dyDescent="0.25">
      <c r="E3845" s="20"/>
      <c r="F3845" s="20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6"/>
      <c r="AA3845" s="16"/>
      <c r="AB3845" s="16"/>
      <c r="AC3845" s="14"/>
      <c r="AD3845" s="14"/>
      <c r="AE3845" s="27"/>
      <c r="AF3845" s="27"/>
      <c r="AG3845" s="33"/>
      <c r="AH3845" s="34"/>
      <c r="AI3845" s="35"/>
      <c r="AJ3845" s="33"/>
      <c r="AK3845" s="34"/>
      <c r="AL3845" s="35"/>
      <c r="AM3845" s="28"/>
      <c r="AN3845" s="28"/>
      <c r="AO3845" s="28"/>
    </row>
    <row r="3846" spans="5:41" x14ac:dyDescent="0.25">
      <c r="E3846" s="20"/>
      <c r="F3846" s="20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  <c r="Y3846" s="15"/>
      <c r="Z3846" s="16"/>
      <c r="AA3846" s="16"/>
      <c r="AB3846" s="16"/>
      <c r="AC3846" s="14"/>
      <c r="AD3846" s="14"/>
      <c r="AE3846" s="27"/>
      <c r="AF3846" s="27"/>
      <c r="AG3846" s="33"/>
      <c r="AH3846" s="34"/>
      <c r="AI3846" s="35"/>
      <c r="AJ3846" s="33"/>
      <c r="AK3846" s="34"/>
      <c r="AL3846" s="35"/>
      <c r="AM3846" s="28"/>
      <c r="AN3846" s="28"/>
      <c r="AO3846" s="28"/>
    </row>
    <row r="3847" spans="5:41" x14ac:dyDescent="0.25">
      <c r="E3847" s="20"/>
      <c r="F3847" s="20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  <c r="Y3847" s="15"/>
      <c r="Z3847" s="16"/>
      <c r="AA3847" s="16"/>
      <c r="AB3847" s="16"/>
      <c r="AC3847" s="14"/>
      <c r="AD3847" s="14"/>
      <c r="AE3847" s="27"/>
      <c r="AF3847" s="27"/>
      <c r="AG3847" s="33"/>
      <c r="AH3847" s="34"/>
      <c r="AI3847" s="35"/>
      <c r="AJ3847" s="33"/>
      <c r="AK3847" s="34"/>
      <c r="AL3847" s="35"/>
      <c r="AM3847" s="28"/>
      <c r="AN3847" s="28"/>
      <c r="AO3847" s="28"/>
    </row>
    <row r="3848" spans="5:41" x14ac:dyDescent="0.25">
      <c r="E3848" s="20"/>
      <c r="F3848" s="20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6"/>
      <c r="AA3848" s="16"/>
      <c r="AB3848" s="16"/>
      <c r="AC3848" s="14"/>
      <c r="AD3848" s="14"/>
      <c r="AE3848" s="27"/>
      <c r="AF3848" s="27"/>
      <c r="AG3848" s="33"/>
      <c r="AH3848" s="34"/>
      <c r="AI3848" s="35"/>
      <c r="AJ3848" s="33"/>
      <c r="AK3848" s="34"/>
      <c r="AL3848" s="35"/>
      <c r="AM3848" s="28"/>
      <c r="AN3848" s="28"/>
      <c r="AO3848" s="28"/>
    </row>
    <row r="3849" spans="5:41" x14ac:dyDescent="0.25">
      <c r="E3849" s="20"/>
      <c r="F3849" s="20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  <c r="Y3849" s="15"/>
      <c r="Z3849" s="16"/>
      <c r="AA3849" s="16"/>
      <c r="AB3849" s="16"/>
      <c r="AC3849" s="14"/>
      <c r="AD3849" s="14"/>
      <c r="AE3849" s="27"/>
      <c r="AF3849" s="27"/>
      <c r="AG3849" s="33"/>
      <c r="AH3849" s="34"/>
      <c r="AI3849" s="35"/>
      <c r="AJ3849" s="33"/>
      <c r="AK3849" s="34"/>
      <c r="AL3849" s="35"/>
      <c r="AM3849" s="28"/>
      <c r="AN3849" s="28"/>
      <c r="AO3849" s="28"/>
    </row>
    <row r="3850" spans="5:41" x14ac:dyDescent="0.25">
      <c r="E3850" s="20"/>
      <c r="F3850" s="20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  <c r="Y3850" s="15"/>
      <c r="Z3850" s="16"/>
      <c r="AA3850" s="16"/>
      <c r="AB3850" s="16"/>
      <c r="AC3850" s="14"/>
      <c r="AD3850" s="14"/>
      <c r="AE3850" s="27"/>
      <c r="AF3850" s="27"/>
      <c r="AG3850" s="33"/>
      <c r="AH3850" s="34"/>
      <c r="AI3850" s="35"/>
      <c r="AJ3850" s="33"/>
      <c r="AK3850" s="34"/>
      <c r="AL3850" s="35"/>
      <c r="AM3850" s="28"/>
      <c r="AN3850" s="28"/>
      <c r="AO3850" s="28"/>
    </row>
    <row r="3851" spans="5:41" x14ac:dyDescent="0.25">
      <c r="E3851" s="20"/>
      <c r="F3851" s="20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  <c r="Y3851" s="15"/>
      <c r="Z3851" s="16"/>
      <c r="AA3851" s="16"/>
      <c r="AB3851" s="16"/>
      <c r="AC3851" s="14"/>
      <c r="AD3851" s="14"/>
      <c r="AE3851" s="27"/>
      <c r="AF3851" s="27"/>
      <c r="AG3851" s="33"/>
      <c r="AH3851" s="34"/>
      <c r="AI3851" s="35"/>
      <c r="AJ3851" s="33"/>
      <c r="AK3851" s="34"/>
      <c r="AL3851" s="35"/>
      <c r="AM3851" s="28"/>
      <c r="AN3851" s="28"/>
      <c r="AO3851" s="28"/>
    </row>
    <row r="3852" spans="5:41" x14ac:dyDescent="0.25">
      <c r="E3852" s="20"/>
      <c r="F3852" s="20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6"/>
      <c r="AA3852" s="16"/>
      <c r="AB3852" s="16"/>
      <c r="AC3852" s="14"/>
      <c r="AD3852" s="14"/>
      <c r="AE3852" s="27"/>
      <c r="AF3852" s="27"/>
      <c r="AG3852" s="33"/>
      <c r="AH3852" s="34"/>
      <c r="AI3852" s="35"/>
      <c r="AJ3852" s="33"/>
      <c r="AK3852" s="34"/>
      <c r="AL3852" s="35"/>
      <c r="AM3852" s="28"/>
      <c r="AN3852" s="28"/>
      <c r="AO3852" s="28"/>
    </row>
    <row r="3853" spans="5:41" x14ac:dyDescent="0.25">
      <c r="E3853" s="20"/>
      <c r="F3853" s="20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  <c r="Y3853" s="15"/>
      <c r="Z3853" s="16"/>
      <c r="AA3853" s="16"/>
      <c r="AB3853" s="16"/>
      <c r="AC3853" s="14"/>
      <c r="AD3853" s="14"/>
      <c r="AE3853" s="27"/>
      <c r="AF3853" s="27"/>
      <c r="AG3853" s="33"/>
      <c r="AH3853" s="34"/>
      <c r="AI3853" s="35"/>
      <c r="AJ3853" s="33"/>
      <c r="AK3853" s="34"/>
      <c r="AL3853" s="35"/>
      <c r="AM3853" s="28"/>
      <c r="AN3853" s="28"/>
      <c r="AO3853" s="28"/>
    </row>
    <row r="3854" spans="5:41" x14ac:dyDescent="0.25">
      <c r="E3854" s="20"/>
      <c r="F3854" s="20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6"/>
      <c r="AA3854" s="16"/>
      <c r="AB3854" s="16"/>
      <c r="AC3854" s="14"/>
      <c r="AD3854" s="14"/>
      <c r="AE3854" s="27"/>
      <c r="AF3854" s="27"/>
      <c r="AG3854" s="33"/>
      <c r="AH3854" s="34"/>
      <c r="AI3854" s="35"/>
      <c r="AJ3854" s="33"/>
      <c r="AK3854" s="34"/>
      <c r="AL3854" s="35"/>
      <c r="AM3854" s="28"/>
      <c r="AN3854" s="28"/>
      <c r="AO3854" s="28"/>
    </row>
    <row r="3855" spans="5:41" x14ac:dyDescent="0.25">
      <c r="E3855" s="20"/>
      <c r="F3855" s="20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6"/>
      <c r="AA3855" s="16"/>
      <c r="AB3855" s="16"/>
      <c r="AC3855" s="14"/>
      <c r="AD3855" s="14"/>
      <c r="AE3855" s="27"/>
      <c r="AF3855" s="27"/>
      <c r="AG3855" s="33"/>
      <c r="AH3855" s="34"/>
      <c r="AI3855" s="35"/>
      <c r="AJ3855" s="33"/>
      <c r="AK3855" s="34"/>
      <c r="AL3855" s="35"/>
      <c r="AM3855" s="28"/>
      <c r="AN3855" s="28"/>
      <c r="AO3855" s="28"/>
    </row>
    <row r="3856" spans="5:41" x14ac:dyDescent="0.25">
      <c r="E3856" s="20"/>
      <c r="F3856" s="20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6"/>
      <c r="AA3856" s="16"/>
      <c r="AB3856" s="16"/>
      <c r="AC3856" s="14"/>
      <c r="AD3856" s="14"/>
      <c r="AE3856" s="27"/>
      <c r="AF3856" s="27"/>
      <c r="AG3856" s="33"/>
      <c r="AH3856" s="34"/>
      <c r="AI3856" s="35"/>
      <c r="AJ3856" s="33"/>
      <c r="AK3856" s="34"/>
      <c r="AL3856" s="35"/>
      <c r="AM3856" s="28"/>
      <c r="AN3856" s="28"/>
      <c r="AO3856" s="28"/>
    </row>
    <row r="3857" spans="5:41" x14ac:dyDescent="0.25">
      <c r="E3857" s="20"/>
      <c r="F3857" s="20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6"/>
      <c r="AA3857" s="16"/>
      <c r="AB3857" s="16"/>
      <c r="AC3857" s="14"/>
      <c r="AD3857" s="14"/>
      <c r="AE3857" s="27"/>
      <c r="AF3857" s="27"/>
      <c r="AG3857" s="33"/>
      <c r="AH3857" s="34"/>
      <c r="AI3857" s="35"/>
      <c r="AJ3857" s="33"/>
      <c r="AK3857" s="34"/>
      <c r="AL3857" s="35"/>
      <c r="AM3857" s="28"/>
      <c r="AN3857" s="28"/>
      <c r="AO3857" s="28"/>
    </row>
    <row r="3858" spans="5:41" x14ac:dyDescent="0.25">
      <c r="E3858" s="20"/>
      <c r="F3858" s="20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6"/>
      <c r="AA3858" s="16"/>
      <c r="AB3858" s="16"/>
      <c r="AC3858" s="14"/>
      <c r="AD3858" s="14"/>
      <c r="AE3858" s="27"/>
      <c r="AF3858" s="27"/>
      <c r="AG3858" s="33"/>
      <c r="AH3858" s="34"/>
      <c r="AI3858" s="35"/>
      <c r="AJ3858" s="33"/>
      <c r="AK3858" s="34"/>
      <c r="AL3858" s="35"/>
      <c r="AM3858" s="28"/>
      <c r="AN3858" s="28"/>
      <c r="AO3858" s="28"/>
    </row>
    <row r="3859" spans="5:41" x14ac:dyDescent="0.25">
      <c r="E3859" s="20"/>
      <c r="F3859" s="20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  <c r="Y3859" s="15"/>
      <c r="Z3859" s="16"/>
      <c r="AA3859" s="16"/>
      <c r="AB3859" s="16"/>
      <c r="AC3859" s="14"/>
      <c r="AD3859" s="14"/>
      <c r="AE3859" s="27"/>
      <c r="AF3859" s="27"/>
      <c r="AG3859" s="33"/>
      <c r="AH3859" s="34"/>
      <c r="AI3859" s="35"/>
      <c r="AJ3859" s="33"/>
      <c r="AK3859" s="34"/>
      <c r="AL3859" s="35"/>
      <c r="AM3859" s="28"/>
      <c r="AN3859" s="28"/>
      <c r="AO3859" s="28"/>
    </row>
    <row r="3860" spans="5:41" x14ac:dyDescent="0.25">
      <c r="E3860" s="20"/>
      <c r="F3860" s="20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6"/>
      <c r="AA3860" s="16"/>
      <c r="AB3860" s="16"/>
      <c r="AC3860" s="14"/>
      <c r="AD3860" s="14"/>
      <c r="AE3860" s="27"/>
      <c r="AF3860" s="27"/>
      <c r="AG3860" s="33"/>
      <c r="AH3860" s="34"/>
      <c r="AI3860" s="35"/>
      <c r="AJ3860" s="33"/>
      <c r="AK3860" s="34"/>
      <c r="AL3860" s="35"/>
      <c r="AM3860" s="28"/>
      <c r="AN3860" s="28"/>
      <c r="AO3860" s="28"/>
    </row>
    <row r="3861" spans="5:41" x14ac:dyDescent="0.25">
      <c r="E3861" s="20"/>
      <c r="F3861" s="20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6"/>
      <c r="AA3861" s="16"/>
      <c r="AB3861" s="16"/>
      <c r="AC3861" s="14"/>
      <c r="AD3861" s="14"/>
      <c r="AE3861" s="27"/>
      <c r="AF3861" s="27"/>
      <c r="AG3861" s="33"/>
      <c r="AH3861" s="34"/>
      <c r="AI3861" s="35"/>
      <c r="AJ3861" s="33"/>
      <c r="AK3861" s="34"/>
      <c r="AL3861" s="35"/>
      <c r="AM3861" s="28"/>
      <c r="AN3861" s="28"/>
      <c r="AO3861" s="28"/>
    </row>
    <row r="3862" spans="5:41" x14ac:dyDescent="0.25">
      <c r="E3862" s="20"/>
      <c r="F3862" s="20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6"/>
      <c r="AA3862" s="16"/>
      <c r="AB3862" s="16"/>
      <c r="AC3862" s="14"/>
      <c r="AD3862" s="14"/>
      <c r="AE3862" s="27"/>
      <c r="AF3862" s="27"/>
      <c r="AG3862" s="33"/>
      <c r="AH3862" s="34"/>
      <c r="AI3862" s="35"/>
      <c r="AJ3862" s="33"/>
      <c r="AK3862" s="34"/>
      <c r="AL3862" s="35"/>
      <c r="AM3862" s="28"/>
      <c r="AN3862" s="28"/>
      <c r="AO3862" s="28"/>
    </row>
    <row r="3863" spans="5:41" x14ac:dyDescent="0.25">
      <c r="E3863" s="20"/>
      <c r="F3863" s="20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6"/>
      <c r="AA3863" s="16"/>
      <c r="AB3863" s="16"/>
      <c r="AC3863" s="14"/>
      <c r="AD3863" s="14"/>
      <c r="AE3863" s="27"/>
      <c r="AF3863" s="27"/>
      <c r="AG3863" s="33"/>
      <c r="AH3863" s="34"/>
      <c r="AI3863" s="35"/>
      <c r="AJ3863" s="33"/>
      <c r="AK3863" s="34"/>
      <c r="AL3863" s="35"/>
      <c r="AM3863" s="28"/>
      <c r="AN3863" s="28"/>
      <c r="AO3863" s="28"/>
    </row>
    <row r="3864" spans="5:41" x14ac:dyDescent="0.25">
      <c r="E3864" s="20"/>
      <c r="F3864" s="20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  <c r="Y3864" s="15"/>
      <c r="Z3864" s="16"/>
      <c r="AA3864" s="16"/>
      <c r="AB3864" s="16"/>
      <c r="AC3864" s="14"/>
      <c r="AD3864" s="14"/>
      <c r="AE3864" s="27"/>
      <c r="AF3864" s="27"/>
      <c r="AG3864" s="33"/>
      <c r="AH3864" s="34"/>
      <c r="AI3864" s="35"/>
      <c r="AJ3864" s="33"/>
      <c r="AK3864" s="34"/>
      <c r="AL3864" s="35"/>
      <c r="AM3864" s="28"/>
      <c r="AN3864" s="28"/>
      <c r="AO3864" s="28"/>
    </row>
    <row r="3865" spans="5:41" x14ac:dyDescent="0.25">
      <c r="E3865" s="20"/>
      <c r="F3865" s="20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  <c r="Y3865" s="15"/>
      <c r="Z3865" s="16"/>
      <c r="AA3865" s="16"/>
      <c r="AB3865" s="16"/>
      <c r="AC3865" s="14"/>
      <c r="AD3865" s="14"/>
      <c r="AE3865" s="27"/>
      <c r="AF3865" s="27"/>
      <c r="AG3865" s="33"/>
      <c r="AH3865" s="34"/>
      <c r="AI3865" s="35"/>
      <c r="AJ3865" s="33"/>
      <c r="AK3865" s="34"/>
      <c r="AL3865" s="35"/>
      <c r="AM3865" s="28"/>
      <c r="AN3865" s="28"/>
      <c r="AO3865" s="28"/>
    </row>
    <row r="3866" spans="5:41" x14ac:dyDescent="0.25">
      <c r="E3866" s="20"/>
      <c r="F3866" s="20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  <c r="Y3866" s="15"/>
      <c r="Z3866" s="16"/>
      <c r="AA3866" s="16"/>
      <c r="AB3866" s="16"/>
      <c r="AC3866" s="14"/>
      <c r="AD3866" s="14"/>
      <c r="AE3866" s="27"/>
      <c r="AF3866" s="27"/>
      <c r="AG3866" s="33"/>
      <c r="AH3866" s="34"/>
      <c r="AI3866" s="35"/>
      <c r="AJ3866" s="33"/>
      <c r="AK3866" s="34"/>
      <c r="AL3866" s="35"/>
      <c r="AM3866" s="28"/>
      <c r="AN3866" s="28"/>
      <c r="AO3866" s="28"/>
    </row>
    <row r="3867" spans="5:41" x14ac:dyDescent="0.25">
      <c r="E3867" s="20"/>
      <c r="F3867" s="20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  <c r="Y3867" s="15"/>
      <c r="Z3867" s="16"/>
      <c r="AA3867" s="16"/>
      <c r="AB3867" s="16"/>
      <c r="AC3867" s="14"/>
      <c r="AD3867" s="14"/>
      <c r="AE3867" s="27"/>
      <c r="AF3867" s="27"/>
      <c r="AG3867" s="33"/>
      <c r="AH3867" s="34"/>
      <c r="AI3867" s="35"/>
      <c r="AJ3867" s="33"/>
      <c r="AK3867" s="34"/>
      <c r="AL3867" s="35"/>
      <c r="AM3867" s="28"/>
      <c r="AN3867" s="28"/>
      <c r="AO3867" s="28"/>
    </row>
    <row r="3868" spans="5:41" x14ac:dyDescent="0.25">
      <c r="E3868" s="20"/>
      <c r="F3868" s="20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  <c r="Y3868" s="15"/>
      <c r="Z3868" s="16"/>
      <c r="AA3868" s="16"/>
      <c r="AB3868" s="16"/>
      <c r="AC3868" s="14"/>
      <c r="AD3868" s="14"/>
      <c r="AE3868" s="27"/>
      <c r="AF3868" s="27"/>
      <c r="AG3868" s="33"/>
      <c r="AH3868" s="34"/>
      <c r="AI3868" s="35"/>
      <c r="AJ3868" s="33"/>
      <c r="AK3868" s="34"/>
      <c r="AL3868" s="35"/>
      <c r="AM3868" s="28"/>
      <c r="AN3868" s="28"/>
      <c r="AO3868" s="28"/>
    </row>
    <row r="3869" spans="5:41" x14ac:dyDescent="0.25">
      <c r="E3869" s="20"/>
      <c r="F3869" s="20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  <c r="Y3869" s="15"/>
      <c r="Z3869" s="16"/>
      <c r="AA3869" s="16"/>
      <c r="AB3869" s="16"/>
      <c r="AC3869" s="14"/>
      <c r="AD3869" s="14"/>
      <c r="AE3869" s="27"/>
      <c r="AF3869" s="27"/>
      <c r="AG3869" s="33"/>
      <c r="AH3869" s="34"/>
      <c r="AI3869" s="35"/>
      <c r="AJ3869" s="33"/>
      <c r="AK3869" s="34"/>
      <c r="AL3869" s="35"/>
      <c r="AM3869" s="28"/>
      <c r="AN3869" s="28"/>
      <c r="AO3869" s="28"/>
    </row>
    <row r="3870" spans="5:41" x14ac:dyDescent="0.25">
      <c r="E3870" s="20"/>
      <c r="F3870" s="20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  <c r="Y3870" s="15"/>
      <c r="Z3870" s="16"/>
      <c r="AA3870" s="16"/>
      <c r="AB3870" s="16"/>
      <c r="AC3870" s="14"/>
      <c r="AD3870" s="14"/>
      <c r="AE3870" s="27"/>
      <c r="AF3870" s="27"/>
      <c r="AG3870" s="33"/>
      <c r="AH3870" s="34"/>
      <c r="AI3870" s="35"/>
      <c r="AJ3870" s="33"/>
      <c r="AK3870" s="34"/>
      <c r="AL3870" s="35"/>
      <c r="AM3870" s="28"/>
      <c r="AN3870" s="28"/>
      <c r="AO3870" s="28"/>
    </row>
    <row r="3871" spans="5:41" x14ac:dyDescent="0.25">
      <c r="E3871" s="20"/>
      <c r="F3871" s="20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  <c r="Y3871" s="15"/>
      <c r="Z3871" s="16"/>
      <c r="AA3871" s="16"/>
      <c r="AB3871" s="16"/>
      <c r="AC3871" s="14"/>
      <c r="AD3871" s="14"/>
      <c r="AE3871" s="27"/>
      <c r="AF3871" s="27"/>
      <c r="AG3871" s="33"/>
      <c r="AH3871" s="34"/>
      <c r="AI3871" s="35"/>
      <c r="AJ3871" s="33"/>
      <c r="AK3871" s="34"/>
      <c r="AL3871" s="35"/>
      <c r="AM3871" s="28"/>
      <c r="AN3871" s="28"/>
      <c r="AO3871" s="28"/>
    </row>
    <row r="3872" spans="5:41" x14ac:dyDescent="0.25">
      <c r="E3872" s="20"/>
      <c r="F3872" s="20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  <c r="Y3872" s="15"/>
      <c r="Z3872" s="16"/>
      <c r="AA3872" s="16"/>
      <c r="AB3872" s="16"/>
      <c r="AC3872" s="14"/>
      <c r="AD3872" s="14"/>
      <c r="AE3872" s="27"/>
      <c r="AF3872" s="27"/>
      <c r="AG3872" s="33"/>
      <c r="AH3872" s="34"/>
      <c r="AI3872" s="35"/>
      <c r="AJ3872" s="33"/>
      <c r="AK3872" s="34"/>
      <c r="AL3872" s="35"/>
      <c r="AM3872" s="28"/>
      <c r="AN3872" s="28"/>
      <c r="AO3872" s="28"/>
    </row>
    <row r="3873" spans="5:41" x14ac:dyDescent="0.25">
      <c r="E3873" s="20"/>
      <c r="F3873" s="20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  <c r="Y3873" s="15"/>
      <c r="Z3873" s="16"/>
      <c r="AA3873" s="16"/>
      <c r="AB3873" s="16"/>
      <c r="AC3873" s="14"/>
      <c r="AD3873" s="14"/>
      <c r="AE3873" s="27"/>
      <c r="AF3873" s="27"/>
      <c r="AG3873" s="33"/>
      <c r="AH3873" s="34"/>
      <c r="AI3873" s="35"/>
      <c r="AJ3873" s="33"/>
      <c r="AK3873" s="34"/>
      <c r="AL3873" s="35"/>
      <c r="AM3873" s="28"/>
      <c r="AN3873" s="28"/>
      <c r="AO3873" s="28"/>
    </row>
    <row r="3874" spans="5:41" x14ac:dyDescent="0.25">
      <c r="E3874" s="20"/>
      <c r="F3874" s="20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6"/>
      <c r="AA3874" s="16"/>
      <c r="AB3874" s="16"/>
      <c r="AC3874" s="14"/>
      <c r="AD3874" s="14"/>
      <c r="AE3874" s="27"/>
      <c r="AF3874" s="27"/>
      <c r="AG3874" s="33"/>
      <c r="AH3874" s="34"/>
      <c r="AI3874" s="35"/>
      <c r="AJ3874" s="33"/>
      <c r="AK3874" s="34"/>
      <c r="AL3874" s="35"/>
      <c r="AM3874" s="28"/>
      <c r="AN3874" s="28"/>
      <c r="AO3874" s="28"/>
    </row>
    <row r="3875" spans="5:41" x14ac:dyDescent="0.25">
      <c r="E3875" s="20"/>
      <c r="F3875" s="20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  <c r="Y3875" s="15"/>
      <c r="Z3875" s="16"/>
      <c r="AA3875" s="16"/>
      <c r="AB3875" s="16"/>
      <c r="AC3875" s="14"/>
      <c r="AD3875" s="14"/>
      <c r="AE3875" s="27"/>
      <c r="AF3875" s="27"/>
      <c r="AG3875" s="33"/>
      <c r="AH3875" s="34"/>
      <c r="AI3875" s="35"/>
      <c r="AJ3875" s="33"/>
      <c r="AK3875" s="34"/>
      <c r="AL3875" s="35"/>
      <c r="AM3875" s="28"/>
      <c r="AN3875" s="28"/>
      <c r="AO3875" s="28"/>
    </row>
    <row r="3876" spans="5:41" x14ac:dyDescent="0.25">
      <c r="E3876" s="20"/>
      <c r="F3876" s="20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  <c r="Y3876" s="15"/>
      <c r="Z3876" s="16"/>
      <c r="AA3876" s="16"/>
      <c r="AB3876" s="16"/>
      <c r="AC3876" s="14"/>
      <c r="AD3876" s="14"/>
      <c r="AE3876" s="27"/>
      <c r="AF3876" s="27"/>
      <c r="AG3876" s="33"/>
      <c r="AH3876" s="34"/>
      <c r="AI3876" s="35"/>
      <c r="AJ3876" s="33"/>
      <c r="AK3876" s="34"/>
      <c r="AL3876" s="35"/>
      <c r="AM3876" s="28"/>
      <c r="AN3876" s="28"/>
      <c r="AO3876" s="28"/>
    </row>
    <row r="3877" spans="5:41" x14ac:dyDescent="0.25">
      <c r="E3877" s="20"/>
      <c r="F3877" s="20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  <c r="Y3877" s="15"/>
      <c r="Z3877" s="16"/>
      <c r="AA3877" s="16"/>
      <c r="AB3877" s="16"/>
      <c r="AC3877" s="14"/>
      <c r="AD3877" s="14"/>
      <c r="AE3877" s="27"/>
      <c r="AF3877" s="27"/>
      <c r="AG3877" s="33"/>
      <c r="AH3877" s="34"/>
      <c r="AI3877" s="35"/>
      <c r="AJ3877" s="33"/>
      <c r="AK3877" s="34"/>
      <c r="AL3877" s="35"/>
      <c r="AM3877" s="28"/>
      <c r="AN3877" s="28"/>
      <c r="AO3877" s="28"/>
    </row>
    <row r="3878" spans="5:41" x14ac:dyDescent="0.25">
      <c r="E3878" s="20"/>
      <c r="F3878" s="20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6"/>
      <c r="AA3878" s="16"/>
      <c r="AB3878" s="16"/>
      <c r="AC3878" s="14"/>
      <c r="AD3878" s="14"/>
      <c r="AE3878" s="27"/>
      <c r="AF3878" s="27"/>
      <c r="AG3878" s="33"/>
      <c r="AH3878" s="34"/>
      <c r="AI3878" s="35"/>
      <c r="AJ3878" s="33"/>
      <c r="AK3878" s="34"/>
      <c r="AL3878" s="35"/>
      <c r="AM3878" s="28"/>
      <c r="AN3878" s="28"/>
      <c r="AO3878" s="28"/>
    </row>
    <row r="3879" spans="5:41" x14ac:dyDescent="0.25">
      <c r="E3879" s="20"/>
      <c r="F3879" s="20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6"/>
      <c r="AA3879" s="16"/>
      <c r="AB3879" s="16"/>
      <c r="AC3879" s="14"/>
      <c r="AD3879" s="14"/>
      <c r="AE3879" s="27"/>
      <c r="AF3879" s="27"/>
      <c r="AG3879" s="33"/>
      <c r="AH3879" s="34"/>
      <c r="AI3879" s="35"/>
      <c r="AJ3879" s="33"/>
      <c r="AK3879" s="34"/>
      <c r="AL3879" s="35"/>
      <c r="AM3879" s="28"/>
      <c r="AN3879" s="28"/>
      <c r="AO3879" s="28"/>
    </row>
    <row r="3880" spans="5:41" x14ac:dyDescent="0.25">
      <c r="E3880" s="20"/>
      <c r="F3880" s="20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  <c r="Y3880" s="15"/>
      <c r="Z3880" s="16"/>
      <c r="AA3880" s="16"/>
      <c r="AB3880" s="16"/>
      <c r="AC3880" s="14"/>
      <c r="AD3880" s="14"/>
      <c r="AE3880" s="27"/>
      <c r="AF3880" s="27"/>
      <c r="AG3880" s="33"/>
      <c r="AH3880" s="34"/>
      <c r="AI3880" s="35"/>
      <c r="AJ3880" s="33"/>
      <c r="AK3880" s="34"/>
      <c r="AL3880" s="35"/>
      <c r="AM3880" s="28"/>
      <c r="AN3880" s="28"/>
      <c r="AO3880" s="28"/>
    </row>
    <row r="3881" spans="5:41" x14ac:dyDescent="0.25">
      <c r="E3881" s="20"/>
      <c r="F3881" s="20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  <c r="Y3881" s="15"/>
      <c r="Z3881" s="16"/>
      <c r="AA3881" s="16"/>
      <c r="AB3881" s="16"/>
      <c r="AC3881" s="14"/>
      <c r="AD3881" s="14"/>
      <c r="AE3881" s="27"/>
      <c r="AF3881" s="27"/>
      <c r="AG3881" s="33"/>
      <c r="AH3881" s="34"/>
      <c r="AI3881" s="35"/>
      <c r="AJ3881" s="33"/>
      <c r="AK3881" s="34"/>
      <c r="AL3881" s="35"/>
      <c r="AM3881" s="28"/>
      <c r="AN3881" s="28"/>
      <c r="AO3881" s="28"/>
    </row>
    <row r="3882" spans="5:41" x14ac:dyDescent="0.25">
      <c r="E3882" s="20"/>
      <c r="F3882" s="20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  <c r="Y3882" s="15"/>
      <c r="Z3882" s="16"/>
      <c r="AA3882" s="16"/>
      <c r="AB3882" s="16"/>
      <c r="AC3882" s="14"/>
      <c r="AD3882" s="14"/>
      <c r="AE3882" s="27"/>
      <c r="AF3882" s="27"/>
      <c r="AG3882" s="33"/>
      <c r="AH3882" s="34"/>
      <c r="AI3882" s="35"/>
      <c r="AJ3882" s="33"/>
      <c r="AK3882" s="34"/>
      <c r="AL3882" s="35"/>
      <c r="AM3882" s="28"/>
      <c r="AN3882" s="28"/>
      <c r="AO3882" s="28"/>
    </row>
    <row r="3883" spans="5:41" x14ac:dyDescent="0.25">
      <c r="E3883" s="20"/>
      <c r="F3883" s="20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  <c r="Y3883" s="15"/>
      <c r="Z3883" s="16"/>
      <c r="AA3883" s="16"/>
      <c r="AB3883" s="16"/>
      <c r="AC3883" s="14"/>
      <c r="AD3883" s="14"/>
      <c r="AE3883" s="27"/>
      <c r="AF3883" s="27"/>
      <c r="AG3883" s="33"/>
      <c r="AH3883" s="34"/>
      <c r="AI3883" s="35"/>
      <c r="AJ3883" s="33"/>
      <c r="AK3883" s="34"/>
      <c r="AL3883" s="35"/>
      <c r="AM3883" s="28"/>
      <c r="AN3883" s="28"/>
      <c r="AO3883" s="28"/>
    </row>
    <row r="3884" spans="5:41" x14ac:dyDescent="0.25">
      <c r="E3884" s="20"/>
      <c r="F3884" s="20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  <c r="Y3884" s="15"/>
      <c r="Z3884" s="16"/>
      <c r="AA3884" s="16"/>
      <c r="AB3884" s="16"/>
      <c r="AC3884" s="14"/>
      <c r="AD3884" s="14"/>
      <c r="AE3884" s="27"/>
      <c r="AF3884" s="27"/>
      <c r="AG3884" s="33"/>
      <c r="AH3884" s="34"/>
      <c r="AI3884" s="35"/>
      <c r="AJ3884" s="33"/>
      <c r="AK3884" s="34"/>
      <c r="AL3884" s="35"/>
      <c r="AM3884" s="28"/>
      <c r="AN3884" s="28"/>
      <c r="AO3884" s="28"/>
    </row>
    <row r="3885" spans="5:41" x14ac:dyDescent="0.25">
      <c r="E3885" s="20"/>
      <c r="F3885" s="20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6"/>
      <c r="AA3885" s="16"/>
      <c r="AB3885" s="16"/>
      <c r="AC3885" s="14"/>
      <c r="AD3885" s="14"/>
      <c r="AE3885" s="27"/>
      <c r="AF3885" s="27"/>
      <c r="AG3885" s="33"/>
      <c r="AH3885" s="34"/>
      <c r="AI3885" s="35"/>
      <c r="AJ3885" s="33"/>
      <c r="AK3885" s="34"/>
      <c r="AL3885" s="35"/>
      <c r="AM3885" s="28"/>
      <c r="AN3885" s="28"/>
      <c r="AO3885" s="28"/>
    </row>
    <row r="3886" spans="5:41" x14ac:dyDescent="0.25">
      <c r="E3886" s="20"/>
      <c r="F3886" s="20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  <c r="Y3886" s="15"/>
      <c r="Z3886" s="16"/>
      <c r="AA3886" s="16"/>
      <c r="AB3886" s="16"/>
      <c r="AC3886" s="14"/>
      <c r="AD3886" s="14"/>
      <c r="AE3886" s="27"/>
      <c r="AF3886" s="27"/>
      <c r="AG3886" s="33"/>
      <c r="AH3886" s="34"/>
      <c r="AI3886" s="35"/>
      <c r="AJ3886" s="33"/>
      <c r="AK3886" s="34"/>
      <c r="AL3886" s="35"/>
      <c r="AM3886" s="28"/>
      <c r="AN3886" s="28"/>
      <c r="AO3886" s="28"/>
    </row>
    <row r="3887" spans="5:41" x14ac:dyDescent="0.25">
      <c r="E3887" s="20"/>
      <c r="F3887" s="20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6"/>
      <c r="AA3887" s="16"/>
      <c r="AB3887" s="16"/>
      <c r="AC3887" s="14"/>
      <c r="AD3887" s="14"/>
      <c r="AE3887" s="27"/>
      <c r="AF3887" s="27"/>
      <c r="AG3887" s="33"/>
      <c r="AH3887" s="34"/>
      <c r="AI3887" s="35"/>
      <c r="AJ3887" s="33"/>
      <c r="AK3887" s="34"/>
      <c r="AL3887" s="35"/>
      <c r="AM3887" s="28"/>
      <c r="AN3887" s="28"/>
      <c r="AO3887" s="28"/>
    </row>
    <row r="3888" spans="5:41" x14ac:dyDescent="0.25">
      <c r="E3888" s="20"/>
      <c r="F3888" s="20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6"/>
      <c r="AA3888" s="16"/>
      <c r="AB3888" s="16"/>
      <c r="AC3888" s="14"/>
      <c r="AD3888" s="14"/>
      <c r="AE3888" s="27"/>
      <c r="AF3888" s="27"/>
      <c r="AG3888" s="33"/>
      <c r="AH3888" s="34"/>
      <c r="AI3888" s="35"/>
      <c r="AJ3888" s="33"/>
      <c r="AK3888" s="34"/>
      <c r="AL3888" s="35"/>
      <c r="AM3888" s="28"/>
      <c r="AN3888" s="28"/>
      <c r="AO3888" s="28"/>
    </row>
    <row r="3889" spans="5:41" x14ac:dyDescent="0.25">
      <c r="E3889" s="20"/>
      <c r="F3889" s="20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6"/>
      <c r="AA3889" s="16"/>
      <c r="AB3889" s="16"/>
      <c r="AC3889" s="14"/>
      <c r="AD3889" s="14"/>
      <c r="AE3889" s="27"/>
      <c r="AF3889" s="27"/>
      <c r="AG3889" s="33"/>
      <c r="AH3889" s="34"/>
      <c r="AI3889" s="35"/>
      <c r="AJ3889" s="33"/>
      <c r="AK3889" s="34"/>
      <c r="AL3889" s="35"/>
      <c r="AM3889" s="28"/>
      <c r="AN3889" s="28"/>
      <c r="AO3889" s="28"/>
    </row>
    <row r="3890" spans="5:41" x14ac:dyDescent="0.25">
      <c r="E3890" s="20"/>
      <c r="F3890" s="20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6"/>
      <c r="AA3890" s="16"/>
      <c r="AB3890" s="16"/>
      <c r="AC3890" s="14"/>
      <c r="AD3890" s="14"/>
      <c r="AE3890" s="27"/>
      <c r="AF3890" s="27"/>
      <c r="AG3890" s="33"/>
      <c r="AH3890" s="34"/>
      <c r="AI3890" s="35"/>
      <c r="AJ3890" s="33"/>
      <c r="AK3890" s="34"/>
      <c r="AL3890" s="35"/>
      <c r="AM3890" s="28"/>
      <c r="AN3890" s="28"/>
      <c r="AO3890" s="28"/>
    </row>
    <row r="3891" spans="5:41" x14ac:dyDescent="0.25">
      <c r="E3891" s="20"/>
      <c r="F3891" s="20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6"/>
      <c r="AA3891" s="16"/>
      <c r="AB3891" s="16"/>
      <c r="AC3891" s="14"/>
      <c r="AD3891" s="14"/>
      <c r="AE3891" s="27"/>
      <c r="AF3891" s="27"/>
      <c r="AG3891" s="33"/>
      <c r="AH3891" s="34"/>
      <c r="AI3891" s="35"/>
      <c r="AJ3891" s="33"/>
      <c r="AK3891" s="34"/>
      <c r="AL3891" s="35"/>
      <c r="AM3891" s="28"/>
      <c r="AN3891" s="28"/>
      <c r="AO3891" s="28"/>
    </row>
    <row r="3892" spans="5:41" x14ac:dyDescent="0.25">
      <c r="E3892" s="20"/>
      <c r="F3892" s="20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  <c r="Y3892" s="15"/>
      <c r="Z3892" s="16"/>
      <c r="AA3892" s="16"/>
      <c r="AB3892" s="16"/>
      <c r="AC3892" s="14"/>
      <c r="AD3892" s="14"/>
      <c r="AE3892" s="27"/>
      <c r="AF3892" s="27"/>
      <c r="AG3892" s="33"/>
      <c r="AH3892" s="34"/>
      <c r="AI3892" s="35"/>
      <c r="AJ3892" s="33"/>
      <c r="AK3892" s="34"/>
      <c r="AL3892" s="35"/>
      <c r="AM3892" s="28"/>
      <c r="AN3892" s="28"/>
      <c r="AO3892" s="28"/>
    </row>
    <row r="3893" spans="5:41" x14ac:dyDescent="0.25">
      <c r="E3893" s="20"/>
      <c r="F3893" s="20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6"/>
      <c r="AA3893" s="16"/>
      <c r="AB3893" s="16"/>
      <c r="AC3893" s="14"/>
      <c r="AD3893" s="14"/>
      <c r="AE3893" s="27"/>
      <c r="AF3893" s="27"/>
      <c r="AG3893" s="33"/>
      <c r="AH3893" s="34"/>
      <c r="AI3893" s="35"/>
      <c r="AJ3893" s="33"/>
      <c r="AK3893" s="34"/>
      <c r="AL3893" s="35"/>
      <c r="AM3893" s="28"/>
      <c r="AN3893" s="28"/>
      <c r="AO3893" s="28"/>
    </row>
    <row r="3894" spans="5:41" x14ac:dyDescent="0.25">
      <c r="E3894" s="20"/>
      <c r="F3894" s="20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6"/>
      <c r="AA3894" s="16"/>
      <c r="AB3894" s="16"/>
      <c r="AC3894" s="14"/>
      <c r="AD3894" s="14"/>
      <c r="AE3894" s="27"/>
      <c r="AF3894" s="27"/>
      <c r="AG3894" s="33"/>
      <c r="AH3894" s="34"/>
      <c r="AI3894" s="35"/>
      <c r="AJ3894" s="33"/>
      <c r="AK3894" s="34"/>
      <c r="AL3894" s="35"/>
      <c r="AM3894" s="28"/>
      <c r="AN3894" s="28"/>
      <c r="AO3894" s="28"/>
    </row>
    <row r="3895" spans="5:41" x14ac:dyDescent="0.25">
      <c r="E3895" s="20"/>
      <c r="F3895" s="20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6"/>
      <c r="AA3895" s="16"/>
      <c r="AB3895" s="16"/>
      <c r="AC3895" s="14"/>
      <c r="AD3895" s="14"/>
      <c r="AE3895" s="27"/>
      <c r="AF3895" s="27"/>
      <c r="AG3895" s="33"/>
      <c r="AH3895" s="34"/>
      <c r="AI3895" s="35"/>
      <c r="AJ3895" s="33"/>
      <c r="AK3895" s="34"/>
      <c r="AL3895" s="35"/>
      <c r="AM3895" s="28"/>
      <c r="AN3895" s="28"/>
      <c r="AO3895" s="28"/>
    </row>
    <row r="3896" spans="5:41" x14ac:dyDescent="0.25">
      <c r="E3896" s="20"/>
      <c r="F3896" s="20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6"/>
      <c r="AA3896" s="16"/>
      <c r="AB3896" s="16"/>
      <c r="AC3896" s="14"/>
      <c r="AD3896" s="14"/>
      <c r="AE3896" s="27"/>
      <c r="AF3896" s="27"/>
      <c r="AG3896" s="33"/>
      <c r="AH3896" s="34"/>
      <c r="AI3896" s="35"/>
      <c r="AJ3896" s="33"/>
      <c r="AK3896" s="34"/>
      <c r="AL3896" s="35"/>
      <c r="AM3896" s="28"/>
      <c r="AN3896" s="28"/>
      <c r="AO3896" s="28"/>
    </row>
    <row r="3897" spans="5:41" x14ac:dyDescent="0.25">
      <c r="E3897" s="20"/>
      <c r="F3897" s="20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6"/>
      <c r="AA3897" s="16"/>
      <c r="AB3897" s="16"/>
      <c r="AC3897" s="14"/>
      <c r="AD3897" s="14"/>
      <c r="AE3897" s="27"/>
      <c r="AF3897" s="27"/>
      <c r="AG3897" s="33"/>
      <c r="AH3897" s="34"/>
      <c r="AI3897" s="35"/>
      <c r="AJ3897" s="33"/>
      <c r="AK3897" s="34"/>
      <c r="AL3897" s="35"/>
      <c r="AM3897" s="28"/>
      <c r="AN3897" s="28"/>
      <c r="AO3897" s="28"/>
    </row>
    <row r="3898" spans="5:41" x14ac:dyDescent="0.25">
      <c r="E3898" s="20"/>
      <c r="F3898" s="20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  <c r="Y3898" s="15"/>
      <c r="Z3898" s="16"/>
      <c r="AA3898" s="16"/>
      <c r="AB3898" s="16"/>
      <c r="AC3898" s="14"/>
      <c r="AD3898" s="14"/>
      <c r="AE3898" s="27"/>
      <c r="AF3898" s="27"/>
      <c r="AG3898" s="33"/>
      <c r="AH3898" s="34"/>
      <c r="AI3898" s="35"/>
      <c r="AJ3898" s="33"/>
      <c r="AK3898" s="34"/>
      <c r="AL3898" s="35"/>
      <c r="AM3898" s="28"/>
      <c r="AN3898" s="28"/>
      <c r="AO3898" s="28"/>
    </row>
    <row r="3899" spans="5:41" x14ac:dyDescent="0.25">
      <c r="E3899" s="20"/>
      <c r="F3899" s="20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6"/>
      <c r="AA3899" s="16"/>
      <c r="AB3899" s="16"/>
      <c r="AC3899" s="14"/>
      <c r="AD3899" s="14"/>
      <c r="AE3899" s="27"/>
      <c r="AF3899" s="27"/>
      <c r="AG3899" s="33"/>
      <c r="AH3899" s="34"/>
      <c r="AI3899" s="35"/>
      <c r="AJ3899" s="33"/>
      <c r="AK3899" s="34"/>
      <c r="AL3899" s="35"/>
      <c r="AM3899" s="28"/>
      <c r="AN3899" s="28"/>
      <c r="AO3899" s="28"/>
    </row>
    <row r="3900" spans="5:41" x14ac:dyDescent="0.25">
      <c r="E3900" s="20"/>
      <c r="F3900" s="20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  <c r="Y3900" s="15"/>
      <c r="Z3900" s="16"/>
      <c r="AA3900" s="16"/>
      <c r="AB3900" s="16"/>
      <c r="AC3900" s="14"/>
      <c r="AD3900" s="14"/>
      <c r="AE3900" s="27"/>
      <c r="AF3900" s="27"/>
      <c r="AG3900" s="33"/>
      <c r="AH3900" s="34"/>
      <c r="AI3900" s="35"/>
      <c r="AJ3900" s="33"/>
      <c r="AK3900" s="34"/>
      <c r="AL3900" s="35"/>
      <c r="AM3900" s="28"/>
      <c r="AN3900" s="28"/>
      <c r="AO3900" s="28"/>
    </row>
    <row r="3901" spans="5:41" x14ac:dyDescent="0.25">
      <c r="E3901" s="20"/>
      <c r="F3901" s="20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  <c r="Y3901" s="15"/>
      <c r="Z3901" s="16"/>
      <c r="AA3901" s="16"/>
      <c r="AB3901" s="16"/>
      <c r="AC3901" s="14"/>
      <c r="AD3901" s="14"/>
      <c r="AE3901" s="27"/>
      <c r="AF3901" s="27"/>
      <c r="AG3901" s="33"/>
      <c r="AH3901" s="34"/>
      <c r="AI3901" s="35"/>
      <c r="AJ3901" s="33"/>
      <c r="AK3901" s="34"/>
      <c r="AL3901" s="35"/>
      <c r="AM3901" s="28"/>
      <c r="AN3901" s="28"/>
      <c r="AO3901" s="28"/>
    </row>
    <row r="3902" spans="5:41" x14ac:dyDescent="0.25">
      <c r="E3902" s="20"/>
      <c r="F3902" s="20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  <c r="Y3902" s="15"/>
      <c r="Z3902" s="16"/>
      <c r="AA3902" s="16"/>
      <c r="AB3902" s="16"/>
      <c r="AC3902" s="14"/>
      <c r="AD3902" s="14"/>
      <c r="AE3902" s="27"/>
      <c r="AF3902" s="27"/>
      <c r="AG3902" s="33"/>
      <c r="AH3902" s="34"/>
      <c r="AI3902" s="35"/>
      <c r="AJ3902" s="33"/>
      <c r="AK3902" s="34"/>
      <c r="AL3902" s="35"/>
      <c r="AM3902" s="28"/>
      <c r="AN3902" s="28"/>
      <c r="AO3902" s="28"/>
    </row>
    <row r="3903" spans="5:41" x14ac:dyDescent="0.25">
      <c r="E3903" s="20"/>
      <c r="F3903" s="20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6"/>
      <c r="AA3903" s="16"/>
      <c r="AB3903" s="16"/>
      <c r="AC3903" s="14"/>
      <c r="AD3903" s="14"/>
      <c r="AE3903" s="27"/>
      <c r="AF3903" s="27"/>
      <c r="AG3903" s="33"/>
      <c r="AH3903" s="34"/>
      <c r="AI3903" s="35"/>
      <c r="AJ3903" s="33"/>
      <c r="AK3903" s="34"/>
      <c r="AL3903" s="35"/>
      <c r="AM3903" s="28"/>
      <c r="AN3903" s="28"/>
      <c r="AO3903" s="28"/>
    </row>
    <row r="3904" spans="5:41" x14ac:dyDescent="0.25">
      <c r="E3904" s="20"/>
      <c r="F3904" s="20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6"/>
      <c r="AA3904" s="16"/>
      <c r="AB3904" s="16"/>
      <c r="AC3904" s="14"/>
      <c r="AD3904" s="14"/>
      <c r="AE3904" s="27"/>
      <c r="AF3904" s="27"/>
      <c r="AG3904" s="33"/>
      <c r="AH3904" s="34"/>
      <c r="AI3904" s="35"/>
      <c r="AJ3904" s="33"/>
      <c r="AK3904" s="34"/>
      <c r="AL3904" s="35"/>
      <c r="AM3904" s="28"/>
      <c r="AN3904" s="28"/>
      <c r="AO3904" s="28"/>
    </row>
    <row r="3905" spans="5:41" x14ac:dyDescent="0.25">
      <c r="E3905" s="20"/>
      <c r="F3905" s="20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  <c r="Y3905" s="15"/>
      <c r="Z3905" s="16"/>
      <c r="AA3905" s="16"/>
      <c r="AB3905" s="16"/>
      <c r="AC3905" s="14"/>
      <c r="AD3905" s="14"/>
      <c r="AE3905" s="27"/>
      <c r="AF3905" s="27"/>
      <c r="AG3905" s="33"/>
      <c r="AH3905" s="34"/>
      <c r="AI3905" s="35"/>
      <c r="AJ3905" s="33"/>
      <c r="AK3905" s="34"/>
      <c r="AL3905" s="35"/>
      <c r="AM3905" s="28"/>
      <c r="AN3905" s="28"/>
      <c r="AO3905" s="28"/>
    </row>
    <row r="3906" spans="5:41" x14ac:dyDescent="0.25">
      <c r="E3906" s="20"/>
      <c r="F3906" s="20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  <c r="Y3906" s="15"/>
      <c r="Z3906" s="16"/>
      <c r="AA3906" s="16"/>
      <c r="AB3906" s="16"/>
      <c r="AC3906" s="14"/>
      <c r="AD3906" s="14"/>
      <c r="AE3906" s="27"/>
      <c r="AF3906" s="27"/>
      <c r="AG3906" s="33"/>
      <c r="AH3906" s="34"/>
      <c r="AI3906" s="35"/>
      <c r="AJ3906" s="33"/>
      <c r="AK3906" s="34"/>
      <c r="AL3906" s="35"/>
      <c r="AM3906" s="28"/>
      <c r="AN3906" s="28"/>
      <c r="AO3906" s="28"/>
    </row>
    <row r="3907" spans="5:41" x14ac:dyDescent="0.25">
      <c r="E3907" s="20"/>
      <c r="F3907" s="20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6"/>
      <c r="AA3907" s="16"/>
      <c r="AB3907" s="16"/>
      <c r="AC3907" s="14"/>
      <c r="AD3907" s="14"/>
      <c r="AE3907" s="27"/>
      <c r="AF3907" s="27"/>
      <c r="AG3907" s="33"/>
      <c r="AH3907" s="34"/>
      <c r="AI3907" s="35"/>
      <c r="AJ3907" s="33"/>
      <c r="AK3907" s="34"/>
      <c r="AL3907" s="35"/>
      <c r="AM3907" s="28"/>
      <c r="AN3907" s="28"/>
      <c r="AO3907" s="28"/>
    </row>
    <row r="3908" spans="5:41" x14ac:dyDescent="0.25">
      <c r="E3908" s="20"/>
      <c r="F3908" s="20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  <c r="Y3908" s="15"/>
      <c r="Z3908" s="16"/>
      <c r="AA3908" s="16"/>
      <c r="AB3908" s="16"/>
      <c r="AC3908" s="14"/>
      <c r="AD3908" s="14"/>
      <c r="AE3908" s="27"/>
      <c r="AF3908" s="27"/>
      <c r="AG3908" s="33"/>
      <c r="AH3908" s="34"/>
      <c r="AI3908" s="35"/>
      <c r="AJ3908" s="33"/>
      <c r="AK3908" s="34"/>
      <c r="AL3908" s="35"/>
      <c r="AM3908" s="28"/>
      <c r="AN3908" s="28"/>
      <c r="AO3908" s="28"/>
    </row>
    <row r="3909" spans="5:41" x14ac:dyDescent="0.25">
      <c r="E3909" s="20"/>
      <c r="F3909" s="20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  <c r="Y3909" s="15"/>
      <c r="Z3909" s="16"/>
      <c r="AA3909" s="16"/>
      <c r="AB3909" s="16"/>
      <c r="AC3909" s="14"/>
      <c r="AD3909" s="14"/>
      <c r="AE3909" s="27"/>
      <c r="AF3909" s="27"/>
      <c r="AG3909" s="33"/>
      <c r="AH3909" s="34"/>
      <c r="AI3909" s="35"/>
      <c r="AJ3909" s="33"/>
      <c r="AK3909" s="34"/>
      <c r="AL3909" s="35"/>
      <c r="AM3909" s="28"/>
      <c r="AN3909" s="28"/>
      <c r="AO3909" s="28"/>
    </row>
    <row r="3910" spans="5:41" x14ac:dyDescent="0.25">
      <c r="E3910" s="20"/>
      <c r="F3910" s="20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6"/>
      <c r="AA3910" s="16"/>
      <c r="AB3910" s="16"/>
      <c r="AC3910" s="14"/>
      <c r="AD3910" s="14"/>
      <c r="AE3910" s="27"/>
      <c r="AF3910" s="27"/>
      <c r="AG3910" s="33"/>
      <c r="AH3910" s="34"/>
      <c r="AI3910" s="35"/>
      <c r="AJ3910" s="33"/>
      <c r="AK3910" s="34"/>
      <c r="AL3910" s="35"/>
      <c r="AM3910" s="28"/>
      <c r="AN3910" s="28"/>
      <c r="AO3910" s="28"/>
    </row>
    <row r="3911" spans="5:41" x14ac:dyDescent="0.25">
      <c r="E3911" s="20"/>
      <c r="F3911" s="20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6"/>
      <c r="AA3911" s="16"/>
      <c r="AB3911" s="16"/>
      <c r="AC3911" s="14"/>
      <c r="AD3911" s="14"/>
      <c r="AE3911" s="27"/>
      <c r="AF3911" s="27"/>
      <c r="AG3911" s="33"/>
      <c r="AH3911" s="34"/>
      <c r="AI3911" s="35"/>
      <c r="AJ3911" s="33"/>
      <c r="AK3911" s="34"/>
      <c r="AL3911" s="35"/>
      <c r="AM3911" s="28"/>
      <c r="AN3911" s="28"/>
      <c r="AO3911" s="28"/>
    </row>
    <row r="3912" spans="5:41" x14ac:dyDescent="0.25">
      <c r="E3912" s="20"/>
      <c r="F3912" s="20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  <c r="Y3912" s="15"/>
      <c r="Z3912" s="16"/>
      <c r="AA3912" s="16"/>
      <c r="AB3912" s="16"/>
      <c r="AC3912" s="14"/>
      <c r="AD3912" s="14"/>
      <c r="AE3912" s="27"/>
      <c r="AF3912" s="27"/>
      <c r="AG3912" s="33"/>
      <c r="AH3912" s="34"/>
      <c r="AI3912" s="35"/>
      <c r="AJ3912" s="33"/>
      <c r="AK3912" s="34"/>
      <c r="AL3912" s="35"/>
      <c r="AM3912" s="28"/>
      <c r="AN3912" s="28"/>
      <c r="AO3912" s="28"/>
    </row>
    <row r="3913" spans="5:41" x14ac:dyDescent="0.25">
      <c r="E3913" s="20"/>
      <c r="F3913" s="20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6"/>
      <c r="AA3913" s="16"/>
      <c r="AB3913" s="16"/>
      <c r="AC3913" s="14"/>
      <c r="AD3913" s="14"/>
      <c r="AE3913" s="27"/>
      <c r="AF3913" s="27"/>
      <c r="AG3913" s="33"/>
      <c r="AH3913" s="34"/>
      <c r="AI3913" s="35"/>
      <c r="AJ3913" s="33"/>
      <c r="AK3913" s="34"/>
      <c r="AL3913" s="35"/>
      <c r="AM3913" s="28"/>
      <c r="AN3913" s="28"/>
      <c r="AO3913" s="28"/>
    </row>
    <row r="3914" spans="5:41" x14ac:dyDescent="0.25">
      <c r="E3914" s="20"/>
      <c r="F3914" s="20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  <c r="Y3914" s="15"/>
      <c r="Z3914" s="16"/>
      <c r="AA3914" s="16"/>
      <c r="AB3914" s="16"/>
      <c r="AC3914" s="14"/>
      <c r="AD3914" s="14"/>
      <c r="AE3914" s="27"/>
      <c r="AF3914" s="27"/>
      <c r="AG3914" s="33"/>
      <c r="AH3914" s="34"/>
      <c r="AI3914" s="35"/>
      <c r="AJ3914" s="33"/>
      <c r="AK3914" s="34"/>
      <c r="AL3914" s="35"/>
      <c r="AM3914" s="28"/>
      <c r="AN3914" s="28"/>
      <c r="AO3914" s="28"/>
    </row>
    <row r="3915" spans="5:41" x14ac:dyDescent="0.25">
      <c r="E3915" s="20"/>
      <c r="F3915" s="20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6"/>
      <c r="AA3915" s="16"/>
      <c r="AB3915" s="16"/>
      <c r="AC3915" s="14"/>
      <c r="AD3915" s="14"/>
      <c r="AE3915" s="27"/>
      <c r="AF3915" s="27"/>
      <c r="AG3915" s="33"/>
      <c r="AH3915" s="34"/>
      <c r="AI3915" s="35"/>
      <c r="AJ3915" s="33"/>
      <c r="AK3915" s="34"/>
      <c r="AL3915" s="35"/>
      <c r="AM3915" s="28"/>
      <c r="AN3915" s="28"/>
      <c r="AO3915" s="28"/>
    </row>
    <row r="3916" spans="5:41" x14ac:dyDescent="0.25">
      <c r="E3916" s="20"/>
      <c r="F3916" s="20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  <c r="Y3916" s="15"/>
      <c r="Z3916" s="16"/>
      <c r="AA3916" s="16"/>
      <c r="AB3916" s="16"/>
      <c r="AC3916" s="14"/>
      <c r="AD3916" s="14"/>
      <c r="AE3916" s="27"/>
      <c r="AF3916" s="27"/>
      <c r="AG3916" s="33"/>
      <c r="AH3916" s="34"/>
      <c r="AI3916" s="35"/>
      <c r="AJ3916" s="33"/>
      <c r="AK3916" s="34"/>
      <c r="AL3916" s="35"/>
      <c r="AM3916" s="28"/>
      <c r="AN3916" s="28"/>
      <c r="AO3916" s="28"/>
    </row>
    <row r="3917" spans="5:41" x14ac:dyDescent="0.25">
      <c r="E3917" s="20"/>
      <c r="F3917" s="20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  <c r="Y3917" s="15"/>
      <c r="Z3917" s="16"/>
      <c r="AA3917" s="16"/>
      <c r="AB3917" s="16"/>
      <c r="AC3917" s="14"/>
      <c r="AD3917" s="14"/>
      <c r="AE3917" s="27"/>
      <c r="AF3917" s="27"/>
      <c r="AG3917" s="33"/>
      <c r="AH3917" s="34"/>
      <c r="AI3917" s="35"/>
      <c r="AJ3917" s="33"/>
      <c r="AK3917" s="34"/>
      <c r="AL3917" s="35"/>
      <c r="AM3917" s="28"/>
      <c r="AN3917" s="28"/>
      <c r="AO3917" s="28"/>
    </row>
    <row r="3918" spans="5:41" x14ac:dyDescent="0.25">
      <c r="E3918" s="20"/>
      <c r="F3918" s="20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  <c r="Y3918" s="15"/>
      <c r="Z3918" s="16"/>
      <c r="AA3918" s="16"/>
      <c r="AB3918" s="16"/>
      <c r="AC3918" s="14"/>
      <c r="AD3918" s="14"/>
      <c r="AE3918" s="27"/>
      <c r="AF3918" s="27"/>
      <c r="AG3918" s="33"/>
      <c r="AH3918" s="34"/>
      <c r="AI3918" s="35"/>
      <c r="AJ3918" s="33"/>
      <c r="AK3918" s="34"/>
      <c r="AL3918" s="35"/>
      <c r="AM3918" s="28"/>
      <c r="AN3918" s="28"/>
      <c r="AO3918" s="28"/>
    </row>
    <row r="3919" spans="5:41" x14ac:dyDescent="0.25">
      <c r="E3919" s="20"/>
      <c r="F3919" s="20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  <c r="Y3919" s="15"/>
      <c r="Z3919" s="16"/>
      <c r="AA3919" s="16"/>
      <c r="AB3919" s="16"/>
      <c r="AC3919" s="14"/>
      <c r="AD3919" s="14"/>
      <c r="AE3919" s="27"/>
      <c r="AF3919" s="27"/>
      <c r="AG3919" s="33"/>
      <c r="AH3919" s="34"/>
      <c r="AI3919" s="35"/>
      <c r="AJ3919" s="33"/>
      <c r="AK3919" s="34"/>
      <c r="AL3919" s="35"/>
      <c r="AM3919" s="28"/>
      <c r="AN3919" s="28"/>
      <c r="AO3919" s="28"/>
    </row>
    <row r="3920" spans="5:41" x14ac:dyDescent="0.25">
      <c r="E3920" s="20"/>
      <c r="F3920" s="20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  <c r="Y3920" s="15"/>
      <c r="Z3920" s="16"/>
      <c r="AA3920" s="16"/>
      <c r="AB3920" s="16"/>
      <c r="AC3920" s="14"/>
      <c r="AD3920" s="14"/>
      <c r="AE3920" s="27"/>
      <c r="AF3920" s="27"/>
      <c r="AG3920" s="33"/>
      <c r="AH3920" s="34"/>
      <c r="AI3920" s="35"/>
      <c r="AJ3920" s="33"/>
      <c r="AK3920" s="34"/>
      <c r="AL3920" s="35"/>
      <c r="AM3920" s="28"/>
      <c r="AN3920" s="28"/>
      <c r="AO3920" s="28"/>
    </row>
    <row r="3921" spans="5:41" x14ac:dyDescent="0.25">
      <c r="E3921" s="20"/>
      <c r="F3921" s="20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  <c r="Y3921" s="15"/>
      <c r="Z3921" s="16"/>
      <c r="AA3921" s="16"/>
      <c r="AB3921" s="16"/>
      <c r="AC3921" s="14"/>
      <c r="AD3921" s="14"/>
      <c r="AE3921" s="27"/>
      <c r="AF3921" s="27"/>
      <c r="AG3921" s="33"/>
      <c r="AH3921" s="34"/>
      <c r="AI3921" s="35"/>
      <c r="AJ3921" s="33"/>
      <c r="AK3921" s="34"/>
      <c r="AL3921" s="35"/>
      <c r="AM3921" s="28"/>
      <c r="AN3921" s="28"/>
      <c r="AO3921" s="28"/>
    </row>
    <row r="3922" spans="5:41" x14ac:dyDescent="0.25">
      <c r="E3922" s="20"/>
      <c r="F3922" s="20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  <c r="Y3922" s="15"/>
      <c r="Z3922" s="16"/>
      <c r="AA3922" s="16"/>
      <c r="AB3922" s="16"/>
      <c r="AC3922" s="14"/>
      <c r="AD3922" s="14"/>
      <c r="AE3922" s="27"/>
      <c r="AF3922" s="27"/>
      <c r="AG3922" s="33"/>
      <c r="AH3922" s="34"/>
      <c r="AI3922" s="35"/>
      <c r="AJ3922" s="33"/>
      <c r="AK3922" s="34"/>
      <c r="AL3922" s="35"/>
      <c r="AM3922" s="28"/>
      <c r="AN3922" s="28"/>
      <c r="AO3922" s="28"/>
    </row>
    <row r="3923" spans="5:41" x14ac:dyDescent="0.25">
      <c r="E3923" s="20"/>
      <c r="F3923" s="20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  <c r="Y3923" s="15"/>
      <c r="Z3923" s="16"/>
      <c r="AA3923" s="16"/>
      <c r="AB3923" s="16"/>
      <c r="AC3923" s="14"/>
      <c r="AD3923" s="14"/>
      <c r="AE3923" s="27"/>
      <c r="AF3923" s="27"/>
      <c r="AG3923" s="33"/>
      <c r="AH3923" s="34"/>
      <c r="AI3923" s="35"/>
      <c r="AJ3923" s="33"/>
      <c r="AK3923" s="34"/>
      <c r="AL3923" s="35"/>
      <c r="AM3923" s="28"/>
      <c r="AN3923" s="28"/>
      <c r="AO3923" s="28"/>
    </row>
    <row r="3924" spans="5:41" x14ac:dyDescent="0.25">
      <c r="E3924" s="20"/>
      <c r="F3924" s="20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  <c r="Y3924" s="15"/>
      <c r="Z3924" s="16"/>
      <c r="AA3924" s="16"/>
      <c r="AB3924" s="16"/>
      <c r="AC3924" s="14"/>
      <c r="AD3924" s="14"/>
      <c r="AE3924" s="27"/>
      <c r="AF3924" s="27"/>
      <c r="AG3924" s="33"/>
      <c r="AH3924" s="34"/>
      <c r="AI3924" s="35"/>
      <c r="AJ3924" s="33"/>
      <c r="AK3924" s="34"/>
      <c r="AL3924" s="35"/>
      <c r="AM3924" s="28"/>
      <c r="AN3924" s="28"/>
      <c r="AO3924" s="28"/>
    </row>
    <row r="3925" spans="5:41" x14ac:dyDescent="0.25">
      <c r="E3925" s="20"/>
      <c r="F3925" s="20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  <c r="Y3925" s="15"/>
      <c r="Z3925" s="16"/>
      <c r="AA3925" s="16"/>
      <c r="AB3925" s="16"/>
      <c r="AC3925" s="14"/>
      <c r="AD3925" s="14"/>
      <c r="AE3925" s="27"/>
      <c r="AF3925" s="27"/>
      <c r="AG3925" s="33"/>
      <c r="AH3925" s="34"/>
      <c r="AI3925" s="35"/>
      <c r="AJ3925" s="33"/>
      <c r="AK3925" s="34"/>
      <c r="AL3925" s="35"/>
      <c r="AM3925" s="28"/>
      <c r="AN3925" s="28"/>
      <c r="AO3925" s="28"/>
    </row>
    <row r="3926" spans="5:41" x14ac:dyDescent="0.25">
      <c r="E3926" s="20"/>
      <c r="F3926" s="20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  <c r="Y3926" s="15"/>
      <c r="Z3926" s="16"/>
      <c r="AA3926" s="16"/>
      <c r="AB3926" s="16"/>
      <c r="AC3926" s="14"/>
      <c r="AD3926" s="14"/>
      <c r="AE3926" s="27"/>
      <c r="AF3926" s="27"/>
      <c r="AG3926" s="33"/>
      <c r="AH3926" s="34"/>
      <c r="AI3926" s="35"/>
      <c r="AJ3926" s="33"/>
      <c r="AK3926" s="34"/>
      <c r="AL3926" s="35"/>
      <c r="AM3926" s="28"/>
      <c r="AN3926" s="28"/>
      <c r="AO3926" s="28"/>
    </row>
    <row r="3927" spans="5:41" x14ac:dyDescent="0.25">
      <c r="E3927" s="20"/>
      <c r="F3927" s="20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6"/>
      <c r="AA3927" s="16"/>
      <c r="AB3927" s="16"/>
      <c r="AC3927" s="14"/>
      <c r="AD3927" s="14"/>
      <c r="AE3927" s="27"/>
      <c r="AF3927" s="27"/>
      <c r="AG3927" s="33"/>
      <c r="AH3927" s="34"/>
      <c r="AI3927" s="35"/>
      <c r="AJ3927" s="33"/>
      <c r="AK3927" s="34"/>
      <c r="AL3927" s="35"/>
      <c r="AM3927" s="28"/>
      <c r="AN3927" s="28"/>
      <c r="AO3927" s="28"/>
    </row>
    <row r="3928" spans="5:41" x14ac:dyDescent="0.25">
      <c r="E3928" s="20"/>
      <c r="F3928" s="20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6"/>
      <c r="AA3928" s="16"/>
      <c r="AB3928" s="16"/>
      <c r="AC3928" s="14"/>
      <c r="AD3928" s="14"/>
      <c r="AE3928" s="27"/>
      <c r="AF3928" s="27"/>
      <c r="AG3928" s="33"/>
      <c r="AH3928" s="34"/>
      <c r="AI3928" s="35"/>
      <c r="AJ3928" s="33"/>
      <c r="AK3928" s="34"/>
      <c r="AL3928" s="35"/>
      <c r="AM3928" s="28"/>
      <c r="AN3928" s="28"/>
      <c r="AO3928" s="28"/>
    </row>
    <row r="3929" spans="5:41" x14ac:dyDescent="0.25">
      <c r="E3929" s="20"/>
      <c r="F3929" s="20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6"/>
      <c r="AA3929" s="16"/>
      <c r="AB3929" s="16"/>
      <c r="AC3929" s="14"/>
      <c r="AD3929" s="14"/>
      <c r="AE3929" s="27"/>
      <c r="AF3929" s="27"/>
      <c r="AG3929" s="33"/>
      <c r="AH3929" s="34"/>
      <c r="AI3929" s="35"/>
      <c r="AJ3929" s="33"/>
      <c r="AK3929" s="34"/>
      <c r="AL3929" s="35"/>
      <c r="AM3929" s="28"/>
      <c r="AN3929" s="28"/>
      <c r="AO3929" s="28"/>
    </row>
    <row r="3930" spans="5:41" x14ac:dyDescent="0.25">
      <c r="E3930" s="20"/>
      <c r="F3930" s="20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6"/>
      <c r="AA3930" s="16"/>
      <c r="AB3930" s="16"/>
      <c r="AC3930" s="14"/>
      <c r="AD3930" s="14"/>
      <c r="AE3930" s="27"/>
      <c r="AF3930" s="27"/>
      <c r="AG3930" s="33"/>
      <c r="AH3930" s="34"/>
      <c r="AI3930" s="35"/>
      <c r="AJ3930" s="33"/>
      <c r="AK3930" s="34"/>
      <c r="AL3930" s="35"/>
      <c r="AM3930" s="28"/>
      <c r="AN3930" s="28"/>
      <c r="AO3930" s="28"/>
    </row>
    <row r="3931" spans="5:41" x14ac:dyDescent="0.25">
      <c r="E3931" s="20"/>
      <c r="F3931" s="20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6"/>
      <c r="AA3931" s="16"/>
      <c r="AB3931" s="16"/>
      <c r="AC3931" s="14"/>
      <c r="AD3931" s="14"/>
      <c r="AE3931" s="27"/>
      <c r="AF3931" s="27"/>
      <c r="AG3931" s="33"/>
      <c r="AH3931" s="34"/>
      <c r="AI3931" s="35"/>
      <c r="AJ3931" s="33"/>
      <c r="AK3931" s="34"/>
      <c r="AL3931" s="35"/>
      <c r="AM3931" s="28"/>
      <c r="AN3931" s="28"/>
      <c r="AO3931" s="28"/>
    </row>
    <row r="3932" spans="5:41" x14ac:dyDescent="0.25">
      <c r="E3932" s="20"/>
      <c r="F3932" s="20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6"/>
      <c r="AA3932" s="16"/>
      <c r="AB3932" s="16"/>
      <c r="AC3932" s="14"/>
      <c r="AD3932" s="14"/>
      <c r="AE3932" s="27"/>
      <c r="AF3932" s="27"/>
      <c r="AG3932" s="33"/>
      <c r="AH3932" s="34"/>
      <c r="AI3932" s="35"/>
      <c r="AJ3932" s="33"/>
      <c r="AK3932" s="34"/>
      <c r="AL3932" s="35"/>
      <c r="AM3932" s="28"/>
      <c r="AN3932" s="28"/>
      <c r="AO3932" s="28"/>
    </row>
    <row r="3933" spans="5:41" x14ac:dyDescent="0.25">
      <c r="E3933" s="20"/>
      <c r="F3933" s="20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6"/>
      <c r="AA3933" s="16"/>
      <c r="AB3933" s="16"/>
      <c r="AC3933" s="14"/>
      <c r="AD3933" s="14"/>
      <c r="AE3933" s="27"/>
      <c r="AF3933" s="27"/>
      <c r="AG3933" s="33"/>
      <c r="AH3933" s="34"/>
      <c r="AI3933" s="35"/>
      <c r="AJ3933" s="33"/>
      <c r="AK3933" s="34"/>
      <c r="AL3933" s="35"/>
      <c r="AM3933" s="28"/>
      <c r="AN3933" s="28"/>
      <c r="AO3933" s="28"/>
    </row>
    <row r="3934" spans="5:41" x14ac:dyDescent="0.25">
      <c r="E3934" s="20"/>
      <c r="F3934" s="20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6"/>
      <c r="AA3934" s="16"/>
      <c r="AB3934" s="16"/>
      <c r="AC3934" s="14"/>
      <c r="AD3934" s="14"/>
      <c r="AE3934" s="27"/>
      <c r="AF3934" s="27"/>
      <c r="AG3934" s="33"/>
      <c r="AH3934" s="34"/>
      <c r="AI3934" s="35"/>
      <c r="AJ3934" s="33"/>
      <c r="AK3934" s="34"/>
      <c r="AL3934" s="35"/>
      <c r="AM3934" s="28"/>
      <c r="AN3934" s="28"/>
      <c r="AO3934" s="28"/>
    </row>
    <row r="3935" spans="5:41" x14ac:dyDescent="0.25">
      <c r="E3935" s="20"/>
      <c r="F3935" s="20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6"/>
      <c r="AA3935" s="16"/>
      <c r="AB3935" s="16"/>
      <c r="AC3935" s="14"/>
      <c r="AD3935" s="14"/>
      <c r="AE3935" s="27"/>
      <c r="AF3935" s="27"/>
      <c r="AG3935" s="33"/>
      <c r="AH3935" s="34"/>
      <c r="AI3935" s="35"/>
      <c r="AJ3935" s="33"/>
      <c r="AK3935" s="34"/>
      <c r="AL3935" s="35"/>
      <c r="AM3935" s="28"/>
      <c r="AN3935" s="28"/>
      <c r="AO3935" s="28"/>
    </row>
    <row r="3936" spans="5:41" x14ac:dyDescent="0.25">
      <c r="E3936" s="20"/>
      <c r="F3936" s="20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6"/>
      <c r="AA3936" s="16"/>
      <c r="AB3936" s="16"/>
      <c r="AC3936" s="14"/>
      <c r="AD3936" s="14"/>
      <c r="AE3936" s="27"/>
      <c r="AF3936" s="27"/>
      <c r="AG3936" s="33"/>
      <c r="AH3936" s="34"/>
      <c r="AI3936" s="35"/>
      <c r="AJ3936" s="33"/>
      <c r="AK3936" s="34"/>
      <c r="AL3936" s="35"/>
      <c r="AM3936" s="28"/>
      <c r="AN3936" s="28"/>
      <c r="AO3936" s="28"/>
    </row>
    <row r="3937" spans="5:41" x14ac:dyDescent="0.25">
      <c r="E3937" s="20"/>
      <c r="F3937" s="20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6"/>
      <c r="AA3937" s="16"/>
      <c r="AB3937" s="16"/>
      <c r="AC3937" s="14"/>
      <c r="AD3937" s="14"/>
      <c r="AE3937" s="27"/>
      <c r="AF3937" s="27"/>
      <c r="AG3937" s="33"/>
      <c r="AH3937" s="34"/>
      <c r="AI3937" s="35"/>
      <c r="AJ3937" s="33"/>
      <c r="AK3937" s="34"/>
      <c r="AL3937" s="35"/>
      <c r="AM3937" s="28"/>
      <c r="AN3937" s="28"/>
      <c r="AO3937" s="28"/>
    </row>
    <row r="3938" spans="5:41" x14ac:dyDescent="0.25">
      <c r="E3938" s="20"/>
      <c r="F3938" s="20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6"/>
      <c r="AA3938" s="16"/>
      <c r="AB3938" s="16"/>
      <c r="AC3938" s="14"/>
      <c r="AD3938" s="14"/>
      <c r="AE3938" s="27"/>
      <c r="AF3938" s="27"/>
      <c r="AG3938" s="33"/>
      <c r="AH3938" s="34"/>
      <c r="AI3938" s="35"/>
      <c r="AJ3938" s="33"/>
      <c r="AK3938" s="34"/>
      <c r="AL3938" s="35"/>
      <c r="AM3938" s="28"/>
      <c r="AN3938" s="28"/>
      <c r="AO3938" s="28"/>
    </row>
    <row r="3939" spans="5:41" x14ac:dyDescent="0.25">
      <c r="E3939" s="20"/>
      <c r="F3939" s="20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6"/>
      <c r="AA3939" s="16"/>
      <c r="AB3939" s="16"/>
      <c r="AC3939" s="14"/>
      <c r="AD3939" s="14"/>
      <c r="AE3939" s="27"/>
      <c r="AF3939" s="27"/>
      <c r="AG3939" s="33"/>
      <c r="AH3939" s="34"/>
      <c r="AI3939" s="35"/>
      <c r="AJ3939" s="33"/>
      <c r="AK3939" s="34"/>
      <c r="AL3939" s="35"/>
      <c r="AM3939" s="28"/>
      <c r="AN3939" s="28"/>
      <c r="AO3939" s="28"/>
    </row>
    <row r="3940" spans="5:41" x14ac:dyDescent="0.25">
      <c r="E3940" s="20"/>
      <c r="F3940" s="20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6"/>
      <c r="AA3940" s="16"/>
      <c r="AB3940" s="16"/>
      <c r="AC3940" s="14"/>
      <c r="AD3940" s="14"/>
      <c r="AE3940" s="27"/>
      <c r="AF3940" s="27"/>
      <c r="AG3940" s="33"/>
      <c r="AH3940" s="34"/>
      <c r="AI3940" s="35"/>
      <c r="AJ3940" s="33"/>
      <c r="AK3940" s="34"/>
      <c r="AL3940" s="35"/>
      <c r="AM3940" s="28"/>
      <c r="AN3940" s="28"/>
      <c r="AO3940" s="28"/>
    </row>
    <row r="3941" spans="5:41" x14ac:dyDescent="0.25">
      <c r="E3941" s="20"/>
      <c r="F3941" s="20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6"/>
      <c r="AA3941" s="16"/>
      <c r="AB3941" s="16"/>
      <c r="AC3941" s="14"/>
      <c r="AD3941" s="14"/>
      <c r="AE3941" s="27"/>
      <c r="AF3941" s="27"/>
      <c r="AG3941" s="33"/>
      <c r="AH3941" s="34"/>
      <c r="AI3941" s="35"/>
      <c r="AJ3941" s="33"/>
      <c r="AK3941" s="34"/>
      <c r="AL3941" s="35"/>
      <c r="AM3941" s="28"/>
      <c r="AN3941" s="28"/>
      <c r="AO3941" s="28"/>
    </row>
    <row r="3942" spans="5:41" x14ac:dyDescent="0.25">
      <c r="E3942" s="20"/>
      <c r="F3942" s="20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6"/>
      <c r="AA3942" s="16"/>
      <c r="AB3942" s="16"/>
      <c r="AC3942" s="14"/>
      <c r="AD3942" s="14"/>
      <c r="AE3942" s="27"/>
      <c r="AF3942" s="27"/>
      <c r="AG3942" s="33"/>
      <c r="AH3942" s="34"/>
      <c r="AI3942" s="35"/>
      <c r="AJ3942" s="33"/>
      <c r="AK3942" s="34"/>
      <c r="AL3942" s="35"/>
      <c r="AM3942" s="28"/>
      <c r="AN3942" s="28"/>
      <c r="AO3942" s="28"/>
    </row>
    <row r="3943" spans="5:41" x14ac:dyDescent="0.25">
      <c r="E3943" s="20"/>
      <c r="F3943" s="20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6"/>
      <c r="AA3943" s="16"/>
      <c r="AB3943" s="16"/>
      <c r="AC3943" s="14"/>
      <c r="AD3943" s="14"/>
      <c r="AE3943" s="27"/>
      <c r="AF3943" s="27"/>
      <c r="AG3943" s="33"/>
      <c r="AH3943" s="34"/>
      <c r="AI3943" s="35"/>
      <c r="AJ3943" s="33"/>
      <c r="AK3943" s="34"/>
      <c r="AL3943" s="35"/>
      <c r="AM3943" s="28"/>
      <c r="AN3943" s="28"/>
      <c r="AO3943" s="28"/>
    </row>
    <row r="3944" spans="5:41" x14ac:dyDescent="0.25">
      <c r="E3944" s="20"/>
      <c r="F3944" s="20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6"/>
      <c r="AA3944" s="16"/>
      <c r="AB3944" s="16"/>
      <c r="AC3944" s="14"/>
      <c r="AD3944" s="14"/>
      <c r="AE3944" s="27"/>
      <c r="AF3944" s="27"/>
      <c r="AG3944" s="33"/>
      <c r="AH3944" s="34"/>
      <c r="AI3944" s="35"/>
      <c r="AJ3944" s="33"/>
      <c r="AK3944" s="34"/>
      <c r="AL3944" s="35"/>
      <c r="AM3944" s="28"/>
      <c r="AN3944" s="28"/>
      <c r="AO3944" s="28"/>
    </row>
    <row r="3945" spans="5:41" x14ac:dyDescent="0.25">
      <c r="E3945" s="20"/>
      <c r="F3945" s="20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6"/>
      <c r="AA3945" s="16"/>
      <c r="AB3945" s="16"/>
      <c r="AC3945" s="14"/>
      <c r="AD3945" s="14"/>
      <c r="AE3945" s="27"/>
      <c r="AF3945" s="27"/>
      <c r="AG3945" s="33"/>
      <c r="AH3945" s="34"/>
      <c r="AI3945" s="35"/>
      <c r="AJ3945" s="33"/>
      <c r="AK3945" s="34"/>
      <c r="AL3945" s="35"/>
      <c r="AM3945" s="28"/>
      <c r="AN3945" s="28"/>
      <c r="AO3945" s="28"/>
    </row>
    <row r="3946" spans="5:41" x14ac:dyDescent="0.25">
      <c r="E3946" s="20"/>
      <c r="F3946" s="20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6"/>
      <c r="AA3946" s="16"/>
      <c r="AB3946" s="16"/>
      <c r="AC3946" s="14"/>
      <c r="AD3946" s="14"/>
      <c r="AE3946" s="27"/>
      <c r="AF3946" s="27"/>
      <c r="AG3946" s="33"/>
      <c r="AH3946" s="34"/>
      <c r="AI3946" s="35"/>
      <c r="AJ3946" s="33"/>
      <c r="AK3946" s="34"/>
      <c r="AL3946" s="35"/>
      <c r="AM3946" s="28"/>
      <c r="AN3946" s="28"/>
      <c r="AO3946" s="28"/>
    </row>
    <row r="3947" spans="5:41" x14ac:dyDescent="0.25">
      <c r="E3947" s="20"/>
      <c r="F3947" s="20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6"/>
      <c r="AA3947" s="16"/>
      <c r="AB3947" s="16"/>
      <c r="AC3947" s="14"/>
      <c r="AD3947" s="14"/>
      <c r="AE3947" s="27"/>
      <c r="AF3947" s="27"/>
      <c r="AG3947" s="33"/>
      <c r="AH3947" s="34"/>
      <c r="AI3947" s="35"/>
      <c r="AJ3947" s="33"/>
      <c r="AK3947" s="34"/>
      <c r="AL3947" s="35"/>
      <c r="AM3947" s="28"/>
      <c r="AN3947" s="28"/>
      <c r="AO3947" s="28"/>
    </row>
    <row r="3948" spans="5:41" x14ac:dyDescent="0.25">
      <c r="E3948" s="20"/>
      <c r="F3948" s="20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6"/>
      <c r="AA3948" s="16"/>
      <c r="AB3948" s="16"/>
      <c r="AC3948" s="14"/>
      <c r="AD3948" s="14"/>
      <c r="AE3948" s="27"/>
      <c r="AF3948" s="27"/>
      <c r="AG3948" s="33"/>
      <c r="AH3948" s="34"/>
      <c r="AI3948" s="35"/>
      <c r="AJ3948" s="33"/>
      <c r="AK3948" s="34"/>
      <c r="AL3948" s="35"/>
      <c r="AM3948" s="28"/>
      <c r="AN3948" s="28"/>
      <c r="AO3948" s="28"/>
    </row>
    <row r="3949" spans="5:41" x14ac:dyDescent="0.25">
      <c r="E3949" s="20"/>
      <c r="F3949" s="20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6"/>
      <c r="AA3949" s="16"/>
      <c r="AB3949" s="16"/>
      <c r="AC3949" s="14"/>
      <c r="AD3949" s="14"/>
      <c r="AE3949" s="27"/>
      <c r="AF3949" s="27"/>
      <c r="AG3949" s="33"/>
      <c r="AH3949" s="34"/>
      <c r="AI3949" s="35"/>
      <c r="AJ3949" s="33"/>
      <c r="AK3949" s="34"/>
      <c r="AL3949" s="35"/>
      <c r="AM3949" s="28"/>
      <c r="AN3949" s="28"/>
      <c r="AO3949" s="28"/>
    </row>
    <row r="3950" spans="5:41" x14ac:dyDescent="0.25">
      <c r="E3950" s="20"/>
      <c r="F3950" s="20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6"/>
      <c r="AA3950" s="16"/>
      <c r="AB3950" s="16"/>
      <c r="AC3950" s="14"/>
      <c r="AD3950" s="14"/>
      <c r="AE3950" s="27"/>
      <c r="AF3950" s="27"/>
      <c r="AG3950" s="33"/>
      <c r="AH3950" s="34"/>
      <c r="AI3950" s="35"/>
      <c r="AJ3950" s="33"/>
      <c r="AK3950" s="34"/>
      <c r="AL3950" s="35"/>
      <c r="AM3950" s="28"/>
      <c r="AN3950" s="28"/>
      <c r="AO3950" s="28"/>
    </row>
    <row r="3951" spans="5:41" x14ac:dyDescent="0.25">
      <c r="E3951" s="20"/>
      <c r="F3951" s="20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6"/>
      <c r="AA3951" s="16"/>
      <c r="AB3951" s="16"/>
      <c r="AC3951" s="14"/>
      <c r="AD3951" s="14"/>
      <c r="AE3951" s="27"/>
      <c r="AF3951" s="27"/>
      <c r="AG3951" s="33"/>
      <c r="AH3951" s="34"/>
      <c r="AI3951" s="35"/>
      <c r="AJ3951" s="33"/>
      <c r="AK3951" s="34"/>
      <c r="AL3951" s="35"/>
      <c r="AM3951" s="28"/>
      <c r="AN3951" s="28"/>
      <c r="AO3951" s="28"/>
    </row>
    <row r="3952" spans="5:41" x14ac:dyDescent="0.25">
      <c r="E3952" s="20"/>
      <c r="F3952" s="20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6"/>
      <c r="AA3952" s="16"/>
      <c r="AB3952" s="16"/>
      <c r="AC3952" s="14"/>
      <c r="AD3952" s="14"/>
      <c r="AE3952" s="27"/>
      <c r="AF3952" s="27"/>
      <c r="AG3952" s="33"/>
      <c r="AH3952" s="34"/>
      <c r="AI3952" s="35"/>
      <c r="AJ3952" s="33"/>
      <c r="AK3952" s="34"/>
      <c r="AL3952" s="35"/>
      <c r="AM3952" s="28"/>
      <c r="AN3952" s="28"/>
      <c r="AO3952" s="28"/>
    </row>
    <row r="3953" spans="5:41" x14ac:dyDescent="0.25">
      <c r="E3953" s="20"/>
      <c r="F3953" s="20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6"/>
      <c r="AA3953" s="16"/>
      <c r="AB3953" s="16"/>
      <c r="AC3953" s="14"/>
      <c r="AD3953" s="14"/>
      <c r="AE3953" s="27"/>
      <c r="AF3953" s="27"/>
      <c r="AG3953" s="33"/>
      <c r="AH3953" s="34"/>
      <c r="AI3953" s="35"/>
      <c r="AJ3953" s="33"/>
      <c r="AK3953" s="34"/>
      <c r="AL3953" s="35"/>
      <c r="AM3953" s="28"/>
      <c r="AN3953" s="28"/>
      <c r="AO3953" s="28"/>
    </row>
    <row r="3954" spans="5:41" x14ac:dyDescent="0.25">
      <c r="E3954" s="20"/>
      <c r="F3954" s="20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6"/>
      <c r="AA3954" s="16"/>
      <c r="AB3954" s="16"/>
      <c r="AC3954" s="14"/>
      <c r="AD3954" s="14"/>
      <c r="AE3954" s="27"/>
      <c r="AF3954" s="27"/>
      <c r="AG3954" s="33"/>
      <c r="AH3954" s="34"/>
      <c r="AI3954" s="35"/>
      <c r="AJ3954" s="33"/>
      <c r="AK3954" s="34"/>
      <c r="AL3954" s="35"/>
      <c r="AM3954" s="28"/>
      <c r="AN3954" s="28"/>
      <c r="AO3954" s="28"/>
    </row>
    <row r="3955" spans="5:41" x14ac:dyDescent="0.25">
      <c r="E3955" s="20"/>
      <c r="F3955" s="20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6"/>
      <c r="AA3955" s="16"/>
      <c r="AB3955" s="16"/>
      <c r="AC3955" s="14"/>
      <c r="AD3955" s="14"/>
      <c r="AE3955" s="27"/>
      <c r="AF3955" s="27"/>
      <c r="AG3955" s="33"/>
      <c r="AH3955" s="34"/>
      <c r="AI3955" s="35"/>
      <c r="AJ3955" s="33"/>
      <c r="AK3955" s="34"/>
      <c r="AL3955" s="35"/>
      <c r="AM3955" s="28"/>
      <c r="AN3955" s="28"/>
      <c r="AO3955" s="28"/>
    </row>
    <row r="3956" spans="5:41" x14ac:dyDescent="0.25">
      <c r="E3956" s="20"/>
      <c r="F3956" s="20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6"/>
      <c r="AA3956" s="16"/>
      <c r="AB3956" s="16"/>
      <c r="AC3956" s="14"/>
      <c r="AD3956" s="14"/>
      <c r="AE3956" s="27"/>
      <c r="AF3956" s="27"/>
      <c r="AG3956" s="33"/>
      <c r="AH3956" s="34"/>
      <c r="AI3956" s="35"/>
      <c r="AJ3956" s="33"/>
      <c r="AK3956" s="34"/>
      <c r="AL3956" s="35"/>
      <c r="AM3956" s="28"/>
      <c r="AN3956" s="28"/>
      <c r="AO3956" s="28"/>
    </row>
    <row r="3957" spans="5:41" x14ac:dyDescent="0.25">
      <c r="E3957" s="20"/>
      <c r="F3957" s="20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  <c r="Y3957" s="15"/>
      <c r="Z3957" s="16"/>
      <c r="AA3957" s="16"/>
      <c r="AB3957" s="16"/>
      <c r="AC3957" s="14"/>
      <c r="AD3957" s="14"/>
      <c r="AE3957" s="27"/>
      <c r="AF3957" s="27"/>
      <c r="AG3957" s="33"/>
      <c r="AH3957" s="34"/>
      <c r="AI3957" s="35"/>
      <c r="AJ3957" s="33"/>
      <c r="AK3957" s="34"/>
      <c r="AL3957" s="35"/>
      <c r="AM3957" s="28"/>
      <c r="AN3957" s="28"/>
      <c r="AO3957" s="28"/>
    </row>
    <row r="3958" spans="5:41" x14ac:dyDescent="0.25">
      <c r="E3958" s="20"/>
      <c r="F3958" s="20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6"/>
      <c r="AA3958" s="16"/>
      <c r="AB3958" s="16"/>
      <c r="AC3958" s="14"/>
      <c r="AD3958" s="14"/>
      <c r="AE3958" s="27"/>
      <c r="AF3958" s="27"/>
      <c r="AG3958" s="33"/>
      <c r="AH3958" s="34"/>
      <c r="AI3958" s="35"/>
      <c r="AJ3958" s="33"/>
      <c r="AK3958" s="34"/>
      <c r="AL3958" s="35"/>
      <c r="AM3958" s="28"/>
      <c r="AN3958" s="28"/>
      <c r="AO3958" s="28"/>
    </row>
    <row r="3959" spans="5:41" x14ac:dyDescent="0.25">
      <c r="E3959" s="20"/>
      <c r="F3959" s="20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6"/>
      <c r="AA3959" s="16"/>
      <c r="AB3959" s="16"/>
      <c r="AC3959" s="14"/>
      <c r="AD3959" s="14"/>
      <c r="AE3959" s="27"/>
      <c r="AF3959" s="27"/>
      <c r="AG3959" s="33"/>
      <c r="AH3959" s="34"/>
      <c r="AI3959" s="35"/>
      <c r="AJ3959" s="33"/>
      <c r="AK3959" s="34"/>
      <c r="AL3959" s="35"/>
      <c r="AM3959" s="28"/>
      <c r="AN3959" s="28"/>
      <c r="AO3959" s="28"/>
    </row>
    <row r="3960" spans="5:41" x14ac:dyDescent="0.25">
      <c r="E3960" s="20"/>
      <c r="F3960" s="20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  <c r="Y3960" s="15"/>
      <c r="Z3960" s="16"/>
      <c r="AA3960" s="16"/>
      <c r="AB3960" s="16"/>
      <c r="AC3960" s="14"/>
      <c r="AD3960" s="14"/>
      <c r="AE3960" s="27"/>
      <c r="AF3960" s="27"/>
      <c r="AG3960" s="33"/>
      <c r="AH3960" s="34"/>
      <c r="AI3960" s="35"/>
      <c r="AJ3960" s="33"/>
      <c r="AK3960" s="34"/>
      <c r="AL3960" s="35"/>
      <c r="AM3960" s="28"/>
      <c r="AN3960" s="28"/>
      <c r="AO3960" s="28"/>
    </row>
    <row r="3961" spans="5:41" x14ac:dyDescent="0.25">
      <c r="E3961" s="20"/>
      <c r="F3961" s="20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  <c r="Y3961" s="15"/>
      <c r="Z3961" s="16"/>
      <c r="AA3961" s="16"/>
      <c r="AB3961" s="16"/>
      <c r="AC3961" s="14"/>
      <c r="AD3961" s="14"/>
      <c r="AE3961" s="27"/>
      <c r="AF3961" s="27"/>
      <c r="AG3961" s="33"/>
      <c r="AH3961" s="34"/>
      <c r="AI3961" s="35"/>
      <c r="AJ3961" s="33"/>
      <c r="AK3961" s="34"/>
      <c r="AL3961" s="35"/>
      <c r="AM3961" s="28"/>
      <c r="AN3961" s="28"/>
      <c r="AO3961" s="28"/>
    </row>
    <row r="3962" spans="5:41" x14ac:dyDescent="0.25">
      <c r="E3962" s="20"/>
      <c r="F3962" s="20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6"/>
      <c r="AA3962" s="16"/>
      <c r="AB3962" s="16"/>
      <c r="AC3962" s="14"/>
      <c r="AD3962" s="14"/>
      <c r="AE3962" s="27"/>
      <c r="AF3962" s="27"/>
      <c r="AG3962" s="33"/>
      <c r="AH3962" s="34"/>
      <c r="AI3962" s="35"/>
      <c r="AJ3962" s="33"/>
      <c r="AK3962" s="34"/>
      <c r="AL3962" s="35"/>
      <c r="AM3962" s="28"/>
      <c r="AN3962" s="28"/>
      <c r="AO3962" s="28"/>
    </row>
    <row r="3963" spans="5:41" x14ac:dyDescent="0.25">
      <c r="E3963" s="20"/>
      <c r="F3963" s="20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  <c r="Y3963" s="15"/>
      <c r="Z3963" s="16"/>
      <c r="AA3963" s="16"/>
      <c r="AB3963" s="16"/>
      <c r="AC3963" s="14"/>
      <c r="AD3963" s="14"/>
      <c r="AE3963" s="27"/>
      <c r="AF3963" s="27"/>
      <c r="AG3963" s="33"/>
      <c r="AH3963" s="34"/>
      <c r="AI3963" s="35"/>
      <c r="AJ3963" s="33"/>
      <c r="AK3963" s="34"/>
      <c r="AL3963" s="35"/>
      <c r="AM3963" s="28"/>
      <c r="AN3963" s="28"/>
      <c r="AO3963" s="28"/>
    </row>
    <row r="3964" spans="5:41" x14ac:dyDescent="0.25">
      <c r="E3964" s="20"/>
      <c r="F3964" s="20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6"/>
      <c r="AA3964" s="16"/>
      <c r="AB3964" s="16"/>
      <c r="AC3964" s="14"/>
      <c r="AD3964" s="14"/>
      <c r="AE3964" s="27"/>
      <c r="AF3964" s="27"/>
      <c r="AG3964" s="33"/>
      <c r="AH3964" s="34"/>
      <c r="AI3964" s="35"/>
      <c r="AJ3964" s="33"/>
      <c r="AK3964" s="34"/>
      <c r="AL3964" s="35"/>
      <c r="AM3964" s="28"/>
      <c r="AN3964" s="28"/>
      <c r="AO3964" s="28"/>
    </row>
    <row r="3965" spans="5:41" x14ac:dyDescent="0.25">
      <c r="E3965" s="20"/>
      <c r="F3965" s="20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6"/>
      <c r="AA3965" s="16"/>
      <c r="AB3965" s="16"/>
      <c r="AC3965" s="14"/>
      <c r="AD3965" s="14"/>
      <c r="AE3965" s="27"/>
      <c r="AF3965" s="27"/>
      <c r="AG3965" s="33"/>
      <c r="AH3965" s="34"/>
      <c r="AI3965" s="35"/>
      <c r="AJ3965" s="33"/>
      <c r="AK3965" s="34"/>
      <c r="AL3965" s="35"/>
      <c r="AM3965" s="28"/>
      <c r="AN3965" s="28"/>
      <c r="AO3965" s="28"/>
    </row>
    <row r="3966" spans="5:41" x14ac:dyDescent="0.25">
      <c r="E3966" s="20"/>
      <c r="F3966" s="20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6"/>
      <c r="AA3966" s="16"/>
      <c r="AB3966" s="16"/>
      <c r="AC3966" s="14"/>
      <c r="AD3966" s="14"/>
      <c r="AE3966" s="27"/>
      <c r="AF3966" s="27"/>
      <c r="AG3966" s="33"/>
      <c r="AH3966" s="34"/>
      <c r="AI3966" s="35"/>
      <c r="AJ3966" s="33"/>
      <c r="AK3966" s="34"/>
      <c r="AL3966" s="35"/>
      <c r="AM3966" s="28"/>
      <c r="AN3966" s="28"/>
      <c r="AO3966" s="28"/>
    </row>
    <row r="3967" spans="5:41" x14ac:dyDescent="0.25">
      <c r="E3967" s="20"/>
      <c r="F3967" s="20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  <c r="Y3967" s="15"/>
      <c r="Z3967" s="16"/>
      <c r="AA3967" s="16"/>
      <c r="AB3967" s="16"/>
      <c r="AC3967" s="14"/>
      <c r="AD3967" s="14"/>
      <c r="AE3967" s="27"/>
      <c r="AF3967" s="27"/>
      <c r="AG3967" s="33"/>
      <c r="AH3967" s="34"/>
      <c r="AI3967" s="35"/>
      <c r="AJ3967" s="33"/>
      <c r="AK3967" s="34"/>
      <c r="AL3967" s="35"/>
      <c r="AM3967" s="28"/>
      <c r="AN3967" s="28"/>
      <c r="AO3967" s="28"/>
    </row>
    <row r="3968" spans="5:41" x14ac:dyDescent="0.25">
      <c r="E3968" s="20"/>
      <c r="F3968" s="20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6"/>
      <c r="AA3968" s="16"/>
      <c r="AB3968" s="16"/>
      <c r="AC3968" s="14"/>
      <c r="AD3968" s="14"/>
      <c r="AE3968" s="27"/>
      <c r="AF3968" s="27"/>
      <c r="AG3968" s="33"/>
      <c r="AH3968" s="34"/>
      <c r="AI3968" s="35"/>
      <c r="AJ3968" s="33"/>
      <c r="AK3968" s="34"/>
      <c r="AL3968" s="35"/>
      <c r="AM3968" s="28"/>
      <c r="AN3968" s="28"/>
      <c r="AO3968" s="28"/>
    </row>
    <row r="3969" spans="5:41" x14ac:dyDescent="0.25">
      <c r="E3969" s="20"/>
      <c r="F3969" s="20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  <c r="Y3969" s="15"/>
      <c r="Z3969" s="16"/>
      <c r="AA3969" s="16"/>
      <c r="AB3969" s="16"/>
      <c r="AC3969" s="14"/>
      <c r="AD3969" s="14"/>
      <c r="AE3969" s="27"/>
      <c r="AF3969" s="27"/>
      <c r="AG3969" s="33"/>
      <c r="AH3969" s="34"/>
      <c r="AI3969" s="35"/>
      <c r="AJ3969" s="33"/>
      <c r="AK3969" s="34"/>
      <c r="AL3969" s="35"/>
      <c r="AM3969" s="28"/>
      <c r="AN3969" s="28"/>
      <c r="AO3969" s="28"/>
    </row>
    <row r="3970" spans="5:41" x14ac:dyDescent="0.25">
      <c r="E3970" s="20"/>
      <c r="F3970" s="20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  <c r="Y3970" s="15"/>
      <c r="Z3970" s="16"/>
      <c r="AA3970" s="16"/>
      <c r="AB3970" s="16"/>
      <c r="AC3970" s="14"/>
      <c r="AD3970" s="14"/>
      <c r="AE3970" s="27"/>
      <c r="AF3970" s="27"/>
      <c r="AG3970" s="33"/>
      <c r="AH3970" s="34"/>
      <c r="AI3970" s="35"/>
      <c r="AJ3970" s="33"/>
      <c r="AK3970" s="34"/>
      <c r="AL3970" s="35"/>
      <c r="AM3970" s="28"/>
      <c r="AN3970" s="28"/>
      <c r="AO3970" s="28"/>
    </row>
    <row r="3971" spans="5:41" x14ac:dyDescent="0.25">
      <c r="E3971" s="20"/>
      <c r="F3971" s="20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  <c r="Y3971" s="15"/>
      <c r="Z3971" s="16"/>
      <c r="AA3971" s="16"/>
      <c r="AB3971" s="16"/>
      <c r="AC3971" s="14"/>
      <c r="AD3971" s="14"/>
      <c r="AE3971" s="27"/>
      <c r="AF3971" s="27"/>
      <c r="AG3971" s="33"/>
      <c r="AH3971" s="34"/>
      <c r="AI3971" s="35"/>
      <c r="AJ3971" s="33"/>
      <c r="AK3971" s="34"/>
      <c r="AL3971" s="35"/>
      <c r="AM3971" s="28"/>
      <c r="AN3971" s="28"/>
      <c r="AO3971" s="28"/>
    </row>
    <row r="3972" spans="5:41" x14ac:dyDescent="0.25">
      <c r="E3972" s="20"/>
      <c r="F3972" s="20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  <c r="Y3972" s="15"/>
      <c r="Z3972" s="16"/>
      <c r="AA3972" s="16"/>
      <c r="AB3972" s="16"/>
      <c r="AC3972" s="14"/>
      <c r="AD3972" s="14"/>
      <c r="AE3972" s="27"/>
      <c r="AF3972" s="27"/>
      <c r="AG3972" s="33"/>
      <c r="AH3972" s="34"/>
      <c r="AI3972" s="35"/>
      <c r="AJ3972" s="33"/>
      <c r="AK3972" s="34"/>
      <c r="AL3972" s="35"/>
      <c r="AM3972" s="28"/>
      <c r="AN3972" s="28"/>
      <c r="AO3972" s="28"/>
    </row>
    <row r="3973" spans="5:41" x14ac:dyDescent="0.25">
      <c r="E3973" s="20"/>
      <c r="F3973" s="20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  <c r="Y3973" s="15"/>
      <c r="Z3973" s="16"/>
      <c r="AA3973" s="16"/>
      <c r="AB3973" s="16"/>
      <c r="AC3973" s="14"/>
      <c r="AD3973" s="14"/>
      <c r="AE3973" s="27"/>
      <c r="AF3973" s="27"/>
      <c r="AG3973" s="33"/>
      <c r="AH3973" s="34"/>
      <c r="AI3973" s="35"/>
      <c r="AJ3973" s="33"/>
      <c r="AK3973" s="34"/>
      <c r="AL3973" s="35"/>
      <c r="AM3973" s="28"/>
      <c r="AN3973" s="28"/>
      <c r="AO3973" s="28"/>
    </row>
    <row r="3974" spans="5:41" x14ac:dyDescent="0.25">
      <c r="E3974" s="20"/>
      <c r="F3974" s="20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6"/>
      <c r="AA3974" s="16"/>
      <c r="AB3974" s="16"/>
      <c r="AC3974" s="14"/>
      <c r="AD3974" s="14"/>
      <c r="AE3974" s="27"/>
      <c r="AF3974" s="27"/>
      <c r="AG3974" s="33"/>
      <c r="AH3974" s="34"/>
      <c r="AI3974" s="35"/>
      <c r="AJ3974" s="33"/>
      <c r="AK3974" s="34"/>
      <c r="AL3974" s="35"/>
      <c r="AM3974" s="28"/>
      <c r="AN3974" s="28"/>
      <c r="AO3974" s="28"/>
    </row>
    <row r="3975" spans="5:41" x14ac:dyDescent="0.25">
      <c r="E3975" s="20"/>
      <c r="F3975" s="20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  <c r="Y3975" s="15"/>
      <c r="Z3975" s="16"/>
      <c r="AA3975" s="16"/>
      <c r="AB3975" s="16"/>
      <c r="AC3975" s="14"/>
      <c r="AD3975" s="14"/>
      <c r="AE3975" s="27"/>
      <c r="AF3975" s="27"/>
      <c r="AG3975" s="33"/>
      <c r="AH3975" s="34"/>
      <c r="AI3975" s="35"/>
      <c r="AJ3975" s="33"/>
      <c r="AK3975" s="34"/>
      <c r="AL3975" s="35"/>
      <c r="AM3975" s="28"/>
      <c r="AN3975" s="28"/>
      <c r="AO3975" s="28"/>
    </row>
    <row r="3976" spans="5:41" x14ac:dyDescent="0.25">
      <c r="E3976" s="20"/>
      <c r="F3976" s="20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  <c r="Y3976" s="15"/>
      <c r="Z3976" s="16"/>
      <c r="AA3976" s="16"/>
      <c r="AB3976" s="16"/>
      <c r="AC3976" s="14"/>
      <c r="AD3976" s="14"/>
      <c r="AE3976" s="27"/>
      <c r="AF3976" s="27"/>
      <c r="AG3976" s="33"/>
      <c r="AH3976" s="34"/>
      <c r="AI3976" s="35"/>
      <c r="AJ3976" s="33"/>
      <c r="AK3976" s="34"/>
      <c r="AL3976" s="35"/>
      <c r="AM3976" s="28"/>
      <c r="AN3976" s="28"/>
      <c r="AO3976" s="28"/>
    </row>
    <row r="3977" spans="5:41" x14ac:dyDescent="0.25">
      <c r="E3977" s="20"/>
      <c r="F3977" s="20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6"/>
      <c r="AA3977" s="16"/>
      <c r="AB3977" s="16"/>
      <c r="AC3977" s="14"/>
      <c r="AD3977" s="14"/>
      <c r="AE3977" s="27"/>
      <c r="AF3977" s="27"/>
      <c r="AG3977" s="33"/>
      <c r="AH3977" s="34"/>
      <c r="AI3977" s="35"/>
      <c r="AJ3977" s="33"/>
      <c r="AK3977" s="34"/>
      <c r="AL3977" s="35"/>
      <c r="AM3977" s="28"/>
      <c r="AN3977" s="28"/>
      <c r="AO3977" s="28"/>
    </row>
    <row r="3978" spans="5:41" x14ac:dyDescent="0.25">
      <c r="E3978" s="20"/>
      <c r="F3978" s="20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  <c r="Y3978" s="15"/>
      <c r="Z3978" s="16"/>
      <c r="AA3978" s="16"/>
      <c r="AB3978" s="16"/>
      <c r="AC3978" s="14"/>
      <c r="AD3978" s="14"/>
      <c r="AE3978" s="27"/>
      <c r="AF3978" s="27"/>
      <c r="AG3978" s="33"/>
      <c r="AH3978" s="34"/>
      <c r="AI3978" s="35"/>
      <c r="AJ3978" s="33"/>
      <c r="AK3978" s="34"/>
      <c r="AL3978" s="35"/>
      <c r="AM3978" s="28"/>
      <c r="AN3978" s="28"/>
      <c r="AO3978" s="28"/>
    </row>
    <row r="3979" spans="5:41" x14ac:dyDescent="0.25">
      <c r="E3979" s="20"/>
      <c r="F3979" s="20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  <c r="Y3979" s="15"/>
      <c r="Z3979" s="16"/>
      <c r="AA3979" s="16"/>
      <c r="AB3979" s="16"/>
      <c r="AC3979" s="14"/>
      <c r="AD3979" s="14"/>
      <c r="AE3979" s="27"/>
      <c r="AF3979" s="27"/>
      <c r="AG3979" s="33"/>
      <c r="AH3979" s="34"/>
      <c r="AI3979" s="35"/>
      <c r="AJ3979" s="33"/>
      <c r="AK3979" s="34"/>
      <c r="AL3979" s="35"/>
      <c r="AM3979" s="28"/>
      <c r="AN3979" s="28"/>
      <c r="AO3979" s="28"/>
    </row>
    <row r="3980" spans="5:41" x14ac:dyDescent="0.25">
      <c r="E3980" s="20"/>
      <c r="F3980" s="20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  <c r="Y3980" s="15"/>
      <c r="Z3980" s="16"/>
      <c r="AA3980" s="16"/>
      <c r="AB3980" s="16"/>
      <c r="AC3980" s="14"/>
      <c r="AD3980" s="14"/>
      <c r="AE3980" s="27"/>
      <c r="AF3980" s="27"/>
      <c r="AG3980" s="33"/>
      <c r="AH3980" s="34"/>
      <c r="AI3980" s="35"/>
      <c r="AJ3980" s="33"/>
      <c r="AK3980" s="34"/>
      <c r="AL3980" s="35"/>
      <c r="AM3980" s="28"/>
      <c r="AN3980" s="28"/>
      <c r="AO3980" s="28"/>
    </row>
    <row r="3981" spans="5:41" x14ac:dyDescent="0.25">
      <c r="E3981" s="20"/>
      <c r="F3981" s="20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6"/>
      <c r="AA3981" s="16"/>
      <c r="AB3981" s="16"/>
      <c r="AC3981" s="14"/>
      <c r="AD3981" s="14"/>
      <c r="AE3981" s="27"/>
      <c r="AF3981" s="27"/>
      <c r="AG3981" s="33"/>
      <c r="AH3981" s="34"/>
      <c r="AI3981" s="35"/>
      <c r="AJ3981" s="33"/>
      <c r="AK3981" s="34"/>
      <c r="AL3981" s="35"/>
      <c r="AM3981" s="28"/>
      <c r="AN3981" s="28"/>
      <c r="AO3981" s="28"/>
    </row>
    <row r="3982" spans="5:41" x14ac:dyDescent="0.25">
      <c r="E3982" s="20"/>
      <c r="F3982" s="20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  <c r="Y3982" s="15"/>
      <c r="Z3982" s="16"/>
      <c r="AA3982" s="16"/>
      <c r="AB3982" s="16"/>
      <c r="AC3982" s="14"/>
      <c r="AD3982" s="14"/>
      <c r="AE3982" s="27"/>
      <c r="AF3982" s="27"/>
      <c r="AG3982" s="33"/>
      <c r="AH3982" s="34"/>
      <c r="AI3982" s="35"/>
      <c r="AJ3982" s="33"/>
      <c r="AK3982" s="34"/>
      <c r="AL3982" s="35"/>
      <c r="AM3982" s="28"/>
      <c r="AN3982" s="28"/>
      <c r="AO3982" s="28"/>
    </row>
    <row r="3983" spans="5:41" x14ac:dyDescent="0.25">
      <c r="E3983" s="20"/>
      <c r="F3983" s="20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6"/>
      <c r="AA3983" s="16"/>
      <c r="AB3983" s="16"/>
      <c r="AC3983" s="14"/>
      <c r="AD3983" s="14"/>
      <c r="AE3983" s="27"/>
      <c r="AF3983" s="27"/>
      <c r="AG3983" s="33"/>
      <c r="AH3983" s="34"/>
      <c r="AI3983" s="35"/>
      <c r="AJ3983" s="33"/>
      <c r="AK3983" s="34"/>
      <c r="AL3983" s="35"/>
      <c r="AM3983" s="28"/>
      <c r="AN3983" s="28"/>
      <c r="AO3983" s="28"/>
    </row>
    <row r="3984" spans="5:41" x14ac:dyDescent="0.25">
      <c r="E3984" s="20"/>
      <c r="F3984" s="20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  <c r="Y3984" s="15"/>
      <c r="Z3984" s="16"/>
      <c r="AA3984" s="16"/>
      <c r="AB3984" s="16"/>
      <c r="AC3984" s="14"/>
      <c r="AD3984" s="14"/>
      <c r="AE3984" s="27"/>
      <c r="AF3984" s="27"/>
      <c r="AG3984" s="33"/>
      <c r="AH3984" s="34"/>
      <c r="AI3984" s="35"/>
      <c r="AJ3984" s="33"/>
      <c r="AK3984" s="34"/>
      <c r="AL3984" s="35"/>
      <c r="AM3984" s="28"/>
      <c r="AN3984" s="28"/>
      <c r="AO3984" s="28"/>
    </row>
    <row r="3985" spans="5:41" x14ac:dyDescent="0.25">
      <c r="E3985" s="20"/>
      <c r="F3985" s="20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  <c r="Y3985" s="15"/>
      <c r="Z3985" s="16"/>
      <c r="AA3985" s="16"/>
      <c r="AB3985" s="16"/>
      <c r="AC3985" s="14"/>
      <c r="AD3985" s="14"/>
      <c r="AE3985" s="27"/>
      <c r="AF3985" s="27"/>
      <c r="AG3985" s="33"/>
      <c r="AH3985" s="34"/>
      <c r="AI3985" s="35"/>
      <c r="AJ3985" s="33"/>
      <c r="AK3985" s="34"/>
      <c r="AL3985" s="35"/>
      <c r="AM3985" s="28"/>
      <c r="AN3985" s="28"/>
      <c r="AO3985" s="28"/>
    </row>
    <row r="3986" spans="5:41" x14ac:dyDescent="0.25">
      <c r="E3986" s="20"/>
      <c r="F3986" s="20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6"/>
      <c r="AA3986" s="16"/>
      <c r="AB3986" s="16"/>
      <c r="AC3986" s="14"/>
      <c r="AD3986" s="14"/>
      <c r="AE3986" s="27"/>
      <c r="AF3986" s="27"/>
      <c r="AG3986" s="33"/>
      <c r="AH3986" s="34"/>
      <c r="AI3986" s="35"/>
      <c r="AJ3986" s="33"/>
      <c r="AK3986" s="34"/>
      <c r="AL3986" s="35"/>
      <c r="AM3986" s="28"/>
      <c r="AN3986" s="28"/>
      <c r="AO3986" s="28"/>
    </row>
    <row r="3987" spans="5:41" x14ac:dyDescent="0.25">
      <c r="E3987" s="20"/>
      <c r="F3987" s="20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6"/>
      <c r="AA3987" s="16"/>
      <c r="AB3987" s="16"/>
      <c r="AC3987" s="14"/>
      <c r="AD3987" s="14"/>
      <c r="AE3987" s="27"/>
      <c r="AF3987" s="27"/>
      <c r="AG3987" s="33"/>
      <c r="AH3987" s="34"/>
      <c r="AI3987" s="35"/>
      <c r="AJ3987" s="33"/>
      <c r="AK3987" s="34"/>
      <c r="AL3987" s="35"/>
      <c r="AM3987" s="28"/>
      <c r="AN3987" s="28"/>
      <c r="AO3987" s="28"/>
    </row>
    <row r="3988" spans="5:41" x14ac:dyDescent="0.25">
      <c r="E3988" s="20"/>
      <c r="F3988" s="20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  <c r="Y3988" s="15"/>
      <c r="Z3988" s="16"/>
      <c r="AA3988" s="16"/>
      <c r="AB3988" s="16"/>
      <c r="AC3988" s="14"/>
      <c r="AD3988" s="14"/>
      <c r="AE3988" s="27"/>
      <c r="AF3988" s="27"/>
      <c r="AG3988" s="33"/>
      <c r="AH3988" s="34"/>
      <c r="AI3988" s="35"/>
      <c r="AJ3988" s="33"/>
      <c r="AK3988" s="34"/>
      <c r="AL3988" s="35"/>
      <c r="AM3988" s="28"/>
      <c r="AN3988" s="28"/>
      <c r="AO3988" s="28"/>
    </row>
    <row r="3989" spans="5:41" x14ac:dyDescent="0.25">
      <c r="E3989" s="20"/>
      <c r="F3989" s="20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  <c r="Y3989" s="15"/>
      <c r="Z3989" s="16"/>
      <c r="AA3989" s="16"/>
      <c r="AB3989" s="16"/>
      <c r="AC3989" s="14"/>
      <c r="AD3989" s="14"/>
      <c r="AE3989" s="27"/>
      <c r="AF3989" s="27"/>
      <c r="AG3989" s="33"/>
      <c r="AH3989" s="34"/>
      <c r="AI3989" s="35"/>
      <c r="AJ3989" s="33"/>
      <c r="AK3989" s="34"/>
      <c r="AL3989" s="35"/>
      <c r="AM3989" s="28"/>
      <c r="AN3989" s="28"/>
      <c r="AO3989" s="28"/>
    </row>
    <row r="3990" spans="5:41" x14ac:dyDescent="0.25">
      <c r="E3990" s="20"/>
      <c r="F3990" s="20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  <c r="Y3990" s="15"/>
      <c r="Z3990" s="16"/>
      <c r="AA3990" s="16"/>
      <c r="AB3990" s="16"/>
      <c r="AC3990" s="14"/>
      <c r="AD3990" s="14"/>
      <c r="AE3990" s="27"/>
      <c r="AF3990" s="27"/>
      <c r="AG3990" s="33"/>
      <c r="AH3990" s="34"/>
      <c r="AI3990" s="35"/>
      <c r="AJ3990" s="33"/>
      <c r="AK3990" s="34"/>
      <c r="AL3990" s="35"/>
      <c r="AM3990" s="28"/>
      <c r="AN3990" s="28"/>
      <c r="AO3990" s="28"/>
    </row>
    <row r="3991" spans="5:41" x14ac:dyDescent="0.25">
      <c r="E3991" s="20"/>
      <c r="F3991" s="20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  <c r="Y3991" s="15"/>
      <c r="Z3991" s="16"/>
      <c r="AA3991" s="16"/>
      <c r="AB3991" s="16"/>
      <c r="AC3991" s="14"/>
      <c r="AD3991" s="14"/>
      <c r="AE3991" s="27"/>
      <c r="AF3991" s="27"/>
      <c r="AG3991" s="33"/>
      <c r="AH3991" s="34"/>
      <c r="AI3991" s="35"/>
      <c r="AJ3991" s="33"/>
      <c r="AK3991" s="34"/>
      <c r="AL3991" s="35"/>
      <c r="AM3991" s="28"/>
      <c r="AN3991" s="28"/>
      <c r="AO3991" s="28"/>
    </row>
    <row r="3992" spans="5:41" x14ac:dyDescent="0.25">
      <c r="E3992" s="20"/>
      <c r="F3992" s="20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  <c r="Y3992" s="15"/>
      <c r="Z3992" s="16"/>
      <c r="AA3992" s="16"/>
      <c r="AB3992" s="16"/>
      <c r="AC3992" s="14"/>
      <c r="AD3992" s="14"/>
      <c r="AE3992" s="27"/>
      <c r="AF3992" s="27"/>
      <c r="AG3992" s="33"/>
      <c r="AH3992" s="34"/>
      <c r="AI3992" s="35"/>
      <c r="AJ3992" s="33"/>
      <c r="AK3992" s="34"/>
      <c r="AL3992" s="35"/>
      <c r="AM3992" s="28"/>
      <c r="AN3992" s="28"/>
      <c r="AO3992" s="28"/>
    </row>
    <row r="3993" spans="5:41" x14ac:dyDescent="0.25">
      <c r="E3993" s="20"/>
      <c r="F3993" s="20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  <c r="Y3993" s="15"/>
      <c r="Z3993" s="16"/>
      <c r="AA3993" s="16"/>
      <c r="AB3993" s="16"/>
      <c r="AC3993" s="14"/>
      <c r="AD3993" s="14"/>
      <c r="AE3993" s="27"/>
      <c r="AF3993" s="27"/>
      <c r="AG3993" s="33"/>
      <c r="AH3993" s="34"/>
      <c r="AI3993" s="35"/>
      <c r="AJ3993" s="33"/>
      <c r="AK3993" s="34"/>
      <c r="AL3993" s="35"/>
      <c r="AM3993" s="28"/>
      <c r="AN3993" s="28"/>
      <c r="AO3993" s="28"/>
    </row>
    <row r="3994" spans="5:41" x14ac:dyDescent="0.25">
      <c r="E3994" s="20"/>
      <c r="F3994" s="20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  <c r="Y3994" s="15"/>
      <c r="Z3994" s="16"/>
      <c r="AA3994" s="16"/>
      <c r="AB3994" s="16"/>
      <c r="AC3994" s="14"/>
      <c r="AD3994" s="14"/>
      <c r="AE3994" s="27"/>
      <c r="AF3994" s="27"/>
      <c r="AG3994" s="33"/>
      <c r="AH3994" s="34"/>
      <c r="AI3994" s="35"/>
      <c r="AJ3994" s="33"/>
      <c r="AK3994" s="34"/>
      <c r="AL3994" s="35"/>
      <c r="AM3994" s="28"/>
      <c r="AN3994" s="28"/>
      <c r="AO3994" s="28"/>
    </row>
    <row r="3995" spans="5:41" x14ac:dyDescent="0.25">
      <c r="E3995" s="20"/>
      <c r="F3995" s="20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6"/>
      <c r="AA3995" s="16"/>
      <c r="AB3995" s="16"/>
      <c r="AC3995" s="14"/>
      <c r="AD3995" s="14"/>
      <c r="AE3995" s="27"/>
      <c r="AF3995" s="27"/>
      <c r="AG3995" s="33"/>
      <c r="AH3995" s="34"/>
      <c r="AI3995" s="35"/>
      <c r="AJ3995" s="33"/>
      <c r="AK3995" s="34"/>
      <c r="AL3995" s="35"/>
      <c r="AM3995" s="28"/>
      <c r="AN3995" s="28"/>
      <c r="AO3995" s="28"/>
    </row>
    <row r="3996" spans="5:41" x14ac:dyDescent="0.25">
      <c r="E3996" s="20"/>
      <c r="F3996" s="20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6"/>
      <c r="AA3996" s="16"/>
      <c r="AB3996" s="16"/>
      <c r="AC3996" s="14"/>
      <c r="AD3996" s="14"/>
      <c r="AE3996" s="27"/>
      <c r="AF3996" s="27"/>
      <c r="AG3996" s="33"/>
      <c r="AH3996" s="34"/>
      <c r="AI3996" s="35"/>
      <c r="AJ3996" s="33"/>
      <c r="AK3996" s="34"/>
      <c r="AL3996" s="35"/>
      <c r="AM3996" s="28"/>
      <c r="AN3996" s="28"/>
      <c r="AO3996" s="28"/>
    </row>
    <row r="3997" spans="5:41" x14ac:dyDescent="0.25">
      <c r="E3997" s="20"/>
      <c r="F3997" s="20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6"/>
      <c r="AA3997" s="16"/>
      <c r="AB3997" s="16"/>
      <c r="AC3997" s="14"/>
      <c r="AD3997" s="14"/>
      <c r="AE3997" s="27"/>
      <c r="AF3997" s="27"/>
      <c r="AG3997" s="33"/>
      <c r="AH3997" s="34"/>
      <c r="AI3997" s="35"/>
      <c r="AJ3997" s="33"/>
      <c r="AK3997" s="34"/>
      <c r="AL3997" s="35"/>
      <c r="AM3997" s="28"/>
      <c r="AN3997" s="28"/>
      <c r="AO3997" s="28"/>
    </row>
    <row r="3998" spans="5:41" x14ac:dyDescent="0.25">
      <c r="E3998" s="20"/>
      <c r="F3998" s="20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6"/>
      <c r="AA3998" s="16"/>
      <c r="AB3998" s="16"/>
      <c r="AC3998" s="14"/>
      <c r="AD3998" s="14"/>
      <c r="AE3998" s="27"/>
      <c r="AF3998" s="27"/>
      <c r="AG3998" s="33"/>
      <c r="AH3998" s="34"/>
      <c r="AI3998" s="35"/>
      <c r="AJ3998" s="33"/>
      <c r="AK3998" s="34"/>
      <c r="AL3998" s="35"/>
      <c r="AM3998" s="28"/>
      <c r="AN3998" s="28"/>
      <c r="AO3998" s="28"/>
    </row>
    <row r="3999" spans="5:41" x14ac:dyDescent="0.25">
      <c r="E3999" s="20"/>
      <c r="F3999" s="20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6"/>
      <c r="AA3999" s="16"/>
      <c r="AB3999" s="16"/>
      <c r="AC3999" s="14"/>
      <c r="AD3999" s="14"/>
      <c r="AE3999" s="27"/>
      <c r="AF3999" s="27"/>
      <c r="AG3999" s="33"/>
      <c r="AH3999" s="34"/>
      <c r="AI3999" s="35"/>
      <c r="AJ3999" s="33"/>
      <c r="AK3999" s="34"/>
      <c r="AL3999" s="35"/>
      <c r="AM3999" s="28"/>
      <c r="AN3999" s="28"/>
      <c r="AO3999" s="28"/>
    </row>
    <row r="4000" spans="5:41" x14ac:dyDescent="0.25">
      <c r="E4000" s="20"/>
      <c r="F4000" s="20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6"/>
      <c r="AA4000" s="16"/>
      <c r="AB4000" s="16"/>
      <c r="AC4000" s="14"/>
      <c r="AD4000" s="14"/>
      <c r="AE4000" s="27"/>
      <c r="AF4000" s="27"/>
      <c r="AG4000" s="33"/>
      <c r="AH4000" s="34"/>
      <c r="AI4000" s="35"/>
      <c r="AJ4000" s="33"/>
      <c r="AK4000" s="34"/>
      <c r="AL4000" s="35"/>
      <c r="AM4000" s="28"/>
      <c r="AN4000" s="28"/>
      <c r="AO4000" s="28"/>
    </row>
    <row r="4001" spans="5:41" x14ac:dyDescent="0.25">
      <c r="E4001" s="20"/>
      <c r="F4001" s="20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6"/>
      <c r="AA4001" s="16"/>
      <c r="AB4001" s="16"/>
      <c r="AC4001" s="14"/>
      <c r="AD4001" s="14"/>
      <c r="AE4001" s="27"/>
      <c r="AF4001" s="27"/>
      <c r="AG4001" s="33"/>
      <c r="AH4001" s="34"/>
      <c r="AI4001" s="35"/>
      <c r="AJ4001" s="33"/>
      <c r="AK4001" s="34"/>
      <c r="AL4001" s="35"/>
      <c r="AM4001" s="28"/>
      <c r="AN4001" s="28"/>
      <c r="AO4001" s="28"/>
    </row>
    <row r="4002" spans="5:41" x14ac:dyDescent="0.25">
      <c r="E4002" s="20"/>
      <c r="F4002" s="20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6"/>
      <c r="AA4002" s="16"/>
      <c r="AB4002" s="16"/>
      <c r="AC4002" s="14"/>
      <c r="AD4002" s="14"/>
      <c r="AE4002" s="27"/>
      <c r="AF4002" s="27"/>
      <c r="AG4002" s="33"/>
      <c r="AH4002" s="34"/>
      <c r="AI4002" s="35"/>
      <c r="AJ4002" s="33"/>
      <c r="AK4002" s="34"/>
      <c r="AL4002" s="35"/>
      <c r="AM4002" s="28"/>
      <c r="AN4002" s="28"/>
      <c r="AO4002" s="28"/>
    </row>
    <row r="4003" spans="5:41" x14ac:dyDescent="0.25">
      <c r="E4003" s="20"/>
      <c r="F4003" s="20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6"/>
      <c r="AA4003" s="16"/>
      <c r="AB4003" s="16"/>
      <c r="AC4003" s="14"/>
      <c r="AD4003" s="14"/>
      <c r="AE4003" s="27"/>
      <c r="AF4003" s="27"/>
      <c r="AG4003" s="33"/>
      <c r="AH4003" s="34"/>
      <c r="AI4003" s="35"/>
      <c r="AJ4003" s="33"/>
      <c r="AK4003" s="34"/>
      <c r="AL4003" s="35"/>
      <c r="AM4003" s="28"/>
      <c r="AN4003" s="28"/>
      <c r="AO4003" s="28"/>
    </row>
    <row r="4004" spans="5:41" x14ac:dyDescent="0.25">
      <c r="E4004" s="20"/>
      <c r="F4004" s="20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  <c r="Y4004" s="15"/>
      <c r="Z4004" s="16"/>
      <c r="AA4004" s="16"/>
      <c r="AB4004" s="16"/>
      <c r="AC4004" s="14"/>
      <c r="AD4004" s="14"/>
      <c r="AE4004" s="27"/>
      <c r="AF4004" s="27"/>
      <c r="AG4004" s="33"/>
      <c r="AH4004" s="34"/>
      <c r="AI4004" s="35"/>
      <c r="AJ4004" s="33"/>
      <c r="AK4004" s="34"/>
      <c r="AL4004" s="35"/>
      <c r="AM4004" s="28"/>
      <c r="AN4004" s="28"/>
      <c r="AO4004" s="28"/>
    </row>
    <row r="4005" spans="5:41" x14ac:dyDescent="0.25">
      <c r="E4005" s="20"/>
      <c r="F4005" s="20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  <c r="Y4005" s="15"/>
      <c r="Z4005" s="16"/>
      <c r="AA4005" s="16"/>
      <c r="AB4005" s="16"/>
      <c r="AC4005" s="14"/>
      <c r="AD4005" s="14"/>
      <c r="AE4005" s="27"/>
      <c r="AF4005" s="27"/>
      <c r="AG4005" s="33"/>
      <c r="AH4005" s="34"/>
      <c r="AI4005" s="35"/>
      <c r="AJ4005" s="33"/>
      <c r="AK4005" s="34"/>
      <c r="AL4005" s="35"/>
      <c r="AM4005" s="28"/>
      <c r="AN4005" s="28"/>
      <c r="AO4005" s="28"/>
    </row>
    <row r="4006" spans="5:41" x14ac:dyDescent="0.25">
      <c r="E4006" s="20"/>
      <c r="F4006" s="20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6"/>
      <c r="AA4006" s="16"/>
      <c r="AB4006" s="16"/>
      <c r="AC4006" s="14"/>
      <c r="AD4006" s="14"/>
      <c r="AE4006" s="27"/>
      <c r="AF4006" s="27"/>
      <c r="AG4006" s="33"/>
      <c r="AH4006" s="34"/>
      <c r="AI4006" s="35"/>
      <c r="AJ4006" s="33"/>
      <c r="AK4006" s="34"/>
      <c r="AL4006" s="35"/>
      <c r="AM4006" s="28"/>
      <c r="AN4006" s="28"/>
      <c r="AO4006" s="28"/>
    </row>
    <row r="4007" spans="5:41" x14ac:dyDescent="0.25">
      <c r="E4007" s="20"/>
      <c r="F4007" s="20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6"/>
      <c r="AA4007" s="16"/>
      <c r="AB4007" s="16"/>
      <c r="AC4007" s="14"/>
      <c r="AD4007" s="14"/>
      <c r="AE4007" s="27"/>
      <c r="AF4007" s="27"/>
      <c r="AG4007" s="33"/>
      <c r="AH4007" s="34"/>
      <c r="AI4007" s="35"/>
      <c r="AJ4007" s="33"/>
      <c r="AK4007" s="34"/>
      <c r="AL4007" s="35"/>
      <c r="AM4007" s="28"/>
      <c r="AN4007" s="28"/>
      <c r="AO4007" s="28"/>
    </row>
    <row r="4008" spans="5:41" x14ac:dyDescent="0.25">
      <c r="E4008" s="20"/>
      <c r="F4008" s="20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6"/>
      <c r="AA4008" s="16"/>
      <c r="AB4008" s="16"/>
      <c r="AC4008" s="14"/>
      <c r="AD4008" s="14"/>
      <c r="AE4008" s="27"/>
      <c r="AF4008" s="27"/>
      <c r="AG4008" s="33"/>
      <c r="AH4008" s="34"/>
      <c r="AI4008" s="35"/>
      <c r="AJ4008" s="33"/>
      <c r="AK4008" s="34"/>
      <c r="AL4008" s="35"/>
      <c r="AM4008" s="28"/>
      <c r="AN4008" s="28"/>
      <c r="AO4008" s="28"/>
    </row>
    <row r="4009" spans="5:41" x14ac:dyDescent="0.25">
      <c r="E4009" s="20"/>
      <c r="F4009" s="20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6"/>
      <c r="AA4009" s="16"/>
      <c r="AB4009" s="16"/>
      <c r="AC4009" s="14"/>
      <c r="AD4009" s="14"/>
      <c r="AE4009" s="27"/>
      <c r="AF4009" s="27"/>
      <c r="AG4009" s="33"/>
      <c r="AH4009" s="34"/>
      <c r="AI4009" s="35"/>
      <c r="AJ4009" s="33"/>
      <c r="AK4009" s="34"/>
      <c r="AL4009" s="35"/>
      <c r="AM4009" s="28"/>
      <c r="AN4009" s="28"/>
      <c r="AO4009" s="28"/>
    </row>
    <row r="4010" spans="5:41" x14ac:dyDescent="0.25">
      <c r="E4010" s="20"/>
      <c r="F4010" s="20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6"/>
      <c r="AA4010" s="16"/>
      <c r="AB4010" s="16"/>
      <c r="AC4010" s="14"/>
      <c r="AD4010" s="14"/>
      <c r="AE4010" s="27"/>
      <c r="AF4010" s="27"/>
      <c r="AG4010" s="33"/>
      <c r="AH4010" s="34"/>
      <c r="AI4010" s="35"/>
      <c r="AJ4010" s="33"/>
      <c r="AK4010" s="34"/>
      <c r="AL4010" s="35"/>
      <c r="AM4010" s="28"/>
      <c r="AN4010" s="28"/>
      <c r="AO4010" s="28"/>
    </row>
    <row r="4011" spans="5:41" x14ac:dyDescent="0.25">
      <c r="E4011" s="20"/>
      <c r="F4011" s="20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6"/>
      <c r="AA4011" s="16"/>
      <c r="AB4011" s="16"/>
      <c r="AC4011" s="14"/>
      <c r="AD4011" s="14"/>
      <c r="AE4011" s="27"/>
      <c r="AF4011" s="27"/>
      <c r="AG4011" s="33"/>
      <c r="AH4011" s="34"/>
      <c r="AI4011" s="35"/>
      <c r="AJ4011" s="33"/>
      <c r="AK4011" s="34"/>
      <c r="AL4011" s="35"/>
      <c r="AM4011" s="28"/>
      <c r="AN4011" s="28"/>
      <c r="AO4011" s="28"/>
    </row>
    <row r="4012" spans="5:41" x14ac:dyDescent="0.25">
      <c r="E4012" s="20"/>
      <c r="F4012" s="20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6"/>
      <c r="AA4012" s="16"/>
      <c r="AB4012" s="16"/>
      <c r="AC4012" s="14"/>
      <c r="AD4012" s="14"/>
      <c r="AE4012" s="27"/>
      <c r="AF4012" s="27"/>
      <c r="AG4012" s="33"/>
      <c r="AH4012" s="34"/>
      <c r="AI4012" s="35"/>
      <c r="AJ4012" s="33"/>
      <c r="AK4012" s="34"/>
      <c r="AL4012" s="35"/>
      <c r="AM4012" s="28"/>
      <c r="AN4012" s="28"/>
      <c r="AO4012" s="28"/>
    </row>
    <row r="4013" spans="5:41" x14ac:dyDescent="0.25">
      <c r="E4013" s="20"/>
      <c r="F4013" s="20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6"/>
      <c r="AA4013" s="16"/>
      <c r="AB4013" s="16"/>
      <c r="AC4013" s="14"/>
      <c r="AD4013" s="14"/>
      <c r="AE4013" s="27"/>
      <c r="AF4013" s="27"/>
      <c r="AG4013" s="33"/>
      <c r="AH4013" s="34"/>
      <c r="AI4013" s="35"/>
      <c r="AJ4013" s="33"/>
      <c r="AK4013" s="34"/>
      <c r="AL4013" s="35"/>
      <c r="AM4013" s="28"/>
      <c r="AN4013" s="28"/>
      <c r="AO4013" s="28"/>
    </row>
    <row r="4014" spans="5:41" x14ac:dyDescent="0.25">
      <c r="E4014" s="20"/>
      <c r="F4014" s="20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6"/>
      <c r="AA4014" s="16"/>
      <c r="AB4014" s="16"/>
      <c r="AC4014" s="14"/>
      <c r="AD4014" s="14"/>
      <c r="AE4014" s="27"/>
      <c r="AF4014" s="27"/>
      <c r="AG4014" s="33"/>
      <c r="AH4014" s="34"/>
      <c r="AI4014" s="35"/>
      <c r="AJ4014" s="33"/>
      <c r="AK4014" s="34"/>
      <c r="AL4014" s="35"/>
      <c r="AM4014" s="28"/>
      <c r="AN4014" s="28"/>
      <c r="AO4014" s="28"/>
    </row>
    <row r="4015" spans="5:41" x14ac:dyDescent="0.25">
      <c r="E4015" s="20"/>
      <c r="F4015" s="20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6"/>
      <c r="AA4015" s="16"/>
      <c r="AB4015" s="16"/>
      <c r="AC4015" s="14"/>
      <c r="AD4015" s="14"/>
      <c r="AE4015" s="27"/>
      <c r="AF4015" s="27"/>
      <c r="AG4015" s="33"/>
      <c r="AH4015" s="34"/>
      <c r="AI4015" s="35"/>
      <c r="AJ4015" s="33"/>
      <c r="AK4015" s="34"/>
      <c r="AL4015" s="35"/>
      <c r="AM4015" s="28"/>
      <c r="AN4015" s="28"/>
      <c r="AO4015" s="28"/>
    </row>
    <row r="4016" spans="5:41" x14ac:dyDescent="0.25">
      <c r="E4016" s="20"/>
      <c r="F4016" s="20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6"/>
      <c r="AA4016" s="16"/>
      <c r="AB4016" s="16"/>
      <c r="AC4016" s="14"/>
      <c r="AD4016" s="14"/>
      <c r="AE4016" s="27"/>
      <c r="AF4016" s="27"/>
      <c r="AG4016" s="33"/>
      <c r="AH4016" s="34"/>
      <c r="AI4016" s="35"/>
      <c r="AJ4016" s="33"/>
      <c r="AK4016" s="34"/>
      <c r="AL4016" s="35"/>
      <c r="AM4016" s="28"/>
      <c r="AN4016" s="28"/>
      <c r="AO4016" s="28"/>
    </row>
    <row r="4017" spans="5:41" x14ac:dyDescent="0.25">
      <c r="E4017" s="20"/>
      <c r="F4017" s="20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6"/>
      <c r="AA4017" s="16"/>
      <c r="AB4017" s="16"/>
      <c r="AC4017" s="14"/>
      <c r="AD4017" s="14"/>
      <c r="AE4017" s="27"/>
      <c r="AF4017" s="27"/>
      <c r="AG4017" s="33"/>
      <c r="AH4017" s="34"/>
      <c r="AI4017" s="35"/>
      <c r="AJ4017" s="33"/>
      <c r="AK4017" s="34"/>
      <c r="AL4017" s="35"/>
      <c r="AM4017" s="28"/>
      <c r="AN4017" s="28"/>
      <c r="AO4017" s="28"/>
    </row>
    <row r="4018" spans="5:41" x14ac:dyDescent="0.25">
      <c r="E4018" s="20"/>
      <c r="F4018" s="20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6"/>
      <c r="AA4018" s="16"/>
      <c r="AB4018" s="16"/>
      <c r="AC4018" s="14"/>
      <c r="AD4018" s="14"/>
      <c r="AE4018" s="27"/>
      <c r="AF4018" s="27"/>
      <c r="AG4018" s="33"/>
      <c r="AH4018" s="34"/>
      <c r="AI4018" s="35"/>
      <c r="AJ4018" s="33"/>
      <c r="AK4018" s="34"/>
      <c r="AL4018" s="35"/>
      <c r="AM4018" s="28"/>
      <c r="AN4018" s="28"/>
      <c r="AO4018" s="28"/>
    </row>
    <row r="4019" spans="5:41" x14ac:dyDescent="0.25">
      <c r="E4019" s="20"/>
      <c r="F4019" s="20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6"/>
      <c r="AA4019" s="16"/>
      <c r="AB4019" s="16"/>
      <c r="AC4019" s="14"/>
      <c r="AD4019" s="14"/>
      <c r="AE4019" s="27"/>
      <c r="AF4019" s="27"/>
      <c r="AG4019" s="33"/>
      <c r="AH4019" s="34"/>
      <c r="AI4019" s="35"/>
      <c r="AJ4019" s="33"/>
      <c r="AK4019" s="34"/>
      <c r="AL4019" s="35"/>
      <c r="AM4019" s="28"/>
      <c r="AN4019" s="28"/>
      <c r="AO4019" s="28"/>
    </row>
    <row r="4020" spans="5:41" x14ac:dyDescent="0.25">
      <c r="E4020" s="20"/>
      <c r="F4020" s="20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6"/>
      <c r="AA4020" s="16"/>
      <c r="AB4020" s="16"/>
      <c r="AC4020" s="14"/>
      <c r="AD4020" s="14"/>
      <c r="AE4020" s="27"/>
      <c r="AF4020" s="27"/>
      <c r="AG4020" s="33"/>
      <c r="AH4020" s="34"/>
      <c r="AI4020" s="35"/>
      <c r="AJ4020" s="33"/>
      <c r="AK4020" s="34"/>
      <c r="AL4020" s="35"/>
      <c r="AM4020" s="28"/>
      <c r="AN4020" s="28"/>
      <c r="AO4020" s="28"/>
    </row>
    <row r="4021" spans="5:41" x14ac:dyDescent="0.25">
      <c r="E4021" s="20"/>
      <c r="F4021" s="20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6"/>
      <c r="AA4021" s="16"/>
      <c r="AB4021" s="16"/>
      <c r="AC4021" s="14"/>
      <c r="AD4021" s="14"/>
      <c r="AE4021" s="27"/>
      <c r="AF4021" s="27"/>
      <c r="AG4021" s="33"/>
      <c r="AH4021" s="34"/>
      <c r="AI4021" s="35"/>
      <c r="AJ4021" s="33"/>
      <c r="AK4021" s="34"/>
      <c r="AL4021" s="35"/>
      <c r="AM4021" s="28"/>
      <c r="AN4021" s="28"/>
      <c r="AO4021" s="28"/>
    </row>
    <row r="4022" spans="5:41" x14ac:dyDescent="0.25">
      <c r="E4022" s="20"/>
      <c r="F4022" s="20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6"/>
      <c r="AA4022" s="16"/>
      <c r="AB4022" s="16"/>
      <c r="AC4022" s="14"/>
      <c r="AD4022" s="14"/>
      <c r="AE4022" s="27"/>
      <c r="AF4022" s="27"/>
      <c r="AG4022" s="33"/>
      <c r="AH4022" s="34"/>
      <c r="AI4022" s="35"/>
      <c r="AJ4022" s="33"/>
      <c r="AK4022" s="34"/>
      <c r="AL4022" s="35"/>
      <c r="AM4022" s="28"/>
      <c r="AN4022" s="28"/>
      <c r="AO4022" s="28"/>
    </row>
    <row r="4023" spans="5:41" x14ac:dyDescent="0.25">
      <c r="E4023" s="20"/>
      <c r="F4023" s="20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6"/>
      <c r="AA4023" s="16"/>
      <c r="AB4023" s="16"/>
      <c r="AC4023" s="14"/>
      <c r="AD4023" s="14"/>
      <c r="AE4023" s="27"/>
      <c r="AF4023" s="27"/>
      <c r="AG4023" s="33"/>
      <c r="AH4023" s="34"/>
      <c r="AI4023" s="35"/>
      <c r="AJ4023" s="33"/>
      <c r="AK4023" s="34"/>
      <c r="AL4023" s="35"/>
      <c r="AM4023" s="28"/>
      <c r="AN4023" s="28"/>
      <c r="AO4023" s="28"/>
    </row>
    <row r="4024" spans="5:41" x14ac:dyDescent="0.25">
      <c r="E4024" s="20"/>
      <c r="F4024" s="20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6"/>
      <c r="AA4024" s="16"/>
      <c r="AB4024" s="16"/>
      <c r="AC4024" s="14"/>
      <c r="AD4024" s="14"/>
      <c r="AE4024" s="27"/>
      <c r="AF4024" s="27"/>
      <c r="AG4024" s="33"/>
      <c r="AH4024" s="34"/>
      <c r="AI4024" s="35"/>
      <c r="AJ4024" s="33"/>
      <c r="AK4024" s="34"/>
      <c r="AL4024" s="35"/>
      <c r="AM4024" s="28"/>
      <c r="AN4024" s="28"/>
      <c r="AO4024" s="28"/>
    </row>
    <row r="4025" spans="5:41" x14ac:dyDescent="0.25">
      <c r="E4025" s="20"/>
      <c r="F4025" s="20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6"/>
      <c r="AA4025" s="16"/>
      <c r="AB4025" s="16"/>
      <c r="AC4025" s="14"/>
      <c r="AD4025" s="14"/>
      <c r="AE4025" s="27"/>
      <c r="AF4025" s="27"/>
      <c r="AG4025" s="33"/>
      <c r="AH4025" s="34"/>
      <c r="AI4025" s="35"/>
      <c r="AJ4025" s="33"/>
      <c r="AK4025" s="34"/>
      <c r="AL4025" s="35"/>
      <c r="AM4025" s="28"/>
      <c r="AN4025" s="28"/>
      <c r="AO4025" s="28"/>
    </row>
    <row r="4026" spans="5:41" x14ac:dyDescent="0.25">
      <c r="E4026" s="20"/>
      <c r="F4026" s="20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6"/>
      <c r="AA4026" s="16"/>
      <c r="AB4026" s="16"/>
      <c r="AC4026" s="14"/>
      <c r="AD4026" s="14"/>
      <c r="AE4026" s="27"/>
      <c r="AF4026" s="27"/>
      <c r="AG4026" s="33"/>
      <c r="AH4026" s="34"/>
      <c r="AI4026" s="35"/>
      <c r="AJ4026" s="33"/>
      <c r="AK4026" s="34"/>
      <c r="AL4026" s="35"/>
      <c r="AM4026" s="28"/>
      <c r="AN4026" s="28"/>
      <c r="AO4026" s="28"/>
    </row>
    <row r="4027" spans="5:41" x14ac:dyDescent="0.25">
      <c r="E4027" s="20"/>
      <c r="F4027" s="20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6"/>
      <c r="AA4027" s="16"/>
      <c r="AB4027" s="16"/>
      <c r="AC4027" s="14"/>
      <c r="AD4027" s="14"/>
      <c r="AE4027" s="27"/>
      <c r="AF4027" s="27"/>
      <c r="AG4027" s="33"/>
      <c r="AH4027" s="34"/>
      <c r="AI4027" s="35"/>
      <c r="AJ4027" s="33"/>
      <c r="AK4027" s="34"/>
      <c r="AL4027" s="35"/>
      <c r="AM4027" s="28"/>
      <c r="AN4027" s="28"/>
      <c r="AO4027" s="28"/>
    </row>
    <row r="4028" spans="5:41" x14ac:dyDescent="0.25">
      <c r="E4028" s="20"/>
      <c r="F4028" s="20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6"/>
      <c r="AA4028" s="16"/>
      <c r="AB4028" s="16"/>
      <c r="AC4028" s="14"/>
      <c r="AD4028" s="14"/>
      <c r="AE4028" s="27"/>
      <c r="AF4028" s="27"/>
      <c r="AG4028" s="33"/>
      <c r="AH4028" s="34"/>
      <c r="AI4028" s="35"/>
      <c r="AJ4028" s="33"/>
      <c r="AK4028" s="34"/>
      <c r="AL4028" s="35"/>
      <c r="AM4028" s="28"/>
      <c r="AN4028" s="28"/>
      <c r="AO4028" s="28"/>
    </row>
    <row r="4029" spans="5:41" x14ac:dyDescent="0.25">
      <c r="E4029" s="20"/>
      <c r="F4029" s="20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6"/>
      <c r="AA4029" s="16"/>
      <c r="AB4029" s="16"/>
      <c r="AC4029" s="14"/>
      <c r="AD4029" s="14"/>
      <c r="AE4029" s="27"/>
      <c r="AF4029" s="27"/>
      <c r="AG4029" s="33"/>
      <c r="AH4029" s="34"/>
      <c r="AI4029" s="35"/>
      <c r="AJ4029" s="33"/>
      <c r="AK4029" s="34"/>
      <c r="AL4029" s="35"/>
      <c r="AM4029" s="28"/>
      <c r="AN4029" s="28"/>
      <c r="AO4029" s="28"/>
    </row>
    <row r="4030" spans="5:41" x14ac:dyDescent="0.25">
      <c r="E4030" s="20"/>
      <c r="F4030" s="20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6"/>
      <c r="AA4030" s="16"/>
      <c r="AB4030" s="16"/>
      <c r="AC4030" s="14"/>
      <c r="AD4030" s="14"/>
      <c r="AE4030" s="27"/>
      <c r="AF4030" s="27"/>
      <c r="AG4030" s="33"/>
      <c r="AH4030" s="34"/>
      <c r="AI4030" s="35"/>
      <c r="AJ4030" s="33"/>
      <c r="AK4030" s="34"/>
      <c r="AL4030" s="35"/>
      <c r="AM4030" s="28"/>
      <c r="AN4030" s="28"/>
      <c r="AO4030" s="28"/>
    </row>
    <row r="4031" spans="5:41" x14ac:dyDescent="0.25">
      <c r="E4031" s="20"/>
      <c r="F4031" s="20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6"/>
      <c r="AA4031" s="16"/>
      <c r="AB4031" s="16"/>
      <c r="AC4031" s="14"/>
      <c r="AD4031" s="14"/>
      <c r="AE4031" s="27"/>
      <c r="AF4031" s="27"/>
      <c r="AG4031" s="33"/>
      <c r="AH4031" s="34"/>
      <c r="AI4031" s="35"/>
      <c r="AJ4031" s="33"/>
      <c r="AK4031" s="34"/>
      <c r="AL4031" s="35"/>
      <c r="AM4031" s="28"/>
      <c r="AN4031" s="28"/>
      <c r="AO4031" s="28"/>
    </row>
    <row r="4032" spans="5:41" x14ac:dyDescent="0.25">
      <c r="E4032" s="20"/>
      <c r="F4032" s="20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6"/>
      <c r="AA4032" s="16"/>
      <c r="AB4032" s="16"/>
      <c r="AC4032" s="14"/>
      <c r="AD4032" s="14"/>
      <c r="AE4032" s="27"/>
      <c r="AF4032" s="27"/>
      <c r="AG4032" s="33"/>
      <c r="AH4032" s="34"/>
      <c r="AI4032" s="35"/>
      <c r="AJ4032" s="33"/>
      <c r="AK4032" s="34"/>
      <c r="AL4032" s="35"/>
      <c r="AM4032" s="28"/>
      <c r="AN4032" s="28"/>
      <c r="AO4032" s="28"/>
    </row>
    <row r="4033" spans="5:41" x14ac:dyDescent="0.25">
      <c r="E4033" s="20"/>
      <c r="F4033" s="20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6"/>
      <c r="AA4033" s="16"/>
      <c r="AB4033" s="16"/>
      <c r="AC4033" s="14"/>
      <c r="AD4033" s="14"/>
      <c r="AE4033" s="27"/>
      <c r="AF4033" s="27"/>
      <c r="AG4033" s="33"/>
      <c r="AH4033" s="34"/>
      <c r="AI4033" s="35"/>
      <c r="AJ4033" s="33"/>
      <c r="AK4033" s="34"/>
      <c r="AL4033" s="35"/>
      <c r="AM4033" s="28"/>
      <c r="AN4033" s="28"/>
      <c r="AO4033" s="28"/>
    </row>
    <row r="4034" spans="5:41" x14ac:dyDescent="0.25">
      <c r="E4034" s="20"/>
      <c r="F4034" s="20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6"/>
      <c r="AA4034" s="16"/>
      <c r="AB4034" s="16"/>
      <c r="AC4034" s="14"/>
      <c r="AD4034" s="14"/>
      <c r="AE4034" s="27"/>
      <c r="AF4034" s="27"/>
      <c r="AG4034" s="33"/>
      <c r="AH4034" s="34"/>
      <c r="AI4034" s="35"/>
      <c r="AJ4034" s="33"/>
      <c r="AK4034" s="34"/>
      <c r="AL4034" s="35"/>
      <c r="AM4034" s="28"/>
      <c r="AN4034" s="28"/>
      <c r="AO4034" s="28"/>
    </row>
    <row r="4035" spans="5:41" x14ac:dyDescent="0.25">
      <c r="E4035" s="20"/>
      <c r="F4035" s="20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6"/>
      <c r="AA4035" s="16"/>
      <c r="AB4035" s="16"/>
      <c r="AC4035" s="14"/>
      <c r="AD4035" s="14"/>
      <c r="AE4035" s="27"/>
      <c r="AF4035" s="27"/>
      <c r="AG4035" s="33"/>
      <c r="AH4035" s="34"/>
      <c r="AI4035" s="35"/>
      <c r="AJ4035" s="33"/>
      <c r="AK4035" s="34"/>
      <c r="AL4035" s="35"/>
      <c r="AM4035" s="28"/>
      <c r="AN4035" s="28"/>
      <c r="AO4035" s="28"/>
    </row>
    <row r="4036" spans="5:41" x14ac:dyDescent="0.25">
      <c r="E4036" s="20"/>
      <c r="F4036" s="20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6"/>
      <c r="AA4036" s="16"/>
      <c r="AB4036" s="16"/>
      <c r="AC4036" s="14"/>
      <c r="AD4036" s="14"/>
      <c r="AE4036" s="27"/>
      <c r="AF4036" s="27"/>
      <c r="AG4036" s="33"/>
      <c r="AH4036" s="34"/>
      <c r="AI4036" s="35"/>
      <c r="AJ4036" s="33"/>
      <c r="AK4036" s="34"/>
      <c r="AL4036" s="35"/>
      <c r="AM4036" s="28"/>
      <c r="AN4036" s="28"/>
      <c r="AO4036" s="28"/>
    </row>
    <row r="4037" spans="5:41" x14ac:dyDescent="0.25">
      <c r="E4037" s="20"/>
      <c r="F4037" s="20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6"/>
      <c r="AA4037" s="16"/>
      <c r="AB4037" s="16"/>
      <c r="AC4037" s="14"/>
      <c r="AD4037" s="14"/>
      <c r="AE4037" s="27"/>
      <c r="AF4037" s="27"/>
      <c r="AG4037" s="33"/>
      <c r="AH4037" s="34"/>
      <c r="AI4037" s="35"/>
      <c r="AJ4037" s="33"/>
      <c r="AK4037" s="34"/>
      <c r="AL4037" s="35"/>
      <c r="AM4037" s="28"/>
      <c r="AN4037" s="28"/>
      <c r="AO4037" s="28"/>
    </row>
    <row r="4038" spans="5:41" x14ac:dyDescent="0.25">
      <c r="E4038" s="20"/>
      <c r="F4038" s="20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6"/>
      <c r="AA4038" s="16"/>
      <c r="AB4038" s="16"/>
      <c r="AC4038" s="14"/>
      <c r="AD4038" s="14"/>
      <c r="AE4038" s="27"/>
      <c r="AF4038" s="27"/>
      <c r="AG4038" s="33"/>
      <c r="AH4038" s="34"/>
      <c r="AI4038" s="35"/>
      <c r="AJ4038" s="33"/>
      <c r="AK4038" s="34"/>
      <c r="AL4038" s="35"/>
      <c r="AM4038" s="28"/>
      <c r="AN4038" s="28"/>
      <c r="AO4038" s="28"/>
    </row>
    <row r="4039" spans="5:41" x14ac:dyDescent="0.25">
      <c r="E4039" s="20"/>
      <c r="F4039" s="20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6"/>
      <c r="AA4039" s="16"/>
      <c r="AB4039" s="16"/>
      <c r="AC4039" s="14"/>
      <c r="AD4039" s="14"/>
      <c r="AE4039" s="27"/>
      <c r="AF4039" s="27"/>
      <c r="AG4039" s="33"/>
      <c r="AH4039" s="34"/>
      <c r="AI4039" s="35"/>
      <c r="AJ4039" s="33"/>
      <c r="AK4039" s="34"/>
      <c r="AL4039" s="35"/>
      <c r="AM4039" s="28"/>
      <c r="AN4039" s="28"/>
      <c r="AO4039" s="28"/>
    </row>
    <row r="4040" spans="5:41" x14ac:dyDescent="0.25">
      <c r="E4040" s="20"/>
      <c r="F4040" s="20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6"/>
      <c r="AA4040" s="16"/>
      <c r="AB4040" s="16"/>
      <c r="AC4040" s="14"/>
      <c r="AD4040" s="14"/>
      <c r="AE4040" s="27"/>
      <c r="AF4040" s="27"/>
      <c r="AG4040" s="33"/>
      <c r="AH4040" s="34"/>
      <c r="AI4040" s="35"/>
      <c r="AJ4040" s="33"/>
      <c r="AK4040" s="34"/>
      <c r="AL4040" s="35"/>
      <c r="AM4040" s="28"/>
      <c r="AN4040" s="28"/>
      <c r="AO4040" s="28"/>
    </row>
    <row r="4041" spans="5:41" x14ac:dyDescent="0.25">
      <c r="E4041" s="20"/>
      <c r="F4041" s="20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6"/>
      <c r="AA4041" s="16"/>
      <c r="AB4041" s="16"/>
      <c r="AC4041" s="14"/>
      <c r="AD4041" s="14"/>
      <c r="AE4041" s="27"/>
      <c r="AF4041" s="27"/>
      <c r="AG4041" s="33"/>
      <c r="AH4041" s="34"/>
      <c r="AI4041" s="35"/>
      <c r="AJ4041" s="33"/>
      <c r="AK4041" s="34"/>
      <c r="AL4041" s="35"/>
      <c r="AM4041" s="28"/>
      <c r="AN4041" s="28"/>
      <c r="AO4041" s="28"/>
    </row>
    <row r="4042" spans="5:41" x14ac:dyDescent="0.25">
      <c r="E4042" s="20"/>
      <c r="F4042" s="20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6"/>
      <c r="AA4042" s="16"/>
      <c r="AB4042" s="16"/>
      <c r="AC4042" s="14"/>
      <c r="AD4042" s="14"/>
      <c r="AE4042" s="27"/>
      <c r="AF4042" s="27"/>
      <c r="AG4042" s="33"/>
      <c r="AH4042" s="34"/>
      <c r="AI4042" s="35"/>
      <c r="AJ4042" s="33"/>
      <c r="AK4042" s="34"/>
      <c r="AL4042" s="35"/>
      <c r="AM4042" s="28"/>
      <c r="AN4042" s="28"/>
      <c r="AO4042" s="28"/>
    </row>
    <row r="4043" spans="5:41" x14ac:dyDescent="0.25">
      <c r="E4043" s="20"/>
      <c r="F4043" s="20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6"/>
      <c r="AA4043" s="16"/>
      <c r="AB4043" s="16"/>
      <c r="AC4043" s="14"/>
      <c r="AD4043" s="14"/>
      <c r="AE4043" s="27"/>
      <c r="AF4043" s="27"/>
      <c r="AG4043" s="33"/>
      <c r="AH4043" s="34"/>
      <c r="AI4043" s="35"/>
      <c r="AJ4043" s="33"/>
      <c r="AK4043" s="34"/>
      <c r="AL4043" s="35"/>
      <c r="AM4043" s="28"/>
      <c r="AN4043" s="28"/>
      <c r="AO4043" s="28"/>
    </row>
    <row r="4044" spans="5:41" x14ac:dyDescent="0.25">
      <c r="E4044" s="20"/>
      <c r="F4044" s="20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  <c r="Y4044" s="15"/>
      <c r="Z4044" s="16"/>
      <c r="AA4044" s="16"/>
      <c r="AB4044" s="16"/>
      <c r="AC4044" s="14"/>
      <c r="AD4044" s="14"/>
      <c r="AE4044" s="27"/>
      <c r="AF4044" s="27"/>
      <c r="AG4044" s="33"/>
      <c r="AH4044" s="34"/>
      <c r="AI4044" s="35"/>
      <c r="AJ4044" s="33"/>
      <c r="AK4044" s="34"/>
      <c r="AL4044" s="35"/>
      <c r="AM4044" s="28"/>
      <c r="AN4044" s="28"/>
      <c r="AO4044" s="28"/>
    </row>
    <row r="4045" spans="5:41" x14ac:dyDescent="0.25">
      <c r="E4045" s="20"/>
      <c r="F4045" s="20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6"/>
      <c r="AA4045" s="16"/>
      <c r="AB4045" s="16"/>
      <c r="AC4045" s="14"/>
      <c r="AD4045" s="14"/>
      <c r="AE4045" s="27"/>
      <c r="AF4045" s="27"/>
      <c r="AG4045" s="33"/>
      <c r="AH4045" s="34"/>
      <c r="AI4045" s="35"/>
      <c r="AJ4045" s="33"/>
      <c r="AK4045" s="34"/>
      <c r="AL4045" s="35"/>
      <c r="AM4045" s="28"/>
      <c r="AN4045" s="28"/>
      <c r="AO4045" s="28"/>
    </row>
    <row r="4046" spans="5:41" x14ac:dyDescent="0.25">
      <c r="E4046" s="20"/>
      <c r="F4046" s="20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  <c r="Y4046" s="15"/>
      <c r="Z4046" s="16"/>
      <c r="AA4046" s="16"/>
      <c r="AB4046" s="16"/>
      <c r="AC4046" s="14"/>
      <c r="AD4046" s="14"/>
      <c r="AE4046" s="27"/>
      <c r="AF4046" s="27"/>
      <c r="AG4046" s="33"/>
      <c r="AH4046" s="34"/>
      <c r="AI4046" s="35"/>
      <c r="AJ4046" s="33"/>
      <c r="AK4046" s="34"/>
      <c r="AL4046" s="35"/>
      <c r="AM4046" s="28"/>
      <c r="AN4046" s="28"/>
      <c r="AO4046" s="28"/>
    </row>
    <row r="4047" spans="5:41" x14ac:dyDescent="0.25">
      <c r="E4047" s="20"/>
      <c r="F4047" s="20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6"/>
      <c r="AA4047" s="16"/>
      <c r="AB4047" s="16"/>
      <c r="AC4047" s="14"/>
      <c r="AD4047" s="14"/>
      <c r="AE4047" s="27"/>
      <c r="AF4047" s="27"/>
      <c r="AG4047" s="33"/>
      <c r="AH4047" s="34"/>
      <c r="AI4047" s="35"/>
      <c r="AJ4047" s="33"/>
      <c r="AK4047" s="34"/>
      <c r="AL4047" s="35"/>
      <c r="AM4047" s="28"/>
      <c r="AN4047" s="28"/>
      <c r="AO4047" s="28"/>
    </row>
    <row r="4048" spans="5:41" x14ac:dyDescent="0.25">
      <c r="E4048" s="20"/>
      <c r="F4048" s="20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  <c r="Y4048" s="15"/>
      <c r="Z4048" s="16"/>
      <c r="AA4048" s="16"/>
      <c r="AB4048" s="16"/>
      <c r="AC4048" s="14"/>
      <c r="AD4048" s="14"/>
      <c r="AE4048" s="27"/>
      <c r="AF4048" s="27"/>
      <c r="AG4048" s="33"/>
      <c r="AH4048" s="34"/>
      <c r="AI4048" s="35"/>
      <c r="AJ4048" s="33"/>
      <c r="AK4048" s="34"/>
      <c r="AL4048" s="35"/>
      <c r="AM4048" s="28"/>
      <c r="AN4048" s="28"/>
      <c r="AO4048" s="28"/>
    </row>
    <row r="4049" spans="5:41" x14ac:dyDescent="0.25">
      <c r="E4049" s="20"/>
      <c r="F4049" s="20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  <c r="Y4049" s="15"/>
      <c r="Z4049" s="16"/>
      <c r="AA4049" s="16"/>
      <c r="AB4049" s="16"/>
      <c r="AC4049" s="14"/>
      <c r="AD4049" s="14"/>
      <c r="AE4049" s="27"/>
      <c r="AF4049" s="27"/>
      <c r="AG4049" s="33"/>
      <c r="AH4049" s="34"/>
      <c r="AI4049" s="35"/>
      <c r="AJ4049" s="33"/>
      <c r="AK4049" s="34"/>
      <c r="AL4049" s="35"/>
      <c r="AM4049" s="28"/>
      <c r="AN4049" s="28"/>
      <c r="AO4049" s="28"/>
    </row>
    <row r="4050" spans="5:41" x14ac:dyDescent="0.25">
      <c r="E4050" s="20"/>
      <c r="F4050" s="20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6"/>
      <c r="AA4050" s="16"/>
      <c r="AB4050" s="16"/>
      <c r="AC4050" s="14"/>
      <c r="AD4050" s="14"/>
      <c r="AE4050" s="27"/>
      <c r="AF4050" s="27"/>
      <c r="AG4050" s="33"/>
      <c r="AH4050" s="34"/>
      <c r="AI4050" s="35"/>
      <c r="AJ4050" s="33"/>
      <c r="AK4050" s="34"/>
      <c r="AL4050" s="35"/>
      <c r="AM4050" s="28"/>
      <c r="AN4050" s="28"/>
      <c r="AO4050" s="28"/>
    </row>
    <row r="4051" spans="5:41" x14ac:dyDescent="0.25">
      <c r="E4051" s="20"/>
      <c r="F4051" s="20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6"/>
      <c r="AA4051" s="16"/>
      <c r="AB4051" s="16"/>
      <c r="AC4051" s="14"/>
      <c r="AD4051" s="14"/>
      <c r="AE4051" s="27"/>
      <c r="AF4051" s="27"/>
      <c r="AG4051" s="33"/>
      <c r="AH4051" s="34"/>
      <c r="AI4051" s="35"/>
      <c r="AJ4051" s="33"/>
      <c r="AK4051" s="34"/>
      <c r="AL4051" s="35"/>
      <c r="AM4051" s="28"/>
      <c r="AN4051" s="28"/>
      <c r="AO4051" s="28"/>
    </row>
    <row r="4052" spans="5:41" x14ac:dyDescent="0.25">
      <c r="E4052" s="20"/>
      <c r="F4052" s="20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6"/>
      <c r="AA4052" s="16"/>
      <c r="AB4052" s="16"/>
      <c r="AC4052" s="14"/>
      <c r="AD4052" s="14"/>
      <c r="AE4052" s="27"/>
      <c r="AF4052" s="27"/>
      <c r="AG4052" s="33"/>
      <c r="AH4052" s="34"/>
      <c r="AI4052" s="35"/>
      <c r="AJ4052" s="33"/>
      <c r="AK4052" s="34"/>
      <c r="AL4052" s="35"/>
      <c r="AM4052" s="28"/>
      <c r="AN4052" s="28"/>
      <c r="AO4052" s="28"/>
    </row>
    <row r="4053" spans="5:41" x14ac:dyDescent="0.25">
      <c r="E4053" s="20"/>
      <c r="F4053" s="20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6"/>
      <c r="AA4053" s="16"/>
      <c r="AB4053" s="16"/>
      <c r="AC4053" s="14"/>
      <c r="AD4053" s="14"/>
      <c r="AE4053" s="27"/>
      <c r="AF4053" s="27"/>
      <c r="AG4053" s="33"/>
      <c r="AH4053" s="34"/>
      <c r="AI4053" s="35"/>
      <c r="AJ4053" s="33"/>
      <c r="AK4053" s="34"/>
      <c r="AL4053" s="35"/>
      <c r="AM4053" s="28"/>
      <c r="AN4053" s="28"/>
      <c r="AO4053" s="28"/>
    </row>
    <row r="4054" spans="5:41" x14ac:dyDescent="0.25">
      <c r="E4054" s="20"/>
      <c r="F4054" s="20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6"/>
      <c r="AA4054" s="16"/>
      <c r="AB4054" s="16"/>
      <c r="AC4054" s="14"/>
      <c r="AD4054" s="14"/>
      <c r="AE4054" s="27"/>
      <c r="AF4054" s="27"/>
      <c r="AG4054" s="33"/>
      <c r="AH4054" s="34"/>
      <c r="AI4054" s="35"/>
      <c r="AJ4054" s="33"/>
      <c r="AK4054" s="34"/>
      <c r="AL4054" s="35"/>
      <c r="AM4054" s="28"/>
      <c r="AN4054" s="28"/>
      <c r="AO4054" s="28"/>
    </row>
    <row r="4055" spans="5:41" x14ac:dyDescent="0.25">
      <c r="E4055" s="20"/>
      <c r="F4055" s="20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6"/>
      <c r="AA4055" s="16"/>
      <c r="AB4055" s="16"/>
      <c r="AC4055" s="14"/>
      <c r="AD4055" s="14"/>
      <c r="AE4055" s="27"/>
      <c r="AF4055" s="27"/>
      <c r="AG4055" s="33"/>
      <c r="AH4055" s="34"/>
      <c r="AI4055" s="35"/>
      <c r="AJ4055" s="33"/>
      <c r="AK4055" s="34"/>
      <c r="AL4055" s="35"/>
      <c r="AM4055" s="28"/>
      <c r="AN4055" s="28"/>
      <c r="AO4055" s="28"/>
    </row>
    <row r="4056" spans="5:41" x14ac:dyDescent="0.25">
      <c r="E4056" s="20"/>
      <c r="F4056" s="20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  <c r="Y4056" s="15"/>
      <c r="Z4056" s="16"/>
      <c r="AA4056" s="16"/>
      <c r="AB4056" s="16"/>
      <c r="AC4056" s="14"/>
      <c r="AD4056" s="14"/>
      <c r="AE4056" s="27"/>
      <c r="AF4056" s="27"/>
      <c r="AG4056" s="33"/>
      <c r="AH4056" s="34"/>
      <c r="AI4056" s="35"/>
      <c r="AJ4056" s="33"/>
      <c r="AK4056" s="34"/>
      <c r="AL4056" s="35"/>
      <c r="AM4056" s="28"/>
      <c r="AN4056" s="28"/>
      <c r="AO4056" s="28"/>
    </row>
    <row r="4057" spans="5:41" x14ac:dyDescent="0.25">
      <c r="E4057" s="20"/>
      <c r="F4057" s="20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6"/>
      <c r="AA4057" s="16"/>
      <c r="AB4057" s="16"/>
      <c r="AC4057" s="14"/>
      <c r="AD4057" s="14"/>
      <c r="AE4057" s="27"/>
      <c r="AF4057" s="27"/>
      <c r="AG4057" s="33"/>
      <c r="AH4057" s="34"/>
      <c r="AI4057" s="35"/>
      <c r="AJ4057" s="33"/>
      <c r="AK4057" s="34"/>
      <c r="AL4057" s="35"/>
      <c r="AM4057" s="28"/>
      <c r="AN4057" s="28"/>
      <c r="AO4057" s="28"/>
    </row>
    <row r="4058" spans="5:41" x14ac:dyDescent="0.25">
      <c r="E4058" s="20"/>
      <c r="F4058" s="20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  <c r="Y4058" s="15"/>
      <c r="Z4058" s="16"/>
      <c r="AA4058" s="16"/>
      <c r="AB4058" s="16"/>
      <c r="AC4058" s="14"/>
      <c r="AD4058" s="14"/>
      <c r="AE4058" s="27"/>
      <c r="AF4058" s="27"/>
      <c r="AG4058" s="33"/>
      <c r="AH4058" s="34"/>
      <c r="AI4058" s="35"/>
      <c r="AJ4058" s="33"/>
      <c r="AK4058" s="34"/>
      <c r="AL4058" s="35"/>
      <c r="AM4058" s="28"/>
      <c r="AN4058" s="28"/>
      <c r="AO4058" s="28"/>
    </row>
    <row r="4059" spans="5:41" x14ac:dyDescent="0.25">
      <c r="E4059" s="20"/>
      <c r="F4059" s="20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6"/>
      <c r="AA4059" s="16"/>
      <c r="AB4059" s="16"/>
      <c r="AC4059" s="14"/>
      <c r="AD4059" s="14"/>
      <c r="AE4059" s="27"/>
      <c r="AF4059" s="27"/>
      <c r="AG4059" s="33"/>
      <c r="AH4059" s="34"/>
      <c r="AI4059" s="35"/>
      <c r="AJ4059" s="33"/>
      <c r="AK4059" s="34"/>
      <c r="AL4059" s="35"/>
      <c r="AM4059" s="28"/>
      <c r="AN4059" s="28"/>
      <c r="AO4059" s="28"/>
    </row>
    <row r="4060" spans="5:41" x14ac:dyDescent="0.25">
      <c r="E4060" s="20"/>
      <c r="F4060" s="20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  <c r="Y4060" s="15"/>
      <c r="Z4060" s="16"/>
      <c r="AA4060" s="16"/>
      <c r="AB4060" s="16"/>
      <c r="AC4060" s="14"/>
      <c r="AD4060" s="14"/>
      <c r="AE4060" s="27"/>
      <c r="AF4060" s="27"/>
      <c r="AG4060" s="33"/>
      <c r="AH4060" s="34"/>
      <c r="AI4060" s="35"/>
      <c r="AJ4060" s="33"/>
      <c r="AK4060" s="34"/>
      <c r="AL4060" s="35"/>
      <c r="AM4060" s="28"/>
      <c r="AN4060" s="28"/>
      <c r="AO4060" s="28"/>
    </row>
    <row r="4061" spans="5:41" x14ac:dyDescent="0.25">
      <c r="E4061" s="20"/>
      <c r="F4061" s="20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  <c r="Y4061" s="15"/>
      <c r="Z4061" s="16"/>
      <c r="AA4061" s="16"/>
      <c r="AB4061" s="16"/>
      <c r="AC4061" s="14"/>
      <c r="AD4061" s="14"/>
      <c r="AE4061" s="27"/>
      <c r="AF4061" s="27"/>
      <c r="AG4061" s="33"/>
      <c r="AH4061" s="34"/>
      <c r="AI4061" s="35"/>
      <c r="AJ4061" s="33"/>
      <c r="AK4061" s="34"/>
      <c r="AL4061" s="35"/>
      <c r="AM4061" s="28"/>
      <c r="AN4061" s="28"/>
      <c r="AO4061" s="28"/>
    </row>
    <row r="4062" spans="5:41" x14ac:dyDescent="0.25">
      <c r="E4062" s="20"/>
      <c r="F4062" s="20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6"/>
      <c r="AA4062" s="16"/>
      <c r="AB4062" s="16"/>
      <c r="AC4062" s="14"/>
      <c r="AD4062" s="14"/>
      <c r="AE4062" s="27"/>
      <c r="AF4062" s="27"/>
      <c r="AG4062" s="33"/>
      <c r="AH4062" s="34"/>
      <c r="AI4062" s="35"/>
      <c r="AJ4062" s="33"/>
      <c r="AK4062" s="34"/>
      <c r="AL4062" s="35"/>
      <c r="AM4062" s="28"/>
      <c r="AN4062" s="28"/>
      <c r="AO4062" s="28"/>
    </row>
    <row r="4063" spans="5:41" x14ac:dyDescent="0.25">
      <c r="E4063" s="20"/>
      <c r="F4063" s="20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6"/>
      <c r="AA4063" s="16"/>
      <c r="AB4063" s="16"/>
      <c r="AC4063" s="14"/>
      <c r="AD4063" s="14"/>
      <c r="AE4063" s="27"/>
      <c r="AF4063" s="27"/>
      <c r="AG4063" s="33"/>
      <c r="AH4063" s="34"/>
      <c r="AI4063" s="35"/>
      <c r="AJ4063" s="33"/>
      <c r="AK4063" s="34"/>
      <c r="AL4063" s="35"/>
      <c r="AM4063" s="28"/>
      <c r="AN4063" s="28"/>
      <c r="AO4063" s="28"/>
    </row>
    <row r="4064" spans="5:41" x14ac:dyDescent="0.25">
      <c r="E4064" s="20"/>
      <c r="F4064" s="20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6"/>
      <c r="AA4064" s="16"/>
      <c r="AB4064" s="16"/>
      <c r="AC4064" s="14"/>
      <c r="AD4064" s="14"/>
      <c r="AE4064" s="27"/>
      <c r="AF4064" s="27"/>
      <c r="AG4064" s="33"/>
      <c r="AH4064" s="34"/>
      <c r="AI4064" s="35"/>
      <c r="AJ4064" s="33"/>
      <c r="AK4064" s="34"/>
      <c r="AL4064" s="35"/>
      <c r="AM4064" s="28"/>
      <c r="AN4064" s="28"/>
      <c r="AO4064" s="28"/>
    </row>
    <row r="4065" spans="5:41" x14ac:dyDescent="0.25">
      <c r="E4065" s="20"/>
      <c r="F4065" s="20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  <c r="Y4065" s="15"/>
      <c r="Z4065" s="16"/>
      <c r="AA4065" s="16"/>
      <c r="AB4065" s="16"/>
      <c r="AC4065" s="14"/>
      <c r="AD4065" s="14"/>
      <c r="AE4065" s="27"/>
      <c r="AF4065" s="27"/>
      <c r="AG4065" s="33"/>
      <c r="AH4065" s="34"/>
      <c r="AI4065" s="35"/>
      <c r="AJ4065" s="33"/>
      <c r="AK4065" s="34"/>
      <c r="AL4065" s="35"/>
      <c r="AM4065" s="28"/>
      <c r="AN4065" s="28"/>
      <c r="AO4065" s="28"/>
    </row>
    <row r="4066" spans="5:41" x14ac:dyDescent="0.25">
      <c r="E4066" s="20"/>
      <c r="F4066" s="20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  <c r="Y4066" s="15"/>
      <c r="Z4066" s="16"/>
      <c r="AA4066" s="16"/>
      <c r="AB4066" s="16"/>
      <c r="AC4066" s="14"/>
      <c r="AD4066" s="14"/>
      <c r="AE4066" s="27"/>
      <c r="AF4066" s="27"/>
      <c r="AG4066" s="33"/>
      <c r="AH4066" s="34"/>
      <c r="AI4066" s="35"/>
      <c r="AJ4066" s="33"/>
      <c r="AK4066" s="34"/>
      <c r="AL4066" s="35"/>
      <c r="AM4066" s="28"/>
      <c r="AN4066" s="28"/>
      <c r="AO4066" s="28"/>
    </row>
    <row r="4067" spans="5:41" x14ac:dyDescent="0.25">
      <c r="E4067" s="20"/>
      <c r="F4067" s="20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6"/>
      <c r="AA4067" s="16"/>
      <c r="AB4067" s="16"/>
      <c r="AC4067" s="14"/>
      <c r="AD4067" s="14"/>
      <c r="AE4067" s="27"/>
      <c r="AF4067" s="27"/>
      <c r="AG4067" s="33"/>
      <c r="AH4067" s="34"/>
      <c r="AI4067" s="35"/>
      <c r="AJ4067" s="33"/>
      <c r="AK4067" s="34"/>
      <c r="AL4067" s="35"/>
      <c r="AM4067" s="28"/>
      <c r="AN4067" s="28"/>
      <c r="AO4067" s="28"/>
    </row>
    <row r="4068" spans="5:41" x14ac:dyDescent="0.25">
      <c r="E4068" s="20"/>
      <c r="F4068" s="20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6"/>
      <c r="AA4068" s="16"/>
      <c r="AB4068" s="16"/>
      <c r="AC4068" s="14"/>
      <c r="AD4068" s="14"/>
      <c r="AE4068" s="27"/>
      <c r="AF4068" s="27"/>
      <c r="AG4068" s="33"/>
      <c r="AH4068" s="34"/>
      <c r="AI4068" s="35"/>
      <c r="AJ4068" s="33"/>
      <c r="AK4068" s="34"/>
      <c r="AL4068" s="35"/>
      <c r="AM4068" s="28"/>
      <c r="AN4068" s="28"/>
      <c r="AO4068" s="28"/>
    </row>
    <row r="4069" spans="5:41" x14ac:dyDescent="0.25">
      <c r="E4069" s="20"/>
      <c r="F4069" s="20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6"/>
      <c r="AA4069" s="16"/>
      <c r="AB4069" s="16"/>
      <c r="AC4069" s="14"/>
      <c r="AD4069" s="14"/>
      <c r="AE4069" s="27"/>
      <c r="AF4069" s="27"/>
      <c r="AG4069" s="33"/>
      <c r="AH4069" s="34"/>
      <c r="AI4069" s="35"/>
      <c r="AJ4069" s="33"/>
      <c r="AK4069" s="34"/>
      <c r="AL4069" s="35"/>
      <c r="AM4069" s="28"/>
      <c r="AN4069" s="28"/>
      <c r="AO4069" s="28"/>
    </row>
    <row r="4070" spans="5:41" x14ac:dyDescent="0.25">
      <c r="E4070" s="20"/>
      <c r="F4070" s="20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6"/>
      <c r="AA4070" s="16"/>
      <c r="AB4070" s="16"/>
      <c r="AC4070" s="14"/>
      <c r="AD4070" s="14"/>
      <c r="AE4070" s="27"/>
      <c r="AF4070" s="27"/>
      <c r="AG4070" s="33"/>
      <c r="AH4070" s="34"/>
      <c r="AI4070" s="35"/>
      <c r="AJ4070" s="33"/>
      <c r="AK4070" s="34"/>
      <c r="AL4070" s="35"/>
      <c r="AM4070" s="28"/>
      <c r="AN4070" s="28"/>
      <c r="AO4070" s="28"/>
    </row>
    <row r="4071" spans="5:41" x14ac:dyDescent="0.25">
      <c r="E4071" s="20"/>
      <c r="F4071" s="20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6"/>
      <c r="AA4071" s="16"/>
      <c r="AB4071" s="16"/>
      <c r="AC4071" s="14"/>
      <c r="AD4071" s="14"/>
      <c r="AE4071" s="27"/>
      <c r="AF4071" s="27"/>
      <c r="AG4071" s="33"/>
      <c r="AH4071" s="34"/>
      <c r="AI4071" s="35"/>
      <c r="AJ4071" s="33"/>
      <c r="AK4071" s="34"/>
      <c r="AL4071" s="35"/>
      <c r="AM4071" s="28"/>
      <c r="AN4071" s="28"/>
      <c r="AO4071" s="28"/>
    </row>
    <row r="4072" spans="5:41" x14ac:dyDescent="0.25">
      <c r="E4072" s="20"/>
      <c r="F4072" s="20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6"/>
      <c r="AA4072" s="16"/>
      <c r="AB4072" s="16"/>
      <c r="AC4072" s="14"/>
      <c r="AD4072" s="14"/>
      <c r="AE4072" s="27"/>
      <c r="AF4072" s="27"/>
      <c r="AG4072" s="33"/>
      <c r="AH4072" s="34"/>
      <c r="AI4072" s="35"/>
      <c r="AJ4072" s="33"/>
      <c r="AK4072" s="34"/>
      <c r="AL4072" s="35"/>
      <c r="AM4072" s="28"/>
      <c r="AN4072" s="28"/>
      <c r="AO4072" s="28"/>
    </row>
    <row r="4073" spans="5:41" x14ac:dyDescent="0.25">
      <c r="E4073" s="20"/>
      <c r="F4073" s="20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6"/>
      <c r="AA4073" s="16"/>
      <c r="AB4073" s="16"/>
      <c r="AC4073" s="14"/>
      <c r="AD4073" s="14"/>
      <c r="AE4073" s="27"/>
      <c r="AF4073" s="27"/>
      <c r="AG4073" s="33"/>
      <c r="AH4073" s="34"/>
      <c r="AI4073" s="35"/>
      <c r="AJ4073" s="33"/>
      <c r="AK4073" s="34"/>
      <c r="AL4073" s="35"/>
      <c r="AM4073" s="28"/>
      <c r="AN4073" s="28"/>
      <c r="AO4073" s="28"/>
    </row>
    <row r="4074" spans="5:41" x14ac:dyDescent="0.25">
      <c r="E4074" s="20"/>
      <c r="F4074" s="20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6"/>
      <c r="AA4074" s="16"/>
      <c r="AB4074" s="16"/>
      <c r="AC4074" s="14"/>
      <c r="AD4074" s="14"/>
      <c r="AE4074" s="27"/>
      <c r="AF4074" s="27"/>
      <c r="AG4074" s="33"/>
      <c r="AH4074" s="34"/>
      <c r="AI4074" s="35"/>
      <c r="AJ4074" s="33"/>
      <c r="AK4074" s="34"/>
      <c r="AL4074" s="35"/>
      <c r="AM4074" s="28"/>
      <c r="AN4074" s="28"/>
      <c r="AO4074" s="28"/>
    </row>
    <row r="4075" spans="5:41" x14ac:dyDescent="0.25">
      <c r="E4075" s="20"/>
      <c r="F4075" s="20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6"/>
      <c r="AA4075" s="16"/>
      <c r="AB4075" s="16"/>
      <c r="AC4075" s="14"/>
      <c r="AD4075" s="14"/>
      <c r="AE4075" s="27"/>
      <c r="AF4075" s="27"/>
      <c r="AG4075" s="33"/>
      <c r="AH4075" s="34"/>
      <c r="AI4075" s="35"/>
      <c r="AJ4075" s="33"/>
      <c r="AK4075" s="34"/>
      <c r="AL4075" s="35"/>
      <c r="AM4075" s="28"/>
      <c r="AN4075" s="28"/>
      <c r="AO4075" s="28"/>
    </row>
    <row r="4076" spans="5:41" x14ac:dyDescent="0.25">
      <c r="E4076" s="20"/>
      <c r="F4076" s="20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6"/>
      <c r="AA4076" s="16"/>
      <c r="AB4076" s="16"/>
      <c r="AC4076" s="14"/>
      <c r="AD4076" s="14"/>
      <c r="AE4076" s="27"/>
      <c r="AF4076" s="27"/>
      <c r="AG4076" s="33"/>
      <c r="AH4076" s="34"/>
      <c r="AI4076" s="35"/>
      <c r="AJ4076" s="33"/>
      <c r="AK4076" s="34"/>
      <c r="AL4076" s="35"/>
      <c r="AM4076" s="28"/>
      <c r="AN4076" s="28"/>
      <c r="AO4076" s="28"/>
    </row>
    <row r="4077" spans="5:41" x14ac:dyDescent="0.25">
      <c r="E4077" s="20"/>
      <c r="F4077" s="20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6"/>
      <c r="AA4077" s="16"/>
      <c r="AB4077" s="16"/>
      <c r="AC4077" s="14"/>
      <c r="AD4077" s="14"/>
      <c r="AE4077" s="27"/>
      <c r="AF4077" s="27"/>
      <c r="AG4077" s="33"/>
      <c r="AH4077" s="34"/>
      <c r="AI4077" s="35"/>
      <c r="AJ4077" s="33"/>
      <c r="AK4077" s="34"/>
      <c r="AL4077" s="35"/>
      <c r="AM4077" s="28"/>
      <c r="AN4077" s="28"/>
      <c r="AO4077" s="28"/>
    </row>
    <row r="4078" spans="5:41" x14ac:dyDescent="0.25">
      <c r="E4078" s="20"/>
      <c r="F4078" s="20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  <c r="Y4078" s="15"/>
      <c r="Z4078" s="16"/>
      <c r="AA4078" s="16"/>
      <c r="AB4078" s="16"/>
      <c r="AC4078" s="14"/>
      <c r="AD4078" s="14"/>
      <c r="AE4078" s="27"/>
      <c r="AF4078" s="27"/>
      <c r="AG4078" s="33"/>
      <c r="AH4078" s="34"/>
      <c r="AI4078" s="35"/>
      <c r="AJ4078" s="33"/>
      <c r="AK4078" s="34"/>
      <c r="AL4078" s="35"/>
      <c r="AM4078" s="28"/>
      <c r="AN4078" s="28"/>
      <c r="AO4078" s="28"/>
    </row>
    <row r="4079" spans="5:41" x14ac:dyDescent="0.25">
      <c r="E4079" s="20"/>
      <c r="F4079" s="20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  <c r="Y4079" s="15"/>
      <c r="Z4079" s="16"/>
      <c r="AA4079" s="16"/>
      <c r="AB4079" s="16"/>
      <c r="AC4079" s="14"/>
      <c r="AD4079" s="14"/>
      <c r="AE4079" s="27"/>
      <c r="AF4079" s="27"/>
      <c r="AG4079" s="33"/>
      <c r="AH4079" s="34"/>
      <c r="AI4079" s="35"/>
      <c r="AJ4079" s="33"/>
      <c r="AK4079" s="34"/>
      <c r="AL4079" s="35"/>
      <c r="AM4079" s="28"/>
      <c r="AN4079" s="28"/>
      <c r="AO4079" s="28"/>
    </row>
    <row r="4080" spans="5:41" x14ac:dyDescent="0.25">
      <c r="E4080" s="20"/>
      <c r="F4080" s="20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  <c r="Y4080" s="15"/>
      <c r="Z4080" s="16"/>
      <c r="AA4080" s="16"/>
      <c r="AB4080" s="16"/>
      <c r="AC4080" s="14"/>
      <c r="AD4080" s="14"/>
      <c r="AE4080" s="27"/>
      <c r="AF4080" s="27"/>
      <c r="AG4080" s="33"/>
      <c r="AH4080" s="34"/>
      <c r="AI4080" s="35"/>
      <c r="AJ4080" s="33"/>
      <c r="AK4080" s="34"/>
      <c r="AL4080" s="35"/>
      <c r="AM4080" s="28"/>
      <c r="AN4080" s="28"/>
      <c r="AO4080" s="28"/>
    </row>
    <row r="4081" spans="5:41" x14ac:dyDescent="0.25">
      <c r="E4081" s="20"/>
      <c r="F4081" s="20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  <c r="Y4081" s="15"/>
      <c r="Z4081" s="16"/>
      <c r="AA4081" s="16"/>
      <c r="AB4081" s="16"/>
      <c r="AC4081" s="14"/>
      <c r="AD4081" s="14"/>
      <c r="AE4081" s="27"/>
      <c r="AF4081" s="27"/>
      <c r="AG4081" s="33"/>
      <c r="AH4081" s="34"/>
      <c r="AI4081" s="35"/>
      <c r="AJ4081" s="33"/>
      <c r="AK4081" s="34"/>
      <c r="AL4081" s="35"/>
      <c r="AM4081" s="28"/>
      <c r="AN4081" s="28"/>
      <c r="AO4081" s="28"/>
    </row>
    <row r="4082" spans="5:41" x14ac:dyDescent="0.25">
      <c r="E4082" s="20"/>
      <c r="F4082" s="20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  <c r="Y4082" s="15"/>
      <c r="Z4082" s="16"/>
      <c r="AA4082" s="16"/>
      <c r="AB4082" s="16"/>
      <c r="AC4082" s="14"/>
      <c r="AD4082" s="14"/>
      <c r="AE4082" s="27"/>
      <c r="AF4082" s="27"/>
      <c r="AG4082" s="33"/>
      <c r="AH4082" s="34"/>
      <c r="AI4082" s="35"/>
      <c r="AJ4082" s="33"/>
      <c r="AK4082" s="34"/>
      <c r="AL4082" s="35"/>
      <c r="AM4082" s="28"/>
      <c r="AN4082" s="28"/>
      <c r="AO4082" s="28"/>
    </row>
    <row r="4083" spans="5:41" x14ac:dyDescent="0.25">
      <c r="E4083" s="20"/>
      <c r="F4083" s="20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  <c r="Y4083" s="15"/>
      <c r="Z4083" s="16"/>
      <c r="AA4083" s="16"/>
      <c r="AB4083" s="16"/>
      <c r="AC4083" s="14"/>
      <c r="AD4083" s="14"/>
      <c r="AE4083" s="27"/>
      <c r="AF4083" s="27"/>
      <c r="AG4083" s="33"/>
      <c r="AH4083" s="34"/>
      <c r="AI4083" s="35"/>
      <c r="AJ4083" s="33"/>
      <c r="AK4083" s="34"/>
      <c r="AL4083" s="35"/>
      <c r="AM4083" s="28"/>
      <c r="AN4083" s="28"/>
      <c r="AO4083" s="28"/>
    </row>
    <row r="4084" spans="5:41" x14ac:dyDescent="0.25">
      <c r="E4084" s="20"/>
      <c r="F4084" s="20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6"/>
      <c r="AA4084" s="16"/>
      <c r="AB4084" s="16"/>
      <c r="AC4084" s="14"/>
      <c r="AD4084" s="14"/>
      <c r="AE4084" s="27"/>
      <c r="AF4084" s="27"/>
      <c r="AG4084" s="33"/>
      <c r="AH4084" s="34"/>
      <c r="AI4084" s="35"/>
      <c r="AJ4084" s="33"/>
      <c r="AK4084" s="34"/>
      <c r="AL4084" s="35"/>
      <c r="AM4084" s="28"/>
      <c r="AN4084" s="28"/>
      <c r="AO4084" s="28"/>
    </row>
    <row r="4085" spans="5:41" x14ac:dyDescent="0.25">
      <c r="E4085" s="20"/>
      <c r="F4085" s="20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  <c r="Y4085" s="15"/>
      <c r="Z4085" s="16"/>
      <c r="AA4085" s="16"/>
      <c r="AB4085" s="16"/>
      <c r="AC4085" s="14"/>
      <c r="AD4085" s="14"/>
      <c r="AE4085" s="27"/>
      <c r="AF4085" s="27"/>
      <c r="AG4085" s="33"/>
      <c r="AH4085" s="34"/>
      <c r="AI4085" s="35"/>
      <c r="AJ4085" s="33"/>
      <c r="AK4085" s="34"/>
      <c r="AL4085" s="35"/>
      <c r="AM4085" s="28"/>
      <c r="AN4085" s="28"/>
      <c r="AO4085" s="28"/>
    </row>
    <row r="4086" spans="5:41" x14ac:dyDescent="0.25">
      <c r="E4086" s="20"/>
      <c r="F4086" s="20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6"/>
      <c r="AA4086" s="16"/>
      <c r="AB4086" s="16"/>
      <c r="AC4086" s="14"/>
      <c r="AD4086" s="14"/>
      <c r="AE4086" s="27"/>
      <c r="AF4086" s="27"/>
      <c r="AG4086" s="33"/>
      <c r="AH4086" s="34"/>
      <c r="AI4086" s="35"/>
      <c r="AJ4086" s="33"/>
      <c r="AK4086" s="34"/>
      <c r="AL4086" s="35"/>
      <c r="AM4086" s="28"/>
      <c r="AN4086" s="28"/>
      <c r="AO4086" s="28"/>
    </row>
    <row r="4087" spans="5:41" x14ac:dyDescent="0.25">
      <c r="E4087" s="20"/>
      <c r="F4087" s="20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6"/>
      <c r="AA4087" s="16"/>
      <c r="AB4087" s="16"/>
      <c r="AC4087" s="14"/>
      <c r="AD4087" s="14"/>
      <c r="AE4087" s="27"/>
      <c r="AF4087" s="27"/>
      <c r="AG4087" s="33"/>
      <c r="AH4087" s="34"/>
      <c r="AI4087" s="35"/>
      <c r="AJ4087" s="33"/>
      <c r="AK4087" s="34"/>
      <c r="AL4087" s="35"/>
      <c r="AM4087" s="28"/>
      <c r="AN4087" s="28"/>
      <c r="AO4087" s="28"/>
    </row>
    <row r="4088" spans="5:41" x14ac:dyDescent="0.25">
      <c r="E4088" s="20"/>
      <c r="F4088" s="20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  <c r="Y4088" s="15"/>
      <c r="Z4088" s="16"/>
      <c r="AA4088" s="16"/>
      <c r="AB4088" s="16"/>
      <c r="AC4088" s="14"/>
      <c r="AD4088" s="14"/>
      <c r="AE4088" s="27"/>
      <c r="AF4088" s="27"/>
      <c r="AG4088" s="33"/>
      <c r="AH4088" s="34"/>
      <c r="AI4088" s="35"/>
      <c r="AJ4088" s="33"/>
      <c r="AK4088" s="34"/>
      <c r="AL4088" s="35"/>
      <c r="AM4088" s="28"/>
      <c r="AN4088" s="28"/>
      <c r="AO4088" s="28"/>
    </row>
    <row r="4089" spans="5:41" x14ac:dyDescent="0.25">
      <c r="E4089" s="20"/>
      <c r="F4089" s="20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  <c r="Y4089" s="15"/>
      <c r="Z4089" s="16"/>
      <c r="AA4089" s="16"/>
      <c r="AB4089" s="16"/>
      <c r="AC4089" s="14"/>
      <c r="AD4089" s="14"/>
      <c r="AE4089" s="27"/>
      <c r="AF4089" s="27"/>
      <c r="AG4089" s="33"/>
      <c r="AH4089" s="34"/>
      <c r="AI4089" s="35"/>
      <c r="AJ4089" s="33"/>
      <c r="AK4089" s="34"/>
      <c r="AL4089" s="35"/>
      <c r="AM4089" s="28"/>
      <c r="AN4089" s="28"/>
      <c r="AO4089" s="28"/>
    </row>
    <row r="4090" spans="5:41" x14ac:dyDescent="0.25">
      <c r="E4090" s="20"/>
      <c r="F4090" s="20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6"/>
      <c r="AA4090" s="16"/>
      <c r="AB4090" s="16"/>
      <c r="AC4090" s="14"/>
      <c r="AD4090" s="14"/>
      <c r="AE4090" s="27"/>
      <c r="AF4090" s="27"/>
      <c r="AG4090" s="33"/>
      <c r="AH4090" s="34"/>
      <c r="AI4090" s="35"/>
      <c r="AJ4090" s="33"/>
      <c r="AK4090" s="34"/>
      <c r="AL4090" s="35"/>
      <c r="AM4090" s="28"/>
      <c r="AN4090" s="28"/>
      <c r="AO4090" s="28"/>
    </row>
    <row r="4091" spans="5:41" x14ac:dyDescent="0.25">
      <c r="E4091" s="20"/>
      <c r="F4091" s="20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  <c r="Y4091" s="15"/>
      <c r="Z4091" s="16"/>
      <c r="AA4091" s="16"/>
      <c r="AB4091" s="16"/>
      <c r="AC4091" s="14"/>
      <c r="AD4091" s="14"/>
      <c r="AE4091" s="27"/>
      <c r="AF4091" s="27"/>
      <c r="AG4091" s="33"/>
      <c r="AH4091" s="34"/>
      <c r="AI4091" s="35"/>
      <c r="AJ4091" s="33"/>
      <c r="AK4091" s="34"/>
      <c r="AL4091" s="35"/>
      <c r="AM4091" s="28"/>
      <c r="AN4091" s="28"/>
      <c r="AO4091" s="28"/>
    </row>
    <row r="4092" spans="5:41" x14ac:dyDescent="0.25">
      <c r="E4092" s="20"/>
      <c r="F4092" s="20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  <c r="Y4092" s="15"/>
      <c r="Z4092" s="16"/>
      <c r="AA4092" s="16"/>
      <c r="AB4092" s="16"/>
      <c r="AC4092" s="14"/>
      <c r="AD4092" s="14"/>
      <c r="AE4092" s="27"/>
      <c r="AF4092" s="27"/>
      <c r="AG4092" s="33"/>
      <c r="AH4092" s="34"/>
      <c r="AI4092" s="35"/>
      <c r="AJ4092" s="33"/>
      <c r="AK4092" s="34"/>
      <c r="AL4092" s="35"/>
      <c r="AM4092" s="28"/>
      <c r="AN4092" s="28"/>
      <c r="AO4092" s="28"/>
    </row>
    <row r="4093" spans="5:41" x14ac:dyDescent="0.25">
      <c r="E4093" s="20"/>
      <c r="F4093" s="20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6"/>
      <c r="AA4093" s="16"/>
      <c r="AB4093" s="16"/>
      <c r="AC4093" s="14"/>
      <c r="AD4093" s="14"/>
      <c r="AE4093" s="27"/>
      <c r="AF4093" s="27"/>
      <c r="AG4093" s="33"/>
      <c r="AH4093" s="34"/>
      <c r="AI4093" s="35"/>
      <c r="AJ4093" s="33"/>
      <c r="AK4093" s="34"/>
      <c r="AL4093" s="35"/>
      <c r="AM4093" s="28"/>
      <c r="AN4093" s="28"/>
      <c r="AO4093" s="28"/>
    </row>
    <row r="4094" spans="5:41" x14ac:dyDescent="0.25">
      <c r="E4094" s="20"/>
      <c r="F4094" s="20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6"/>
      <c r="AA4094" s="16"/>
      <c r="AB4094" s="16"/>
      <c r="AC4094" s="14"/>
      <c r="AD4094" s="14"/>
      <c r="AE4094" s="27"/>
      <c r="AF4094" s="27"/>
      <c r="AG4094" s="33"/>
      <c r="AH4094" s="34"/>
      <c r="AI4094" s="35"/>
      <c r="AJ4094" s="33"/>
      <c r="AK4094" s="34"/>
      <c r="AL4094" s="35"/>
      <c r="AM4094" s="28"/>
      <c r="AN4094" s="28"/>
      <c r="AO4094" s="28"/>
    </row>
    <row r="4095" spans="5:41" x14ac:dyDescent="0.25">
      <c r="E4095" s="20"/>
      <c r="F4095" s="20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6"/>
      <c r="AA4095" s="16"/>
      <c r="AB4095" s="16"/>
      <c r="AC4095" s="14"/>
      <c r="AD4095" s="14"/>
      <c r="AE4095" s="27"/>
      <c r="AF4095" s="27"/>
      <c r="AG4095" s="33"/>
      <c r="AH4095" s="34"/>
      <c r="AI4095" s="35"/>
      <c r="AJ4095" s="33"/>
      <c r="AK4095" s="34"/>
      <c r="AL4095" s="35"/>
      <c r="AM4095" s="28"/>
      <c r="AN4095" s="28"/>
      <c r="AO4095" s="28"/>
    </row>
    <row r="4096" spans="5:41" x14ac:dyDescent="0.25">
      <c r="E4096" s="20"/>
      <c r="F4096" s="20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  <c r="Y4096" s="15"/>
      <c r="Z4096" s="16"/>
      <c r="AA4096" s="16"/>
      <c r="AB4096" s="16"/>
      <c r="AC4096" s="14"/>
      <c r="AD4096" s="14"/>
      <c r="AE4096" s="27"/>
      <c r="AF4096" s="27"/>
      <c r="AG4096" s="33"/>
      <c r="AH4096" s="34"/>
      <c r="AI4096" s="35"/>
      <c r="AJ4096" s="33"/>
      <c r="AK4096" s="34"/>
      <c r="AL4096" s="35"/>
      <c r="AM4096" s="28"/>
      <c r="AN4096" s="28"/>
      <c r="AO4096" s="28"/>
    </row>
    <row r="4097" spans="5:41" x14ac:dyDescent="0.25">
      <c r="E4097" s="20"/>
      <c r="F4097" s="20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  <c r="Y4097" s="15"/>
      <c r="Z4097" s="16"/>
      <c r="AA4097" s="16"/>
      <c r="AB4097" s="16"/>
      <c r="AC4097" s="14"/>
      <c r="AD4097" s="14"/>
      <c r="AE4097" s="27"/>
      <c r="AF4097" s="27"/>
      <c r="AG4097" s="33"/>
      <c r="AH4097" s="34"/>
      <c r="AI4097" s="35"/>
      <c r="AJ4097" s="33"/>
      <c r="AK4097" s="34"/>
      <c r="AL4097" s="35"/>
      <c r="AM4097" s="28"/>
      <c r="AN4097" s="28"/>
      <c r="AO4097" s="28"/>
    </row>
    <row r="4098" spans="5:41" x14ac:dyDescent="0.25">
      <c r="E4098" s="20"/>
      <c r="F4098" s="20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  <c r="Y4098" s="15"/>
      <c r="Z4098" s="16"/>
      <c r="AA4098" s="16"/>
      <c r="AB4098" s="16"/>
      <c r="AC4098" s="14"/>
      <c r="AD4098" s="14"/>
      <c r="AE4098" s="27"/>
      <c r="AF4098" s="27"/>
      <c r="AG4098" s="33"/>
      <c r="AH4098" s="34"/>
      <c r="AI4098" s="35"/>
      <c r="AJ4098" s="33"/>
      <c r="AK4098" s="34"/>
      <c r="AL4098" s="35"/>
      <c r="AM4098" s="28"/>
      <c r="AN4098" s="28"/>
      <c r="AO4098" s="28"/>
    </row>
    <row r="4099" spans="5:41" x14ac:dyDescent="0.25">
      <c r="E4099" s="20"/>
      <c r="F4099" s="20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  <c r="Y4099" s="15"/>
      <c r="Z4099" s="16"/>
      <c r="AA4099" s="16"/>
      <c r="AB4099" s="16"/>
      <c r="AC4099" s="14"/>
      <c r="AD4099" s="14"/>
      <c r="AE4099" s="27"/>
      <c r="AF4099" s="27"/>
      <c r="AG4099" s="33"/>
      <c r="AH4099" s="34"/>
      <c r="AI4099" s="35"/>
      <c r="AJ4099" s="33"/>
      <c r="AK4099" s="34"/>
      <c r="AL4099" s="35"/>
      <c r="AM4099" s="28"/>
      <c r="AN4099" s="28"/>
      <c r="AO4099" s="28"/>
    </row>
    <row r="4100" spans="5:41" x14ac:dyDescent="0.25">
      <c r="E4100" s="20"/>
      <c r="F4100" s="20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  <c r="Y4100" s="15"/>
      <c r="Z4100" s="16"/>
      <c r="AA4100" s="16"/>
      <c r="AB4100" s="16"/>
      <c r="AC4100" s="14"/>
      <c r="AD4100" s="14"/>
      <c r="AE4100" s="27"/>
      <c r="AF4100" s="27"/>
      <c r="AG4100" s="33"/>
      <c r="AH4100" s="34"/>
      <c r="AI4100" s="35"/>
      <c r="AJ4100" s="33"/>
      <c r="AK4100" s="34"/>
      <c r="AL4100" s="35"/>
      <c r="AM4100" s="28"/>
      <c r="AN4100" s="28"/>
      <c r="AO4100" s="28"/>
    </row>
    <row r="4101" spans="5:41" x14ac:dyDescent="0.25">
      <c r="E4101" s="20"/>
      <c r="F4101" s="20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  <c r="Y4101" s="15"/>
      <c r="Z4101" s="16"/>
      <c r="AA4101" s="16"/>
      <c r="AB4101" s="16"/>
      <c r="AC4101" s="14"/>
      <c r="AD4101" s="14"/>
      <c r="AE4101" s="27"/>
      <c r="AF4101" s="27"/>
      <c r="AG4101" s="33"/>
      <c r="AH4101" s="34"/>
      <c r="AI4101" s="35"/>
      <c r="AJ4101" s="33"/>
      <c r="AK4101" s="34"/>
      <c r="AL4101" s="35"/>
      <c r="AM4101" s="28"/>
      <c r="AN4101" s="28"/>
      <c r="AO4101" s="28"/>
    </row>
    <row r="4102" spans="5:41" x14ac:dyDescent="0.25">
      <c r="E4102" s="20"/>
      <c r="F4102" s="20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  <c r="Y4102" s="15"/>
      <c r="Z4102" s="16"/>
      <c r="AA4102" s="16"/>
      <c r="AB4102" s="16"/>
      <c r="AC4102" s="14"/>
      <c r="AD4102" s="14"/>
      <c r="AE4102" s="27"/>
      <c r="AF4102" s="27"/>
      <c r="AG4102" s="33"/>
      <c r="AH4102" s="34"/>
      <c r="AI4102" s="35"/>
      <c r="AJ4102" s="33"/>
      <c r="AK4102" s="34"/>
      <c r="AL4102" s="35"/>
      <c r="AM4102" s="28"/>
      <c r="AN4102" s="28"/>
      <c r="AO4102" s="28"/>
    </row>
    <row r="4103" spans="5:41" x14ac:dyDescent="0.25">
      <c r="E4103" s="20"/>
      <c r="F4103" s="20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  <c r="Y4103" s="15"/>
      <c r="Z4103" s="16"/>
      <c r="AA4103" s="16"/>
      <c r="AB4103" s="16"/>
      <c r="AC4103" s="14"/>
      <c r="AD4103" s="14"/>
      <c r="AE4103" s="27"/>
      <c r="AF4103" s="27"/>
      <c r="AG4103" s="33"/>
      <c r="AH4103" s="34"/>
      <c r="AI4103" s="35"/>
      <c r="AJ4103" s="33"/>
      <c r="AK4103" s="34"/>
      <c r="AL4103" s="35"/>
      <c r="AM4103" s="28"/>
      <c r="AN4103" s="28"/>
      <c r="AO4103" s="28"/>
    </row>
    <row r="4104" spans="5:41" x14ac:dyDescent="0.25">
      <c r="E4104" s="20"/>
      <c r="F4104" s="20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  <c r="Y4104" s="15"/>
      <c r="Z4104" s="16"/>
      <c r="AA4104" s="16"/>
      <c r="AB4104" s="16"/>
      <c r="AC4104" s="14"/>
      <c r="AD4104" s="14"/>
      <c r="AE4104" s="27"/>
      <c r="AF4104" s="27"/>
      <c r="AG4104" s="33"/>
      <c r="AH4104" s="34"/>
      <c r="AI4104" s="35"/>
      <c r="AJ4104" s="33"/>
      <c r="AK4104" s="34"/>
      <c r="AL4104" s="35"/>
      <c r="AM4104" s="28"/>
      <c r="AN4104" s="28"/>
      <c r="AO4104" s="28"/>
    </row>
    <row r="4105" spans="5:41" x14ac:dyDescent="0.25">
      <c r="E4105" s="20"/>
      <c r="F4105" s="20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  <c r="Y4105" s="15"/>
      <c r="Z4105" s="16"/>
      <c r="AA4105" s="16"/>
      <c r="AB4105" s="16"/>
      <c r="AC4105" s="14"/>
      <c r="AD4105" s="14"/>
      <c r="AE4105" s="27"/>
      <c r="AF4105" s="27"/>
      <c r="AG4105" s="33"/>
      <c r="AH4105" s="34"/>
      <c r="AI4105" s="35"/>
      <c r="AJ4105" s="33"/>
      <c r="AK4105" s="34"/>
      <c r="AL4105" s="35"/>
      <c r="AM4105" s="28"/>
      <c r="AN4105" s="28"/>
      <c r="AO4105" s="28"/>
    </row>
    <row r="4106" spans="5:41" x14ac:dyDescent="0.25">
      <c r="E4106" s="20"/>
      <c r="F4106" s="20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  <c r="Y4106" s="15"/>
      <c r="Z4106" s="16"/>
      <c r="AA4106" s="16"/>
      <c r="AB4106" s="16"/>
      <c r="AC4106" s="14"/>
      <c r="AD4106" s="14"/>
      <c r="AE4106" s="27"/>
      <c r="AF4106" s="27"/>
      <c r="AG4106" s="33"/>
      <c r="AH4106" s="34"/>
      <c r="AI4106" s="35"/>
      <c r="AJ4106" s="33"/>
      <c r="AK4106" s="34"/>
      <c r="AL4106" s="35"/>
      <c r="AM4106" s="28"/>
      <c r="AN4106" s="28"/>
      <c r="AO4106" s="28"/>
    </row>
    <row r="4107" spans="5:41" x14ac:dyDescent="0.25">
      <c r="E4107" s="20"/>
      <c r="F4107" s="20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6"/>
      <c r="AA4107" s="16"/>
      <c r="AB4107" s="16"/>
      <c r="AC4107" s="14"/>
      <c r="AD4107" s="14"/>
      <c r="AE4107" s="27"/>
      <c r="AF4107" s="27"/>
      <c r="AG4107" s="33"/>
      <c r="AH4107" s="34"/>
      <c r="AI4107" s="35"/>
      <c r="AJ4107" s="33"/>
      <c r="AK4107" s="34"/>
      <c r="AL4107" s="35"/>
      <c r="AM4107" s="28"/>
      <c r="AN4107" s="28"/>
      <c r="AO4107" s="28"/>
    </row>
    <row r="4108" spans="5:41" x14ac:dyDescent="0.25">
      <c r="E4108" s="20"/>
      <c r="F4108" s="20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6"/>
      <c r="AA4108" s="16"/>
      <c r="AB4108" s="16"/>
      <c r="AC4108" s="14"/>
      <c r="AD4108" s="14"/>
      <c r="AE4108" s="27"/>
      <c r="AF4108" s="27"/>
      <c r="AG4108" s="33"/>
      <c r="AH4108" s="34"/>
      <c r="AI4108" s="35"/>
      <c r="AJ4108" s="33"/>
      <c r="AK4108" s="34"/>
      <c r="AL4108" s="35"/>
      <c r="AM4108" s="28"/>
      <c r="AN4108" s="28"/>
      <c r="AO4108" s="28"/>
    </row>
    <row r="4109" spans="5:41" x14ac:dyDescent="0.25">
      <c r="E4109" s="20"/>
      <c r="F4109" s="20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  <c r="Y4109" s="15"/>
      <c r="Z4109" s="16"/>
      <c r="AA4109" s="16"/>
      <c r="AB4109" s="16"/>
      <c r="AC4109" s="14"/>
      <c r="AD4109" s="14"/>
      <c r="AE4109" s="27"/>
      <c r="AF4109" s="27"/>
      <c r="AG4109" s="33"/>
      <c r="AH4109" s="34"/>
      <c r="AI4109" s="35"/>
      <c r="AJ4109" s="33"/>
      <c r="AK4109" s="34"/>
      <c r="AL4109" s="35"/>
      <c r="AM4109" s="28"/>
      <c r="AN4109" s="28"/>
      <c r="AO4109" s="28"/>
    </row>
    <row r="4110" spans="5:41" x14ac:dyDescent="0.25">
      <c r="E4110" s="20"/>
      <c r="F4110" s="20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  <c r="Y4110" s="15"/>
      <c r="Z4110" s="16"/>
      <c r="AA4110" s="16"/>
      <c r="AB4110" s="16"/>
      <c r="AC4110" s="14"/>
      <c r="AD4110" s="14"/>
      <c r="AE4110" s="27"/>
      <c r="AF4110" s="27"/>
      <c r="AG4110" s="33"/>
      <c r="AH4110" s="34"/>
      <c r="AI4110" s="35"/>
      <c r="AJ4110" s="33"/>
      <c r="AK4110" s="34"/>
      <c r="AL4110" s="35"/>
      <c r="AM4110" s="28"/>
      <c r="AN4110" s="28"/>
      <c r="AO4110" s="28"/>
    </row>
    <row r="4111" spans="5:41" x14ac:dyDescent="0.25">
      <c r="E4111" s="20"/>
      <c r="F4111" s="20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  <c r="Y4111" s="15"/>
      <c r="Z4111" s="16"/>
      <c r="AA4111" s="16"/>
      <c r="AB4111" s="16"/>
      <c r="AC4111" s="14"/>
      <c r="AD4111" s="14"/>
      <c r="AE4111" s="27"/>
      <c r="AF4111" s="27"/>
      <c r="AG4111" s="33"/>
      <c r="AH4111" s="34"/>
      <c r="AI4111" s="35"/>
      <c r="AJ4111" s="33"/>
      <c r="AK4111" s="34"/>
      <c r="AL4111" s="35"/>
      <c r="AM4111" s="28"/>
      <c r="AN4111" s="28"/>
      <c r="AO4111" s="28"/>
    </row>
    <row r="4112" spans="5:41" x14ac:dyDescent="0.25">
      <c r="E4112" s="20"/>
      <c r="F4112" s="20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  <c r="Y4112" s="15"/>
      <c r="Z4112" s="16"/>
      <c r="AA4112" s="16"/>
      <c r="AB4112" s="16"/>
      <c r="AC4112" s="14"/>
      <c r="AD4112" s="14"/>
      <c r="AE4112" s="27"/>
      <c r="AF4112" s="27"/>
      <c r="AG4112" s="33"/>
      <c r="AH4112" s="34"/>
      <c r="AI4112" s="35"/>
      <c r="AJ4112" s="33"/>
      <c r="AK4112" s="34"/>
      <c r="AL4112" s="35"/>
      <c r="AM4112" s="28"/>
      <c r="AN4112" s="28"/>
      <c r="AO4112" s="28"/>
    </row>
    <row r="4113" spans="5:41" x14ac:dyDescent="0.25">
      <c r="E4113" s="20"/>
      <c r="F4113" s="20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6"/>
      <c r="AA4113" s="16"/>
      <c r="AB4113" s="16"/>
      <c r="AC4113" s="14"/>
      <c r="AD4113" s="14"/>
      <c r="AE4113" s="27"/>
      <c r="AF4113" s="27"/>
      <c r="AG4113" s="33"/>
      <c r="AH4113" s="34"/>
      <c r="AI4113" s="35"/>
      <c r="AJ4113" s="33"/>
      <c r="AK4113" s="34"/>
      <c r="AL4113" s="35"/>
      <c r="AM4113" s="28"/>
      <c r="AN4113" s="28"/>
      <c r="AO4113" s="28"/>
    </row>
    <row r="4114" spans="5:41" x14ac:dyDescent="0.25">
      <c r="E4114" s="20"/>
      <c r="F4114" s="20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6"/>
      <c r="AA4114" s="16"/>
      <c r="AB4114" s="16"/>
      <c r="AC4114" s="14"/>
      <c r="AD4114" s="14"/>
      <c r="AE4114" s="27"/>
      <c r="AF4114" s="27"/>
      <c r="AG4114" s="33"/>
      <c r="AH4114" s="34"/>
      <c r="AI4114" s="35"/>
      <c r="AJ4114" s="33"/>
      <c r="AK4114" s="34"/>
      <c r="AL4114" s="35"/>
      <c r="AM4114" s="28"/>
      <c r="AN4114" s="28"/>
      <c r="AO4114" s="28"/>
    </row>
    <row r="4115" spans="5:41" x14ac:dyDescent="0.25">
      <c r="E4115" s="20"/>
      <c r="F4115" s="20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6"/>
      <c r="AA4115" s="16"/>
      <c r="AB4115" s="16"/>
      <c r="AC4115" s="14"/>
      <c r="AD4115" s="14"/>
      <c r="AE4115" s="27"/>
      <c r="AF4115" s="27"/>
      <c r="AG4115" s="33"/>
      <c r="AH4115" s="34"/>
      <c r="AI4115" s="35"/>
      <c r="AJ4115" s="33"/>
      <c r="AK4115" s="34"/>
      <c r="AL4115" s="35"/>
      <c r="AM4115" s="28"/>
      <c r="AN4115" s="28"/>
      <c r="AO4115" s="28"/>
    </row>
    <row r="4116" spans="5:41" x14ac:dyDescent="0.25">
      <c r="E4116" s="20"/>
      <c r="F4116" s="20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6"/>
      <c r="AA4116" s="16"/>
      <c r="AB4116" s="16"/>
      <c r="AC4116" s="14"/>
      <c r="AD4116" s="14"/>
      <c r="AE4116" s="27"/>
      <c r="AF4116" s="27"/>
      <c r="AG4116" s="33"/>
      <c r="AH4116" s="34"/>
      <c r="AI4116" s="35"/>
      <c r="AJ4116" s="33"/>
      <c r="AK4116" s="34"/>
      <c r="AL4116" s="35"/>
      <c r="AM4116" s="28"/>
      <c r="AN4116" s="28"/>
      <c r="AO4116" s="28"/>
    </row>
    <row r="4117" spans="5:41" x14ac:dyDescent="0.25">
      <c r="E4117" s="20"/>
      <c r="F4117" s="20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6"/>
      <c r="AA4117" s="16"/>
      <c r="AB4117" s="16"/>
      <c r="AC4117" s="14"/>
      <c r="AD4117" s="14"/>
      <c r="AE4117" s="27"/>
      <c r="AF4117" s="27"/>
      <c r="AG4117" s="33"/>
      <c r="AH4117" s="34"/>
      <c r="AI4117" s="35"/>
      <c r="AJ4117" s="33"/>
      <c r="AK4117" s="34"/>
      <c r="AL4117" s="35"/>
      <c r="AM4117" s="28"/>
      <c r="AN4117" s="28"/>
      <c r="AO4117" s="28"/>
    </row>
    <row r="4118" spans="5:41" x14ac:dyDescent="0.25">
      <c r="E4118" s="20"/>
      <c r="F4118" s="20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6"/>
      <c r="AA4118" s="16"/>
      <c r="AB4118" s="16"/>
      <c r="AC4118" s="14"/>
      <c r="AD4118" s="14"/>
      <c r="AE4118" s="27"/>
      <c r="AF4118" s="27"/>
      <c r="AG4118" s="33"/>
      <c r="AH4118" s="34"/>
      <c r="AI4118" s="35"/>
      <c r="AJ4118" s="33"/>
      <c r="AK4118" s="34"/>
      <c r="AL4118" s="35"/>
      <c r="AM4118" s="28"/>
      <c r="AN4118" s="28"/>
      <c r="AO4118" s="28"/>
    </row>
    <row r="4119" spans="5:41" x14ac:dyDescent="0.25">
      <c r="E4119" s="20"/>
      <c r="F4119" s="20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  <c r="Y4119" s="15"/>
      <c r="Z4119" s="16"/>
      <c r="AA4119" s="16"/>
      <c r="AB4119" s="16"/>
      <c r="AC4119" s="14"/>
      <c r="AD4119" s="14"/>
      <c r="AE4119" s="27"/>
      <c r="AF4119" s="27"/>
      <c r="AG4119" s="33"/>
      <c r="AH4119" s="34"/>
      <c r="AI4119" s="35"/>
      <c r="AJ4119" s="33"/>
      <c r="AK4119" s="34"/>
      <c r="AL4119" s="35"/>
      <c r="AM4119" s="28"/>
      <c r="AN4119" s="28"/>
      <c r="AO4119" s="28"/>
    </row>
    <row r="4120" spans="5:41" x14ac:dyDescent="0.25">
      <c r="E4120" s="20"/>
      <c r="F4120" s="20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6"/>
      <c r="AA4120" s="16"/>
      <c r="AB4120" s="16"/>
      <c r="AC4120" s="14"/>
      <c r="AD4120" s="14"/>
      <c r="AE4120" s="27"/>
      <c r="AF4120" s="27"/>
      <c r="AG4120" s="33"/>
      <c r="AH4120" s="34"/>
      <c r="AI4120" s="35"/>
      <c r="AJ4120" s="33"/>
      <c r="AK4120" s="34"/>
      <c r="AL4120" s="35"/>
      <c r="AM4120" s="28"/>
      <c r="AN4120" s="28"/>
      <c r="AO4120" s="28"/>
    </row>
    <row r="4121" spans="5:41" x14ac:dyDescent="0.25">
      <c r="E4121" s="20"/>
      <c r="F4121" s="20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6"/>
      <c r="AA4121" s="16"/>
      <c r="AB4121" s="16"/>
      <c r="AC4121" s="14"/>
      <c r="AD4121" s="14"/>
      <c r="AE4121" s="27"/>
      <c r="AF4121" s="27"/>
      <c r="AG4121" s="33"/>
      <c r="AH4121" s="34"/>
      <c r="AI4121" s="35"/>
      <c r="AJ4121" s="33"/>
      <c r="AK4121" s="34"/>
      <c r="AL4121" s="35"/>
      <c r="AM4121" s="28"/>
      <c r="AN4121" s="28"/>
      <c r="AO4121" s="28"/>
    </row>
    <row r="4122" spans="5:41" x14ac:dyDescent="0.25">
      <c r="E4122" s="20"/>
      <c r="F4122" s="20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  <c r="Y4122" s="15"/>
      <c r="Z4122" s="16"/>
      <c r="AA4122" s="16"/>
      <c r="AB4122" s="16"/>
      <c r="AC4122" s="14"/>
      <c r="AD4122" s="14"/>
      <c r="AE4122" s="27"/>
      <c r="AF4122" s="27"/>
      <c r="AG4122" s="33"/>
      <c r="AH4122" s="34"/>
      <c r="AI4122" s="35"/>
      <c r="AJ4122" s="33"/>
      <c r="AK4122" s="34"/>
      <c r="AL4122" s="35"/>
      <c r="AM4122" s="28"/>
      <c r="AN4122" s="28"/>
      <c r="AO4122" s="28"/>
    </row>
    <row r="4123" spans="5:41" x14ac:dyDescent="0.25">
      <c r="E4123" s="20"/>
      <c r="F4123" s="20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6"/>
      <c r="AA4123" s="16"/>
      <c r="AB4123" s="16"/>
      <c r="AC4123" s="14"/>
      <c r="AD4123" s="14"/>
      <c r="AE4123" s="27"/>
      <c r="AF4123" s="27"/>
      <c r="AG4123" s="33"/>
      <c r="AH4123" s="34"/>
      <c r="AI4123" s="35"/>
      <c r="AJ4123" s="33"/>
      <c r="AK4123" s="34"/>
      <c r="AL4123" s="35"/>
      <c r="AM4123" s="28"/>
      <c r="AN4123" s="28"/>
      <c r="AO4123" s="28"/>
    </row>
    <row r="4124" spans="5:41" x14ac:dyDescent="0.25">
      <c r="E4124" s="20"/>
      <c r="F4124" s="20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6"/>
      <c r="AA4124" s="16"/>
      <c r="AB4124" s="16"/>
      <c r="AC4124" s="14"/>
      <c r="AD4124" s="14"/>
      <c r="AE4124" s="27"/>
      <c r="AF4124" s="27"/>
      <c r="AG4124" s="33"/>
      <c r="AH4124" s="34"/>
      <c r="AI4124" s="35"/>
      <c r="AJ4124" s="33"/>
      <c r="AK4124" s="34"/>
      <c r="AL4124" s="35"/>
      <c r="AM4124" s="28"/>
      <c r="AN4124" s="28"/>
      <c r="AO4124" s="28"/>
    </row>
    <row r="4125" spans="5:41" x14ac:dyDescent="0.25">
      <c r="E4125" s="20"/>
      <c r="F4125" s="20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  <c r="Y4125" s="15"/>
      <c r="Z4125" s="16"/>
      <c r="AA4125" s="16"/>
      <c r="AB4125" s="16"/>
      <c r="AC4125" s="14"/>
      <c r="AD4125" s="14"/>
      <c r="AE4125" s="27"/>
      <c r="AF4125" s="27"/>
      <c r="AG4125" s="33"/>
      <c r="AH4125" s="34"/>
      <c r="AI4125" s="35"/>
      <c r="AJ4125" s="33"/>
      <c r="AK4125" s="34"/>
      <c r="AL4125" s="35"/>
      <c r="AM4125" s="28"/>
      <c r="AN4125" s="28"/>
      <c r="AO4125" s="28"/>
    </row>
    <row r="4126" spans="5:41" x14ac:dyDescent="0.25">
      <c r="E4126" s="20"/>
      <c r="F4126" s="20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6"/>
      <c r="AA4126" s="16"/>
      <c r="AB4126" s="16"/>
      <c r="AC4126" s="14"/>
      <c r="AD4126" s="14"/>
      <c r="AE4126" s="27"/>
      <c r="AF4126" s="27"/>
      <c r="AG4126" s="33"/>
      <c r="AH4126" s="34"/>
      <c r="AI4126" s="35"/>
      <c r="AJ4126" s="33"/>
      <c r="AK4126" s="34"/>
      <c r="AL4126" s="35"/>
      <c r="AM4126" s="28"/>
      <c r="AN4126" s="28"/>
      <c r="AO4126" s="28"/>
    </row>
    <row r="4127" spans="5:41" x14ac:dyDescent="0.25">
      <c r="E4127" s="20"/>
      <c r="F4127" s="20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6"/>
      <c r="AA4127" s="16"/>
      <c r="AB4127" s="16"/>
      <c r="AC4127" s="14"/>
      <c r="AD4127" s="14"/>
      <c r="AE4127" s="27"/>
      <c r="AF4127" s="27"/>
      <c r="AG4127" s="33"/>
      <c r="AH4127" s="34"/>
      <c r="AI4127" s="35"/>
      <c r="AJ4127" s="33"/>
      <c r="AK4127" s="34"/>
      <c r="AL4127" s="35"/>
      <c r="AM4127" s="28"/>
      <c r="AN4127" s="28"/>
      <c r="AO4127" s="28"/>
    </row>
    <row r="4128" spans="5:41" x14ac:dyDescent="0.25">
      <c r="E4128" s="20"/>
      <c r="F4128" s="20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  <c r="Y4128" s="15"/>
      <c r="Z4128" s="16"/>
      <c r="AA4128" s="16"/>
      <c r="AB4128" s="16"/>
      <c r="AC4128" s="14"/>
      <c r="AD4128" s="14"/>
      <c r="AE4128" s="27"/>
      <c r="AF4128" s="27"/>
      <c r="AG4128" s="33"/>
      <c r="AH4128" s="34"/>
      <c r="AI4128" s="35"/>
      <c r="AJ4128" s="33"/>
      <c r="AK4128" s="34"/>
      <c r="AL4128" s="35"/>
      <c r="AM4128" s="28"/>
      <c r="AN4128" s="28"/>
      <c r="AO4128" s="28"/>
    </row>
    <row r="4129" spans="5:41" x14ac:dyDescent="0.25">
      <c r="E4129" s="20"/>
      <c r="F4129" s="20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  <c r="Y4129" s="15"/>
      <c r="Z4129" s="16"/>
      <c r="AA4129" s="16"/>
      <c r="AB4129" s="16"/>
      <c r="AC4129" s="14"/>
      <c r="AD4129" s="14"/>
      <c r="AE4129" s="27"/>
      <c r="AF4129" s="27"/>
      <c r="AG4129" s="33"/>
      <c r="AH4129" s="34"/>
      <c r="AI4129" s="35"/>
      <c r="AJ4129" s="33"/>
      <c r="AK4129" s="34"/>
      <c r="AL4129" s="35"/>
      <c r="AM4129" s="28"/>
      <c r="AN4129" s="28"/>
      <c r="AO4129" s="28"/>
    </row>
    <row r="4130" spans="5:41" x14ac:dyDescent="0.25">
      <c r="E4130" s="20"/>
      <c r="F4130" s="20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  <c r="Y4130" s="15"/>
      <c r="Z4130" s="16"/>
      <c r="AA4130" s="16"/>
      <c r="AB4130" s="16"/>
      <c r="AC4130" s="14"/>
      <c r="AD4130" s="14"/>
      <c r="AE4130" s="27"/>
      <c r="AF4130" s="27"/>
      <c r="AG4130" s="33"/>
      <c r="AH4130" s="34"/>
      <c r="AI4130" s="35"/>
      <c r="AJ4130" s="33"/>
      <c r="AK4130" s="34"/>
      <c r="AL4130" s="35"/>
      <c r="AM4130" s="28"/>
      <c r="AN4130" s="28"/>
      <c r="AO4130" s="28"/>
    </row>
    <row r="4131" spans="5:41" x14ac:dyDescent="0.25">
      <c r="E4131" s="20"/>
      <c r="F4131" s="20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6"/>
      <c r="AA4131" s="16"/>
      <c r="AB4131" s="16"/>
      <c r="AC4131" s="14"/>
      <c r="AD4131" s="14"/>
      <c r="AE4131" s="27"/>
      <c r="AF4131" s="27"/>
      <c r="AG4131" s="33"/>
      <c r="AH4131" s="34"/>
      <c r="AI4131" s="35"/>
      <c r="AJ4131" s="33"/>
      <c r="AK4131" s="34"/>
      <c r="AL4131" s="35"/>
      <c r="AM4131" s="28"/>
      <c r="AN4131" s="28"/>
      <c r="AO4131" s="28"/>
    </row>
    <row r="4132" spans="5:41" x14ac:dyDescent="0.25">
      <c r="E4132" s="20"/>
      <c r="F4132" s="20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6"/>
      <c r="AA4132" s="16"/>
      <c r="AB4132" s="16"/>
      <c r="AC4132" s="14"/>
      <c r="AD4132" s="14"/>
      <c r="AE4132" s="27"/>
      <c r="AF4132" s="27"/>
      <c r="AG4132" s="33"/>
      <c r="AH4132" s="34"/>
      <c r="AI4132" s="35"/>
      <c r="AJ4132" s="33"/>
      <c r="AK4132" s="34"/>
      <c r="AL4132" s="35"/>
      <c r="AM4132" s="28"/>
      <c r="AN4132" s="28"/>
      <c r="AO4132" s="28"/>
    </row>
    <row r="4133" spans="5:41" x14ac:dyDescent="0.25">
      <c r="E4133" s="20"/>
      <c r="F4133" s="20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  <c r="Y4133" s="15"/>
      <c r="Z4133" s="16"/>
      <c r="AA4133" s="16"/>
      <c r="AB4133" s="16"/>
      <c r="AC4133" s="14"/>
      <c r="AD4133" s="14"/>
      <c r="AE4133" s="27"/>
      <c r="AF4133" s="27"/>
      <c r="AG4133" s="33"/>
      <c r="AH4133" s="34"/>
      <c r="AI4133" s="35"/>
      <c r="AJ4133" s="33"/>
      <c r="AK4133" s="34"/>
      <c r="AL4133" s="35"/>
      <c r="AM4133" s="28"/>
      <c r="AN4133" s="28"/>
      <c r="AO4133" s="28"/>
    </row>
    <row r="4134" spans="5:41" x14ac:dyDescent="0.25">
      <c r="E4134" s="20"/>
      <c r="F4134" s="20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  <c r="Y4134" s="15"/>
      <c r="Z4134" s="16"/>
      <c r="AA4134" s="16"/>
      <c r="AB4134" s="16"/>
      <c r="AC4134" s="14"/>
      <c r="AD4134" s="14"/>
      <c r="AE4134" s="27"/>
      <c r="AF4134" s="27"/>
      <c r="AG4134" s="33"/>
      <c r="AH4134" s="34"/>
      <c r="AI4134" s="35"/>
      <c r="AJ4134" s="33"/>
      <c r="AK4134" s="34"/>
      <c r="AL4134" s="35"/>
      <c r="AM4134" s="28"/>
      <c r="AN4134" s="28"/>
      <c r="AO4134" s="28"/>
    </row>
    <row r="4135" spans="5:41" x14ac:dyDescent="0.25">
      <c r="E4135" s="20"/>
      <c r="F4135" s="20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6"/>
      <c r="AA4135" s="16"/>
      <c r="AB4135" s="16"/>
      <c r="AC4135" s="14"/>
      <c r="AD4135" s="14"/>
      <c r="AE4135" s="27"/>
      <c r="AF4135" s="27"/>
      <c r="AG4135" s="33"/>
      <c r="AH4135" s="34"/>
      <c r="AI4135" s="35"/>
      <c r="AJ4135" s="33"/>
      <c r="AK4135" s="34"/>
      <c r="AL4135" s="35"/>
      <c r="AM4135" s="28"/>
      <c r="AN4135" s="28"/>
      <c r="AO4135" s="28"/>
    </row>
    <row r="4136" spans="5:41" x14ac:dyDescent="0.25">
      <c r="E4136" s="20"/>
      <c r="F4136" s="20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6"/>
      <c r="AA4136" s="16"/>
      <c r="AB4136" s="16"/>
      <c r="AC4136" s="14"/>
      <c r="AD4136" s="14"/>
      <c r="AE4136" s="27"/>
      <c r="AF4136" s="27"/>
      <c r="AG4136" s="33"/>
      <c r="AH4136" s="34"/>
      <c r="AI4136" s="35"/>
      <c r="AJ4136" s="33"/>
      <c r="AK4136" s="34"/>
      <c r="AL4136" s="35"/>
      <c r="AM4136" s="28"/>
      <c r="AN4136" s="28"/>
      <c r="AO4136" s="28"/>
    </row>
    <row r="4137" spans="5:41" x14ac:dyDescent="0.25">
      <c r="E4137" s="20"/>
      <c r="F4137" s="20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  <c r="Y4137" s="15"/>
      <c r="Z4137" s="16"/>
      <c r="AA4137" s="16"/>
      <c r="AB4137" s="16"/>
      <c r="AC4137" s="14"/>
      <c r="AD4137" s="14"/>
      <c r="AE4137" s="27"/>
      <c r="AF4137" s="27"/>
      <c r="AG4137" s="33"/>
      <c r="AH4137" s="34"/>
      <c r="AI4137" s="35"/>
      <c r="AJ4137" s="33"/>
      <c r="AK4137" s="34"/>
      <c r="AL4137" s="35"/>
      <c r="AM4137" s="28"/>
      <c r="AN4137" s="28"/>
      <c r="AO4137" s="28"/>
    </row>
    <row r="4138" spans="5:41" x14ac:dyDescent="0.25">
      <c r="E4138" s="20"/>
      <c r="F4138" s="20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  <c r="Y4138" s="15"/>
      <c r="Z4138" s="16"/>
      <c r="AA4138" s="16"/>
      <c r="AB4138" s="16"/>
      <c r="AC4138" s="14"/>
      <c r="AD4138" s="14"/>
      <c r="AE4138" s="27"/>
      <c r="AF4138" s="27"/>
      <c r="AG4138" s="33"/>
      <c r="AH4138" s="34"/>
      <c r="AI4138" s="35"/>
      <c r="AJ4138" s="33"/>
      <c r="AK4138" s="34"/>
      <c r="AL4138" s="35"/>
      <c r="AM4138" s="28"/>
      <c r="AN4138" s="28"/>
      <c r="AO4138" s="28"/>
    </row>
    <row r="4139" spans="5:41" x14ac:dyDescent="0.25">
      <c r="E4139" s="20"/>
      <c r="F4139" s="20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6"/>
      <c r="AA4139" s="16"/>
      <c r="AB4139" s="16"/>
      <c r="AC4139" s="14"/>
      <c r="AD4139" s="14"/>
      <c r="AE4139" s="27"/>
      <c r="AF4139" s="27"/>
      <c r="AG4139" s="33"/>
      <c r="AH4139" s="34"/>
      <c r="AI4139" s="35"/>
      <c r="AJ4139" s="33"/>
      <c r="AK4139" s="34"/>
      <c r="AL4139" s="35"/>
      <c r="AM4139" s="28"/>
      <c r="AN4139" s="28"/>
      <c r="AO4139" s="28"/>
    </row>
    <row r="4140" spans="5:41" x14ac:dyDescent="0.25">
      <c r="E4140" s="20"/>
      <c r="F4140" s="20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  <c r="Y4140" s="15"/>
      <c r="Z4140" s="16"/>
      <c r="AA4140" s="16"/>
      <c r="AB4140" s="16"/>
      <c r="AC4140" s="14"/>
      <c r="AD4140" s="14"/>
      <c r="AE4140" s="27"/>
      <c r="AF4140" s="27"/>
      <c r="AG4140" s="33"/>
      <c r="AH4140" s="34"/>
      <c r="AI4140" s="35"/>
      <c r="AJ4140" s="33"/>
      <c r="AK4140" s="34"/>
      <c r="AL4140" s="35"/>
      <c r="AM4140" s="28"/>
      <c r="AN4140" s="28"/>
      <c r="AO4140" s="28"/>
    </row>
    <row r="4141" spans="5:41" x14ac:dyDescent="0.25">
      <c r="E4141" s="20"/>
      <c r="F4141" s="20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  <c r="Y4141" s="15"/>
      <c r="Z4141" s="16"/>
      <c r="AA4141" s="16"/>
      <c r="AB4141" s="16"/>
      <c r="AC4141" s="14"/>
      <c r="AD4141" s="14"/>
      <c r="AE4141" s="27"/>
      <c r="AF4141" s="27"/>
      <c r="AG4141" s="33"/>
      <c r="AH4141" s="34"/>
      <c r="AI4141" s="35"/>
      <c r="AJ4141" s="33"/>
      <c r="AK4141" s="34"/>
      <c r="AL4141" s="35"/>
      <c r="AM4141" s="28"/>
      <c r="AN4141" s="28"/>
      <c r="AO4141" s="28"/>
    </row>
    <row r="4142" spans="5:41" x14ac:dyDescent="0.25">
      <c r="E4142" s="20"/>
      <c r="F4142" s="20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  <c r="Y4142" s="15"/>
      <c r="Z4142" s="16"/>
      <c r="AA4142" s="16"/>
      <c r="AB4142" s="16"/>
      <c r="AC4142" s="14"/>
      <c r="AD4142" s="14"/>
      <c r="AE4142" s="27"/>
      <c r="AF4142" s="27"/>
      <c r="AG4142" s="33"/>
      <c r="AH4142" s="34"/>
      <c r="AI4142" s="35"/>
      <c r="AJ4142" s="33"/>
      <c r="AK4142" s="34"/>
      <c r="AL4142" s="35"/>
      <c r="AM4142" s="28"/>
      <c r="AN4142" s="28"/>
      <c r="AO4142" s="28"/>
    </row>
    <row r="4143" spans="5:41" x14ac:dyDescent="0.25">
      <c r="E4143" s="20"/>
      <c r="F4143" s="20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  <c r="Y4143" s="15"/>
      <c r="Z4143" s="16"/>
      <c r="AA4143" s="16"/>
      <c r="AB4143" s="16"/>
      <c r="AC4143" s="14"/>
      <c r="AD4143" s="14"/>
      <c r="AE4143" s="27"/>
      <c r="AF4143" s="27"/>
      <c r="AG4143" s="33"/>
      <c r="AH4143" s="34"/>
      <c r="AI4143" s="35"/>
      <c r="AJ4143" s="33"/>
      <c r="AK4143" s="34"/>
      <c r="AL4143" s="35"/>
      <c r="AM4143" s="28"/>
      <c r="AN4143" s="28"/>
      <c r="AO4143" s="28"/>
    </row>
    <row r="4144" spans="5:41" x14ac:dyDescent="0.25">
      <c r="E4144" s="20"/>
      <c r="F4144" s="20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6"/>
      <c r="AA4144" s="16"/>
      <c r="AB4144" s="16"/>
      <c r="AC4144" s="14"/>
      <c r="AD4144" s="14"/>
      <c r="AE4144" s="27"/>
      <c r="AF4144" s="27"/>
      <c r="AG4144" s="33"/>
      <c r="AH4144" s="34"/>
      <c r="AI4144" s="35"/>
      <c r="AJ4144" s="33"/>
      <c r="AK4144" s="34"/>
      <c r="AL4144" s="35"/>
      <c r="AM4144" s="28"/>
      <c r="AN4144" s="28"/>
      <c r="AO4144" s="28"/>
    </row>
    <row r="4145" spans="5:41" x14ac:dyDescent="0.25">
      <c r="E4145" s="20"/>
      <c r="F4145" s="20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  <c r="Y4145" s="15"/>
      <c r="Z4145" s="16"/>
      <c r="AA4145" s="16"/>
      <c r="AB4145" s="16"/>
      <c r="AC4145" s="14"/>
      <c r="AD4145" s="14"/>
      <c r="AE4145" s="27"/>
      <c r="AF4145" s="27"/>
      <c r="AG4145" s="33"/>
      <c r="AH4145" s="34"/>
      <c r="AI4145" s="35"/>
      <c r="AJ4145" s="33"/>
      <c r="AK4145" s="34"/>
      <c r="AL4145" s="35"/>
      <c r="AM4145" s="28"/>
      <c r="AN4145" s="28"/>
      <c r="AO4145" s="28"/>
    </row>
    <row r="4146" spans="5:41" x14ac:dyDescent="0.25">
      <c r="E4146" s="20"/>
      <c r="F4146" s="20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  <c r="Y4146" s="15"/>
      <c r="Z4146" s="16"/>
      <c r="AA4146" s="16"/>
      <c r="AB4146" s="16"/>
      <c r="AC4146" s="14"/>
      <c r="AD4146" s="14"/>
      <c r="AE4146" s="27"/>
      <c r="AF4146" s="27"/>
      <c r="AG4146" s="33"/>
      <c r="AH4146" s="34"/>
      <c r="AI4146" s="35"/>
      <c r="AJ4146" s="33"/>
      <c r="AK4146" s="34"/>
      <c r="AL4146" s="35"/>
      <c r="AM4146" s="28"/>
      <c r="AN4146" s="28"/>
      <c r="AO4146" s="28"/>
    </row>
    <row r="4147" spans="5:41" x14ac:dyDescent="0.25">
      <c r="E4147" s="20"/>
      <c r="F4147" s="20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  <c r="Y4147" s="15"/>
      <c r="Z4147" s="16"/>
      <c r="AA4147" s="16"/>
      <c r="AB4147" s="16"/>
      <c r="AC4147" s="14"/>
      <c r="AD4147" s="14"/>
      <c r="AE4147" s="27"/>
      <c r="AF4147" s="27"/>
      <c r="AG4147" s="33"/>
      <c r="AH4147" s="34"/>
      <c r="AI4147" s="35"/>
      <c r="AJ4147" s="33"/>
      <c r="AK4147" s="34"/>
      <c r="AL4147" s="35"/>
      <c r="AM4147" s="28"/>
      <c r="AN4147" s="28"/>
      <c r="AO4147" s="28"/>
    </row>
    <row r="4148" spans="5:41" x14ac:dyDescent="0.25">
      <c r="E4148" s="20"/>
      <c r="F4148" s="20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  <c r="Y4148" s="15"/>
      <c r="Z4148" s="16"/>
      <c r="AA4148" s="16"/>
      <c r="AB4148" s="16"/>
      <c r="AC4148" s="14"/>
      <c r="AD4148" s="14"/>
      <c r="AE4148" s="27"/>
      <c r="AF4148" s="27"/>
      <c r="AG4148" s="33"/>
      <c r="AH4148" s="34"/>
      <c r="AI4148" s="35"/>
      <c r="AJ4148" s="33"/>
      <c r="AK4148" s="34"/>
      <c r="AL4148" s="35"/>
      <c r="AM4148" s="28"/>
      <c r="AN4148" s="28"/>
      <c r="AO4148" s="28"/>
    </row>
    <row r="4149" spans="5:41" x14ac:dyDescent="0.25">
      <c r="E4149" s="20"/>
      <c r="F4149" s="20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  <c r="Y4149" s="15"/>
      <c r="Z4149" s="16"/>
      <c r="AA4149" s="16"/>
      <c r="AB4149" s="16"/>
      <c r="AC4149" s="14"/>
      <c r="AD4149" s="14"/>
      <c r="AE4149" s="27"/>
      <c r="AF4149" s="27"/>
      <c r="AG4149" s="33"/>
      <c r="AH4149" s="34"/>
      <c r="AI4149" s="35"/>
      <c r="AJ4149" s="33"/>
      <c r="AK4149" s="34"/>
      <c r="AL4149" s="35"/>
      <c r="AM4149" s="28"/>
      <c r="AN4149" s="28"/>
      <c r="AO4149" s="28"/>
    </row>
    <row r="4150" spans="5:41" x14ac:dyDescent="0.25">
      <c r="E4150" s="20"/>
      <c r="F4150" s="20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  <c r="Y4150" s="15"/>
      <c r="Z4150" s="16"/>
      <c r="AA4150" s="16"/>
      <c r="AB4150" s="16"/>
      <c r="AC4150" s="14"/>
      <c r="AD4150" s="14"/>
      <c r="AE4150" s="27"/>
      <c r="AF4150" s="27"/>
      <c r="AG4150" s="33"/>
      <c r="AH4150" s="34"/>
      <c r="AI4150" s="35"/>
      <c r="AJ4150" s="33"/>
      <c r="AK4150" s="34"/>
      <c r="AL4150" s="35"/>
      <c r="AM4150" s="28"/>
      <c r="AN4150" s="28"/>
      <c r="AO4150" s="28"/>
    </row>
    <row r="4151" spans="5:41" x14ac:dyDescent="0.25">
      <c r="E4151" s="20"/>
      <c r="F4151" s="20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  <c r="Y4151" s="15"/>
      <c r="Z4151" s="16"/>
      <c r="AA4151" s="16"/>
      <c r="AB4151" s="16"/>
      <c r="AC4151" s="14"/>
      <c r="AD4151" s="14"/>
      <c r="AE4151" s="27"/>
      <c r="AF4151" s="27"/>
      <c r="AG4151" s="33"/>
      <c r="AH4151" s="34"/>
      <c r="AI4151" s="35"/>
      <c r="AJ4151" s="33"/>
      <c r="AK4151" s="34"/>
      <c r="AL4151" s="35"/>
      <c r="AM4151" s="28"/>
      <c r="AN4151" s="28"/>
      <c r="AO4151" s="28"/>
    </row>
    <row r="4152" spans="5:41" x14ac:dyDescent="0.25">
      <c r="E4152" s="20"/>
      <c r="F4152" s="20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6"/>
      <c r="AA4152" s="16"/>
      <c r="AB4152" s="16"/>
      <c r="AC4152" s="14"/>
      <c r="AD4152" s="14"/>
      <c r="AE4152" s="27"/>
      <c r="AF4152" s="27"/>
      <c r="AG4152" s="33"/>
      <c r="AH4152" s="34"/>
      <c r="AI4152" s="35"/>
      <c r="AJ4152" s="33"/>
      <c r="AK4152" s="34"/>
      <c r="AL4152" s="35"/>
      <c r="AM4152" s="28"/>
      <c r="AN4152" s="28"/>
      <c r="AO4152" s="28"/>
    </row>
    <row r="4153" spans="5:41" x14ac:dyDescent="0.25">
      <c r="E4153" s="20"/>
      <c r="F4153" s="20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  <c r="Y4153" s="15"/>
      <c r="Z4153" s="16"/>
      <c r="AA4153" s="16"/>
      <c r="AB4153" s="16"/>
      <c r="AC4153" s="14"/>
      <c r="AD4153" s="14"/>
      <c r="AE4153" s="27"/>
      <c r="AF4153" s="27"/>
      <c r="AG4153" s="33"/>
      <c r="AH4153" s="34"/>
      <c r="AI4153" s="35"/>
      <c r="AJ4153" s="33"/>
      <c r="AK4153" s="34"/>
      <c r="AL4153" s="35"/>
      <c r="AM4153" s="28"/>
      <c r="AN4153" s="28"/>
      <c r="AO4153" s="28"/>
    </row>
    <row r="4154" spans="5:41" x14ac:dyDescent="0.25">
      <c r="E4154" s="20"/>
      <c r="F4154" s="20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6"/>
      <c r="AA4154" s="16"/>
      <c r="AB4154" s="16"/>
      <c r="AC4154" s="14"/>
      <c r="AD4154" s="14"/>
      <c r="AE4154" s="27"/>
      <c r="AF4154" s="27"/>
      <c r="AG4154" s="33"/>
      <c r="AH4154" s="34"/>
      <c r="AI4154" s="35"/>
      <c r="AJ4154" s="33"/>
      <c r="AK4154" s="34"/>
      <c r="AL4154" s="35"/>
      <c r="AM4154" s="28"/>
      <c r="AN4154" s="28"/>
      <c r="AO4154" s="28"/>
    </row>
    <row r="4155" spans="5:41" x14ac:dyDescent="0.25">
      <c r="E4155" s="20"/>
      <c r="F4155" s="20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6"/>
      <c r="AA4155" s="16"/>
      <c r="AB4155" s="16"/>
      <c r="AC4155" s="14"/>
      <c r="AD4155" s="14"/>
      <c r="AE4155" s="27"/>
      <c r="AF4155" s="27"/>
      <c r="AG4155" s="33"/>
      <c r="AH4155" s="34"/>
      <c r="AI4155" s="35"/>
      <c r="AJ4155" s="33"/>
      <c r="AK4155" s="34"/>
      <c r="AL4155" s="35"/>
      <c r="AM4155" s="28"/>
      <c r="AN4155" s="28"/>
      <c r="AO4155" s="28"/>
    </row>
    <row r="4156" spans="5:41" x14ac:dyDescent="0.25">
      <c r="E4156" s="20"/>
      <c r="F4156" s="20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  <c r="Y4156" s="15"/>
      <c r="Z4156" s="16"/>
      <c r="AA4156" s="16"/>
      <c r="AB4156" s="16"/>
      <c r="AC4156" s="14"/>
      <c r="AD4156" s="14"/>
      <c r="AE4156" s="27"/>
      <c r="AF4156" s="27"/>
      <c r="AG4156" s="33"/>
      <c r="AH4156" s="34"/>
      <c r="AI4156" s="35"/>
      <c r="AJ4156" s="33"/>
      <c r="AK4156" s="34"/>
      <c r="AL4156" s="35"/>
      <c r="AM4156" s="28"/>
      <c r="AN4156" s="28"/>
      <c r="AO4156" s="28"/>
    </row>
    <row r="4157" spans="5:41" x14ac:dyDescent="0.25">
      <c r="E4157" s="20"/>
      <c r="F4157" s="20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6"/>
      <c r="AA4157" s="16"/>
      <c r="AB4157" s="16"/>
      <c r="AC4157" s="14"/>
      <c r="AD4157" s="14"/>
      <c r="AE4157" s="27"/>
      <c r="AF4157" s="27"/>
      <c r="AG4157" s="33"/>
      <c r="AH4157" s="34"/>
      <c r="AI4157" s="35"/>
      <c r="AJ4157" s="33"/>
      <c r="AK4157" s="34"/>
      <c r="AL4157" s="35"/>
      <c r="AM4157" s="28"/>
      <c r="AN4157" s="28"/>
      <c r="AO4157" s="28"/>
    </row>
    <row r="4158" spans="5:41" x14ac:dyDescent="0.25">
      <c r="E4158" s="20"/>
      <c r="F4158" s="20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  <c r="Y4158" s="15"/>
      <c r="Z4158" s="16"/>
      <c r="AA4158" s="16"/>
      <c r="AB4158" s="16"/>
      <c r="AC4158" s="14"/>
      <c r="AD4158" s="14"/>
      <c r="AE4158" s="27"/>
      <c r="AF4158" s="27"/>
      <c r="AG4158" s="33"/>
      <c r="AH4158" s="34"/>
      <c r="AI4158" s="35"/>
      <c r="AJ4158" s="33"/>
      <c r="AK4158" s="34"/>
      <c r="AL4158" s="35"/>
      <c r="AM4158" s="28"/>
      <c r="AN4158" s="28"/>
      <c r="AO4158" s="28"/>
    </row>
    <row r="4159" spans="5:41" x14ac:dyDescent="0.25">
      <c r="E4159" s="20"/>
      <c r="F4159" s="20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6"/>
      <c r="AA4159" s="16"/>
      <c r="AB4159" s="16"/>
      <c r="AC4159" s="14"/>
      <c r="AD4159" s="14"/>
      <c r="AE4159" s="27"/>
      <c r="AF4159" s="27"/>
      <c r="AG4159" s="33"/>
      <c r="AH4159" s="34"/>
      <c r="AI4159" s="35"/>
      <c r="AJ4159" s="33"/>
      <c r="AK4159" s="34"/>
      <c r="AL4159" s="35"/>
      <c r="AM4159" s="28"/>
      <c r="AN4159" s="28"/>
      <c r="AO4159" s="28"/>
    </row>
    <row r="4160" spans="5:41" x14ac:dyDescent="0.25">
      <c r="E4160" s="20"/>
      <c r="F4160" s="20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  <c r="Y4160" s="15"/>
      <c r="Z4160" s="16"/>
      <c r="AA4160" s="16"/>
      <c r="AB4160" s="16"/>
      <c r="AC4160" s="14"/>
      <c r="AD4160" s="14"/>
      <c r="AE4160" s="27"/>
      <c r="AF4160" s="27"/>
      <c r="AG4160" s="33"/>
      <c r="AH4160" s="34"/>
      <c r="AI4160" s="35"/>
      <c r="AJ4160" s="33"/>
      <c r="AK4160" s="34"/>
      <c r="AL4160" s="35"/>
      <c r="AM4160" s="28"/>
      <c r="AN4160" s="28"/>
      <c r="AO4160" s="28"/>
    </row>
    <row r="4161" spans="5:41" x14ac:dyDescent="0.25">
      <c r="E4161" s="20"/>
      <c r="F4161" s="20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6"/>
      <c r="AA4161" s="16"/>
      <c r="AB4161" s="16"/>
      <c r="AC4161" s="14"/>
      <c r="AD4161" s="14"/>
      <c r="AE4161" s="27"/>
      <c r="AF4161" s="27"/>
      <c r="AG4161" s="33"/>
      <c r="AH4161" s="34"/>
      <c r="AI4161" s="35"/>
      <c r="AJ4161" s="33"/>
      <c r="AK4161" s="34"/>
      <c r="AL4161" s="35"/>
      <c r="AM4161" s="28"/>
      <c r="AN4161" s="28"/>
      <c r="AO4161" s="28"/>
    </row>
    <row r="4162" spans="5:41" x14ac:dyDescent="0.25">
      <c r="E4162" s="20"/>
      <c r="F4162" s="20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6"/>
      <c r="AA4162" s="16"/>
      <c r="AB4162" s="16"/>
      <c r="AC4162" s="14"/>
      <c r="AD4162" s="14"/>
      <c r="AE4162" s="27"/>
      <c r="AF4162" s="27"/>
      <c r="AG4162" s="33"/>
      <c r="AH4162" s="34"/>
      <c r="AI4162" s="35"/>
      <c r="AJ4162" s="33"/>
      <c r="AK4162" s="34"/>
      <c r="AL4162" s="35"/>
      <c r="AM4162" s="28"/>
      <c r="AN4162" s="28"/>
      <c r="AO4162" s="28"/>
    </row>
    <row r="4163" spans="5:41" x14ac:dyDescent="0.25">
      <c r="E4163" s="20"/>
      <c r="F4163" s="20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6"/>
      <c r="AA4163" s="16"/>
      <c r="AB4163" s="16"/>
      <c r="AC4163" s="14"/>
      <c r="AD4163" s="14"/>
      <c r="AE4163" s="27"/>
      <c r="AF4163" s="27"/>
      <c r="AG4163" s="33"/>
      <c r="AH4163" s="34"/>
      <c r="AI4163" s="35"/>
      <c r="AJ4163" s="33"/>
      <c r="AK4163" s="34"/>
      <c r="AL4163" s="35"/>
      <c r="AM4163" s="28"/>
      <c r="AN4163" s="28"/>
      <c r="AO4163" s="28"/>
    </row>
    <row r="4164" spans="5:41" x14ac:dyDescent="0.25">
      <c r="E4164" s="20"/>
      <c r="F4164" s="20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  <c r="Y4164" s="15"/>
      <c r="Z4164" s="16"/>
      <c r="AA4164" s="16"/>
      <c r="AB4164" s="16"/>
      <c r="AC4164" s="14"/>
      <c r="AD4164" s="14"/>
      <c r="AE4164" s="27"/>
      <c r="AF4164" s="27"/>
      <c r="AG4164" s="33"/>
      <c r="AH4164" s="34"/>
      <c r="AI4164" s="35"/>
      <c r="AJ4164" s="33"/>
      <c r="AK4164" s="34"/>
      <c r="AL4164" s="35"/>
      <c r="AM4164" s="28"/>
      <c r="AN4164" s="28"/>
      <c r="AO4164" s="28"/>
    </row>
    <row r="4165" spans="5:41" x14ac:dyDescent="0.25">
      <c r="E4165" s="20"/>
      <c r="F4165" s="20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6"/>
      <c r="AA4165" s="16"/>
      <c r="AB4165" s="16"/>
      <c r="AC4165" s="14"/>
      <c r="AD4165" s="14"/>
      <c r="AE4165" s="27"/>
      <c r="AF4165" s="27"/>
      <c r="AG4165" s="33"/>
      <c r="AH4165" s="34"/>
      <c r="AI4165" s="35"/>
      <c r="AJ4165" s="33"/>
      <c r="AK4165" s="34"/>
      <c r="AL4165" s="35"/>
      <c r="AM4165" s="28"/>
      <c r="AN4165" s="28"/>
      <c r="AO4165" s="28"/>
    </row>
    <row r="4166" spans="5:41" x14ac:dyDescent="0.25">
      <c r="E4166" s="20"/>
      <c r="F4166" s="20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  <c r="Y4166" s="15"/>
      <c r="Z4166" s="16"/>
      <c r="AA4166" s="16"/>
      <c r="AB4166" s="16"/>
      <c r="AC4166" s="14"/>
      <c r="AD4166" s="14"/>
      <c r="AE4166" s="27"/>
      <c r="AF4166" s="27"/>
      <c r="AG4166" s="33"/>
      <c r="AH4166" s="34"/>
      <c r="AI4166" s="35"/>
      <c r="AJ4166" s="33"/>
      <c r="AK4166" s="34"/>
      <c r="AL4166" s="35"/>
      <c r="AM4166" s="28"/>
      <c r="AN4166" s="28"/>
      <c r="AO4166" s="28"/>
    </row>
    <row r="4167" spans="5:41" x14ac:dyDescent="0.25">
      <c r="E4167" s="20"/>
      <c r="F4167" s="20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  <c r="Y4167" s="15"/>
      <c r="Z4167" s="16"/>
      <c r="AA4167" s="16"/>
      <c r="AB4167" s="16"/>
      <c r="AC4167" s="14"/>
      <c r="AD4167" s="14"/>
      <c r="AE4167" s="27"/>
      <c r="AF4167" s="27"/>
      <c r="AG4167" s="33"/>
      <c r="AH4167" s="34"/>
      <c r="AI4167" s="35"/>
      <c r="AJ4167" s="33"/>
      <c r="AK4167" s="34"/>
      <c r="AL4167" s="35"/>
      <c r="AM4167" s="28"/>
      <c r="AN4167" s="28"/>
      <c r="AO4167" s="28"/>
    </row>
    <row r="4168" spans="5:41" x14ac:dyDescent="0.25">
      <c r="E4168" s="20"/>
      <c r="F4168" s="20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6"/>
      <c r="AA4168" s="16"/>
      <c r="AB4168" s="16"/>
      <c r="AC4168" s="14"/>
      <c r="AD4168" s="14"/>
      <c r="AE4168" s="27"/>
      <c r="AF4168" s="27"/>
      <c r="AG4168" s="33"/>
      <c r="AH4168" s="34"/>
      <c r="AI4168" s="35"/>
      <c r="AJ4168" s="33"/>
      <c r="AK4168" s="34"/>
      <c r="AL4168" s="35"/>
      <c r="AM4168" s="28"/>
      <c r="AN4168" s="28"/>
      <c r="AO4168" s="28"/>
    </row>
    <row r="4169" spans="5:41" x14ac:dyDescent="0.25">
      <c r="E4169" s="20"/>
      <c r="F4169" s="20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  <c r="Y4169" s="15"/>
      <c r="Z4169" s="16"/>
      <c r="AA4169" s="16"/>
      <c r="AB4169" s="16"/>
      <c r="AC4169" s="14"/>
      <c r="AD4169" s="14"/>
      <c r="AE4169" s="27"/>
      <c r="AF4169" s="27"/>
      <c r="AG4169" s="33"/>
      <c r="AH4169" s="34"/>
      <c r="AI4169" s="35"/>
      <c r="AJ4169" s="33"/>
      <c r="AK4169" s="34"/>
      <c r="AL4169" s="35"/>
      <c r="AM4169" s="28"/>
      <c r="AN4169" s="28"/>
      <c r="AO4169" s="28"/>
    </row>
    <row r="4170" spans="5:41" x14ac:dyDescent="0.25">
      <c r="E4170" s="20"/>
      <c r="F4170" s="20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  <c r="Y4170" s="15"/>
      <c r="Z4170" s="16"/>
      <c r="AA4170" s="16"/>
      <c r="AB4170" s="16"/>
      <c r="AC4170" s="14"/>
      <c r="AD4170" s="14"/>
      <c r="AE4170" s="27"/>
      <c r="AF4170" s="27"/>
      <c r="AG4170" s="33"/>
      <c r="AH4170" s="34"/>
      <c r="AI4170" s="35"/>
      <c r="AJ4170" s="33"/>
      <c r="AK4170" s="34"/>
      <c r="AL4170" s="35"/>
      <c r="AM4170" s="28"/>
      <c r="AN4170" s="28"/>
      <c r="AO4170" s="28"/>
    </row>
    <row r="4171" spans="5:41" x14ac:dyDescent="0.25">
      <c r="E4171" s="20"/>
      <c r="F4171" s="20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6"/>
      <c r="AA4171" s="16"/>
      <c r="AB4171" s="16"/>
      <c r="AC4171" s="14"/>
      <c r="AD4171" s="14"/>
      <c r="AE4171" s="27"/>
      <c r="AF4171" s="27"/>
      <c r="AG4171" s="33"/>
      <c r="AH4171" s="34"/>
      <c r="AI4171" s="35"/>
      <c r="AJ4171" s="33"/>
      <c r="AK4171" s="34"/>
      <c r="AL4171" s="35"/>
      <c r="AM4171" s="28"/>
      <c r="AN4171" s="28"/>
      <c r="AO4171" s="28"/>
    </row>
    <row r="4172" spans="5:41" x14ac:dyDescent="0.25">
      <c r="E4172" s="20"/>
      <c r="F4172" s="20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  <c r="Y4172" s="15"/>
      <c r="Z4172" s="16"/>
      <c r="AA4172" s="16"/>
      <c r="AB4172" s="16"/>
      <c r="AC4172" s="14"/>
      <c r="AD4172" s="14"/>
      <c r="AE4172" s="27"/>
      <c r="AF4172" s="27"/>
      <c r="AG4172" s="33"/>
      <c r="AH4172" s="34"/>
      <c r="AI4172" s="35"/>
      <c r="AJ4172" s="33"/>
      <c r="AK4172" s="34"/>
      <c r="AL4172" s="35"/>
      <c r="AM4172" s="28"/>
      <c r="AN4172" s="28"/>
      <c r="AO4172" s="28"/>
    </row>
    <row r="4173" spans="5:41" x14ac:dyDescent="0.25">
      <c r="E4173" s="20"/>
      <c r="F4173" s="20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  <c r="Y4173" s="15"/>
      <c r="Z4173" s="16"/>
      <c r="AA4173" s="16"/>
      <c r="AB4173" s="16"/>
      <c r="AC4173" s="14"/>
      <c r="AD4173" s="14"/>
      <c r="AE4173" s="27"/>
      <c r="AF4173" s="27"/>
      <c r="AG4173" s="33"/>
      <c r="AH4173" s="34"/>
      <c r="AI4173" s="35"/>
      <c r="AJ4173" s="33"/>
      <c r="AK4173" s="34"/>
      <c r="AL4173" s="35"/>
      <c r="AM4173" s="28"/>
      <c r="AN4173" s="28"/>
      <c r="AO4173" s="28"/>
    </row>
    <row r="4174" spans="5:41" x14ac:dyDescent="0.25">
      <c r="E4174" s="20"/>
      <c r="F4174" s="20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  <c r="Y4174" s="15"/>
      <c r="Z4174" s="16"/>
      <c r="AA4174" s="16"/>
      <c r="AB4174" s="16"/>
      <c r="AC4174" s="14"/>
      <c r="AD4174" s="14"/>
      <c r="AE4174" s="27"/>
      <c r="AF4174" s="27"/>
      <c r="AG4174" s="33"/>
      <c r="AH4174" s="34"/>
      <c r="AI4174" s="35"/>
      <c r="AJ4174" s="33"/>
      <c r="AK4174" s="34"/>
      <c r="AL4174" s="35"/>
      <c r="AM4174" s="28"/>
      <c r="AN4174" s="28"/>
      <c r="AO4174" s="28"/>
    </row>
    <row r="4175" spans="5:41" x14ac:dyDescent="0.25">
      <c r="E4175" s="20"/>
      <c r="F4175" s="20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6"/>
      <c r="AA4175" s="16"/>
      <c r="AB4175" s="16"/>
      <c r="AC4175" s="14"/>
      <c r="AD4175" s="14"/>
      <c r="AE4175" s="27"/>
      <c r="AF4175" s="27"/>
      <c r="AG4175" s="33"/>
      <c r="AH4175" s="34"/>
      <c r="AI4175" s="35"/>
      <c r="AJ4175" s="33"/>
      <c r="AK4175" s="34"/>
      <c r="AL4175" s="35"/>
      <c r="AM4175" s="28"/>
      <c r="AN4175" s="28"/>
      <c r="AO4175" s="28"/>
    </row>
    <row r="4176" spans="5:41" x14ac:dyDescent="0.25">
      <c r="E4176" s="20"/>
      <c r="F4176" s="20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  <c r="Y4176" s="15"/>
      <c r="Z4176" s="16"/>
      <c r="AA4176" s="16"/>
      <c r="AB4176" s="16"/>
      <c r="AC4176" s="14"/>
      <c r="AD4176" s="14"/>
      <c r="AE4176" s="27"/>
      <c r="AF4176" s="27"/>
      <c r="AG4176" s="33"/>
      <c r="AH4176" s="34"/>
      <c r="AI4176" s="35"/>
      <c r="AJ4176" s="33"/>
      <c r="AK4176" s="34"/>
      <c r="AL4176" s="35"/>
      <c r="AM4176" s="28"/>
      <c r="AN4176" s="28"/>
      <c r="AO4176" s="28"/>
    </row>
    <row r="4177" spans="5:41" x14ac:dyDescent="0.25">
      <c r="E4177" s="20"/>
      <c r="F4177" s="20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6"/>
      <c r="AA4177" s="16"/>
      <c r="AB4177" s="16"/>
      <c r="AC4177" s="14"/>
      <c r="AD4177" s="14"/>
      <c r="AE4177" s="27"/>
      <c r="AF4177" s="27"/>
      <c r="AG4177" s="33"/>
      <c r="AH4177" s="34"/>
      <c r="AI4177" s="35"/>
      <c r="AJ4177" s="33"/>
      <c r="AK4177" s="34"/>
      <c r="AL4177" s="35"/>
      <c r="AM4177" s="28"/>
      <c r="AN4177" s="28"/>
      <c r="AO4177" s="28"/>
    </row>
    <row r="4178" spans="5:41" x14ac:dyDescent="0.25">
      <c r="E4178" s="20"/>
      <c r="F4178" s="20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6"/>
      <c r="AA4178" s="16"/>
      <c r="AB4178" s="16"/>
      <c r="AC4178" s="14"/>
      <c r="AD4178" s="14"/>
      <c r="AE4178" s="27"/>
      <c r="AF4178" s="27"/>
      <c r="AG4178" s="33"/>
      <c r="AH4178" s="34"/>
      <c r="AI4178" s="35"/>
      <c r="AJ4178" s="33"/>
      <c r="AK4178" s="34"/>
      <c r="AL4178" s="35"/>
      <c r="AM4178" s="28"/>
      <c r="AN4178" s="28"/>
      <c r="AO4178" s="28"/>
    </row>
    <row r="4179" spans="5:41" x14ac:dyDescent="0.25">
      <c r="E4179" s="20"/>
      <c r="F4179" s="20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  <c r="Y4179" s="15"/>
      <c r="Z4179" s="16"/>
      <c r="AA4179" s="16"/>
      <c r="AB4179" s="16"/>
      <c r="AC4179" s="14"/>
      <c r="AD4179" s="14"/>
      <c r="AE4179" s="27"/>
      <c r="AF4179" s="27"/>
      <c r="AG4179" s="33"/>
      <c r="AH4179" s="34"/>
      <c r="AI4179" s="35"/>
      <c r="AJ4179" s="33"/>
      <c r="AK4179" s="34"/>
      <c r="AL4179" s="35"/>
      <c r="AM4179" s="28"/>
      <c r="AN4179" s="28"/>
      <c r="AO4179" s="28"/>
    </row>
    <row r="4180" spans="5:41" x14ac:dyDescent="0.25">
      <c r="E4180" s="20"/>
      <c r="F4180" s="20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  <c r="Y4180" s="15"/>
      <c r="Z4180" s="16"/>
      <c r="AA4180" s="16"/>
      <c r="AB4180" s="16"/>
      <c r="AC4180" s="14"/>
      <c r="AD4180" s="14"/>
      <c r="AE4180" s="27"/>
      <c r="AF4180" s="27"/>
      <c r="AG4180" s="33"/>
      <c r="AH4180" s="34"/>
      <c r="AI4180" s="35"/>
      <c r="AJ4180" s="33"/>
      <c r="AK4180" s="34"/>
      <c r="AL4180" s="35"/>
      <c r="AM4180" s="28"/>
      <c r="AN4180" s="28"/>
      <c r="AO4180" s="28"/>
    </row>
    <row r="4181" spans="5:41" x14ac:dyDescent="0.25">
      <c r="E4181" s="20"/>
      <c r="F4181" s="20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  <c r="Y4181" s="15"/>
      <c r="Z4181" s="16"/>
      <c r="AA4181" s="16"/>
      <c r="AB4181" s="16"/>
      <c r="AC4181" s="14"/>
      <c r="AD4181" s="14"/>
      <c r="AE4181" s="27"/>
      <c r="AF4181" s="27"/>
      <c r="AG4181" s="33"/>
      <c r="AH4181" s="34"/>
      <c r="AI4181" s="35"/>
      <c r="AJ4181" s="33"/>
      <c r="AK4181" s="34"/>
      <c r="AL4181" s="35"/>
      <c r="AM4181" s="28"/>
      <c r="AN4181" s="28"/>
      <c r="AO4181" s="28"/>
    </row>
    <row r="4182" spans="5:41" x14ac:dyDescent="0.25">
      <c r="E4182" s="20"/>
      <c r="F4182" s="20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  <c r="Y4182" s="15"/>
      <c r="Z4182" s="16"/>
      <c r="AA4182" s="16"/>
      <c r="AB4182" s="16"/>
      <c r="AC4182" s="14"/>
      <c r="AD4182" s="14"/>
      <c r="AE4182" s="27"/>
      <c r="AF4182" s="27"/>
      <c r="AG4182" s="33"/>
      <c r="AH4182" s="34"/>
      <c r="AI4182" s="35"/>
      <c r="AJ4182" s="33"/>
      <c r="AK4182" s="34"/>
      <c r="AL4182" s="35"/>
      <c r="AM4182" s="28"/>
      <c r="AN4182" s="28"/>
      <c r="AO4182" s="28"/>
    </row>
    <row r="4183" spans="5:41" x14ac:dyDescent="0.25">
      <c r="E4183" s="20"/>
      <c r="F4183" s="20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  <c r="Y4183" s="15"/>
      <c r="Z4183" s="16"/>
      <c r="AA4183" s="16"/>
      <c r="AB4183" s="16"/>
      <c r="AC4183" s="14"/>
      <c r="AD4183" s="14"/>
      <c r="AE4183" s="27"/>
      <c r="AF4183" s="27"/>
      <c r="AG4183" s="33"/>
      <c r="AH4183" s="34"/>
      <c r="AI4183" s="35"/>
      <c r="AJ4183" s="33"/>
      <c r="AK4183" s="34"/>
      <c r="AL4183" s="35"/>
      <c r="AM4183" s="28"/>
      <c r="AN4183" s="28"/>
      <c r="AO4183" s="28"/>
    </row>
    <row r="4184" spans="5:41" x14ac:dyDescent="0.25">
      <c r="E4184" s="20"/>
      <c r="F4184" s="20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  <c r="Y4184" s="15"/>
      <c r="Z4184" s="16"/>
      <c r="AA4184" s="16"/>
      <c r="AB4184" s="16"/>
      <c r="AC4184" s="14"/>
      <c r="AD4184" s="14"/>
      <c r="AE4184" s="27"/>
      <c r="AF4184" s="27"/>
      <c r="AG4184" s="33"/>
      <c r="AH4184" s="34"/>
      <c r="AI4184" s="35"/>
      <c r="AJ4184" s="33"/>
      <c r="AK4184" s="34"/>
      <c r="AL4184" s="35"/>
      <c r="AM4184" s="28"/>
      <c r="AN4184" s="28"/>
      <c r="AO4184" s="28"/>
    </row>
    <row r="4185" spans="5:41" x14ac:dyDescent="0.25">
      <c r="E4185" s="20"/>
      <c r="F4185" s="20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6"/>
      <c r="AA4185" s="16"/>
      <c r="AB4185" s="16"/>
      <c r="AC4185" s="14"/>
      <c r="AD4185" s="14"/>
      <c r="AE4185" s="27"/>
      <c r="AF4185" s="27"/>
      <c r="AG4185" s="33"/>
      <c r="AH4185" s="34"/>
      <c r="AI4185" s="35"/>
      <c r="AJ4185" s="33"/>
      <c r="AK4185" s="34"/>
      <c r="AL4185" s="35"/>
      <c r="AM4185" s="28"/>
      <c r="AN4185" s="28"/>
      <c r="AO4185" s="28"/>
    </row>
    <row r="4186" spans="5:41" x14ac:dyDescent="0.25">
      <c r="E4186" s="20"/>
      <c r="F4186" s="20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  <c r="Y4186" s="15"/>
      <c r="Z4186" s="16"/>
      <c r="AA4186" s="16"/>
      <c r="AB4186" s="16"/>
      <c r="AC4186" s="14"/>
      <c r="AD4186" s="14"/>
      <c r="AE4186" s="27"/>
      <c r="AF4186" s="27"/>
      <c r="AG4186" s="33"/>
      <c r="AH4186" s="34"/>
      <c r="AI4186" s="35"/>
      <c r="AJ4186" s="33"/>
      <c r="AK4186" s="34"/>
      <c r="AL4186" s="35"/>
      <c r="AM4186" s="28"/>
      <c r="AN4186" s="28"/>
      <c r="AO4186" s="28"/>
    </row>
    <row r="4187" spans="5:41" x14ac:dyDescent="0.25">
      <c r="E4187" s="20"/>
      <c r="F4187" s="20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  <c r="Y4187" s="15"/>
      <c r="Z4187" s="16"/>
      <c r="AA4187" s="16"/>
      <c r="AB4187" s="16"/>
      <c r="AC4187" s="14"/>
      <c r="AD4187" s="14"/>
      <c r="AE4187" s="27"/>
      <c r="AF4187" s="27"/>
      <c r="AG4187" s="33"/>
      <c r="AH4187" s="34"/>
      <c r="AI4187" s="35"/>
      <c r="AJ4187" s="33"/>
      <c r="AK4187" s="34"/>
      <c r="AL4187" s="35"/>
      <c r="AM4187" s="28"/>
      <c r="AN4187" s="28"/>
      <c r="AO4187" s="28"/>
    </row>
    <row r="4188" spans="5:41" x14ac:dyDescent="0.25">
      <c r="E4188" s="20"/>
      <c r="F4188" s="20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  <c r="Y4188" s="15"/>
      <c r="Z4188" s="16"/>
      <c r="AA4188" s="16"/>
      <c r="AB4188" s="16"/>
      <c r="AC4188" s="14"/>
      <c r="AD4188" s="14"/>
      <c r="AE4188" s="27"/>
      <c r="AF4188" s="27"/>
      <c r="AG4188" s="33"/>
      <c r="AH4188" s="34"/>
      <c r="AI4188" s="35"/>
      <c r="AJ4188" s="33"/>
      <c r="AK4188" s="34"/>
      <c r="AL4188" s="35"/>
      <c r="AM4188" s="28"/>
      <c r="AN4188" s="28"/>
      <c r="AO4188" s="28"/>
    </row>
    <row r="4189" spans="5:41" x14ac:dyDescent="0.25">
      <c r="E4189" s="20"/>
      <c r="F4189" s="20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6"/>
      <c r="AA4189" s="16"/>
      <c r="AB4189" s="16"/>
      <c r="AC4189" s="14"/>
      <c r="AD4189" s="14"/>
      <c r="AE4189" s="27"/>
      <c r="AF4189" s="27"/>
      <c r="AG4189" s="33"/>
      <c r="AH4189" s="34"/>
      <c r="AI4189" s="35"/>
      <c r="AJ4189" s="33"/>
      <c r="AK4189" s="34"/>
      <c r="AL4189" s="35"/>
      <c r="AM4189" s="28"/>
      <c r="AN4189" s="28"/>
      <c r="AO4189" s="28"/>
    </row>
    <row r="4190" spans="5:41" x14ac:dyDescent="0.25">
      <c r="E4190" s="20"/>
      <c r="F4190" s="20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  <c r="Y4190" s="15"/>
      <c r="Z4190" s="16"/>
      <c r="AA4190" s="16"/>
      <c r="AB4190" s="16"/>
      <c r="AC4190" s="14"/>
      <c r="AD4190" s="14"/>
      <c r="AE4190" s="27"/>
      <c r="AF4190" s="27"/>
      <c r="AG4190" s="33"/>
      <c r="AH4190" s="34"/>
      <c r="AI4190" s="35"/>
      <c r="AJ4190" s="33"/>
      <c r="AK4190" s="34"/>
      <c r="AL4190" s="35"/>
      <c r="AM4190" s="28"/>
      <c r="AN4190" s="28"/>
      <c r="AO4190" s="28"/>
    </row>
    <row r="4191" spans="5:41" x14ac:dyDescent="0.25">
      <c r="E4191" s="20"/>
      <c r="F4191" s="20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  <c r="Y4191" s="15"/>
      <c r="Z4191" s="16"/>
      <c r="AA4191" s="16"/>
      <c r="AB4191" s="16"/>
      <c r="AC4191" s="14"/>
      <c r="AD4191" s="14"/>
      <c r="AE4191" s="27"/>
      <c r="AF4191" s="27"/>
      <c r="AG4191" s="33"/>
      <c r="AH4191" s="34"/>
      <c r="AI4191" s="35"/>
      <c r="AJ4191" s="33"/>
      <c r="AK4191" s="34"/>
      <c r="AL4191" s="35"/>
      <c r="AM4191" s="28"/>
      <c r="AN4191" s="28"/>
      <c r="AO4191" s="28"/>
    </row>
    <row r="4192" spans="5:41" x14ac:dyDescent="0.25">
      <c r="E4192" s="20"/>
      <c r="F4192" s="20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  <c r="Y4192" s="15"/>
      <c r="Z4192" s="16"/>
      <c r="AA4192" s="16"/>
      <c r="AB4192" s="16"/>
      <c r="AC4192" s="14"/>
      <c r="AD4192" s="14"/>
      <c r="AE4192" s="27"/>
      <c r="AF4192" s="27"/>
      <c r="AG4192" s="33"/>
      <c r="AH4192" s="34"/>
      <c r="AI4192" s="35"/>
      <c r="AJ4192" s="33"/>
      <c r="AK4192" s="34"/>
      <c r="AL4192" s="35"/>
      <c r="AM4192" s="28"/>
      <c r="AN4192" s="28"/>
      <c r="AO4192" s="28"/>
    </row>
    <row r="4193" spans="5:41" x14ac:dyDescent="0.25">
      <c r="E4193" s="20"/>
      <c r="F4193" s="20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  <c r="Y4193" s="15"/>
      <c r="Z4193" s="16"/>
      <c r="AA4193" s="16"/>
      <c r="AB4193" s="16"/>
      <c r="AC4193" s="14"/>
      <c r="AD4193" s="14"/>
      <c r="AE4193" s="27"/>
      <c r="AF4193" s="27"/>
      <c r="AG4193" s="33"/>
      <c r="AH4193" s="34"/>
      <c r="AI4193" s="35"/>
      <c r="AJ4193" s="33"/>
      <c r="AK4193" s="34"/>
      <c r="AL4193" s="35"/>
      <c r="AM4193" s="28"/>
      <c r="AN4193" s="28"/>
      <c r="AO4193" s="28"/>
    </row>
    <row r="4194" spans="5:41" x14ac:dyDescent="0.25">
      <c r="E4194" s="20"/>
      <c r="F4194" s="20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  <c r="Y4194" s="15"/>
      <c r="Z4194" s="16"/>
      <c r="AA4194" s="16"/>
      <c r="AB4194" s="16"/>
      <c r="AC4194" s="14"/>
      <c r="AD4194" s="14"/>
      <c r="AE4194" s="27"/>
      <c r="AF4194" s="27"/>
      <c r="AG4194" s="33"/>
      <c r="AH4194" s="34"/>
      <c r="AI4194" s="35"/>
      <c r="AJ4194" s="33"/>
      <c r="AK4194" s="34"/>
      <c r="AL4194" s="35"/>
      <c r="AM4194" s="28"/>
      <c r="AN4194" s="28"/>
      <c r="AO4194" s="28"/>
    </row>
    <row r="4195" spans="5:41" x14ac:dyDescent="0.25">
      <c r="E4195" s="20"/>
      <c r="F4195" s="20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6"/>
      <c r="AA4195" s="16"/>
      <c r="AB4195" s="16"/>
      <c r="AC4195" s="14"/>
      <c r="AD4195" s="14"/>
      <c r="AE4195" s="27"/>
      <c r="AF4195" s="27"/>
      <c r="AG4195" s="33"/>
      <c r="AH4195" s="34"/>
      <c r="AI4195" s="35"/>
      <c r="AJ4195" s="33"/>
      <c r="AK4195" s="34"/>
      <c r="AL4195" s="35"/>
      <c r="AM4195" s="28"/>
      <c r="AN4195" s="28"/>
      <c r="AO4195" s="28"/>
    </row>
    <row r="4196" spans="5:41" x14ac:dyDescent="0.25">
      <c r="E4196" s="20"/>
      <c r="F4196" s="20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6"/>
      <c r="AA4196" s="16"/>
      <c r="AB4196" s="16"/>
      <c r="AC4196" s="14"/>
      <c r="AD4196" s="14"/>
      <c r="AE4196" s="27"/>
      <c r="AF4196" s="27"/>
      <c r="AG4196" s="33"/>
      <c r="AH4196" s="34"/>
      <c r="AI4196" s="35"/>
      <c r="AJ4196" s="33"/>
      <c r="AK4196" s="34"/>
      <c r="AL4196" s="35"/>
      <c r="AM4196" s="28"/>
      <c r="AN4196" s="28"/>
      <c r="AO4196" s="28"/>
    </row>
    <row r="4197" spans="5:41" x14ac:dyDescent="0.25">
      <c r="E4197" s="20"/>
      <c r="F4197" s="20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  <c r="Y4197" s="15"/>
      <c r="Z4197" s="16"/>
      <c r="AA4197" s="16"/>
      <c r="AB4197" s="16"/>
      <c r="AC4197" s="14"/>
      <c r="AD4197" s="14"/>
      <c r="AE4197" s="27"/>
      <c r="AF4197" s="27"/>
      <c r="AG4197" s="33"/>
      <c r="AH4197" s="34"/>
      <c r="AI4197" s="35"/>
      <c r="AJ4197" s="33"/>
      <c r="AK4197" s="34"/>
      <c r="AL4197" s="35"/>
      <c r="AM4197" s="28"/>
      <c r="AN4197" s="28"/>
      <c r="AO4197" s="28"/>
    </row>
    <row r="4198" spans="5:41" x14ac:dyDescent="0.25">
      <c r="E4198" s="20"/>
      <c r="F4198" s="20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  <c r="Y4198" s="15"/>
      <c r="Z4198" s="16"/>
      <c r="AA4198" s="16"/>
      <c r="AB4198" s="16"/>
      <c r="AC4198" s="14"/>
      <c r="AD4198" s="14"/>
      <c r="AE4198" s="27"/>
      <c r="AF4198" s="27"/>
      <c r="AG4198" s="33"/>
      <c r="AH4198" s="34"/>
      <c r="AI4198" s="35"/>
      <c r="AJ4198" s="33"/>
      <c r="AK4198" s="34"/>
      <c r="AL4198" s="35"/>
      <c r="AM4198" s="28"/>
      <c r="AN4198" s="28"/>
      <c r="AO4198" s="28"/>
    </row>
    <row r="4199" spans="5:41" x14ac:dyDescent="0.25">
      <c r="E4199" s="20"/>
      <c r="F4199" s="20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  <c r="Y4199" s="15"/>
      <c r="Z4199" s="16"/>
      <c r="AA4199" s="16"/>
      <c r="AB4199" s="16"/>
      <c r="AC4199" s="14"/>
      <c r="AD4199" s="14"/>
      <c r="AE4199" s="27"/>
      <c r="AF4199" s="27"/>
      <c r="AG4199" s="33"/>
      <c r="AH4199" s="34"/>
      <c r="AI4199" s="35"/>
      <c r="AJ4199" s="33"/>
      <c r="AK4199" s="34"/>
      <c r="AL4199" s="35"/>
      <c r="AM4199" s="28"/>
      <c r="AN4199" s="28"/>
      <c r="AO4199" s="28"/>
    </row>
    <row r="4200" spans="5:41" x14ac:dyDescent="0.25">
      <c r="E4200" s="20"/>
      <c r="F4200" s="20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6"/>
      <c r="AA4200" s="16"/>
      <c r="AB4200" s="16"/>
      <c r="AC4200" s="14"/>
      <c r="AD4200" s="14"/>
      <c r="AE4200" s="27"/>
      <c r="AF4200" s="27"/>
      <c r="AG4200" s="33"/>
      <c r="AH4200" s="34"/>
      <c r="AI4200" s="35"/>
      <c r="AJ4200" s="33"/>
      <c r="AK4200" s="34"/>
      <c r="AL4200" s="35"/>
      <c r="AM4200" s="28"/>
      <c r="AN4200" s="28"/>
      <c r="AO4200" s="28"/>
    </row>
    <row r="4201" spans="5:41" x14ac:dyDescent="0.25">
      <c r="E4201" s="20"/>
      <c r="F4201" s="20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  <c r="Y4201" s="15"/>
      <c r="Z4201" s="16"/>
      <c r="AA4201" s="16"/>
      <c r="AB4201" s="16"/>
      <c r="AC4201" s="14"/>
      <c r="AD4201" s="14"/>
      <c r="AE4201" s="27"/>
      <c r="AF4201" s="27"/>
      <c r="AG4201" s="33"/>
      <c r="AH4201" s="34"/>
      <c r="AI4201" s="35"/>
      <c r="AJ4201" s="33"/>
      <c r="AK4201" s="34"/>
      <c r="AL4201" s="35"/>
      <c r="AM4201" s="28"/>
      <c r="AN4201" s="28"/>
      <c r="AO4201" s="28"/>
    </row>
    <row r="4202" spans="5:41" x14ac:dyDescent="0.25">
      <c r="E4202" s="20"/>
      <c r="F4202" s="20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6"/>
      <c r="AA4202" s="16"/>
      <c r="AB4202" s="16"/>
      <c r="AC4202" s="14"/>
      <c r="AD4202" s="14"/>
      <c r="AE4202" s="27"/>
      <c r="AF4202" s="27"/>
      <c r="AG4202" s="33"/>
      <c r="AH4202" s="34"/>
      <c r="AI4202" s="35"/>
      <c r="AJ4202" s="33"/>
      <c r="AK4202" s="34"/>
      <c r="AL4202" s="35"/>
      <c r="AM4202" s="28"/>
      <c r="AN4202" s="28"/>
      <c r="AO4202" s="28"/>
    </row>
    <row r="4203" spans="5:41" x14ac:dyDescent="0.25">
      <c r="E4203" s="20"/>
      <c r="F4203" s="20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6"/>
      <c r="AA4203" s="16"/>
      <c r="AB4203" s="16"/>
      <c r="AC4203" s="14"/>
      <c r="AD4203" s="14"/>
      <c r="AE4203" s="27"/>
      <c r="AF4203" s="27"/>
      <c r="AG4203" s="33"/>
      <c r="AH4203" s="34"/>
      <c r="AI4203" s="35"/>
      <c r="AJ4203" s="33"/>
      <c r="AK4203" s="34"/>
      <c r="AL4203" s="35"/>
      <c r="AM4203" s="28"/>
      <c r="AN4203" s="28"/>
      <c r="AO4203" s="28"/>
    </row>
    <row r="4204" spans="5:41" x14ac:dyDescent="0.25">
      <c r="E4204" s="20"/>
      <c r="F4204" s="20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  <c r="Y4204" s="15"/>
      <c r="Z4204" s="16"/>
      <c r="AA4204" s="16"/>
      <c r="AB4204" s="16"/>
      <c r="AC4204" s="14"/>
      <c r="AD4204" s="14"/>
      <c r="AE4204" s="27"/>
      <c r="AF4204" s="27"/>
      <c r="AG4204" s="33"/>
      <c r="AH4204" s="34"/>
      <c r="AI4204" s="35"/>
      <c r="AJ4204" s="33"/>
      <c r="AK4204" s="34"/>
      <c r="AL4204" s="35"/>
      <c r="AM4204" s="28"/>
      <c r="AN4204" s="28"/>
      <c r="AO4204" s="28"/>
    </row>
    <row r="4205" spans="5:41" x14ac:dyDescent="0.25">
      <c r="E4205" s="20"/>
      <c r="F4205" s="20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6"/>
      <c r="AA4205" s="16"/>
      <c r="AB4205" s="16"/>
      <c r="AC4205" s="14"/>
      <c r="AD4205" s="14"/>
      <c r="AE4205" s="27"/>
      <c r="AF4205" s="27"/>
      <c r="AG4205" s="33"/>
      <c r="AH4205" s="34"/>
      <c r="AI4205" s="35"/>
      <c r="AJ4205" s="33"/>
      <c r="AK4205" s="34"/>
      <c r="AL4205" s="35"/>
      <c r="AM4205" s="28"/>
      <c r="AN4205" s="28"/>
      <c r="AO4205" s="28"/>
    </row>
    <row r="4206" spans="5:41" x14ac:dyDescent="0.25">
      <c r="E4206" s="20"/>
      <c r="F4206" s="20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6"/>
      <c r="AA4206" s="16"/>
      <c r="AB4206" s="16"/>
      <c r="AC4206" s="14"/>
      <c r="AD4206" s="14"/>
      <c r="AE4206" s="27"/>
      <c r="AF4206" s="27"/>
      <c r="AG4206" s="33"/>
      <c r="AH4206" s="34"/>
      <c r="AI4206" s="35"/>
      <c r="AJ4206" s="33"/>
      <c r="AK4206" s="34"/>
      <c r="AL4206" s="35"/>
      <c r="AM4206" s="28"/>
      <c r="AN4206" s="28"/>
      <c r="AO4206" s="28"/>
    </row>
    <row r="4207" spans="5:41" x14ac:dyDescent="0.25">
      <c r="E4207" s="20"/>
      <c r="F4207" s="20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  <c r="Y4207" s="15"/>
      <c r="Z4207" s="16"/>
      <c r="AA4207" s="16"/>
      <c r="AB4207" s="16"/>
      <c r="AC4207" s="14"/>
      <c r="AD4207" s="14"/>
      <c r="AE4207" s="27"/>
      <c r="AF4207" s="27"/>
      <c r="AG4207" s="33"/>
      <c r="AH4207" s="34"/>
      <c r="AI4207" s="35"/>
      <c r="AJ4207" s="33"/>
      <c r="AK4207" s="34"/>
      <c r="AL4207" s="35"/>
      <c r="AM4207" s="28"/>
      <c r="AN4207" s="28"/>
      <c r="AO4207" s="28"/>
    </row>
    <row r="4208" spans="5:41" x14ac:dyDescent="0.25">
      <c r="E4208" s="20"/>
      <c r="F4208" s="20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6"/>
      <c r="AA4208" s="16"/>
      <c r="AB4208" s="16"/>
      <c r="AC4208" s="14"/>
      <c r="AD4208" s="14"/>
      <c r="AE4208" s="27"/>
      <c r="AF4208" s="27"/>
      <c r="AG4208" s="33"/>
      <c r="AH4208" s="34"/>
      <c r="AI4208" s="35"/>
      <c r="AJ4208" s="33"/>
      <c r="AK4208" s="34"/>
      <c r="AL4208" s="35"/>
      <c r="AM4208" s="28"/>
      <c r="AN4208" s="28"/>
      <c r="AO4208" s="28"/>
    </row>
    <row r="4209" spans="5:41" x14ac:dyDescent="0.25">
      <c r="E4209" s="20"/>
      <c r="F4209" s="20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  <c r="Y4209" s="15"/>
      <c r="Z4209" s="16"/>
      <c r="AA4209" s="16"/>
      <c r="AB4209" s="16"/>
      <c r="AC4209" s="14"/>
      <c r="AD4209" s="14"/>
      <c r="AE4209" s="27"/>
      <c r="AF4209" s="27"/>
      <c r="AG4209" s="33"/>
      <c r="AH4209" s="34"/>
      <c r="AI4209" s="35"/>
      <c r="AJ4209" s="33"/>
      <c r="AK4209" s="34"/>
      <c r="AL4209" s="35"/>
      <c r="AM4209" s="28"/>
      <c r="AN4209" s="28"/>
      <c r="AO4209" s="28"/>
    </row>
    <row r="4210" spans="5:41" x14ac:dyDescent="0.25">
      <c r="E4210" s="20"/>
      <c r="F4210" s="20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  <c r="Y4210" s="15"/>
      <c r="Z4210" s="16"/>
      <c r="AA4210" s="16"/>
      <c r="AB4210" s="16"/>
      <c r="AC4210" s="14"/>
      <c r="AD4210" s="14"/>
      <c r="AE4210" s="27"/>
      <c r="AF4210" s="27"/>
      <c r="AG4210" s="33"/>
      <c r="AH4210" s="34"/>
      <c r="AI4210" s="35"/>
      <c r="AJ4210" s="33"/>
      <c r="AK4210" s="34"/>
      <c r="AL4210" s="35"/>
      <c r="AM4210" s="28"/>
      <c r="AN4210" s="28"/>
      <c r="AO4210" s="28"/>
    </row>
    <row r="4211" spans="5:41" x14ac:dyDescent="0.25">
      <c r="E4211" s="20"/>
      <c r="F4211" s="20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  <c r="Y4211" s="15"/>
      <c r="Z4211" s="16"/>
      <c r="AA4211" s="16"/>
      <c r="AB4211" s="16"/>
      <c r="AC4211" s="14"/>
      <c r="AD4211" s="14"/>
      <c r="AE4211" s="27"/>
      <c r="AF4211" s="27"/>
      <c r="AG4211" s="33"/>
      <c r="AH4211" s="34"/>
      <c r="AI4211" s="35"/>
      <c r="AJ4211" s="33"/>
      <c r="AK4211" s="34"/>
      <c r="AL4211" s="35"/>
      <c r="AM4211" s="28"/>
      <c r="AN4211" s="28"/>
      <c r="AO4211" s="28"/>
    </row>
    <row r="4212" spans="5:41" x14ac:dyDescent="0.25">
      <c r="E4212" s="20"/>
      <c r="F4212" s="20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6"/>
      <c r="AA4212" s="16"/>
      <c r="AB4212" s="16"/>
      <c r="AC4212" s="14"/>
      <c r="AD4212" s="14"/>
      <c r="AE4212" s="27"/>
      <c r="AF4212" s="27"/>
      <c r="AG4212" s="33"/>
      <c r="AH4212" s="34"/>
      <c r="AI4212" s="35"/>
      <c r="AJ4212" s="33"/>
      <c r="AK4212" s="34"/>
      <c r="AL4212" s="35"/>
      <c r="AM4212" s="28"/>
      <c r="AN4212" s="28"/>
      <c r="AO4212" s="28"/>
    </row>
    <row r="4213" spans="5:41" x14ac:dyDescent="0.25">
      <c r="E4213" s="20"/>
      <c r="F4213" s="20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6"/>
      <c r="AA4213" s="16"/>
      <c r="AB4213" s="16"/>
      <c r="AC4213" s="14"/>
      <c r="AD4213" s="14"/>
      <c r="AE4213" s="27"/>
      <c r="AF4213" s="27"/>
      <c r="AG4213" s="33"/>
      <c r="AH4213" s="34"/>
      <c r="AI4213" s="35"/>
      <c r="AJ4213" s="33"/>
      <c r="AK4213" s="34"/>
      <c r="AL4213" s="35"/>
      <c r="AM4213" s="28"/>
      <c r="AN4213" s="28"/>
      <c r="AO4213" s="28"/>
    </row>
    <row r="4214" spans="5:41" x14ac:dyDescent="0.25">
      <c r="E4214" s="20"/>
      <c r="F4214" s="20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6"/>
      <c r="AA4214" s="16"/>
      <c r="AB4214" s="16"/>
      <c r="AC4214" s="14"/>
      <c r="AD4214" s="14"/>
      <c r="AE4214" s="27"/>
      <c r="AF4214" s="27"/>
      <c r="AG4214" s="33"/>
      <c r="AH4214" s="34"/>
      <c r="AI4214" s="35"/>
      <c r="AJ4214" s="33"/>
      <c r="AK4214" s="34"/>
      <c r="AL4214" s="35"/>
      <c r="AM4214" s="28"/>
      <c r="AN4214" s="28"/>
      <c r="AO4214" s="28"/>
    </row>
    <row r="4215" spans="5:41" x14ac:dyDescent="0.25">
      <c r="E4215" s="20"/>
      <c r="F4215" s="20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  <c r="Y4215" s="15"/>
      <c r="Z4215" s="16"/>
      <c r="AA4215" s="16"/>
      <c r="AB4215" s="16"/>
      <c r="AC4215" s="14"/>
      <c r="AD4215" s="14"/>
      <c r="AE4215" s="27"/>
      <c r="AF4215" s="27"/>
      <c r="AG4215" s="33"/>
      <c r="AH4215" s="34"/>
      <c r="AI4215" s="35"/>
      <c r="AJ4215" s="33"/>
      <c r="AK4215" s="34"/>
      <c r="AL4215" s="35"/>
      <c r="AM4215" s="28"/>
      <c r="AN4215" s="28"/>
      <c r="AO4215" s="28"/>
    </row>
    <row r="4216" spans="5:41" x14ac:dyDescent="0.25">
      <c r="E4216" s="20"/>
      <c r="F4216" s="20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  <c r="Y4216" s="15"/>
      <c r="Z4216" s="16"/>
      <c r="AA4216" s="16"/>
      <c r="AB4216" s="16"/>
      <c r="AC4216" s="14"/>
      <c r="AD4216" s="14"/>
      <c r="AE4216" s="27"/>
      <c r="AF4216" s="27"/>
      <c r="AG4216" s="33"/>
      <c r="AH4216" s="34"/>
      <c r="AI4216" s="35"/>
      <c r="AJ4216" s="33"/>
      <c r="AK4216" s="34"/>
      <c r="AL4216" s="35"/>
      <c r="AM4216" s="28"/>
      <c r="AN4216" s="28"/>
      <c r="AO4216" s="28"/>
    </row>
    <row r="4217" spans="5:41" x14ac:dyDescent="0.25">
      <c r="E4217" s="20"/>
      <c r="F4217" s="20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  <c r="Y4217" s="15"/>
      <c r="Z4217" s="16"/>
      <c r="AA4217" s="16"/>
      <c r="AB4217" s="16"/>
      <c r="AC4217" s="14"/>
      <c r="AD4217" s="14"/>
      <c r="AE4217" s="27"/>
      <c r="AF4217" s="27"/>
      <c r="AG4217" s="33"/>
      <c r="AH4217" s="34"/>
      <c r="AI4217" s="35"/>
      <c r="AJ4217" s="33"/>
      <c r="AK4217" s="34"/>
      <c r="AL4217" s="35"/>
      <c r="AM4217" s="28"/>
      <c r="AN4217" s="28"/>
      <c r="AO4217" s="28"/>
    </row>
    <row r="4218" spans="5:41" x14ac:dyDescent="0.25">
      <c r="E4218" s="20"/>
      <c r="F4218" s="20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  <c r="Y4218" s="15"/>
      <c r="Z4218" s="16"/>
      <c r="AA4218" s="16"/>
      <c r="AB4218" s="16"/>
      <c r="AC4218" s="14"/>
      <c r="AD4218" s="14"/>
      <c r="AE4218" s="27"/>
      <c r="AF4218" s="27"/>
      <c r="AG4218" s="33"/>
      <c r="AH4218" s="34"/>
      <c r="AI4218" s="35"/>
      <c r="AJ4218" s="33"/>
      <c r="AK4218" s="34"/>
      <c r="AL4218" s="35"/>
      <c r="AM4218" s="28"/>
      <c r="AN4218" s="28"/>
      <c r="AO4218" s="28"/>
    </row>
    <row r="4219" spans="5:41" x14ac:dyDescent="0.25">
      <c r="E4219" s="20"/>
      <c r="F4219" s="20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  <c r="Y4219" s="15"/>
      <c r="Z4219" s="16"/>
      <c r="AA4219" s="16"/>
      <c r="AB4219" s="16"/>
      <c r="AC4219" s="14"/>
      <c r="AD4219" s="14"/>
      <c r="AE4219" s="27"/>
      <c r="AF4219" s="27"/>
      <c r="AG4219" s="33"/>
      <c r="AH4219" s="34"/>
      <c r="AI4219" s="35"/>
      <c r="AJ4219" s="33"/>
      <c r="AK4219" s="34"/>
      <c r="AL4219" s="35"/>
      <c r="AM4219" s="28"/>
      <c r="AN4219" s="28"/>
      <c r="AO4219" s="28"/>
    </row>
    <row r="4220" spans="5:41" x14ac:dyDescent="0.25">
      <c r="E4220" s="20"/>
      <c r="F4220" s="20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  <c r="Y4220" s="15"/>
      <c r="Z4220" s="16"/>
      <c r="AA4220" s="16"/>
      <c r="AB4220" s="16"/>
      <c r="AC4220" s="14"/>
      <c r="AD4220" s="14"/>
      <c r="AE4220" s="27"/>
      <c r="AF4220" s="27"/>
      <c r="AG4220" s="33"/>
      <c r="AH4220" s="34"/>
      <c r="AI4220" s="35"/>
      <c r="AJ4220" s="33"/>
      <c r="AK4220" s="34"/>
      <c r="AL4220" s="35"/>
      <c r="AM4220" s="28"/>
      <c r="AN4220" s="28"/>
      <c r="AO4220" s="28"/>
    </row>
    <row r="4221" spans="5:41" x14ac:dyDescent="0.25">
      <c r="E4221" s="20"/>
      <c r="F4221" s="20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6"/>
      <c r="AA4221" s="16"/>
      <c r="AB4221" s="16"/>
      <c r="AC4221" s="14"/>
      <c r="AD4221" s="14"/>
      <c r="AE4221" s="27"/>
      <c r="AF4221" s="27"/>
      <c r="AG4221" s="33"/>
      <c r="AH4221" s="34"/>
      <c r="AI4221" s="35"/>
      <c r="AJ4221" s="33"/>
      <c r="AK4221" s="34"/>
      <c r="AL4221" s="35"/>
      <c r="AM4221" s="28"/>
      <c r="AN4221" s="28"/>
      <c r="AO4221" s="28"/>
    </row>
    <row r="4222" spans="5:41" x14ac:dyDescent="0.25">
      <c r="E4222" s="20"/>
      <c r="F4222" s="20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6"/>
      <c r="AA4222" s="16"/>
      <c r="AB4222" s="16"/>
      <c r="AC4222" s="14"/>
      <c r="AD4222" s="14"/>
      <c r="AE4222" s="27"/>
      <c r="AF4222" s="27"/>
      <c r="AG4222" s="33"/>
      <c r="AH4222" s="34"/>
      <c r="AI4222" s="35"/>
      <c r="AJ4222" s="33"/>
      <c r="AK4222" s="34"/>
      <c r="AL4222" s="35"/>
      <c r="AM4222" s="28"/>
      <c r="AN4222" s="28"/>
      <c r="AO4222" s="28"/>
    </row>
    <row r="4223" spans="5:41" x14ac:dyDescent="0.25">
      <c r="E4223" s="20"/>
      <c r="F4223" s="20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6"/>
      <c r="AA4223" s="16"/>
      <c r="AB4223" s="16"/>
      <c r="AC4223" s="14"/>
      <c r="AD4223" s="14"/>
      <c r="AE4223" s="27"/>
      <c r="AF4223" s="27"/>
      <c r="AG4223" s="33"/>
      <c r="AH4223" s="34"/>
      <c r="AI4223" s="35"/>
      <c r="AJ4223" s="33"/>
      <c r="AK4223" s="34"/>
      <c r="AL4223" s="35"/>
      <c r="AM4223" s="28"/>
      <c r="AN4223" s="28"/>
      <c r="AO4223" s="28"/>
    </row>
    <row r="4224" spans="5:41" x14ac:dyDescent="0.25">
      <c r="E4224" s="20"/>
      <c r="F4224" s="20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  <c r="Y4224" s="15"/>
      <c r="Z4224" s="16"/>
      <c r="AA4224" s="16"/>
      <c r="AB4224" s="16"/>
      <c r="AC4224" s="14"/>
      <c r="AD4224" s="14"/>
      <c r="AE4224" s="27"/>
      <c r="AF4224" s="27"/>
      <c r="AG4224" s="33"/>
      <c r="AH4224" s="34"/>
      <c r="AI4224" s="35"/>
      <c r="AJ4224" s="33"/>
      <c r="AK4224" s="34"/>
      <c r="AL4224" s="35"/>
      <c r="AM4224" s="28"/>
      <c r="AN4224" s="28"/>
      <c r="AO4224" s="28"/>
    </row>
    <row r="4225" spans="5:41" x14ac:dyDescent="0.25">
      <c r="E4225" s="20"/>
      <c r="F4225" s="20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  <c r="Y4225" s="15"/>
      <c r="Z4225" s="16"/>
      <c r="AA4225" s="16"/>
      <c r="AB4225" s="16"/>
      <c r="AC4225" s="14"/>
      <c r="AD4225" s="14"/>
      <c r="AE4225" s="27"/>
      <c r="AF4225" s="27"/>
      <c r="AG4225" s="33"/>
      <c r="AH4225" s="34"/>
      <c r="AI4225" s="35"/>
      <c r="AJ4225" s="33"/>
      <c r="AK4225" s="34"/>
      <c r="AL4225" s="35"/>
      <c r="AM4225" s="28"/>
      <c r="AN4225" s="28"/>
      <c r="AO4225" s="28"/>
    </row>
    <row r="4226" spans="5:41" x14ac:dyDescent="0.25">
      <c r="E4226" s="20"/>
      <c r="F4226" s="20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  <c r="Y4226" s="15"/>
      <c r="Z4226" s="16"/>
      <c r="AA4226" s="16"/>
      <c r="AB4226" s="16"/>
      <c r="AC4226" s="14"/>
      <c r="AD4226" s="14"/>
      <c r="AE4226" s="27"/>
      <c r="AF4226" s="27"/>
      <c r="AG4226" s="33"/>
      <c r="AH4226" s="34"/>
      <c r="AI4226" s="35"/>
      <c r="AJ4226" s="33"/>
      <c r="AK4226" s="34"/>
      <c r="AL4226" s="35"/>
      <c r="AM4226" s="28"/>
      <c r="AN4226" s="28"/>
      <c r="AO4226" s="28"/>
    </row>
    <row r="4227" spans="5:41" x14ac:dyDescent="0.25">
      <c r="E4227" s="20"/>
      <c r="F4227" s="20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  <c r="Y4227" s="15"/>
      <c r="Z4227" s="16"/>
      <c r="AA4227" s="16"/>
      <c r="AB4227" s="16"/>
      <c r="AC4227" s="14"/>
      <c r="AD4227" s="14"/>
      <c r="AE4227" s="27"/>
      <c r="AF4227" s="27"/>
      <c r="AG4227" s="33"/>
      <c r="AH4227" s="34"/>
      <c r="AI4227" s="35"/>
      <c r="AJ4227" s="33"/>
      <c r="AK4227" s="34"/>
      <c r="AL4227" s="35"/>
      <c r="AM4227" s="28"/>
      <c r="AN4227" s="28"/>
      <c r="AO4227" s="28"/>
    </row>
    <row r="4228" spans="5:41" x14ac:dyDescent="0.25">
      <c r="E4228" s="20"/>
      <c r="F4228" s="20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  <c r="Y4228" s="15"/>
      <c r="Z4228" s="16"/>
      <c r="AA4228" s="16"/>
      <c r="AB4228" s="16"/>
      <c r="AC4228" s="14"/>
      <c r="AD4228" s="14"/>
      <c r="AE4228" s="27"/>
      <c r="AF4228" s="27"/>
      <c r="AG4228" s="33"/>
      <c r="AH4228" s="34"/>
      <c r="AI4228" s="35"/>
      <c r="AJ4228" s="33"/>
      <c r="AK4228" s="34"/>
      <c r="AL4228" s="35"/>
      <c r="AM4228" s="28"/>
      <c r="AN4228" s="28"/>
      <c r="AO4228" s="28"/>
    </row>
    <row r="4229" spans="5:41" x14ac:dyDescent="0.25">
      <c r="E4229" s="20"/>
      <c r="F4229" s="20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  <c r="Y4229" s="15"/>
      <c r="Z4229" s="16"/>
      <c r="AA4229" s="16"/>
      <c r="AB4229" s="16"/>
      <c r="AC4229" s="14"/>
      <c r="AD4229" s="14"/>
      <c r="AE4229" s="27"/>
      <c r="AF4229" s="27"/>
      <c r="AG4229" s="33"/>
      <c r="AH4229" s="34"/>
      <c r="AI4229" s="35"/>
      <c r="AJ4229" s="33"/>
      <c r="AK4229" s="34"/>
      <c r="AL4229" s="35"/>
      <c r="AM4229" s="28"/>
      <c r="AN4229" s="28"/>
      <c r="AO4229" s="28"/>
    </row>
    <row r="4230" spans="5:41" x14ac:dyDescent="0.25">
      <c r="E4230" s="20"/>
      <c r="F4230" s="20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6"/>
      <c r="AA4230" s="16"/>
      <c r="AB4230" s="16"/>
      <c r="AC4230" s="14"/>
      <c r="AD4230" s="14"/>
      <c r="AE4230" s="27"/>
      <c r="AF4230" s="27"/>
      <c r="AG4230" s="33"/>
      <c r="AH4230" s="34"/>
      <c r="AI4230" s="35"/>
      <c r="AJ4230" s="33"/>
      <c r="AK4230" s="34"/>
      <c r="AL4230" s="35"/>
      <c r="AM4230" s="28"/>
      <c r="AN4230" s="28"/>
      <c r="AO4230" s="28"/>
    </row>
    <row r="4231" spans="5:41" x14ac:dyDescent="0.25">
      <c r="E4231" s="20"/>
      <c r="F4231" s="20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  <c r="Y4231" s="15"/>
      <c r="Z4231" s="16"/>
      <c r="AA4231" s="16"/>
      <c r="AB4231" s="16"/>
      <c r="AC4231" s="14"/>
      <c r="AD4231" s="14"/>
      <c r="AE4231" s="27"/>
      <c r="AF4231" s="27"/>
      <c r="AG4231" s="33"/>
      <c r="AH4231" s="34"/>
      <c r="AI4231" s="35"/>
      <c r="AJ4231" s="33"/>
      <c r="AK4231" s="34"/>
      <c r="AL4231" s="35"/>
      <c r="AM4231" s="28"/>
      <c r="AN4231" s="28"/>
      <c r="AO4231" s="28"/>
    </row>
    <row r="4232" spans="5:41" x14ac:dyDescent="0.25">
      <c r="E4232" s="20"/>
      <c r="F4232" s="20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6"/>
      <c r="AA4232" s="16"/>
      <c r="AB4232" s="16"/>
      <c r="AC4232" s="14"/>
      <c r="AD4232" s="14"/>
      <c r="AE4232" s="27"/>
      <c r="AF4232" s="27"/>
      <c r="AG4232" s="33"/>
      <c r="AH4232" s="34"/>
      <c r="AI4232" s="35"/>
      <c r="AJ4232" s="33"/>
      <c r="AK4232" s="34"/>
      <c r="AL4232" s="35"/>
      <c r="AM4232" s="28"/>
      <c r="AN4232" s="28"/>
      <c r="AO4232" s="28"/>
    </row>
    <row r="4233" spans="5:41" x14ac:dyDescent="0.25">
      <c r="E4233" s="20"/>
      <c r="F4233" s="20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6"/>
      <c r="AA4233" s="16"/>
      <c r="AB4233" s="16"/>
      <c r="AC4233" s="14"/>
      <c r="AD4233" s="14"/>
      <c r="AE4233" s="27"/>
      <c r="AF4233" s="27"/>
      <c r="AG4233" s="33"/>
      <c r="AH4233" s="34"/>
      <c r="AI4233" s="35"/>
      <c r="AJ4233" s="33"/>
      <c r="AK4233" s="34"/>
      <c r="AL4233" s="35"/>
      <c r="AM4233" s="28"/>
      <c r="AN4233" s="28"/>
      <c r="AO4233" s="28"/>
    </row>
    <row r="4234" spans="5:41" x14ac:dyDescent="0.25">
      <c r="E4234" s="20"/>
      <c r="F4234" s="20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6"/>
      <c r="AA4234" s="16"/>
      <c r="AB4234" s="16"/>
      <c r="AC4234" s="14"/>
      <c r="AD4234" s="14"/>
      <c r="AE4234" s="27"/>
      <c r="AF4234" s="27"/>
      <c r="AG4234" s="33"/>
      <c r="AH4234" s="34"/>
      <c r="AI4234" s="35"/>
      <c r="AJ4234" s="33"/>
      <c r="AK4234" s="34"/>
      <c r="AL4234" s="35"/>
      <c r="AM4234" s="28"/>
      <c r="AN4234" s="28"/>
      <c r="AO4234" s="28"/>
    </row>
    <row r="4235" spans="5:41" x14ac:dyDescent="0.25">
      <c r="E4235" s="20"/>
      <c r="F4235" s="20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  <c r="Y4235" s="15"/>
      <c r="Z4235" s="16"/>
      <c r="AA4235" s="16"/>
      <c r="AB4235" s="16"/>
      <c r="AC4235" s="14"/>
      <c r="AD4235" s="14"/>
      <c r="AE4235" s="27"/>
      <c r="AF4235" s="27"/>
      <c r="AG4235" s="33"/>
      <c r="AH4235" s="34"/>
      <c r="AI4235" s="35"/>
      <c r="AJ4235" s="33"/>
      <c r="AK4235" s="34"/>
      <c r="AL4235" s="35"/>
      <c r="AM4235" s="28"/>
      <c r="AN4235" s="28"/>
      <c r="AO4235" s="28"/>
    </row>
    <row r="4236" spans="5:41" x14ac:dyDescent="0.25">
      <c r="E4236" s="20"/>
      <c r="F4236" s="20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  <c r="Y4236" s="15"/>
      <c r="Z4236" s="16"/>
      <c r="AA4236" s="16"/>
      <c r="AB4236" s="16"/>
      <c r="AC4236" s="14"/>
      <c r="AD4236" s="14"/>
      <c r="AE4236" s="27"/>
      <c r="AF4236" s="27"/>
      <c r="AG4236" s="33"/>
      <c r="AH4236" s="34"/>
      <c r="AI4236" s="35"/>
      <c r="AJ4236" s="33"/>
      <c r="AK4236" s="34"/>
      <c r="AL4236" s="35"/>
      <c r="AM4236" s="28"/>
      <c r="AN4236" s="28"/>
      <c r="AO4236" s="28"/>
    </row>
    <row r="4237" spans="5:41" x14ac:dyDescent="0.25">
      <c r="E4237" s="20"/>
      <c r="F4237" s="20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6"/>
      <c r="AA4237" s="16"/>
      <c r="AB4237" s="16"/>
      <c r="AC4237" s="14"/>
      <c r="AD4237" s="14"/>
      <c r="AE4237" s="27"/>
      <c r="AF4237" s="27"/>
      <c r="AG4237" s="33"/>
      <c r="AH4237" s="34"/>
      <c r="AI4237" s="35"/>
      <c r="AJ4237" s="33"/>
      <c r="AK4237" s="34"/>
      <c r="AL4237" s="35"/>
      <c r="AM4237" s="28"/>
      <c r="AN4237" s="28"/>
      <c r="AO4237" s="28"/>
    </row>
    <row r="4238" spans="5:41" x14ac:dyDescent="0.25">
      <c r="E4238" s="20"/>
      <c r="F4238" s="20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  <c r="Y4238" s="15"/>
      <c r="Z4238" s="16"/>
      <c r="AA4238" s="16"/>
      <c r="AB4238" s="16"/>
      <c r="AC4238" s="14"/>
      <c r="AD4238" s="14"/>
      <c r="AE4238" s="27"/>
      <c r="AF4238" s="27"/>
      <c r="AG4238" s="33"/>
      <c r="AH4238" s="34"/>
      <c r="AI4238" s="35"/>
      <c r="AJ4238" s="33"/>
      <c r="AK4238" s="34"/>
      <c r="AL4238" s="35"/>
      <c r="AM4238" s="28"/>
      <c r="AN4238" s="28"/>
      <c r="AO4238" s="28"/>
    </row>
    <row r="4239" spans="5:41" x14ac:dyDescent="0.25">
      <c r="E4239" s="20"/>
      <c r="F4239" s="20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6"/>
      <c r="AA4239" s="16"/>
      <c r="AB4239" s="16"/>
      <c r="AC4239" s="14"/>
      <c r="AD4239" s="14"/>
      <c r="AE4239" s="27"/>
      <c r="AF4239" s="27"/>
      <c r="AG4239" s="33"/>
      <c r="AH4239" s="34"/>
      <c r="AI4239" s="35"/>
      <c r="AJ4239" s="33"/>
      <c r="AK4239" s="34"/>
      <c r="AL4239" s="35"/>
      <c r="AM4239" s="28"/>
      <c r="AN4239" s="28"/>
      <c r="AO4239" s="28"/>
    </row>
    <row r="4240" spans="5:41" x14ac:dyDescent="0.25">
      <c r="E4240" s="20"/>
      <c r="F4240" s="20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  <c r="Y4240" s="15"/>
      <c r="Z4240" s="16"/>
      <c r="AA4240" s="16"/>
      <c r="AB4240" s="16"/>
      <c r="AC4240" s="14"/>
      <c r="AD4240" s="14"/>
      <c r="AE4240" s="27"/>
      <c r="AF4240" s="27"/>
      <c r="AG4240" s="33"/>
      <c r="AH4240" s="34"/>
      <c r="AI4240" s="35"/>
      <c r="AJ4240" s="33"/>
      <c r="AK4240" s="34"/>
      <c r="AL4240" s="35"/>
      <c r="AM4240" s="28"/>
      <c r="AN4240" s="28"/>
      <c r="AO4240" s="28"/>
    </row>
    <row r="4241" spans="5:41" x14ac:dyDescent="0.25">
      <c r="E4241" s="20"/>
      <c r="F4241" s="20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  <c r="Y4241" s="15"/>
      <c r="Z4241" s="16"/>
      <c r="AA4241" s="16"/>
      <c r="AB4241" s="16"/>
      <c r="AC4241" s="14"/>
      <c r="AD4241" s="14"/>
      <c r="AE4241" s="27"/>
      <c r="AF4241" s="27"/>
      <c r="AG4241" s="33"/>
      <c r="AH4241" s="34"/>
      <c r="AI4241" s="35"/>
      <c r="AJ4241" s="33"/>
      <c r="AK4241" s="34"/>
      <c r="AL4241" s="35"/>
      <c r="AM4241" s="28"/>
      <c r="AN4241" s="28"/>
      <c r="AO4241" s="28"/>
    </row>
    <row r="4242" spans="5:41" x14ac:dyDescent="0.25">
      <c r="E4242" s="20"/>
      <c r="F4242" s="20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6"/>
      <c r="AA4242" s="16"/>
      <c r="AB4242" s="16"/>
      <c r="AC4242" s="14"/>
      <c r="AD4242" s="14"/>
      <c r="AE4242" s="27"/>
      <c r="AF4242" s="27"/>
      <c r="AG4242" s="33"/>
      <c r="AH4242" s="34"/>
      <c r="AI4242" s="35"/>
      <c r="AJ4242" s="33"/>
      <c r="AK4242" s="34"/>
      <c r="AL4242" s="35"/>
      <c r="AM4242" s="28"/>
      <c r="AN4242" s="28"/>
      <c r="AO4242" s="28"/>
    </row>
    <row r="4243" spans="5:41" x14ac:dyDescent="0.25">
      <c r="E4243" s="20"/>
      <c r="F4243" s="20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  <c r="Y4243" s="15"/>
      <c r="Z4243" s="16"/>
      <c r="AA4243" s="16"/>
      <c r="AB4243" s="16"/>
      <c r="AC4243" s="14"/>
      <c r="AD4243" s="14"/>
      <c r="AE4243" s="27"/>
      <c r="AF4243" s="27"/>
      <c r="AG4243" s="33"/>
      <c r="AH4243" s="34"/>
      <c r="AI4243" s="35"/>
      <c r="AJ4243" s="33"/>
      <c r="AK4243" s="34"/>
      <c r="AL4243" s="35"/>
      <c r="AM4243" s="28"/>
      <c r="AN4243" s="28"/>
      <c r="AO4243" s="28"/>
    </row>
    <row r="4244" spans="5:41" x14ac:dyDescent="0.25">
      <c r="E4244" s="20"/>
      <c r="F4244" s="20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6"/>
      <c r="AA4244" s="16"/>
      <c r="AB4244" s="16"/>
      <c r="AC4244" s="14"/>
      <c r="AD4244" s="14"/>
      <c r="AE4244" s="27"/>
      <c r="AF4244" s="27"/>
      <c r="AG4244" s="33"/>
      <c r="AH4244" s="34"/>
      <c r="AI4244" s="35"/>
      <c r="AJ4244" s="33"/>
      <c r="AK4244" s="34"/>
      <c r="AL4244" s="35"/>
      <c r="AM4244" s="28"/>
      <c r="AN4244" s="28"/>
      <c r="AO4244" s="28"/>
    </row>
    <row r="4245" spans="5:41" x14ac:dyDescent="0.25">
      <c r="E4245" s="20"/>
      <c r="F4245" s="20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  <c r="Y4245" s="15"/>
      <c r="Z4245" s="16"/>
      <c r="AA4245" s="16"/>
      <c r="AB4245" s="16"/>
      <c r="AC4245" s="14"/>
      <c r="AD4245" s="14"/>
      <c r="AE4245" s="27"/>
      <c r="AF4245" s="27"/>
      <c r="AG4245" s="33"/>
      <c r="AH4245" s="34"/>
      <c r="AI4245" s="35"/>
      <c r="AJ4245" s="33"/>
      <c r="AK4245" s="34"/>
      <c r="AL4245" s="35"/>
      <c r="AM4245" s="28"/>
      <c r="AN4245" s="28"/>
      <c r="AO4245" s="28"/>
    </row>
    <row r="4246" spans="5:41" x14ac:dyDescent="0.25">
      <c r="E4246" s="20"/>
      <c r="F4246" s="20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  <c r="Y4246" s="15"/>
      <c r="Z4246" s="16"/>
      <c r="AA4246" s="16"/>
      <c r="AB4246" s="16"/>
      <c r="AC4246" s="14"/>
      <c r="AD4246" s="14"/>
      <c r="AE4246" s="27"/>
      <c r="AF4246" s="27"/>
      <c r="AG4246" s="33"/>
      <c r="AH4246" s="34"/>
      <c r="AI4246" s="35"/>
      <c r="AJ4246" s="33"/>
      <c r="AK4246" s="34"/>
      <c r="AL4246" s="35"/>
      <c r="AM4246" s="28"/>
      <c r="AN4246" s="28"/>
      <c r="AO4246" s="28"/>
    </row>
    <row r="4247" spans="5:41" x14ac:dyDescent="0.25">
      <c r="E4247" s="20"/>
      <c r="F4247" s="20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6"/>
      <c r="AA4247" s="16"/>
      <c r="AB4247" s="16"/>
      <c r="AC4247" s="14"/>
      <c r="AD4247" s="14"/>
      <c r="AE4247" s="27"/>
      <c r="AF4247" s="27"/>
      <c r="AG4247" s="33"/>
      <c r="AH4247" s="34"/>
      <c r="AI4247" s="35"/>
      <c r="AJ4247" s="33"/>
      <c r="AK4247" s="34"/>
      <c r="AL4247" s="35"/>
      <c r="AM4247" s="28"/>
      <c r="AN4247" s="28"/>
      <c r="AO4247" s="28"/>
    </row>
    <row r="4248" spans="5:41" x14ac:dyDescent="0.25">
      <c r="E4248" s="20"/>
      <c r="F4248" s="20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  <c r="Y4248" s="15"/>
      <c r="Z4248" s="16"/>
      <c r="AA4248" s="16"/>
      <c r="AB4248" s="16"/>
      <c r="AC4248" s="14"/>
      <c r="AD4248" s="14"/>
      <c r="AE4248" s="27"/>
      <c r="AF4248" s="27"/>
      <c r="AG4248" s="33"/>
      <c r="AH4248" s="34"/>
      <c r="AI4248" s="35"/>
      <c r="AJ4248" s="33"/>
      <c r="AK4248" s="34"/>
      <c r="AL4248" s="35"/>
      <c r="AM4248" s="28"/>
      <c r="AN4248" s="28"/>
      <c r="AO4248" s="28"/>
    </row>
    <row r="4249" spans="5:41" x14ac:dyDescent="0.25">
      <c r="E4249" s="20"/>
      <c r="F4249" s="20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  <c r="Y4249" s="15"/>
      <c r="Z4249" s="16"/>
      <c r="AA4249" s="16"/>
      <c r="AB4249" s="16"/>
      <c r="AC4249" s="14"/>
      <c r="AD4249" s="14"/>
      <c r="AE4249" s="27"/>
      <c r="AF4249" s="27"/>
      <c r="AG4249" s="33"/>
      <c r="AH4249" s="34"/>
      <c r="AI4249" s="35"/>
      <c r="AJ4249" s="33"/>
      <c r="AK4249" s="34"/>
      <c r="AL4249" s="35"/>
      <c r="AM4249" s="28"/>
      <c r="AN4249" s="28"/>
      <c r="AO4249" s="28"/>
    </row>
    <row r="4250" spans="5:41" x14ac:dyDescent="0.25">
      <c r="E4250" s="20"/>
      <c r="F4250" s="20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  <c r="Y4250" s="15"/>
      <c r="Z4250" s="16"/>
      <c r="AA4250" s="16"/>
      <c r="AB4250" s="16"/>
      <c r="AC4250" s="14"/>
      <c r="AD4250" s="14"/>
      <c r="AE4250" s="27"/>
      <c r="AF4250" s="27"/>
      <c r="AG4250" s="33"/>
      <c r="AH4250" s="34"/>
      <c r="AI4250" s="35"/>
      <c r="AJ4250" s="33"/>
      <c r="AK4250" s="34"/>
      <c r="AL4250" s="35"/>
      <c r="AM4250" s="28"/>
      <c r="AN4250" s="28"/>
      <c r="AO4250" s="28"/>
    </row>
    <row r="4251" spans="5:41" x14ac:dyDescent="0.25">
      <c r="E4251" s="20"/>
      <c r="F4251" s="20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6"/>
      <c r="AA4251" s="16"/>
      <c r="AB4251" s="16"/>
      <c r="AC4251" s="14"/>
      <c r="AD4251" s="14"/>
      <c r="AE4251" s="27"/>
      <c r="AF4251" s="27"/>
      <c r="AG4251" s="33"/>
      <c r="AH4251" s="34"/>
      <c r="AI4251" s="35"/>
      <c r="AJ4251" s="33"/>
      <c r="AK4251" s="34"/>
      <c r="AL4251" s="35"/>
      <c r="AM4251" s="28"/>
      <c r="AN4251" s="28"/>
      <c r="AO4251" s="28"/>
    </row>
    <row r="4252" spans="5:41" x14ac:dyDescent="0.25">
      <c r="E4252" s="20"/>
      <c r="F4252" s="20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  <c r="Y4252" s="15"/>
      <c r="Z4252" s="16"/>
      <c r="AA4252" s="16"/>
      <c r="AB4252" s="16"/>
      <c r="AC4252" s="14"/>
      <c r="AD4252" s="14"/>
      <c r="AE4252" s="27"/>
      <c r="AF4252" s="27"/>
      <c r="AG4252" s="33"/>
      <c r="AH4252" s="34"/>
      <c r="AI4252" s="35"/>
      <c r="AJ4252" s="33"/>
      <c r="AK4252" s="34"/>
      <c r="AL4252" s="35"/>
      <c r="AM4252" s="28"/>
      <c r="AN4252" s="28"/>
      <c r="AO4252" s="28"/>
    </row>
    <row r="4253" spans="5:41" x14ac:dyDescent="0.25">
      <c r="E4253" s="20"/>
      <c r="F4253" s="20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  <c r="Y4253" s="15"/>
      <c r="Z4253" s="16"/>
      <c r="AA4253" s="16"/>
      <c r="AB4253" s="16"/>
      <c r="AC4253" s="14"/>
      <c r="AD4253" s="14"/>
      <c r="AE4253" s="27"/>
      <c r="AF4253" s="27"/>
      <c r="AG4253" s="33"/>
      <c r="AH4253" s="34"/>
      <c r="AI4253" s="35"/>
      <c r="AJ4253" s="33"/>
      <c r="AK4253" s="34"/>
      <c r="AL4253" s="35"/>
      <c r="AM4253" s="28"/>
      <c r="AN4253" s="28"/>
      <c r="AO4253" s="28"/>
    </row>
    <row r="4254" spans="5:41" x14ac:dyDescent="0.25">
      <c r="E4254" s="20"/>
      <c r="F4254" s="20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  <c r="Y4254" s="15"/>
      <c r="Z4254" s="16"/>
      <c r="AA4254" s="16"/>
      <c r="AB4254" s="16"/>
      <c r="AC4254" s="14"/>
      <c r="AD4254" s="14"/>
      <c r="AE4254" s="27"/>
      <c r="AF4254" s="27"/>
      <c r="AG4254" s="33"/>
      <c r="AH4254" s="34"/>
      <c r="AI4254" s="35"/>
      <c r="AJ4254" s="33"/>
      <c r="AK4254" s="34"/>
      <c r="AL4254" s="35"/>
      <c r="AM4254" s="28"/>
      <c r="AN4254" s="28"/>
      <c r="AO4254" s="28"/>
    </row>
    <row r="4255" spans="5:41" x14ac:dyDescent="0.25">
      <c r="E4255" s="20"/>
      <c r="F4255" s="20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  <c r="Y4255" s="15"/>
      <c r="Z4255" s="16"/>
      <c r="AA4255" s="16"/>
      <c r="AB4255" s="16"/>
      <c r="AC4255" s="14"/>
      <c r="AD4255" s="14"/>
      <c r="AE4255" s="27"/>
      <c r="AF4255" s="27"/>
      <c r="AG4255" s="33"/>
      <c r="AH4255" s="34"/>
      <c r="AI4255" s="35"/>
      <c r="AJ4255" s="33"/>
      <c r="AK4255" s="34"/>
      <c r="AL4255" s="35"/>
      <c r="AM4255" s="28"/>
      <c r="AN4255" s="28"/>
      <c r="AO4255" s="28"/>
    </row>
    <row r="4256" spans="5:41" x14ac:dyDescent="0.25">
      <c r="E4256" s="20"/>
      <c r="F4256" s="20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6"/>
      <c r="AA4256" s="16"/>
      <c r="AB4256" s="16"/>
      <c r="AC4256" s="14"/>
      <c r="AD4256" s="14"/>
      <c r="AE4256" s="27"/>
      <c r="AF4256" s="27"/>
      <c r="AG4256" s="33"/>
      <c r="AH4256" s="34"/>
      <c r="AI4256" s="35"/>
      <c r="AJ4256" s="33"/>
      <c r="AK4256" s="34"/>
      <c r="AL4256" s="35"/>
      <c r="AM4256" s="28"/>
      <c r="AN4256" s="28"/>
      <c r="AO4256" s="28"/>
    </row>
    <row r="4257" spans="5:41" x14ac:dyDescent="0.25">
      <c r="E4257" s="20"/>
      <c r="F4257" s="20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6"/>
      <c r="AA4257" s="16"/>
      <c r="AB4257" s="16"/>
      <c r="AC4257" s="14"/>
      <c r="AD4257" s="14"/>
      <c r="AE4257" s="27"/>
      <c r="AF4257" s="27"/>
      <c r="AG4257" s="33"/>
      <c r="AH4257" s="34"/>
      <c r="AI4257" s="35"/>
      <c r="AJ4257" s="33"/>
      <c r="AK4257" s="34"/>
      <c r="AL4257" s="35"/>
      <c r="AM4257" s="28"/>
      <c r="AN4257" s="28"/>
      <c r="AO4257" s="28"/>
    </row>
    <row r="4258" spans="5:41" x14ac:dyDescent="0.25">
      <c r="E4258" s="20"/>
      <c r="F4258" s="20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5"/>
      <c r="Z4258" s="16"/>
      <c r="AA4258" s="16"/>
      <c r="AB4258" s="16"/>
      <c r="AC4258" s="14"/>
      <c r="AD4258" s="14"/>
      <c r="AE4258" s="27"/>
      <c r="AF4258" s="27"/>
      <c r="AG4258" s="33"/>
      <c r="AH4258" s="34"/>
      <c r="AI4258" s="35"/>
      <c r="AJ4258" s="33"/>
      <c r="AK4258" s="34"/>
      <c r="AL4258" s="35"/>
      <c r="AM4258" s="28"/>
      <c r="AN4258" s="28"/>
      <c r="AO4258" s="28"/>
    </row>
    <row r="4259" spans="5:41" x14ac:dyDescent="0.25">
      <c r="E4259" s="20"/>
      <c r="F4259" s="20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  <c r="Y4259" s="15"/>
      <c r="Z4259" s="16"/>
      <c r="AA4259" s="16"/>
      <c r="AB4259" s="16"/>
      <c r="AC4259" s="14"/>
      <c r="AD4259" s="14"/>
      <c r="AE4259" s="27"/>
      <c r="AF4259" s="27"/>
      <c r="AG4259" s="33"/>
      <c r="AH4259" s="34"/>
      <c r="AI4259" s="35"/>
      <c r="AJ4259" s="33"/>
      <c r="AK4259" s="34"/>
      <c r="AL4259" s="35"/>
      <c r="AM4259" s="28"/>
      <c r="AN4259" s="28"/>
      <c r="AO4259" s="28"/>
    </row>
    <row r="4260" spans="5:41" x14ac:dyDescent="0.25">
      <c r="E4260" s="20"/>
      <c r="F4260" s="20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6"/>
      <c r="AA4260" s="16"/>
      <c r="AB4260" s="16"/>
      <c r="AC4260" s="14"/>
      <c r="AD4260" s="14"/>
      <c r="AE4260" s="27"/>
      <c r="AF4260" s="27"/>
      <c r="AG4260" s="33"/>
      <c r="AH4260" s="34"/>
      <c r="AI4260" s="35"/>
      <c r="AJ4260" s="33"/>
      <c r="AK4260" s="34"/>
      <c r="AL4260" s="35"/>
      <c r="AM4260" s="28"/>
      <c r="AN4260" s="28"/>
      <c r="AO4260" s="28"/>
    </row>
    <row r="4261" spans="5:41" x14ac:dyDescent="0.25">
      <c r="E4261" s="20"/>
      <c r="F4261" s="20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  <c r="Y4261" s="15"/>
      <c r="Z4261" s="16"/>
      <c r="AA4261" s="16"/>
      <c r="AB4261" s="16"/>
      <c r="AC4261" s="14"/>
      <c r="AD4261" s="14"/>
      <c r="AE4261" s="27"/>
      <c r="AF4261" s="27"/>
      <c r="AG4261" s="33"/>
      <c r="AH4261" s="34"/>
      <c r="AI4261" s="35"/>
      <c r="AJ4261" s="33"/>
      <c r="AK4261" s="34"/>
      <c r="AL4261" s="35"/>
      <c r="AM4261" s="28"/>
      <c r="AN4261" s="28"/>
      <c r="AO4261" s="28"/>
    </row>
    <row r="4262" spans="5:41" x14ac:dyDescent="0.25">
      <c r="E4262" s="20"/>
      <c r="F4262" s="20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6"/>
      <c r="AA4262" s="16"/>
      <c r="AB4262" s="16"/>
      <c r="AC4262" s="14"/>
      <c r="AD4262" s="14"/>
      <c r="AE4262" s="27"/>
      <c r="AF4262" s="27"/>
      <c r="AG4262" s="33"/>
      <c r="AH4262" s="34"/>
      <c r="AI4262" s="35"/>
      <c r="AJ4262" s="33"/>
      <c r="AK4262" s="34"/>
      <c r="AL4262" s="35"/>
      <c r="AM4262" s="28"/>
      <c r="AN4262" s="28"/>
      <c r="AO4262" s="28"/>
    </row>
    <row r="4263" spans="5:41" x14ac:dyDescent="0.25">
      <c r="E4263" s="20"/>
      <c r="F4263" s="20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6"/>
      <c r="AA4263" s="16"/>
      <c r="AB4263" s="16"/>
      <c r="AC4263" s="14"/>
      <c r="AD4263" s="14"/>
      <c r="AE4263" s="27"/>
      <c r="AF4263" s="27"/>
      <c r="AG4263" s="33"/>
      <c r="AH4263" s="34"/>
      <c r="AI4263" s="35"/>
      <c r="AJ4263" s="33"/>
      <c r="AK4263" s="34"/>
      <c r="AL4263" s="35"/>
      <c r="AM4263" s="28"/>
      <c r="AN4263" s="28"/>
      <c r="AO4263" s="28"/>
    </row>
    <row r="4264" spans="5:41" x14ac:dyDescent="0.25">
      <c r="E4264" s="20"/>
      <c r="F4264" s="20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  <c r="Y4264" s="15"/>
      <c r="Z4264" s="16"/>
      <c r="AA4264" s="16"/>
      <c r="AB4264" s="16"/>
      <c r="AC4264" s="14"/>
      <c r="AD4264" s="14"/>
      <c r="AE4264" s="27"/>
      <c r="AF4264" s="27"/>
      <c r="AG4264" s="33"/>
      <c r="AH4264" s="34"/>
      <c r="AI4264" s="35"/>
      <c r="AJ4264" s="33"/>
      <c r="AK4264" s="34"/>
      <c r="AL4264" s="35"/>
      <c r="AM4264" s="28"/>
      <c r="AN4264" s="28"/>
      <c r="AO4264" s="28"/>
    </row>
    <row r="4265" spans="5:41" x14ac:dyDescent="0.25">
      <c r="E4265" s="20"/>
      <c r="F4265" s="20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  <c r="Y4265" s="15"/>
      <c r="Z4265" s="16"/>
      <c r="AA4265" s="16"/>
      <c r="AB4265" s="16"/>
      <c r="AC4265" s="14"/>
      <c r="AD4265" s="14"/>
      <c r="AE4265" s="27"/>
      <c r="AF4265" s="27"/>
      <c r="AG4265" s="33"/>
      <c r="AH4265" s="34"/>
      <c r="AI4265" s="35"/>
      <c r="AJ4265" s="33"/>
      <c r="AK4265" s="34"/>
      <c r="AL4265" s="35"/>
      <c r="AM4265" s="28"/>
      <c r="AN4265" s="28"/>
      <c r="AO4265" s="28"/>
    </row>
    <row r="4266" spans="5:41" x14ac:dyDescent="0.25">
      <c r="E4266" s="20"/>
      <c r="F4266" s="20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6"/>
      <c r="AA4266" s="16"/>
      <c r="AB4266" s="16"/>
      <c r="AC4266" s="14"/>
      <c r="AD4266" s="14"/>
      <c r="AE4266" s="27"/>
      <c r="AF4266" s="27"/>
      <c r="AG4266" s="33"/>
      <c r="AH4266" s="34"/>
      <c r="AI4266" s="35"/>
      <c r="AJ4266" s="33"/>
      <c r="AK4266" s="34"/>
      <c r="AL4266" s="35"/>
      <c r="AM4266" s="28"/>
      <c r="AN4266" s="28"/>
      <c r="AO4266" s="28"/>
    </row>
    <row r="4267" spans="5:41" x14ac:dyDescent="0.25">
      <c r="E4267" s="20"/>
      <c r="F4267" s="20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  <c r="Y4267" s="15"/>
      <c r="Z4267" s="16"/>
      <c r="AA4267" s="16"/>
      <c r="AB4267" s="16"/>
      <c r="AC4267" s="14"/>
      <c r="AD4267" s="14"/>
      <c r="AE4267" s="27"/>
      <c r="AF4267" s="27"/>
      <c r="AG4267" s="33"/>
      <c r="AH4267" s="34"/>
      <c r="AI4267" s="35"/>
      <c r="AJ4267" s="33"/>
      <c r="AK4267" s="34"/>
      <c r="AL4267" s="35"/>
      <c r="AM4267" s="28"/>
      <c r="AN4267" s="28"/>
      <c r="AO4267" s="28"/>
    </row>
    <row r="4268" spans="5:41" x14ac:dyDescent="0.25">
      <c r="E4268" s="20"/>
      <c r="F4268" s="20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  <c r="Y4268" s="15"/>
      <c r="Z4268" s="16"/>
      <c r="AA4268" s="16"/>
      <c r="AB4268" s="16"/>
      <c r="AC4268" s="14"/>
      <c r="AD4268" s="14"/>
      <c r="AE4268" s="27"/>
      <c r="AF4268" s="27"/>
      <c r="AG4268" s="33"/>
      <c r="AH4268" s="34"/>
      <c r="AI4268" s="35"/>
      <c r="AJ4268" s="33"/>
      <c r="AK4268" s="34"/>
      <c r="AL4268" s="35"/>
      <c r="AM4268" s="28"/>
      <c r="AN4268" s="28"/>
      <c r="AO4268" s="28"/>
    </row>
    <row r="4269" spans="5:41" x14ac:dyDescent="0.25">
      <c r="E4269" s="20"/>
      <c r="F4269" s="20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  <c r="Y4269" s="15"/>
      <c r="Z4269" s="16"/>
      <c r="AA4269" s="16"/>
      <c r="AB4269" s="16"/>
      <c r="AC4269" s="14"/>
      <c r="AD4269" s="14"/>
      <c r="AE4269" s="27"/>
      <c r="AF4269" s="27"/>
      <c r="AG4269" s="33"/>
      <c r="AH4269" s="34"/>
      <c r="AI4269" s="35"/>
      <c r="AJ4269" s="33"/>
      <c r="AK4269" s="34"/>
      <c r="AL4269" s="35"/>
      <c r="AM4269" s="28"/>
      <c r="AN4269" s="28"/>
      <c r="AO4269" s="28"/>
    </row>
    <row r="4270" spans="5:41" x14ac:dyDescent="0.25">
      <c r="E4270" s="20"/>
      <c r="F4270" s="20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  <c r="Y4270" s="15"/>
      <c r="Z4270" s="16"/>
      <c r="AA4270" s="16"/>
      <c r="AB4270" s="16"/>
      <c r="AC4270" s="14"/>
      <c r="AD4270" s="14"/>
      <c r="AE4270" s="27"/>
      <c r="AF4270" s="27"/>
      <c r="AG4270" s="33"/>
      <c r="AH4270" s="34"/>
      <c r="AI4270" s="35"/>
      <c r="AJ4270" s="33"/>
      <c r="AK4270" s="34"/>
      <c r="AL4270" s="35"/>
      <c r="AM4270" s="28"/>
      <c r="AN4270" s="28"/>
      <c r="AO4270" s="28"/>
    </row>
    <row r="4271" spans="5:41" x14ac:dyDescent="0.25">
      <c r="E4271" s="20"/>
      <c r="F4271" s="20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6"/>
      <c r="AA4271" s="16"/>
      <c r="AB4271" s="16"/>
      <c r="AC4271" s="14"/>
      <c r="AD4271" s="14"/>
      <c r="AE4271" s="27"/>
      <c r="AF4271" s="27"/>
      <c r="AG4271" s="33"/>
      <c r="AH4271" s="34"/>
      <c r="AI4271" s="35"/>
      <c r="AJ4271" s="33"/>
      <c r="AK4271" s="34"/>
      <c r="AL4271" s="35"/>
      <c r="AM4271" s="28"/>
      <c r="AN4271" s="28"/>
      <c r="AO4271" s="28"/>
    </row>
    <row r="4272" spans="5:41" x14ac:dyDescent="0.25">
      <c r="E4272" s="20"/>
      <c r="F4272" s="20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6"/>
      <c r="AA4272" s="16"/>
      <c r="AB4272" s="16"/>
      <c r="AC4272" s="14"/>
      <c r="AD4272" s="14"/>
      <c r="AE4272" s="27"/>
      <c r="AF4272" s="27"/>
      <c r="AG4272" s="33"/>
      <c r="AH4272" s="34"/>
      <c r="AI4272" s="35"/>
      <c r="AJ4272" s="33"/>
      <c r="AK4272" s="34"/>
      <c r="AL4272" s="35"/>
      <c r="AM4272" s="28"/>
      <c r="AN4272" s="28"/>
      <c r="AO4272" s="28"/>
    </row>
    <row r="4273" spans="5:41" x14ac:dyDescent="0.25">
      <c r="E4273" s="20"/>
      <c r="F4273" s="20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6"/>
      <c r="AA4273" s="16"/>
      <c r="AB4273" s="16"/>
      <c r="AC4273" s="14"/>
      <c r="AD4273" s="14"/>
      <c r="AE4273" s="27"/>
      <c r="AF4273" s="27"/>
      <c r="AG4273" s="33"/>
      <c r="AH4273" s="34"/>
      <c r="AI4273" s="35"/>
      <c r="AJ4273" s="33"/>
      <c r="AK4273" s="34"/>
      <c r="AL4273" s="35"/>
      <c r="AM4273" s="28"/>
      <c r="AN4273" s="28"/>
      <c r="AO4273" s="28"/>
    </row>
    <row r="4274" spans="5:41" x14ac:dyDescent="0.25">
      <c r="E4274" s="20"/>
      <c r="F4274" s="20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  <c r="Y4274" s="15"/>
      <c r="Z4274" s="16"/>
      <c r="AA4274" s="16"/>
      <c r="AB4274" s="16"/>
      <c r="AC4274" s="14"/>
      <c r="AD4274" s="14"/>
      <c r="AE4274" s="27"/>
      <c r="AF4274" s="27"/>
      <c r="AG4274" s="33"/>
      <c r="AH4274" s="34"/>
      <c r="AI4274" s="35"/>
      <c r="AJ4274" s="33"/>
      <c r="AK4274" s="34"/>
      <c r="AL4274" s="35"/>
      <c r="AM4274" s="28"/>
      <c r="AN4274" s="28"/>
      <c r="AO4274" s="28"/>
    </row>
    <row r="4275" spans="5:41" x14ac:dyDescent="0.25">
      <c r="E4275" s="20"/>
      <c r="F4275" s="20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6"/>
      <c r="AA4275" s="16"/>
      <c r="AB4275" s="16"/>
      <c r="AC4275" s="14"/>
      <c r="AD4275" s="14"/>
      <c r="AE4275" s="27"/>
      <c r="AF4275" s="27"/>
      <c r="AG4275" s="33"/>
      <c r="AH4275" s="34"/>
      <c r="AI4275" s="35"/>
      <c r="AJ4275" s="33"/>
      <c r="AK4275" s="34"/>
      <c r="AL4275" s="35"/>
      <c r="AM4275" s="28"/>
      <c r="AN4275" s="28"/>
      <c r="AO4275" s="28"/>
    </row>
    <row r="4276" spans="5:41" x14ac:dyDescent="0.25">
      <c r="E4276" s="20"/>
      <c r="F4276" s="20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6"/>
      <c r="AA4276" s="16"/>
      <c r="AB4276" s="16"/>
      <c r="AC4276" s="14"/>
      <c r="AD4276" s="14"/>
      <c r="AE4276" s="27"/>
      <c r="AF4276" s="27"/>
      <c r="AG4276" s="33"/>
      <c r="AH4276" s="34"/>
      <c r="AI4276" s="35"/>
      <c r="AJ4276" s="33"/>
      <c r="AK4276" s="34"/>
      <c r="AL4276" s="35"/>
      <c r="AM4276" s="28"/>
      <c r="AN4276" s="28"/>
      <c r="AO4276" s="28"/>
    </row>
    <row r="4277" spans="5:41" x14ac:dyDescent="0.25">
      <c r="E4277" s="20"/>
      <c r="F4277" s="20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  <c r="Y4277" s="15"/>
      <c r="Z4277" s="16"/>
      <c r="AA4277" s="16"/>
      <c r="AB4277" s="16"/>
      <c r="AC4277" s="14"/>
      <c r="AD4277" s="14"/>
      <c r="AE4277" s="27"/>
      <c r="AF4277" s="27"/>
      <c r="AG4277" s="33"/>
      <c r="AH4277" s="34"/>
      <c r="AI4277" s="35"/>
      <c r="AJ4277" s="33"/>
      <c r="AK4277" s="34"/>
      <c r="AL4277" s="35"/>
      <c r="AM4277" s="28"/>
      <c r="AN4277" s="28"/>
      <c r="AO4277" s="28"/>
    </row>
    <row r="4278" spans="5:41" x14ac:dyDescent="0.25">
      <c r="E4278" s="20"/>
      <c r="F4278" s="20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  <c r="Y4278" s="15"/>
      <c r="Z4278" s="16"/>
      <c r="AA4278" s="16"/>
      <c r="AB4278" s="16"/>
      <c r="AC4278" s="14"/>
      <c r="AD4278" s="14"/>
      <c r="AE4278" s="27"/>
      <c r="AF4278" s="27"/>
      <c r="AG4278" s="33"/>
      <c r="AH4278" s="34"/>
      <c r="AI4278" s="35"/>
      <c r="AJ4278" s="33"/>
      <c r="AK4278" s="34"/>
      <c r="AL4278" s="35"/>
      <c r="AM4278" s="28"/>
      <c r="AN4278" s="28"/>
      <c r="AO4278" s="28"/>
    </row>
    <row r="4279" spans="5:41" x14ac:dyDescent="0.25">
      <c r="E4279" s="20"/>
      <c r="F4279" s="20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  <c r="Y4279" s="15"/>
      <c r="Z4279" s="16"/>
      <c r="AA4279" s="16"/>
      <c r="AB4279" s="16"/>
      <c r="AC4279" s="14"/>
      <c r="AD4279" s="14"/>
      <c r="AE4279" s="27"/>
      <c r="AF4279" s="27"/>
      <c r="AG4279" s="33"/>
      <c r="AH4279" s="34"/>
      <c r="AI4279" s="35"/>
      <c r="AJ4279" s="33"/>
      <c r="AK4279" s="34"/>
      <c r="AL4279" s="35"/>
      <c r="AM4279" s="28"/>
      <c r="AN4279" s="28"/>
      <c r="AO4279" s="28"/>
    </row>
    <row r="4280" spans="5:41" x14ac:dyDescent="0.25">
      <c r="E4280" s="20"/>
      <c r="F4280" s="20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  <c r="Y4280" s="15"/>
      <c r="Z4280" s="16"/>
      <c r="AA4280" s="16"/>
      <c r="AB4280" s="16"/>
      <c r="AC4280" s="14"/>
      <c r="AD4280" s="14"/>
      <c r="AE4280" s="27"/>
      <c r="AF4280" s="27"/>
      <c r="AG4280" s="33"/>
      <c r="AH4280" s="34"/>
      <c r="AI4280" s="35"/>
      <c r="AJ4280" s="33"/>
      <c r="AK4280" s="34"/>
      <c r="AL4280" s="35"/>
      <c r="AM4280" s="28"/>
      <c r="AN4280" s="28"/>
      <c r="AO4280" s="28"/>
    </row>
    <row r="4281" spans="5:41" x14ac:dyDescent="0.25">
      <c r="E4281" s="20"/>
      <c r="F4281" s="20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6"/>
      <c r="AA4281" s="16"/>
      <c r="AB4281" s="16"/>
      <c r="AC4281" s="14"/>
      <c r="AD4281" s="14"/>
      <c r="AE4281" s="27"/>
      <c r="AF4281" s="27"/>
      <c r="AG4281" s="33"/>
      <c r="AH4281" s="34"/>
      <c r="AI4281" s="35"/>
      <c r="AJ4281" s="33"/>
      <c r="AK4281" s="34"/>
      <c r="AL4281" s="35"/>
      <c r="AM4281" s="28"/>
      <c r="AN4281" s="28"/>
      <c r="AO4281" s="28"/>
    </row>
    <row r="4282" spans="5:41" x14ac:dyDescent="0.25">
      <c r="E4282" s="20"/>
      <c r="F4282" s="20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6"/>
      <c r="AA4282" s="16"/>
      <c r="AB4282" s="16"/>
      <c r="AC4282" s="14"/>
      <c r="AD4282" s="14"/>
      <c r="AE4282" s="27"/>
      <c r="AF4282" s="27"/>
      <c r="AG4282" s="33"/>
      <c r="AH4282" s="34"/>
      <c r="AI4282" s="35"/>
      <c r="AJ4282" s="33"/>
      <c r="AK4282" s="34"/>
      <c r="AL4282" s="35"/>
      <c r="AM4282" s="28"/>
      <c r="AN4282" s="28"/>
      <c r="AO4282" s="28"/>
    </row>
    <row r="4283" spans="5:41" x14ac:dyDescent="0.25">
      <c r="E4283" s="20"/>
      <c r="F4283" s="20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  <c r="Y4283" s="15"/>
      <c r="Z4283" s="16"/>
      <c r="AA4283" s="16"/>
      <c r="AB4283" s="16"/>
      <c r="AC4283" s="14"/>
      <c r="AD4283" s="14"/>
      <c r="AE4283" s="27"/>
      <c r="AF4283" s="27"/>
      <c r="AG4283" s="33"/>
      <c r="AH4283" s="34"/>
      <c r="AI4283" s="35"/>
      <c r="AJ4283" s="33"/>
      <c r="AK4283" s="34"/>
      <c r="AL4283" s="35"/>
      <c r="AM4283" s="28"/>
      <c r="AN4283" s="28"/>
      <c r="AO4283" s="28"/>
    </row>
    <row r="4284" spans="5:41" x14ac:dyDescent="0.25">
      <c r="E4284" s="20"/>
      <c r="F4284" s="20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  <c r="R4284" s="15"/>
      <c r="S4284" s="15"/>
      <c r="T4284" s="15"/>
      <c r="U4284" s="15"/>
      <c r="V4284" s="15"/>
      <c r="W4284" s="15"/>
      <c r="X4284" s="15"/>
      <c r="Y4284" s="15"/>
      <c r="Z4284" s="16"/>
      <c r="AA4284" s="16"/>
      <c r="AB4284" s="16"/>
      <c r="AC4284" s="14"/>
      <c r="AD4284" s="14"/>
      <c r="AE4284" s="27"/>
      <c r="AF4284" s="27"/>
      <c r="AG4284" s="33"/>
      <c r="AH4284" s="34"/>
      <c r="AI4284" s="35"/>
      <c r="AJ4284" s="33"/>
      <c r="AK4284" s="34"/>
      <c r="AL4284" s="35"/>
      <c r="AM4284" s="28"/>
      <c r="AN4284" s="28"/>
      <c r="AO4284" s="28"/>
    </row>
    <row r="4285" spans="5:41" x14ac:dyDescent="0.25">
      <c r="E4285" s="20"/>
      <c r="F4285" s="20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  <c r="Y4285" s="15"/>
      <c r="Z4285" s="16"/>
      <c r="AA4285" s="16"/>
      <c r="AB4285" s="16"/>
      <c r="AC4285" s="14"/>
      <c r="AD4285" s="14"/>
      <c r="AE4285" s="27"/>
      <c r="AF4285" s="27"/>
      <c r="AG4285" s="33"/>
      <c r="AH4285" s="34"/>
      <c r="AI4285" s="35"/>
      <c r="AJ4285" s="33"/>
      <c r="AK4285" s="34"/>
      <c r="AL4285" s="35"/>
      <c r="AM4285" s="28"/>
      <c r="AN4285" s="28"/>
      <c r="AO4285" s="28"/>
    </row>
    <row r="4286" spans="5:41" x14ac:dyDescent="0.25">
      <c r="E4286" s="20"/>
      <c r="F4286" s="20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5"/>
      <c r="S4286" s="15"/>
      <c r="T4286" s="15"/>
      <c r="U4286" s="15"/>
      <c r="V4286" s="15"/>
      <c r="W4286" s="15"/>
      <c r="X4286" s="15"/>
      <c r="Y4286" s="15"/>
      <c r="Z4286" s="16"/>
      <c r="AA4286" s="16"/>
      <c r="AB4286" s="16"/>
      <c r="AC4286" s="14"/>
      <c r="AD4286" s="14"/>
      <c r="AE4286" s="27"/>
      <c r="AF4286" s="27"/>
      <c r="AG4286" s="33"/>
      <c r="AH4286" s="34"/>
      <c r="AI4286" s="35"/>
      <c r="AJ4286" s="33"/>
      <c r="AK4286" s="34"/>
      <c r="AL4286" s="35"/>
      <c r="AM4286" s="28"/>
      <c r="AN4286" s="28"/>
      <c r="AO4286" s="28"/>
    </row>
    <row r="4287" spans="5:41" x14ac:dyDescent="0.25">
      <c r="E4287" s="20"/>
      <c r="F4287" s="20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5"/>
      <c r="S4287" s="15"/>
      <c r="T4287" s="15"/>
      <c r="U4287" s="15"/>
      <c r="V4287" s="15"/>
      <c r="W4287" s="15"/>
      <c r="X4287" s="15"/>
      <c r="Y4287" s="15"/>
      <c r="Z4287" s="16"/>
      <c r="AA4287" s="16"/>
      <c r="AB4287" s="16"/>
      <c r="AC4287" s="14"/>
      <c r="AD4287" s="14"/>
      <c r="AE4287" s="27"/>
      <c r="AF4287" s="27"/>
      <c r="AG4287" s="33"/>
      <c r="AH4287" s="34"/>
      <c r="AI4287" s="35"/>
      <c r="AJ4287" s="33"/>
      <c r="AK4287" s="34"/>
      <c r="AL4287" s="35"/>
      <c r="AM4287" s="28"/>
      <c r="AN4287" s="28"/>
      <c r="AO4287" s="28"/>
    </row>
    <row r="4288" spans="5:41" x14ac:dyDescent="0.25">
      <c r="E4288" s="20"/>
      <c r="F4288" s="20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  <c r="Y4288" s="15"/>
      <c r="Z4288" s="16"/>
      <c r="AA4288" s="16"/>
      <c r="AB4288" s="16"/>
      <c r="AC4288" s="14"/>
      <c r="AD4288" s="14"/>
      <c r="AE4288" s="27"/>
      <c r="AF4288" s="27"/>
      <c r="AG4288" s="33"/>
      <c r="AH4288" s="34"/>
      <c r="AI4288" s="35"/>
      <c r="AJ4288" s="33"/>
      <c r="AK4288" s="34"/>
      <c r="AL4288" s="35"/>
      <c r="AM4288" s="28"/>
      <c r="AN4288" s="28"/>
      <c r="AO4288" s="28"/>
    </row>
    <row r="4289" spans="5:41" x14ac:dyDescent="0.25">
      <c r="E4289" s="20"/>
      <c r="F4289" s="20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5"/>
      <c r="S4289" s="15"/>
      <c r="T4289" s="15"/>
      <c r="U4289" s="15"/>
      <c r="V4289" s="15"/>
      <c r="W4289" s="15"/>
      <c r="X4289" s="15"/>
      <c r="Y4289" s="15"/>
      <c r="Z4289" s="16"/>
      <c r="AA4289" s="16"/>
      <c r="AB4289" s="16"/>
      <c r="AC4289" s="14"/>
      <c r="AD4289" s="14"/>
      <c r="AE4289" s="27"/>
      <c r="AF4289" s="27"/>
      <c r="AG4289" s="33"/>
      <c r="AH4289" s="34"/>
      <c r="AI4289" s="35"/>
      <c r="AJ4289" s="33"/>
      <c r="AK4289" s="34"/>
      <c r="AL4289" s="35"/>
      <c r="AM4289" s="28"/>
      <c r="AN4289" s="28"/>
      <c r="AO4289" s="28"/>
    </row>
    <row r="4290" spans="5:41" x14ac:dyDescent="0.25">
      <c r="E4290" s="20"/>
      <c r="F4290" s="20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  <c r="Y4290" s="15"/>
      <c r="Z4290" s="16"/>
      <c r="AA4290" s="16"/>
      <c r="AB4290" s="16"/>
      <c r="AC4290" s="14"/>
      <c r="AD4290" s="14"/>
      <c r="AE4290" s="27"/>
      <c r="AF4290" s="27"/>
      <c r="AG4290" s="33"/>
      <c r="AH4290" s="34"/>
      <c r="AI4290" s="35"/>
      <c r="AJ4290" s="33"/>
      <c r="AK4290" s="34"/>
      <c r="AL4290" s="35"/>
      <c r="AM4290" s="28"/>
      <c r="AN4290" s="28"/>
      <c r="AO4290" s="28"/>
    </row>
    <row r="4291" spans="5:41" x14ac:dyDescent="0.25">
      <c r="E4291" s="20"/>
      <c r="F4291" s="20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5"/>
      <c r="S4291" s="15"/>
      <c r="T4291" s="15"/>
      <c r="U4291" s="15"/>
      <c r="V4291" s="15"/>
      <c r="W4291" s="15"/>
      <c r="X4291" s="15"/>
      <c r="Y4291" s="15"/>
      <c r="Z4291" s="16"/>
      <c r="AA4291" s="16"/>
      <c r="AB4291" s="16"/>
      <c r="AC4291" s="14"/>
      <c r="AD4291" s="14"/>
      <c r="AE4291" s="27"/>
      <c r="AF4291" s="27"/>
      <c r="AG4291" s="33"/>
      <c r="AH4291" s="34"/>
      <c r="AI4291" s="35"/>
      <c r="AJ4291" s="33"/>
      <c r="AK4291" s="34"/>
      <c r="AL4291" s="35"/>
      <c r="AM4291" s="28"/>
      <c r="AN4291" s="28"/>
      <c r="AO4291" s="28"/>
    </row>
    <row r="4292" spans="5:41" x14ac:dyDescent="0.25">
      <c r="E4292" s="20"/>
      <c r="F4292" s="20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15"/>
      <c r="Y4292" s="15"/>
      <c r="Z4292" s="16"/>
      <c r="AA4292" s="16"/>
      <c r="AB4292" s="16"/>
      <c r="AC4292" s="14"/>
      <c r="AD4292" s="14"/>
      <c r="AE4292" s="27"/>
      <c r="AF4292" s="27"/>
      <c r="AG4292" s="33"/>
      <c r="AH4292" s="34"/>
      <c r="AI4292" s="35"/>
      <c r="AJ4292" s="33"/>
      <c r="AK4292" s="34"/>
      <c r="AL4292" s="35"/>
      <c r="AM4292" s="28"/>
      <c r="AN4292" s="28"/>
      <c r="AO4292" s="28"/>
    </row>
    <row r="4293" spans="5:41" x14ac:dyDescent="0.25">
      <c r="E4293" s="20"/>
      <c r="F4293" s="20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5"/>
      <c r="S4293" s="15"/>
      <c r="T4293" s="15"/>
      <c r="U4293" s="15"/>
      <c r="V4293" s="15"/>
      <c r="W4293" s="15"/>
      <c r="X4293" s="15"/>
      <c r="Y4293" s="15"/>
      <c r="Z4293" s="16"/>
      <c r="AA4293" s="16"/>
      <c r="AB4293" s="16"/>
      <c r="AC4293" s="14"/>
      <c r="AD4293" s="14"/>
      <c r="AE4293" s="27"/>
      <c r="AF4293" s="27"/>
      <c r="AG4293" s="33"/>
      <c r="AH4293" s="34"/>
      <c r="AI4293" s="35"/>
      <c r="AJ4293" s="33"/>
      <c r="AK4293" s="34"/>
      <c r="AL4293" s="35"/>
      <c r="AM4293" s="28"/>
      <c r="AN4293" s="28"/>
      <c r="AO4293" s="28"/>
    </row>
    <row r="4294" spans="5:41" x14ac:dyDescent="0.25">
      <c r="E4294" s="20"/>
      <c r="F4294" s="20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  <c r="Y4294" s="15"/>
      <c r="Z4294" s="16"/>
      <c r="AA4294" s="16"/>
      <c r="AB4294" s="16"/>
      <c r="AC4294" s="14"/>
      <c r="AD4294" s="14"/>
      <c r="AE4294" s="27"/>
      <c r="AF4294" s="27"/>
      <c r="AG4294" s="33"/>
      <c r="AH4294" s="34"/>
      <c r="AI4294" s="35"/>
      <c r="AJ4294" s="33"/>
      <c r="AK4294" s="34"/>
      <c r="AL4294" s="35"/>
      <c r="AM4294" s="28"/>
      <c r="AN4294" s="28"/>
      <c r="AO4294" s="28"/>
    </row>
    <row r="4295" spans="5:41" x14ac:dyDescent="0.25">
      <c r="E4295" s="20"/>
      <c r="F4295" s="20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15"/>
      <c r="Y4295" s="15"/>
      <c r="Z4295" s="16"/>
      <c r="AA4295" s="16"/>
      <c r="AB4295" s="16"/>
      <c r="AC4295" s="14"/>
      <c r="AD4295" s="14"/>
      <c r="AE4295" s="27"/>
      <c r="AF4295" s="27"/>
      <c r="AG4295" s="33"/>
      <c r="AH4295" s="34"/>
      <c r="AI4295" s="35"/>
      <c r="AJ4295" s="33"/>
      <c r="AK4295" s="34"/>
      <c r="AL4295" s="35"/>
      <c r="AM4295" s="28"/>
      <c r="AN4295" s="28"/>
      <c r="AO4295" s="28"/>
    </row>
    <row r="4296" spans="5:41" x14ac:dyDescent="0.25">
      <c r="E4296" s="20"/>
      <c r="F4296" s="20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  <c r="Y4296" s="15"/>
      <c r="Z4296" s="16"/>
      <c r="AA4296" s="16"/>
      <c r="AB4296" s="16"/>
      <c r="AC4296" s="14"/>
      <c r="AD4296" s="14"/>
      <c r="AE4296" s="27"/>
      <c r="AF4296" s="27"/>
      <c r="AG4296" s="33"/>
      <c r="AH4296" s="34"/>
      <c r="AI4296" s="35"/>
      <c r="AJ4296" s="33"/>
      <c r="AK4296" s="34"/>
      <c r="AL4296" s="35"/>
      <c r="AM4296" s="28"/>
      <c r="AN4296" s="28"/>
      <c r="AO4296" s="28"/>
    </row>
    <row r="4297" spans="5:41" x14ac:dyDescent="0.25">
      <c r="E4297" s="20"/>
      <c r="F4297" s="20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  <c r="Y4297" s="15"/>
      <c r="Z4297" s="16"/>
      <c r="AA4297" s="16"/>
      <c r="AB4297" s="16"/>
      <c r="AC4297" s="14"/>
      <c r="AD4297" s="14"/>
      <c r="AE4297" s="27"/>
      <c r="AF4297" s="27"/>
      <c r="AG4297" s="33"/>
      <c r="AH4297" s="34"/>
      <c r="AI4297" s="35"/>
      <c r="AJ4297" s="33"/>
      <c r="AK4297" s="34"/>
      <c r="AL4297" s="35"/>
      <c r="AM4297" s="28"/>
      <c r="AN4297" s="28"/>
      <c r="AO4297" s="28"/>
    </row>
    <row r="4298" spans="5:41" x14ac:dyDescent="0.25">
      <c r="E4298" s="20"/>
      <c r="F4298" s="20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15"/>
      <c r="Y4298" s="15"/>
      <c r="Z4298" s="16"/>
      <c r="AA4298" s="16"/>
      <c r="AB4298" s="16"/>
      <c r="AC4298" s="14"/>
      <c r="AD4298" s="14"/>
      <c r="AE4298" s="27"/>
      <c r="AF4298" s="27"/>
      <c r="AG4298" s="33"/>
      <c r="AH4298" s="34"/>
      <c r="AI4298" s="35"/>
      <c r="AJ4298" s="33"/>
      <c r="AK4298" s="34"/>
      <c r="AL4298" s="35"/>
      <c r="AM4298" s="28"/>
      <c r="AN4298" s="28"/>
      <c r="AO4298" s="28"/>
    </row>
    <row r="4299" spans="5:41" x14ac:dyDescent="0.25">
      <c r="E4299" s="20"/>
      <c r="F4299" s="20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5"/>
      <c r="S4299" s="15"/>
      <c r="T4299" s="15"/>
      <c r="U4299" s="15"/>
      <c r="V4299" s="15"/>
      <c r="W4299" s="15"/>
      <c r="X4299" s="15"/>
      <c r="Y4299" s="15"/>
      <c r="Z4299" s="16"/>
      <c r="AA4299" s="16"/>
      <c r="AB4299" s="16"/>
      <c r="AC4299" s="14"/>
      <c r="AD4299" s="14"/>
      <c r="AE4299" s="27"/>
      <c r="AF4299" s="27"/>
      <c r="AG4299" s="33"/>
      <c r="AH4299" s="34"/>
      <c r="AI4299" s="35"/>
      <c r="AJ4299" s="33"/>
      <c r="AK4299" s="34"/>
      <c r="AL4299" s="35"/>
      <c r="AM4299" s="28"/>
      <c r="AN4299" s="28"/>
      <c r="AO4299" s="28"/>
    </row>
    <row r="4300" spans="5:41" x14ac:dyDescent="0.25">
      <c r="E4300" s="20"/>
      <c r="F4300" s="20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5"/>
      <c r="S4300" s="15"/>
      <c r="T4300" s="15"/>
      <c r="U4300" s="15"/>
      <c r="V4300" s="15"/>
      <c r="W4300" s="15"/>
      <c r="X4300" s="15"/>
      <c r="Y4300" s="15"/>
      <c r="Z4300" s="16"/>
      <c r="AA4300" s="16"/>
      <c r="AB4300" s="16"/>
      <c r="AC4300" s="14"/>
      <c r="AD4300" s="14"/>
      <c r="AE4300" s="27"/>
      <c r="AF4300" s="27"/>
      <c r="AG4300" s="33"/>
      <c r="AH4300" s="34"/>
      <c r="AI4300" s="35"/>
      <c r="AJ4300" s="33"/>
      <c r="AK4300" s="34"/>
      <c r="AL4300" s="35"/>
      <c r="AM4300" s="28"/>
      <c r="AN4300" s="28"/>
      <c r="AO4300" s="28"/>
    </row>
    <row r="4301" spans="5:41" x14ac:dyDescent="0.25">
      <c r="E4301" s="20"/>
      <c r="F4301" s="20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5"/>
      <c r="S4301" s="15"/>
      <c r="T4301" s="15"/>
      <c r="U4301" s="15"/>
      <c r="V4301" s="15"/>
      <c r="W4301" s="15"/>
      <c r="X4301" s="15"/>
      <c r="Y4301" s="15"/>
      <c r="Z4301" s="16"/>
      <c r="AA4301" s="16"/>
      <c r="AB4301" s="16"/>
      <c r="AC4301" s="14"/>
      <c r="AD4301" s="14"/>
      <c r="AE4301" s="27"/>
      <c r="AF4301" s="27"/>
      <c r="AG4301" s="33"/>
      <c r="AH4301" s="34"/>
      <c r="AI4301" s="35"/>
      <c r="AJ4301" s="33"/>
      <c r="AK4301" s="34"/>
      <c r="AL4301" s="35"/>
      <c r="AM4301" s="28"/>
      <c r="AN4301" s="28"/>
      <c r="AO4301" s="28"/>
    </row>
    <row r="4302" spans="5:41" x14ac:dyDescent="0.25">
      <c r="E4302" s="20"/>
      <c r="F4302" s="20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5"/>
      <c r="S4302" s="15"/>
      <c r="T4302" s="15"/>
      <c r="U4302" s="15"/>
      <c r="V4302" s="15"/>
      <c r="W4302" s="15"/>
      <c r="X4302" s="15"/>
      <c r="Y4302" s="15"/>
      <c r="Z4302" s="16"/>
      <c r="AA4302" s="16"/>
      <c r="AB4302" s="16"/>
      <c r="AC4302" s="14"/>
      <c r="AD4302" s="14"/>
      <c r="AE4302" s="27"/>
      <c r="AF4302" s="27"/>
      <c r="AG4302" s="33"/>
      <c r="AH4302" s="34"/>
      <c r="AI4302" s="35"/>
      <c r="AJ4302" s="33"/>
      <c r="AK4302" s="34"/>
      <c r="AL4302" s="35"/>
      <c r="AM4302" s="28"/>
      <c r="AN4302" s="28"/>
      <c r="AO4302" s="28"/>
    </row>
    <row r="4303" spans="5:41" x14ac:dyDescent="0.25">
      <c r="E4303" s="20"/>
      <c r="F4303" s="20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5"/>
      <c r="S4303" s="15"/>
      <c r="T4303" s="15"/>
      <c r="U4303" s="15"/>
      <c r="V4303" s="15"/>
      <c r="W4303" s="15"/>
      <c r="X4303" s="15"/>
      <c r="Y4303" s="15"/>
      <c r="Z4303" s="16"/>
      <c r="AA4303" s="16"/>
      <c r="AB4303" s="16"/>
      <c r="AC4303" s="14"/>
      <c r="AD4303" s="14"/>
      <c r="AE4303" s="27"/>
      <c r="AF4303" s="27"/>
      <c r="AG4303" s="33"/>
      <c r="AH4303" s="34"/>
      <c r="AI4303" s="35"/>
      <c r="AJ4303" s="33"/>
      <c r="AK4303" s="34"/>
      <c r="AL4303" s="35"/>
      <c r="AM4303" s="28"/>
      <c r="AN4303" s="28"/>
      <c r="AO4303" s="28"/>
    </row>
    <row r="4304" spans="5:41" x14ac:dyDescent="0.25">
      <c r="E4304" s="20"/>
      <c r="F4304" s="20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  <c r="R4304" s="15"/>
      <c r="S4304" s="15"/>
      <c r="T4304" s="15"/>
      <c r="U4304" s="15"/>
      <c r="V4304" s="15"/>
      <c r="W4304" s="15"/>
      <c r="X4304" s="15"/>
      <c r="Y4304" s="15"/>
      <c r="Z4304" s="16"/>
      <c r="AA4304" s="16"/>
      <c r="AB4304" s="16"/>
      <c r="AC4304" s="14"/>
      <c r="AD4304" s="14"/>
      <c r="AE4304" s="27"/>
      <c r="AF4304" s="27"/>
      <c r="AG4304" s="33"/>
      <c r="AH4304" s="34"/>
      <c r="AI4304" s="35"/>
      <c r="AJ4304" s="33"/>
      <c r="AK4304" s="34"/>
      <c r="AL4304" s="35"/>
      <c r="AM4304" s="28"/>
      <c r="AN4304" s="28"/>
      <c r="AO4304" s="28"/>
    </row>
    <row r="4305" spans="5:41" x14ac:dyDescent="0.25">
      <c r="E4305" s="20"/>
      <c r="F4305" s="20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  <c r="Y4305" s="15"/>
      <c r="Z4305" s="16"/>
      <c r="AA4305" s="16"/>
      <c r="AB4305" s="16"/>
      <c r="AC4305" s="14"/>
      <c r="AD4305" s="14"/>
      <c r="AE4305" s="27"/>
      <c r="AF4305" s="27"/>
      <c r="AG4305" s="33"/>
      <c r="AH4305" s="34"/>
      <c r="AI4305" s="35"/>
      <c r="AJ4305" s="33"/>
      <c r="AK4305" s="34"/>
      <c r="AL4305" s="35"/>
      <c r="AM4305" s="28"/>
      <c r="AN4305" s="28"/>
      <c r="AO4305" s="28"/>
    </row>
    <row r="4306" spans="5:41" x14ac:dyDescent="0.25">
      <c r="E4306" s="20"/>
      <c r="F4306" s="20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  <c r="Y4306" s="15"/>
      <c r="Z4306" s="16"/>
      <c r="AA4306" s="16"/>
      <c r="AB4306" s="16"/>
      <c r="AC4306" s="14"/>
      <c r="AD4306" s="14"/>
      <c r="AE4306" s="27"/>
      <c r="AF4306" s="27"/>
      <c r="AG4306" s="33"/>
      <c r="AH4306" s="34"/>
      <c r="AI4306" s="35"/>
      <c r="AJ4306" s="33"/>
      <c r="AK4306" s="34"/>
      <c r="AL4306" s="35"/>
      <c r="AM4306" s="28"/>
      <c r="AN4306" s="28"/>
      <c r="AO4306" s="28"/>
    </row>
    <row r="4307" spans="5:41" x14ac:dyDescent="0.25">
      <c r="E4307" s="20"/>
      <c r="F4307" s="20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  <c r="R4307" s="15"/>
      <c r="S4307" s="15"/>
      <c r="T4307" s="15"/>
      <c r="U4307" s="15"/>
      <c r="V4307" s="15"/>
      <c r="W4307" s="15"/>
      <c r="X4307" s="15"/>
      <c r="Y4307" s="15"/>
      <c r="Z4307" s="16"/>
      <c r="AA4307" s="16"/>
      <c r="AB4307" s="16"/>
      <c r="AC4307" s="14"/>
      <c r="AD4307" s="14"/>
      <c r="AE4307" s="27"/>
      <c r="AF4307" s="27"/>
      <c r="AG4307" s="33"/>
      <c r="AH4307" s="34"/>
      <c r="AI4307" s="35"/>
      <c r="AJ4307" s="33"/>
      <c r="AK4307" s="34"/>
      <c r="AL4307" s="35"/>
      <c r="AM4307" s="28"/>
      <c r="AN4307" s="28"/>
      <c r="AO4307" s="28"/>
    </row>
    <row r="4308" spans="5:41" x14ac:dyDescent="0.25">
      <c r="E4308" s="20"/>
      <c r="F4308" s="20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  <c r="R4308" s="15"/>
      <c r="S4308" s="15"/>
      <c r="T4308" s="15"/>
      <c r="U4308" s="15"/>
      <c r="V4308" s="15"/>
      <c r="W4308" s="15"/>
      <c r="X4308" s="15"/>
      <c r="Y4308" s="15"/>
      <c r="Z4308" s="16"/>
      <c r="AA4308" s="16"/>
      <c r="AB4308" s="16"/>
      <c r="AC4308" s="14"/>
      <c r="AD4308" s="14"/>
      <c r="AE4308" s="27"/>
      <c r="AF4308" s="27"/>
      <c r="AG4308" s="33"/>
      <c r="AH4308" s="34"/>
      <c r="AI4308" s="35"/>
      <c r="AJ4308" s="33"/>
      <c r="AK4308" s="34"/>
      <c r="AL4308" s="35"/>
      <c r="AM4308" s="28"/>
      <c r="AN4308" s="28"/>
      <c r="AO4308" s="28"/>
    </row>
    <row r="4309" spans="5:41" x14ac:dyDescent="0.25">
      <c r="E4309" s="20"/>
      <c r="F4309" s="20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  <c r="R4309" s="15"/>
      <c r="S4309" s="15"/>
      <c r="T4309" s="15"/>
      <c r="U4309" s="15"/>
      <c r="V4309" s="15"/>
      <c r="W4309" s="15"/>
      <c r="X4309" s="15"/>
      <c r="Y4309" s="15"/>
      <c r="Z4309" s="16"/>
      <c r="AA4309" s="16"/>
      <c r="AB4309" s="16"/>
      <c r="AC4309" s="14"/>
      <c r="AD4309" s="14"/>
      <c r="AE4309" s="27"/>
      <c r="AF4309" s="27"/>
      <c r="AG4309" s="33"/>
      <c r="AH4309" s="34"/>
      <c r="AI4309" s="35"/>
      <c r="AJ4309" s="33"/>
      <c r="AK4309" s="34"/>
      <c r="AL4309" s="35"/>
      <c r="AM4309" s="28"/>
      <c r="AN4309" s="28"/>
      <c r="AO4309" s="28"/>
    </row>
    <row r="4310" spans="5:41" x14ac:dyDescent="0.25">
      <c r="E4310" s="20"/>
      <c r="F4310" s="20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  <c r="R4310" s="15"/>
      <c r="S4310" s="15"/>
      <c r="T4310" s="15"/>
      <c r="U4310" s="15"/>
      <c r="V4310" s="15"/>
      <c r="W4310" s="15"/>
      <c r="X4310" s="15"/>
      <c r="Y4310" s="15"/>
      <c r="Z4310" s="16"/>
      <c r="AA4310" s="16"/>
      <c r="AB4310" s="16"/>
      <c r="AC4310" s="14"/>
      <c r="AD4310" s="14"/>
      <c r="AE4310" s="27"/>
      <c r="AF4310" s="27"/>
      <c r="AG4310" s="33"/>
      <c r="AH4310" s="34"/>
      <c r="AI4310" s="35"/>
      <c r="AJ4310" s="33"/>
      <c r="AK4310" s="34"/>
      <c r="AL4310" s="35"/>
      <c r="AM4310" s="28"/>
      <c r="AN4310" s="28"/>
      <c r="AO4310" s="28"/>
    </row>
    <row r="4311" spans="5:41" x14ac:dyDescent="0.25">
      <c r="E4311" s="20"/>
      <c r="F4311" s="20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  <c r="Y4311" s="15"/>
      <c r="Z4311" s="16"/>
      <c r="AA4311" s="16"/>
      <c r="AB4311" s="16"/>
      <c r="AC4311" s="14"/>
      <c r="AD4311" s="14"/>
      <c r="AE4311" s="27"/>
      <c r="AF4311" s="27"/>
      <c r="AG4311" s="33"/>
      <c r="AH4311" s="34"/>
      <c r="AI4311" s="35"/>
      <c r="AJ4311" s="33"/>
      <c r="AK4311" s="34"/>
      <c r="AL4311" s="35"/>
      <c r="AM4311" s="28"/>
      <c r="AN4311" s="28"/>
      <c r="AO4311" s="28"/>
    </row>
    <row r="4312" spans="5:41" x14ac:dyDescent="0.25">
      <c r="E4312" s="20"/>
      <c r="F4312" s="20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  <c r="Y4312" s="15"/>
      <c r="Z4312" s="16"/>
      <c r="AA4312" s="16"/>
      <c r="AB4312" s="16"/>
      <c r="AC4312" s="14"/>
      <c r="AD4312" s="14"/>
      <c r="AE4312" s="27"/>
      <c r="AF4312" s="27"/>
      <c r="AG4312" s="33"/>
      <c r="AH4312" s="34"/>
      <c r="AI4312" s="35"/>
      <c r="AJ4312" s="33"/>
      <c r="AK4312" s="34"/>
      <c r="AL4312" s="35"/>
      <c r="AM4312" s="28"/>
      <c r="AN4312" s="28"/>
      <c r="AO4312" s="28"/>
    </row>
    <row r="4313" spans="5:41" x14ac:dyDescent="0.25">
      <c r="E4313" s="20"/>
      <c r="F4313" s="20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  <c r="R4313" s="15"/>
      <c r="S4313" s="15"/>
      <c r="T4313" s="15"/>
      <c r="U4313" s="15"/>
      <c r="V4313" s="15"/>
      <c r="W4313" s="15"/>
      <c r="X4313" s="15"/>
      <c r="Y4313" s="15"/>
      <c r="Z4313" s="16"/>
      <c r="AA4313" s="16"/>
      <c r="AB4313" s="16"/>
      <c r="AC4313" s="14"/>
      <c r="AD4313" s="14"/>
      <c r="AE4313" s="27"/>
      <c r="AF4313" s="27"/>
      <c r="AG4313" s="33"/>
      <c r="AH4313" s="34"/>
      <c r="AI4313" s="35"/>
      <c r="AJ4313" s="33"/>
      <c r="AK4313" s="34"/>
      <c r="AL4313" s="35"/>
      <c r="AM4313" s="28"/>
      <c r="AN4313" s="28"/>
      <c r="AO4313" s="28"/>
    </row>
    <row r="4314" spans="5:41" x14ac:dyDescent="0.25">
      <c r="E4314" s="20"/>
      <c r="F4314" s="20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  <c r="R4314" s="15"/>
      <c r="S4314" s="15"/>
      <c r="T4314" s="15"/>
      <c r="U4314" s="15"/>
      <c r="V4314" s="15"/>
      <c r="W4314" s="15"/>
      <c r="X4314" s="15"/>
      <c r="Y4314" s="15"/>
      <c r="Z4314" s="16"/>
      <c r="AA4314" s="16"/>
      <c r="AB4314" s="16"/>
      <c r="AC4314" s="14"/>
      <c r="AD4314" s="14"/>
      <c r="AE4314" s="27"/>
      <c r="AF4314" s="27"/>
      <c r="AG4314" s="33"/>
      <c r="AH4314" s="34"/>
      <c r="AI4314" s="35"/>
      <c r="AJ4314" s="33"/>
      <c r="AK4314" s="34"/>
      <c r="AL4314" s="35"/>
      <c r="AM4314" s="28"/>
      <c r="AN4314" s="28"/>
      <c r="AO4314" s="28"/>
    </row>
    <row r="4315" spans="5:41" x14ac:dyDescent="0.25">
      <c r="E4315" s="20"/>
      <c r="F4315" s="20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  <c r="Y4315" s="15"/>
      <c r="Z4315" s="16"/>
      <c r="AA4315" s="16"/>
      <c r="AB4315" s="16"/>
      <c r="AC4315" s="14"/>
      <c r="AD4315" s="14"/>
      <c r="AE4315" s="27"/>
      <c r="AF4315" s="27"/>
      <c r="AG4315" s="33"/>
      <c r="AH4315" s="34"/>
      <c r="AI4315" s="35"/>
      <c r="AJ4315" s="33"/>
      <c r="AK4315" s="34"/>
      <c r="AL4315" s="35"/>
      <c r="AM4315" s="28"/>
      <c r="AN4315" s="28"/>
      <c r="AO4315" s="28"/>
    </row>
    <row r="4316" spans="5:41" x14ac:dyDescent="0.25">
      <c r="E4316" s="20"/>
      <c r="F4316" s="20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15"/>
      <c r="Y4316" s="15"/>
      <c r="Z4316" s="16"/>
      <c r="AA4316" s="16"/>
      <c r="AB4316" s="16"/>
      <c r="AC4316" s="14"/>
      <c r="AD4316" s="14"/>
      <c r="AE4316" s="27"/>
      <c r="AF4316" s="27"/>
      <c r="AG4316" s="33"/>
      <c r="AH4316" s="34"/>
      <c r="AI4316" s="35"/>
      <c r="AJ4316" s="33"/>
      <c r="AK4316" s="34"/>
      <c r="AL4316" s="35"/>
      <c r="AM4316" s="28"/>
      <c r="AN4316" s="28"/>
      <c r="AO4316" s="28"/>
    </row>
    <row r="4317" spans="5:41" x14ac:dyDescent="0.25">
      <c r="E4317" s="20"/>
      <c r="F4317" s="20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  <c r="R4317" s="15"/>
      <c r="S4317" s="15"/>
      <c r="T4317" s="15"/>
      <c r="U4317" s="15"/>
      <c r="V4317" s="15"/>
      <c r="W4317" s="15"/>
      <c r="X4317" s="15"/>
      <c r="Y4317" s="15"/>
      <c r="Z4317" s="16"/>
      <c r="AA4317" s="16"/>
      <c r="AB4317" s="16"/>
      <c r="AC4317" s="14"/>
      <c r="AD4317" s="14"/>
      <c r="AE4317" s="27"/>
      <c r="AF4317" s="27"/>
      <c r="AG4317" s="33"/>
      <c r="AH4317" s="34"/>
      <c r="AI4317" s="35"/>
      <c r="AJ4317" s="33"/>
      <c r="AK4317" s="34"/>
      <c r="AL4317" s="35"/>
      <c r="AM4317" s="28"/>
      <c r="AN4317" s="28"/>
      <c r="AO4317" s="28"/>
    </row>
    <row r="4318" spans="5:41" x14ac:dyDescent="0.25">
      <c r="E4318" s="20"/>
      <c r="F4318" s="20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  <c r="R4318" s="15"/>
      <c r="S4318" s="15"/>
      <c r="T4318" s="15"/>
      <c r="U4318" s="15"/>
      <c r="V4318" s="15"/>
      <c r="W4318" s="15"/>
      <c r="X4318" s="15"/>
      <c r="Y4318" s="15"/>
      <c r="Z4318" s="16"/>
      <c r="AA4318" s="16"/>
      <c r="AB4318" s="16"/>
      <c r="AC4318" s="14"/>
      <c r="AD4318" s="14"/>
      <c r="AE4318" s="27"/>
      <c r="AF4318" s="27"/>
      <c r="AG4318" s="33"/>
      <c r="AH4318" s="34"/>
      <c r="AI4318" s="35"/>
      <c r="AJ4318" s="33"/>
      <c r="AK4318" s="34"/>
      <c r="AL4318" s="35"/>
      <c r="AM4318" s="28"/>
      <c r="AN4318" s="28"/>
      <c r="AO4318" s="28"/>
    </row>
    <row r="4319" spans="5:41" x14ac:dyDescent="0.25">
      <c r="E4319" s="20"/>
      <c r="F4319" s="20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6"/>
      <c r="AA4319" s="16"/>
      <c r="AB4319" s="16"/>
      <c r="AC4319" s="14"/>
      <c r="AD4319" s="14"/>
      <c r="AE4319" s="27"/>
      <c r="AF4319" s="27"/>
      <c r="AG4319" s="33"/>
      <c r="AH4319" s="34"/>
      <c r="AI4319" s="35"/>
      <c r="AJ4319" s="33"/>
      <c r="AK4319" s="34"/>
      <c r="AL4319" s="35"/>
      <c r="AM4319" s="28"/>
      <c r="AN4319" s="28"/>
      <c r="AO4319" s="28"/>
    </row>
    <row r="4320" spans="5:41" x14ac:dyDescent="0.25">
      <c r="E4320" s="20"/>
      <c r="F4320" s="20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6"/>
      <c r="AA4320" s="16"/>
      <c r="AB4320" s="16"/>
      <c r="AC4320" s="14"/>
      <c r="AD4320" s="14"/>
      <c r="AE4320" s="27"/>
      <c r="AF4320" s="27"/>
      <c r="AG4320" s="33"/>
      <c r="AH4320" s="34"/>
      <c r="AI4320" s="35"/>
      <c r="AJ4320" s="33"/>
      <c r="AK4320" s="34"/>
      <c r="AL4320" s="35"/>
      <c r="AM4320" s="28"/>
      <c r="AN4320" s="28"/>
      <c r="AO4320" s="28"/>
    </row>
    <row r="4321" spans="5:41" x14ac:dyDescent="0.25">
      <c r="E4321" s="20"/>
      <c r="F4321" s="20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  <c r="Y4321" s="15"/>
      <c r="Z4321" s="16"/>
      <c r="AA4321" s="16"/>
      <c r="AB4321" s="16"/>
      <c r="AC4321" s="14"/>
      <c r="AD4321" s="14"/>
      <c r="AE4321" s="27"/>
      <c r="AF4321" s="27"/>
      <c r="AG4321" s="33"/>
      <c r="AH4321" s="34"/>
      <c r="AI4321" s="35"/>
      <c r="AJ4321" s="33"/>
      <c r="AK4321" s="34"/>
      <c r="AL4321" s="35"/>
      <c r="AM4321" s="28"/>
      <c r="AN4321" s="28"/>
      <c r="AO4321" s="28"/>
    </row>
    <row r="4322" spans="5:41" x14ac:dyDescent="0.25">
      <c r="E4322" s="20"/>
      <c r="F4322" s="20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15"/>
      <c r="Y4322" s="15"/>
      <c r="Z4322" s="16"/>
      <c r="AA4322" s="16"/>
      <c r="AB4322" s="16"/>
      <c r="AC4322" s="14"/>
      <c r="AD4322" s="14"/>
      <c r="AE4322" s="27"/>
      <c r="AF4322" s="27"/>
      <c r="AG4322" s="33"/>
      <c r="AH4322" s="34"/>
      <c r="AI4322" s="35"/>
      <c r="AJ4322" s="33"/>
      <c r="AK4322" s="34"/>
      <c r="AL4322" s="35"/>
      <c r="AM4322" s="28"/>
      <c r="AN4322" s="28"/>
      <c r="AO4322" s="28"/>
    </row>
    <row r="4323" spans="5:41" x14ac:dyDescent="0.25">
      <c r="E4323" s="20"/>
      <c r="F4323" s="20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  <c r="R4323" s="15"/>
      <c r="S4323" s="15"/>
      <c r="T4323" s="15"/>
      <c r="U4323" s="15"/>
      <c r="V4323" s="15"/>
      <c r="W4323" s="15"/>
      <c r="X4323" s="15"/>
      <c r="Y4323" s="15"/>
      <c r="Z4323" s="16"/>
      <c r="AA4323" s="16"/>
      <c r="AB4323" s="16"/>
      <c r="AC4323" s="14"/>
      <c r="AD4323" s="14"/>
      <c r="AE4323" s="27"/>
      <c r="AF4323" s="27"/>
      <c r="AG4323" s="33"/>
      <c r="AH4323" s="34"/>
      <c r="AI4323" s="35"/>
      <c r="AJ4323" s="33"/>
      <c r="AK4323" s="34"/>
      <c r="AL4323" s="35"/>
      <c r="AM4323" s="28"/>
      <c r="AN4323" s="28"/>
      <c r="AO4323" s="28"/>
    </row>
    <row r="4324" spans="5:41" x14ac:dyDescent="0.25">
      <c r="E4324" s="20"/>
      <c r="F4324" s="20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  <c r="R4324" s="15"/>
      <c r="S4324" s="15"/>
      <c r="T4324" s="15"/>
      <c r="U4324" s="15"/>
      <c r="V4324" s="15"/>
      <c r="W4324" s="15"/>
      <c r="X4324" s="15"/>
      <c r="Y4324" s="15"/>
      <c r="Z4324" s="16"/>
      <c r="AA4324" s="16"/>
      <c r="AB4324" s="16"/>
      <c r="AC4324" s="14"/>
      <c r="AD4324" s="14"/>
      <c r="AE4324" s="27"/>
      <c r="AF4324" s="27"/>
      <c r="AG4324" s="33"/>
      <c r="AH4324" s="34"/>
      <c r="AI4324" s="35"/>
      <c r="AJ4324" s="33"/>
      <c r="AK4324" s="34"/>
      <c r="AL4324" s="35"/>
      <c r="AM4324" s="28"/>
      <c r="AN4324" s="28"/>
      <c r="AO4324" s="28"/>
    </row>
    <row r="4325" spans="5:41" x14ac:dyDescent="0.25">
      <c r="E4325" s="20"/>
      <c r="F4325" s="20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  <c r="Y4325" s="15"/>
      <c r="Z4325" s="16"/>
      <c r="AA4325" s="16"/>
      <c r="AB4325" s="16"/>
      <c r="AC4325" s="14"/>
      <c r="AD4325" s="14"/>
      <c r="AE4325" s="27"/>
      <c r="AF4325" s="27"/>
      <c r="AG4325" s="33"/>
      <c r="AH4325" s="34"/>
      <c r="AI4325" s="35"/>
      <c r="AJ4325" s="33"/>
      <c r="AK4325" s="34"/>
      <c r="AL4325" s="35"/>
      <c r="AM4325" s="28"/>
      <c r="AN4325" s="28"/>
      <c r="AO4325" s="28"/>
    </row>
    <row r="4326" spans="5:41" x14ac:dyDescent="0.25">
      <c r="E4326" s="20"/>
      <c r="F4326" s="20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  <c r="R4326" s="15"/>
      <c r="S4326" s="15"/>
      <c r="T4326" s="15"/>
      <c r="U4326" s="15"/>
      <c r="V4326" s="15"/>
      <c r="W4326" s="15"/>
      <c r="X4326" s="15"/>
      <c r="Y4326" s="15"/>
      <c r="Z4326" s="16"/>
      <c r="AA4326" s="16"/>
      <c r="AB4326" s="16"/>
      <c r="AC4326" s="14"/>
      <c r="AD4326" s="14"/>
      <c r="AE4326" s="27"/>
      <c r="AF4326" s="27"/>
      <c r="AG4326" s="33"/>
      <c r="AH4326" s="34"/>
      <c r="AI4326" s="35"/>
      <c r="AJ4326" s="33"/>
      <c r="AK4326" s="34"/>
      <c r="AL4326" s="35"/>
      <c r="AM4326" s="28"/>
      <c r="AN4326" s="28"/>
      <c r="AO4326" s="28"/>
    </row>
    <row r="4327" spans="5:41" x14ac:dyDescent="0.25">
      <c r="E4327" s="20"/>
      <c r="F4327" s="20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  <c r="R4327" s="15"/>
      <c r="S4327" s="15"/>
      <c r="T4327" s="15"/>
      <c r="U4327" s="15"/>
      <c r="V4327" s="15"/>
      <c r="W4327" s="15"/>
      <c r="X4327" s="15"/>
      <c r="Y4327" s="15"/>
      <c r="Z4327" s="16"/>
      <c r="AA4327" s="16"/>
      <c r="AB4327" s="16"/>
      <c r="AC4327" s="14"/>
      <c r="AD4327" s="14"/>
      <c r="AE4327" s="27"/>
      <c r="AF4327" s="27"/>
      <c r="AG4327" s="33"/>
      <c r="AH4327" s="34"/>
      <c r="AI4327" s="35"/>
      <c r="AJ4327" s="33"/>
      <c r="AK4327" s="34"/>
      <c r="AL4327" s="35"/>
      <c r="AM4327" s="28"/>
      <c r="AN4327" s="28"/>
      <c r="AO4327" s="28"/>
    </row>
    <row r="4328" spans="5:41" x14ac:dyDescent="0.25">
      <c r="E4328" s="20"/>
      <c r="F4328" s="20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  <c r="R4328" s="15"/>
      <c r="S4328" s="15"/>
      <c r="T4328" s="15"/>
      <c r="U4328" s="15"/>
      <c r="V4328" s="15"/>
      <c r="W4328" s="15"/>
      <c r="X4328" s="15"/>
      <c r="Y4328" s="15"/>
      <c r="Z4328" s="16"/>
      <c r="AA4328" s="16"/>
      <c r="AB4328" s="16"/>
      <c r="AC4328" s="14"/>
      <c r="AD4328" s="14"/>
      <c r="AE4328" s="27"/>
      <c r="AF4328" s="27"/>
      <c r="AG4328" s="33"/>
      <c r="AH4328" s="34"/>
      <c r="AI4328" s="35"/>
      <c r="AJ4328" s="33"/>
      <c r="AK4328" s="34"/>
      <c r="AL4328" s="35"/>
      <c r="AM4328" s="28"/>
      <c r="AN4328" s="28"/>
      <c r="AO4328" s="28"/>
    </row>
    <row r="4329" spans="5:41" x14ac:dyDescent="0.25">
      <c r="E4329" s="20"/>
      <c r="F4329" s="20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  <c r="R4329" s="15"/>
      <c r="S4329" s="15"/>
      <c r="T4329" s="15"/>
      <c r="U4329" s="15"/>
      <c r="V4329" s="15"/>
      <c r="W4329" s="15"/>
      <c r="X4329" s="15"/>
      <c r="Y4329" s="15"/>
      <c r="Z4329" s="16"/>
      <c r="AA4329" s="16"/>
      <c r="AB4329" s="16"/>
      <c r="AC4329" s="14"/>
      <c r="AD4329" s="14"/>
      <c r="AE4329" s="27"/>
      <c r="AF4329" s="27"/>
      <c r="AG4329" s="33"/>
      <c r="AH4329" s="34"/>
      <c r="AI4329" s="35"/>
      <c r="AJ4329" s="33"/>
      <c r="AK4329" s="34"/>
      <c r="AL4329" s="35"/>
      <c r="AM4329" s="28"/>
      <c r="AN4329" s="28"/>
      <c r="AO4329" s="28"/>
    </row>
    <row r="4330" spans="5:41" x14ac:dyDescent="0.25">
      <c r="E4330" s="20"/>
      <c r="F4330" s="20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  <c r="R4330" s="15"/>
      <c r="S4330" s="15"/>
      <c r="T4330" s="15"/>
      <c r="U4330" s="15"/>
      <c r="V4330" s="15"/>
      <c r="W4330" s="15"/>
      <c r="X4330" s="15"/>
      <c r="Y4330" s="15"/>
      <c r="Z4330" s="16"/>
      <c r="AA4330" s="16"/>
      <c r="AB4330" s="16"/>
      <c r="AC4330" s="14"/>
      <c r="AD4330" s="14"/>
      <c r="AE4330" s="27"/>
      <c r="AF4330" s="27"/>
      <c r="AG4330" s="33"/>
      <c r="AH4330" s="34"/>
      <c r="AI4330" s="35"/>
      <c r="AJ4330" s="33"/>
      <c r="AK4330" s="34"/>
      <c r="AL4330" s="35"/>
      <c r="AM4330" s="28"/>
      <c r="AN4330" s="28"/>
      <c r="AO4330" s="28"/>
    </row>
    <row r="4331" spans="5:41" x14ac:dyDescent="0.25">
      <c r="E4331" s="20"/>
      <c r="F4331" s="20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  <c r="R4331" s="15"/>
      <c r="S4331" s="15"/>
      <c r="T4331" s="15"/>
      <c r="U4331" s="15"/>
      <c r="V4331" s="15"/>
      <c r="W4331" s="15"/>
      <c r="X4331" s="15"/>
      <c r="Y4331" s="15"/>
      <c r="Z4331" s="16"/>
      <c r="AA4331" s="16"/>
      <c r="AB4331" s="16"/>
      <c r="AC4331" s="14"/>
      <c r="AD4331" s="14"/>
      <c r="AE4331" s="27"/>
      <c r="AF4331" s="27"/>
      <c r="AG4331" s="33"/>
      <c r="AH4331" s="34"/>
      <c r="AI4331" s="35"/>
      <c r="AJ4331" s="33"/>
      <c r="AK4331" s="34"/>
      <c r="AL4331" s="35"/>
      <c r="AM4331" s="28"/>
      <c r="AN4331" s="28"/>
      <c r="AO4331" s="28"/>
    </row>
    <row r="4332" spans="5:41" x14ac:dyDescent="0.25">
      <c r="E4332" s="20"/>
      <c r="F4332" s="20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  <c r="Y4332" s="15"/>
      <c r="Z4332" s="16"/>
      <c r="AA4332" s="16"/>
      <c r="AB4332" s="16"/>
      <c r="AC4332" s="14"/>
      <c r="AD4332" s="14"/>
      <c r="AE4332" s="27"/>
      <c r="AF4332" s="27"/>
      <c r="AG4332" s="33"/>
      <c r="AH4332" s="34"/>
      <c r="AI4332" s="35"/>
      <c r="AJ4332" s="33"/>
      <c r="AK4332" s="34"/>
      <c r="AL4332" s="35"/>
      <c r="AM4332" s="28"/>
      <c r="AN4332" s="28"/>
      <c r="AO4332" s="28"/>
    </row>
    <row r="4333" spans="5:41" x14ac:dyDescent="0.25">
      <c r="E4333" s="20"/>
      <c r="F4333" s="20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  <c r="Y4333" s="15"/>
      <c r="Z4333" s="16"/>
      <c r="AA4333" s="16"/>
      <c r="AB4333" s="16"/>
      <c r="AC4333" s="14"/>
      <c r="AD4333" s="14"/>
      <c r="AE4333" s="27"/>
      <c r="AF4333" s="27"/>
      <c r="AG4333" s="33"/>
      <c r="AH4333" s="34"/>
      <c r="AI4333" s="35"/>
      <c r="AJ4333" s="33"/>
      <c r="AK4333" s="34"/>
      <c r="AL4333" s="35"/>
      <c r="AM4333" s="28"/>
      <c r="AN4333" s="28"/>
      <c r="AO4333" s="28"/>
    </row>
    <row r="4334" spans="5:41" x14ac:dyDescent="0.25">
      <c r="E4334" s="20"/>
      <c r="F4334" s="20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  <c r="Y4334" s="15"/>
      <c r="Z4334" s="16"/>
      <c r="AA4334" s="16"/>
      <c r="AB4334" s="16"/>
      <c r="AC4334" s="14"/>
      <c r="AD4334" s="14"/>
      <c r="AE4334" s="27"/>
      <c r="AF4334" s="27"/>
      <c r="AG4334" s="33"/>
      <c r="AH4334" s="34"/>
      <c r="AI4334" s="35"/>
      <c r="AJ4334" s="33"/>
      <c r="AK4334" s="34"/>
      <c r="AL4334" s="35"/>
      <c r="AM4334" s="28"/>
      <c r="AN4334" s="28"/>
      <c r="AO4334" s="28"/>
    </row>
    <row r="4335" spans="5:41" x14ac:dyDescent="0.25">
      <c r="E4335" s="20"/>
      <c r="F4335" s="20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  <c r="R4335" s="15"/>
      <c r="S4335" s="15"/>
      <c r="T4335" s="15"/>
      <c r="U4335" s="15"/>
      <c r="V4335" s="15"/>
      <c r="W4335" s="15"/>
      <c r="X4335" s="15"/>
      <c r="Y4335" s="15"/>
      <c r="Z4335" s="16"/>
      <c r="AA4335" s="16"/>
      <c r="AB4335" s="16"/>
      <c r="AC4335" s="14"/>
      <c r="AD4335" s="14"/>
      <c r="AE4335" s="27"/>
      <c r="AF4335" s="27"/>
      <c r="AG4335" s="33"/>
      <c r="AH4335" s="34"/>
      <c r="AI4335" s="35"/>
      <c r="AJ4335" s="33"/>
      <c r="AK4335" s="34"/>
      <c r="AL4335" s="35"/>
      <c r="AM4335" s="28"/>
      <c r="AN4335" s="28"/>
      <c r="AO4335" s="28"/>
    </row>
    <row r="4336" spans="5:41" x14ac:dyDescent="0.25">
      <c r="E4336" s="20"/>
      <c r="F4336" s="20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  <c r="R4336" s="15"/>
      <c r="S4336" s="15"/>
      <c r="T4336" s="15"/>
      <c r="U4336" s="15"/>
      <c r="V4336" s="15"/>
      <c r="W4336" s="15"/>
      <c r="X4336" s="15"/>
      <c r="Y4336" s="15"/>
      <c r="Z4336" s="16"/>
      <c r="AA4336" s="16"/>
      <c r="AB4336" s="16"/>
      <c r="AC4336" s="14"/>
      <c r="AD4336" s="14"/>
      <c r="AE4336" s="27"/>
      <c r="AF4336" s="27"/>
      <c r="AG4336" s="33"/>
      <c r="AH4336" s="34"/>
      <c r="AI4336" s="35"/>
      <c r="AJ4336" s="33"/>
      <c r="AK4336" s="34"/>
      <c r="AL4336" s="35"/>
      <c r="AM4336" s="28"/>
      <c r="AN4336" s="28"/>
      <c r="AO4336" s="28"/>
    </row>
    <row r="4337" spans="5:41" x14ac:dyDescent="0.25">
      <c r="E4337" s="20"/>
      <c r="F4337" s="20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  <c r="R4337" s="15"/>
      <c r="S4337" s="15"/>
      <c r="T4337" s="15"/>
      <c r="U4337" s="15"/>
      <c r="V4337" s="15"/>
      <c r="W4337" s="15"/>
      <c r="X4337" s="15"/>
      <c r="Y4337" s="15"/>
      <c r="Z4337" s="16"/>
      <c r="AA4337" s="16"/>
      <c r="AB4337" s="16"/>
      <c r="AC4337" s="14"/>
      <c r="AD4337" s="14"/>
      <c r="AE4337" s="27"/>
      <c r="AF4337" s="27"/>
      <c r="AG4337" s="33"/>
      <c r="AH4337" s="34"/>
      <c r="AI4337" s="35"/>
      <c r="AJ4337" s="33"/>
      <c r="AK4337" s="34"/>
      <c r="AL4337" s="35"/>
      <c r="AM4337" s="28"/>
      <c r="AN4337" s="28"/>
      <c r="AO4337" s="28"/>
    </row>
    <row r="4338" spans="5:41" x14ac:dyDescent="0.25">
      <c r="E4338" s="20"/>
      <c r="F4338" s="20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  <c r="R4338" s="15"/>
      <c r="S4338" s="15"/>
      <c r="T4338" s="15"/>
      <c r="U4338" s="15"/>
      <c r="V4338" s="15"/>
      <c r="W4338" s="15"/>
      <c r="X4338" s="15"/>
      <c r="Y4338" s="15"/>
      <c r="Z4338" s="16"/>
      <c r="AA4338" s="16"/>
      <c r="AB4338" s="16"/>
      <c r="AC4338" s="14"/>
      <c r="AD4338" s="14"/>
      <c r="AE4338" s="27"/>
      <c r="AF4338" s="27"/>
      <c r="AG4338" s="33"/>
      <c r="AH4338" s="34"/>
      <c r="AI4338" s="35"/>
      <c r="AJ4338" s="33"/>
      <c r="AK4338" s="34"/>
      <c r="AL4338" s="35"/>
      <c r="AM4338" s="28"/>
      <c r="AN4338" s="28"/>
      <c r="AO4338" s="28"/>
    </row>
    <row r="4339" spans="5:41" x14ac:dyDescent="0.25">
      <c r="E4339" s="20"/>
      <c r="F4339" s="20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6"/>
      <c r="AA4339" s="16"/>
      <c r="AB4339" s="16"/>
      <c r="AC4339" s="14"/>
      <c r="AD4339" s="14"/>
      <c r="AE4339" s="27"/>
      <c r="AF4339" s="27"/>
      <c r="AG4339" s="33"/>
      <c r="AH4339" s="34"/>
      <c r="AI4339" s="35"/>
      <c r="AJ4339" s="33"/>
      <c r="AK4339" s="34"/>
      <c r="AL4339" s="35"/>
      <c r="AM4339" s="28"/>
      <c r="AN4339" s="28"/>
      <c r="AO4339" s="28"/>
    </row>
    <row r="4340" spans="5:41" x14ac:dyDescent="0.25">
      <c r="E4340" s="20"/>
      <c r="F4340" s="20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  <c r="Y4340" s="15"/>
      <c r="Z4340" s="16"/>
      <c r="AA4340" s="16"/>
      <c r="AB4340" s="16"/>
      <c r="AC4340" s="14"/>
      <c r="AD4340" s="14"/>
      <c r="AE4340" s="27"/>
      <c r="AF4340" s="27"/>
      <c r="AG4340" s="33"/>
      <c r="AH4340" s="34"/>
      <c r="AI4340" s="35"/>
      <c r="AJ4340" s="33"/>
      <c r="AK4340" s="34"/>
      <c r="AL4340" s="35"/>
      <c r="AM4340" s="28"/>
      <c r="AN4340" s="28"/>
      <c r="AO4340" s="28"/>
    </row>
    <row r="4341" spans="5:41" x14ac:dyDescent="0.25">
      <c r="E4341" s="20"/>
      <c r="F4341" s="20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  <c r="Y4341" s="15"/>
      <c r="Z4341" s="16"/>
      <c r="AA4341" s="16"/>
      <c r="AB4341" s="16"/>
      <c r="AC4341" s="14"/>
      <c r="AD4341" s="14"/>
      <c r="AE4341" s="27"/>
      <c r="AF4341" s="27"/>
      <c r="AG4341" s="33"/>
      <c r="AH4341" s="34"/>
      <c r="AI4341" s="35"/>
      <c r="AJ4341" s="33"/>
      <c r="AK4341" s="34"/>
      <c r="AL4341" s="35"/>
      <c r="AM4341" s="28"/>
      <c r="AN4341" s="28"/>
      <c r="AO4341" s="28"/>
    </row>
    <row r="4342" spans="5:41" x14ac:dyDescent="0.25">
      <c r="E4342" s="20"/>
      <c r="F4342" s="20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  <c r="R4342" s="15"/>
      <c r="S4342" s="15"/>
      <c r="T4342" s="15"/>
      <c r="U4342" s="15"/>
      <c r="V4342" s="15"/>
      <c r="W4342" s="15"/>
      <c r="X4342" s="15"/>
      <c r="Y4342" s="15"/>
      <c r="Z4342" s="16"/>
      <c r="AA4342" s="16"/>
      <c r="AB4342" s="16"/>
      <c r="AC4342" s="14"/>
      <c r="AD4342" s="14"/>
      <c r="AE4342" s="27"/>
      <c r="AF4342" s="27"/>
      <c r="AG4342" s="33"/>
      <c r="AH4342" s="34"/>
      <c r="AI4342" s="35"/>
      <c r="AJ4342" s="33"/>
      <c r="AK4342" s="34"/>
      <c r="AL4342" s="35"/>
      <c r="AM4342" s="28"/>
      <c r="AN4342" s="28"/>
      <c r="AO4342" s="28"/>
    </row>
    <row r="4343" spans="5:41" x14ac:dyDescent="0.25">
      <c r="E4343" s="20"/>
      <c r="F4343" s="20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  <c r="Y4343" s="15"/>
      <c r="Z4343" s="16"/>
      <c r="AA4343" s="16"/>
      <c r="AB4343" s="16"/>
      <c r="AC4343" s="14"/>
      <c r="AD4343" s="14"/>
      <c r="AE4343" s="27"/>
      <c r="AF4343" s="27"/>
      <c r="AG4343" s="33"/>
      <c r="AH4343" s="34"/>
      <c r="AI4343" s="35"/>
      <c r="AJ4343" s="33"/>
      <c r="AK4343" s="34"/>
      <c r="AL4343" s="35"/>
      <c r="AM4343" s="28"/>
      <c r="AN4343" s="28"/>
      <c r="AO4343" s="28"/>
    </row>
    <row r="4344" spans="5:41" x14ac:dyDescent="0.25">
      <c r="E4344" s="20"/>
      <c r="F4344" s="20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  <c r="R4344" s="15"/>
      <c r="S4344" s="15"/>
      <c r="T4344" s="15"/>
      <c r="U4344" s="15"/>
      <c r="V4344" s="15"/>
      <c r="W4344" s="15"/>
      <c r="X4344" s="15"/>
      <c r="Y4344" s="15"/>
      <c r="Z4344" s="16"/>
      <c r="AA4344" s="16"/>
      <c r="AB4344" s="16"/>
      <c r="AC4344" s="14"/>
      <c r="AD4344" s="14"/>
      <c r="AE4344" s="27"/>
      <c r="AF4344" s="27"/>
      <c r="AG4344" s="33"/>
      <c r="AH4344" s="34"/>
      <c r="AI4344" s="35"/>
      <c r="AJ4344" s="33"/>
      <c r="AK4344" s="34"/>
      <c r="AL4344" s="35"/>
      <c r="AM4344" s="28"/>
      <c r="AN4344" s="28"/>
      <c r="AO4344" s="28"/>
    </row>
    <row r="4345" spans="5:41" x14ac:dyDescent="0.25">
      <c r="E4345" s="20"/>
      <c r="F4345" s="20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  <c r="R4345" s="15"/>
      <c r="S4345" s="15"/>
      <c r="T4345" s="15"/>
      <c r="U4345" s="15"/>
      <c r="V4345" s="15"/>
      <c r="W4345" s="15"/>
      <c r="X4345" s="15"/>
      <c r="Y4345" s="15"/>
      <c r="Z4345" s="16"/>
      <c r="AA4345" s="16"/>
      <c r="AB4345" s="16"/>
      <c r="AC4345" s="14"/>
      <c r="AD4345" s="14"/>
      <c r="AE4345" s="27"/>
      <c r="AF4345" s="27"/>
      <c r="AG4345" s="33"/>
      <c r="AH4345" s="34"/>
      <c r="AI4345" s="35"/>
      <c r="AJ4345" s="33"/>
      <c r="AK4345" s="34"/>
      <c r="AL4345" s="35"/>
      <c r="AM4345" s="28"/>
      <c r="AN4345" s="28"/>
      <c r="AO4345" s="28"/>
    </row>
    <row r="4346" spans="5:41" x14ac:dyDescent="0.25">
      <c r="E4346" s="20"/>
      <c r="F4346" s="20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15"/>
      <c r="Y4346" s="15"/>
      <c r="Z4346" s="16"/>
      <c r="AA4346" s="16"/>
      <c r="AB4346" s="16"/>
      <c r="AC4346" s="14"/>
      <c r="AD4346" s="14"/>
      <c r="AE4346" s="27"/>
      <c r="AF4346" s="27"/>
      <c r="AG4346" s="33"/>
      <c r="AH4346" s="34"/>
      <c r="AI4346" s="35"/>
      <c r="AJ4346" s="33"/>
      <c r="AK4346" s="34"/>
      <c r="AL4346" s="35"/>
      <c r="AM4346" s="28"/>
      <c r="AN4346" s="28"/>
      <c r="AO4346" s="28"/>
    </row>
    <row r="4347" spans="5:41" x14ac:dyDescent="0.25">
      <c r="E4347" s="20"/>
      <c r="F4347" s="20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6"/>
      <c r="AA4347" s="16"/>
      <c r="AB4347" s="16"/>
      <c r="AC4347" s="14"/>
      <c r="AD4347" s="14"/>
      <c r="AE4347" s="27"/>
      <c r="AF4347" s="27"/>
      <c r="AG4347" s="33"/>
      <c r="AH4347" s="34"/>
      <c r="AI4347" s="35"/>
      <c r="AJ4347" s="33"/>
      <c r="AK4347" s="34"/>
      <c r="AL4347" s="35"/>
      <c r="AM4347" s="28"/>
      <c r="AN4347" s="28"/>
      <c r="AO4347" s="28"/>
    </row>
    <row r="4348" spans="5:41" x14ac:dyDescent="0.25">
      <c r="E4348" s="20"/>
      <c r="F4348" s="20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6"/>
      <c r="AA4348" s="16"/>
      <c r="AB4348" s="16"/>
      <c r="AC4348" s="14"/>
      <c r="AD4348" s="14"/>
      <c r="AE4348" s="27"/>
      <c r="AF4348" s="27"/>
      <c r="AG4348" s="33"/>
      <c r="AH4348" s="34"/>
      <c r="AI4348" s="35"/>
      <c r="AJ4348" s="33"/>
      <c r="AK4348" s="34"/>
      <c r="AL4348" s="35"/>
      <c r="AM4348" s="28"/>
      <c r="AN4348" s="28"/>
      <c r="AO4348" s="28"/>
    </row>
    <row r="4349" spans="5:41" x14ac:dyDescent="0.25">
      <c r="E4349" s="20"/>
      <c r="F4349" s="20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  <c r="W4349" s="15"/>
      <c r="X4349" s="15"/>
      <c r="Y4349" s="15"/>
      <c r="Z4349" s="16"/>
      <c r="AA4349" s="16"/>
      <c r="AB4349" s="16"/>
      <c r="AC4349" s="14"/>
      <c r="AD4349" s="14"/>
      <c r="AE4349" s="27"/>
      <c r="AF4349" s="27"/>
      <c r="AG4349" s="33"/>
      <c r="AH4349" s="34"/>
      <c r="AI4349" s="35"/>
      <c r="AJ4349" s="33"/>
      <c r="AK4349" s="34"/>
      <c r="AL4349" s="35"/>
      <c r="AM4349" s="28"/>
      <c r="AN4349" s="28"/>
      <c r="AO4349" s="28"/>
    </row>
    <row r="4350" spans="5:41" x14ac:dyDescent="0.25">
      <c r="E4350" s="20"/>
      <c r="F4350" s="20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  <c r="R4350" s="15"/>
      <c r="S4350" s="15"/>
      <c r="T4350" s="15"/>
      <c r="U4350" s="15"/>
      <c r="V4350" s="15"/>
      <c r="W4350" s="15"/>
      <c r="X4350" s="15"/>
      <c r="Y4350" s="15"/>
      <c r="Z4350" s="16"/>
      <c r="AA4350" s="16"/>
      <c r="AB4350" s="16"/>
      <c r="AC4350" s="14"/>
      <c r="AD4350" s="14"/>
      <c r="AE4350" s="27"/>
      <c r="AF4350" s="27"/>
      <c r="AG4350" s="33"/>
      <c r="AH4350" s="34"/>
      <c r="AI4350" s="35"/>
      <c r="AJ4350" s="33"/>
      <c r="AK4350" s="34"/>
      <c r="AL4350" s="35"/>
      <c r="AM4350" s="28"/>
      <c r="AN4350" s="28"/>
      <c r="AO4350" s="28"/>
    </row>
    <row r="4351" spans="5:41" x14ac:dyDescent="0.25">
      <c r="E4351" s="20"/>
      <c r="F4351" s="20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  <c r="R4351" s="15"/>
      <c r="S4351" s="15"/>
      <c r="T4351" s="15"/>
      <c r="U4351" s="15"/>
      <c r="V4351" s="15"/>
      <c r="W4351" s="15"/>
      <c r="X4351" s="15"/>
      <c r="Y4351" s="15"/>
      <c r="Z4351" s="16"/>
      <c r="AA4351" s="16"/>
      <c r="AB4351" s="16"/>
      <c r="AC4351" s="14"/>
      <c r="AD4351" s="14"/>
      <c r="AE4351" s="27"/>
      <c r="AF4351" s="27"/>
      <c r="AG4351" s="33"/>
      <c r="AH4351" s="34"/>
      <c r="AI4351" s="35"/>
      <c r="AJ4351" s="33"/>
      <c r="AK4351" s="34"/>
      <c r="AL4351" s="35"/>
      <c r="AM4351" s="28"/>
      <c r="AN4351" s="28"/>
      <c r="AO4351" s="28"/>
    </row>
    <row r="4352" spans="5:41" x14ac:dyDescent="0.25">
      <c r="E4352" s="20"/>
      <c r="F4352" s="20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  <c r="R4352" s="15"/>
      <c r="S4352" s="15"/>
      <c r="T4352" s="15"/>
      <c r="U4352" s="15"/>
      <c r="V4352" s="15"/>
      <c r="W4352" s="15"/>
      <c r="X4352" s="15"/>
      <c r="Y4352" s="15"/>
      <c r="Z4352" s="16"/>
      <c r="AA4352" s="16"/>
      <c r="AB4352" s="16"/>
      <c r="AC4352" s="14"/>
      <c r="AD4352" s="14"/>
      <c r="AE4352" s="27"/>
      <c r="AF4352" s="27"/>
      <c r="AG4352" s="33"/>
      <c r="AH4352" s="34"/>
      <c r="AI4352" s="35"/>
      <c r="AJ4352" s="33"/>
      <c r="AK4352" s="34"/>
      <c r="AL4352" s="35"/>
      <c r="AM4352" s="28"/>
      <c r="AN4352" s="28"/>
      <c r="AO4352" s="28"/>
    </row>
    <row r="4353" spans="5:41" x14ac:dyDescent="0.25">
      <c r="E4353" s="20"/>
      <c r="F4353" s="20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  <c r="R4353" s="15"/>
      <c r="S4353" s="15"/>
      <c r="T4353" s="15"/>
      <c r="U4353" s="15"/>
      <c r="V4353" s="15"/>
      <c r="W4353" s="15"/>
      <c r="X4353" s="15"/>
      <c r="Y4353" s="15"/>
      <c r="Z4353" s="16"/>
      <c r="AA4353" s="16"/>
      <c r="AB4353" s="16"/>
      <c r="AC4353" s="14"/>
      <c r="AD4353" s="14"/>
      <c r="AE4353" s="27"/>
      <c r="AF4353" s="27"/>
      <c r="AG4353" s="33"/>
      <c r="AH4353" s="34"/>
      <c r="AI4353" s="35"/>
      <c r="AJ4353" s="33"/>
      <c r="AK4353" s="34"/>
      <c r="AL4353" s="35"/>
      <c r="AM4353" s="28"/>
      <c r="AN4353" s="28"/>
      <c r="AO4353" s="28"/>
    </row>
    <row r="4354" spans="5:41" x14ac:dyDescent="0.25">
      <c r="E4354" s="20"/>
      <c r="F4354" s="20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  <c r="Y4354" s="15"/>
      <c r="Z4354" s="16"/>
      <c r="AA4354" s="16"/>
      <c r="AB4354" s="16"/>
      <c r="AC4354" s="14"/>
      <c r="AD4354" s="14"/>
      <c r="AE4354" s="27"/>
      <c r="AF4354" s="27"/>
      <c r="AG4354" s="33"/>
      <c r="AH4354" s="34"/>
      <c r="AI4354" s="35"/>
      <c r="AJ4354" s="33"/>
      <c r="AK4354" s="34"/>
      <c r="AL4354" s="35"/>
      <c r="AM4354" s="28"/>
      <c r="AN4354" s="28"/>
      <c r="AO4354" s="28"/>
    </row>
    <row r="4355" spans="5:41" x14ac:dyDescent="0.25">
      <c r="E4355" s="20"/>
      <c r="F4355" s="20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  <c r="R4355" s="15"/>
      <c r="S4355" s="15"/>
      <c r="T4355" s="15"/>
      <c r="U4355" s="15"/>
      <c r="V4355" s="15"/>
      <c r="W4355" s="15"/>
      <c r="X4355" s="15"/>
      <c r="Y4355" s="15"/>
      <c r="Z4355" s="16"/>
      <c r="AA4355" s="16"/>
      <c r="AB4355" s="16"/>
      <c r="AC4355" s="14"/>
      <c r="AD4355" s="14"/>
      <c r="AE4355" s="27"/>
      <c r="AF4355" s="27"/>
      <c r="AG4355" s="33"/>
      <c r="AH4355" s="34"/>
      <c r="AI4355" s="35"/>
      <c r="AJ4355" s="33"/>
      <c r="AK4355" s="34"/>
      <c r="AL4355" s="35"/>
      <c r="AM4355" s="28"/>
      <c r="AN4355" s="28"/>
      <c r="AO4355" s="28"/>
    </row>
    <row r="4356" spans="5:41" x14ac:dyDescent="0.25">
      <c r="E4356" s="20"/>
      <c r="F4356" s="20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6"/>
      <c r="AA4356" s="16"/>
      <c r="AB4356" s="16"/>
      <c r="AC4356" s="14"/>
      <c r="AD4356" s="14"/>
      <c r="AE4356" s="27"/>
      <c r="AF4356" s="27"/>
      <c r="AG4356" s="33"/>
      <c r="AH4356" s="34"/>
      <c r="AI4356" s="35"/>
      <c r="AJ4356" s="33"/>
      <c r="AK4356" s="34"/>
      <c r="AL4356" s="35"/>
      <c r="AM4356" s="28"/>
      <c r="AN4356" s="28"/>
      <c r="AO4356" s="28"/>
    </row>
    <row r="4357" spans="5:41" x14ac:dyDescent="0.25">
      <c r="E4357" s="20"/>
      <c r="F4357" s="20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  <c r="R4357" s="15"/>
      <c r="S4357" s="15"/>
      <c r="T4357" s="15"/>
      <c r="U4357" s="15"/>
      <c r="V4357" s="15"/>
      <c r="W4357" s="15"/>
      <c r="X4357" s="15"/>
      <c r="Y4357" s="15"/>
      <c r="Z4357" s="16"/>
      <c r="AA4357" s="16"/>
      <c r="AB4357" s="16"/>
      <c r="AC4357" s="14"/>
      <c r="AD4357" s="14"/>
      <c r="AE4357" s="27"/>
      <c r="AF4357" s="27"/>
      <c r="AG4357" s="33"/>
      <c r="AH4357" s="34"/>
      <c r="AI4357" s="35"/>
      <c r="AJ4357" s="33"/>
      <c r="AK4357" s="34"/>
      <c r="AL4357" s="35"/>
      <c r="AM4357" s="28"/>
      <c r="AN4357" s="28"/>
      <c r="AO4357" s="28"/>
    </row>
    <row r="4358" spans="5:41" x14ac:dyDescent="0.25">
      <c r="E4358" s="20"/>
      <c r="F4358" s="20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  <c r="R4358" s="15"/>
      <c r="S4358" s="15"/>
      <c r="T4358" s="15"/>
      <c r="U4358" s="15"/>
      <c r="V4358" s="15"/>
      <c r="W4358" s="15"/>
      <c r="X4358" s="15"/>
      <c r="Y4358" s="15"/>
      <c r="Z4358" s="16"/>
      <c r="AA4358" s="16"/>
      <c r="AB4358" s="16"/>
      <c r="AC4358" s="14"/>
      <c r="AD4358" s="14"/>
      <c r="AE4358" s="27"/>
      <c r="AF4358" s="27"/>
      <c r="AG4358" s="33"/>
      <c r="AH4358" s="34"/>
      <c r="AI4358" s="35"/>
      <c r="AJ4358" s="33"/>
      <c r="AK4358" s="34"/>
      <c r="AL4358" s="35"/>
      <c r="AM4358" s="28"/>
      <c r="AN4358" s="28"/>
      <c r="AO4358" s="28"/>
    </row>
    <row r="4359" spans="5:41" x14ac:dyDescent="0.25">
      <c r="E4359" s="20"/>
      <c r="F4359" s="20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  <c r="Y4359" s="15"/>
      <c r="Z4359" s="16"/>
      <c r="AA4359" s="16"/>
      <c r="AB4359" s="16"/>
      <c r="AC4359" s="14"/>
      <c r="AD4359" s="14"/>
      <c r="AE4359" s="27"/>
      <c r="AF4359" s="27"/>
      <c r="AG4359" s="33"/>
      <c r="AH4359" s="34"/>
      <c r="AI4359" s="35"/>
      <c r="AJ4359" s="33"/>
      <c r="AK4359" s="34"/>
      <c r="AL4359" s="35"/>
      <c r="AM4359" s="28"/>
      <c r="AN4359" s="28"/>
      <c r="AO4359" s="28"/>
    </row>
    <row r="4360" spans="5:41" x14ac:dyDescent="0.25">
      <c r="E4360" s="20"/>
      <c r="F4360" s="20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  <c r="Y4360" s="15"/>
      <c r="Z4360" s="16"/>
      <c r="AA4360" s="16"/>
      <c r="AB4360" s="16"/>
      <c r="AC4360" s="14"/>
      <c r="AD4360" s="14"/>
      <c r="AE4360" s="27"/>
      <c r="AF4360" s="27"/>
      <c r="AG4360" s="33"/>
      <c r="AH4360" s="34"/>
      <c r="AI4360" s="35"/>
      <c r="AJ4360" s="33"/>
      <c r="AK4360" s="34"/>
      <c r="AL4360" s="35"/>
      <c r="AM4360" s="28"/>
      <c r="AN4360" s="28"/>
      <c r="AO4360" s="28"/>
    </row>
    <row r="4361" spans="5:41" x14ac:dyDescent="0.25">
      <c r="E4361" s="20"/>
      <c r="F4361" s="20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  <c r="R4361" s="15"/>
      <c r="S4361" s="15"/>
      <c r="T4361" s="15"/>
      <c r="U4361" s="15"/>
      <c r="V4361" s="15"/>
      <c r="W4361" s="15"/>
      <c r="X4361" s="15"/>
      <c r="Y4361" s="15"/>
      <c r="Z4361" s="16"/>
      <c r="AA4361" s="16"/>
      <c r="AB4361" s="16"/>
      <c r="AC4361" s="14"/>
      <c r="AD4361" s="14"/>
      <c r="AE4361" s="27"/>
      <c r="AF4361" s="27"/>
      <c r="AG4361" s="33"/>
      <c r="AH4361" s="34"/>
      <c r="AI4361" s="35"/>
      <c r="AJ4361" s="33"/>
      <c r="AK4361" s="34"/>
      <c r="AL4361" s="35"/>
      <c r="AM4361" s="28"/>
      <c r="AN4361" s="28"/>
      <c r="AO4361" s="28"/>
    </row>
    <row r="4362" spans="5:41" x14ac:dyDescent="0.25">
      <c r="E4362" s="20"/>
      <c r="F4362" s="20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  <c r="Y4362" s="15"/>
      <c r="Z4362" s="16"/>
      <c r="AA4362" s="16"/>
      <c r="AB4362" s="16"/>
      <c r="AC4362" s="14"/>
      <c r="AD4362" s="14"/>
      <c r="AE4362" s="27"/>
      <c r="AF4362" s="27"/>
      <c r="AG4362" s="33"/>
      <c r="AH4362" s="34"/>
      <c r="AI4362" s="35"/>
      <c r="AJ4362" s="33"/>
      <c r="AK4362" s="34"/>
      <c r="AL4362" s="35"/>
      <c r="AM4362" s="28"/>
      <c r="AN4362" s="28"/>
      <c r="AO4362" s="28"/>
    </row>
    <row r="4363" spans="5:41" x14ac:dyDescent="0.25">
      <c r="E4363" s="20"/>
      <c r="F4363" s="20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  <c r="R4363" s="15"/>
      <c r="S4363" s="15"/>
      <c r="T4363" s="15"/>
      <c r="U4363" s="15"/>
      <c r="V4363" s="15"/>
      <c r="W4363" s="15"/>
      <c r="X4363" s="15"/>
      <c r="Y4363" s="15"/>
      <c r="Z4363" s="16"/>
      <c r="AA4363" s="16"/>
      <c r="AB4363" s="16"/>
      <c r="AC4363" s="14"/>
      <c r="AD4363" s="14"/>
      <c r="AE4363" s="27"/>
      <c r="AF4363" s="27"/>
      <c r="AG4363" s="33"/>
      <c r="AH4363" s="34"/>
      <c r="AI4363" s="35"/>
      <c r="AJ4363" s="33"/>
      <c r="AK4363" s="34"/>
      <c r="AL4363" s="35"/>
      <c r="AM4363" s="28"/>
      <c r="AN4363" s="28"/>
      <c r="AO4363" s="28"/>
    </row>
    <row r="4364" spans="5:41" x14ac:dyDescent="0.25">
      <c r="E4364" s="20"/>
      <c r="F4364" s="20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  <c r="R4364" s="15"/>
      <c r="S4364" s="15"/>
      <c r="T4364" s="15"/>
      <c r="U4364" s="15"/>
      <c r="V4364" s="15"/>
      <c r="W4364" s="15"/>
      <c r="X4364" s="15"/>
      <c r="Y4364" s="15"/>
      <c r="Z4364" s="16"/>
      <c r="AA4364" s="16"/>
      <c r="AB4364" s="16"/>
      <c r="AC4364" s="14"/>
      <c r="AD4364" s="14"/>
      <c r="AE4364" s="27"/>
      <c r="AF4364" s="27"/>
      <c r="AG4364" s="33"/>
      <c r="AH4364" s="34"/>
      <c r="AI4364" s="35"/>
      <c r="AJ4364" s="33"/>
      <c r="AK4364" s="34"/>
      <c r="AL4364" s="35"/>
      <c r="AM4364" s="28"/>
      <c r="AN4364" s="28"/>
      <c r="AO4364" s="28"/>
    </row>
    <row r="4365" spans="5:41" x14ac:dyDescent="0.25">
      <c r="E4365" s="20"/>
      <c r="F4365" s="20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15"/>
      <c r="Y4365" s="15"/>
      <c r="Z4365" s="16"/>
      <c r="AA4365" s="16"/>
      <c r="AB4365" s="16"/>
      <c r="AC4365" s="14"/>
      <c r="AD4365" s="14"/>
      <c r="AE4365" s="27"/>
      <c r="AF4365" s="27"/>
      <c r="AG4365" s="33"/>
      <c r="AH4365" s="34"/>
      <c r="AI4365" s="35"/>
      <c r="AJ4365" s="33"/>
      <c r="AK4365" s="34"/>
      <c r="AL4365" s="35"/>
      <c r="AM4365" s="28"/>
      <c r="AN4365" s="28"/>
      <c r="AO4365" s="28"/>
    </row>
    <row r="4366" spans="5:41" x14ac:dyDescent="0.25">
      <c r="E4366" s="20"/>
      <c r="F4366" s="20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  <c r="Y4366" s="15"/>
      <c r="Z4366" s="16"/>
      <c r="AA4366" s="16"/>
      <c r="AB4366" s="16"/>
      <c r="AC4366" s="14"/>
      <c r="AD4366" s="14"/>
      <c r="AE4366" s="27"/>
      <c r="AF4366" s="27"/>
      <c r="AG4366" s="33"/>
      <c r="AH4366" s="34"/>
      <c r="AI4366" s="35"/>
      <c r="AJ4366" s="33"/>
      <c r="AK4366" s="34"/>
      <c r="AL4366" s="35"/>
      <c r="AM4366" s="28"/>
      <c r="AN4366" s="28"/>
      <c r="AO4366" s="28"/>
    </row>
    <row r="4367" spans="5:41" x14ac:dyDescent="0.25">
      <c r="E4367" s="20"/>
      <c r="F4367" s="20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  <c r="Y4367" s="15"/>
      <c r="Z4367" s="16"/>
      <c r="AA4367" s="16"/>
      <c r="AB4367" s="16"/>
      <c r="AC4367" s="14"/>
      <c r="AD4367" s="14"/>
      <c r="AE4367" s="27"/>
      <c r="AF4367" s="27"/>
      <c r="AG4367" s="33"/>
      <c r="AH4367" s="34"/>
      <c r="AI4367" s="35"/>
      <c r="AJ4367" s="33"/>
      <c r="AK4367" s="34"/>
      <c r="AL4367" s="35"/>
      <c r="AM4367" s="28"/>
      <c r="AN4367" s="28"/>
      <c r="AO4367" s="28"/>
    </row>
    <row r="4368" spans="5:41" x14ac:dyDescent="0.25">
      <c r="E4368" s="20"/>
      <c r="F4368" s="20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15"/>
      <c r="Y4368" s="15"/>
      <c r="Z4368" s="16"/>
      <c r="AA4368" s="16"/>
      <c r="AB4368" s="16"/>
      <c r="AC4368" s="14"/>
      <c r="AD4368" s="14"/>
      <c r="AE4368" s="27"/>
      <c r="AF4368" s="27"/>
      <c r="AG4368" s="33"/>
      <c r="AH4368" s="34"/>
      <c r="AI4368" s="35"/>
      <c r="AJ4368" s="33"/>
      <c r="AK4368" s="34"/>
      <c r="AL4368" s="35"/>
      <c r="AM4368" s="28"/>
      <c r="AN4368" s="28"/>
      <c r="AO4368" s="28"/>
    </row>
    <row r="4369" spans="5:41" x14ac:dyDescent="0.25">
      <c r="E4369" s="20"/>
      <c r="F4369" s="20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6"/>
      <c r="AA4369" s="16"/>
      <c r="AB4369" s="16"/>
      <c r="AC4369" s="14"/>
      <c r="AD4369" s="14"/>
      <c r="AE4369" s="27"/>
      <c r="AF4369" s="27"/>
      <c r="AG4369" s="33"/>
      <c r="AH4369" s="34"/>
      <c r="AI4369" s="35"/>
      <c r="AJ4369" s="33"/>
      <c r="AK4369" s="34"/>
      <c r="AL4369" s="35"/>
      <c r="AM4369" s="28"/>
      <c r="AN4369" s="28"/>
      <c r="AO4369" s="28"/>
    </row>
    <row r="4370" spans="5:41" x14ac:dyDescent="0.25">
      <c r="E4370" s="20"/>
      <c r="F4370" s="20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  <c r="R4370" s="15"/>
      <c r="S4370" s="15"/>
      <c r="T4370" s="15"/>
      <c r="U4370" s="15"/>
      <c r="V4370" s="15"/>
      <c r="W4370" s="15"/>
      <c r="X4370" s="15"/>
      <c r="Y4370" s="15"/>
      <c r="Z4370" s="16"/>
      <c r="AA4370" s="16"/>
      <c r="AB4370" s="16"/>
      <c r="AC4370" s="14"/>
      <c r="AD4370" s="14"/>
      <c r="AE4370" s="27"/>
      <c r="AF4370" s="27"/>
      <c r="AG4370" s="33"/>
      <c r="AH4370" s="34"/>
      <c r="AI4370" s="35"/>
      <c r="AJ4370" s="33"/>
      <c r="AK4370" s="34"/>
      <c r="AL4370" s="35"/>
      <c r="AM4370" s="28"/>
      <c r="AN4370" s="28"/>
      <c r="AO4370" s="28"/>
    </row>
    <row r="4371" spans="5:41" x14ac:dyDescent="0.25">
      <c r="E4371" s="20"/>
      <c r="F4371" s="20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15"/>
      <c r="Y4371" s="15"/>
      <c r="Z4371" s="16"/>
      <c r="AA4371" s="16"/>
      <c r="AB4371" s="16"/>
      <c r="AC4371" s="14"/>
      <c r="AD4371" s="14"/>
      <c r="AE4371" s="27"/>
      <c r="AF4371" s="27"/>
      <c r="AG4371" s="33"/>
      <c r="AH4371" s="34"/>
      <c r="AI4371" s="35"/>
      <c r="AJ4371" s="33"/>
      <c r="AK4371" s="34"/>
      <c r="AL4371" s="35"/>
      <c r="AM4371" s="28"/>
      <c r="AN4371" s="28"/>
      <c r="AO4371" s="28"/>
    </row>
    <row r="4372" spans="5:41" x14ac:dyDescent="0.25">
      <c r="E4372" s="20"/>
      <c r="F4372" s="20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  <c r="Y4372" s="15"/>
      <c r="Z4372" s="16"/>
      <c r="AA4372" s="16"/>
      <c r="AB4372" s="16"/>
      <c r="AC4372" s="14"/>
      <c r="AD4372" s="14"/>
      <c r="AE4372" s="27"/>
      <c r="AF4372" s="27"/>
      <c r="AG4372" s="33"/>
      <c r="AH4372" s="34"/>
      <c r="AI4372" s="35"/>
      <c r="AJ4372" s="33"/>
      <c r="AK4372" s="34"/>
      <c r="AL4372" s="35"/>
      <c r="AM4372" s="28"/>
      <c r="AN4372" s="28"/>
      <c r="AO4372" s="28"/>
    </row>
    <row r="4373" spans="5:41" x14ac:dyDescent="0.25">
      <c r="E4373" s="20"/>
      <c r="F4373" s="20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  <c r="S4373" s="15"/>
      <c r="T4373" s="15"/>
      <c r="U4373" s="15"/>
      <c r="V4373" s="15"/>
      <c r="W4373" s="15"/>
      <c r="X4373" s="15"/>
      <c r="Y4373" s="15"/>
      <c r="Z4373" s="16"/>
      <c r="AA4373" s="16"/>
      <c r="AB4373" s="16"/>
      <c r="AC4373" s="14"/>
      <c r="AD4373" s="14"/>
      <c r="AE4373" s="27"/>
      <c r="AF4373" s="27"/>
      <c r="AG4373" s="33"/>
      <c r="AH4373" s="34"/>
      <c r="AI4373" s="35"/>
      <c r="AJ4373" s="33"/>
      <c r="AK4373" s="34"/>
      <c r="AL4373" s="35"/>
      <c r="AM4373" s="28"/>
      <c r="AN4373" s="28"/>
      <c r="AO4373" s="28"/>
    </row>
    <row r="4374" spans="5:41" x14ac:dyDescent="0.25">
      <c r="E4374" s="20"/>
      <c r="F4374" s="20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  <c r="R4374" s="15"/>
      <c r="S4374" s="15"/>
      <c r="T4374" s="15"/>
      <c r="U4374" s="15"/>
      <c r="V4374" s="15"/>
      <c r="W4374" s="15"/>
      <c r="X4374" s="15"/>
      <c r="Y4374" s="15"/>
      <c r="Z4374" s="16"/>
      <c r="AA4374" s="16"/>
      <c r="AB4374" s="16"/>
      <c r="AC4374" s="14"/>
      <c r="AD4374" s="14"/>
      <c r="AE4374" s="27"/>
      <c r="AF4374" s="27"/>
      <c r="AG4374" s="33"/>
      <c r="AH4374" s="34"/>
      <c r="AI4374" s="35"/>
      <c r="AJ4374" s="33"/>
      <c r="AK4374" s="34"/>
      <c r="AL4374" s="35"/>
      <c r="AM4374" s="28"/>
      <c r="AN4374" s="28"/>
      <c r="AO4374" s="28"/>
    </row>
    <row r="4375" spans="5:41" x14ac:dyDescent="0.25">
      <c r="E4375" s="20"/>
      <c r="F4375" s="20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  <c r="Y4375" s="15"/>
      <c r="Z4375" s="16"/>
      <c r="AA4375" s="16"/>
      <c r="AB4375" s="16"/>
      <c r="AC4375" s="14"/>
      <c r="AD4375" s="14"/>
      <c r="AE4375" s="27"/>
      <c r="AF4375" s="27"/>
      <c r="AG4375" s="33"/>
      <c r="AH4375" s="34"/>
      <c r="AI4375" s="35"/>
      <c r="AJ4375" s="33"/>
      <c r="AK4375" s="34"/>
      <c r="AL4375" s="35"/>
      <c r="AM4375" s="28"/>
      <c r="AN4375" s="28"/>
      <c r="AO4375" s="28"/>
    </row>
    <row r="4376" spans="5:41" x14ac:dyDescent="0.25">
      <c r="E4376" s="20"/>
      <c r="F4376" s="20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  <c r="R4376" s="15"/>
      <c r="S4376" s="15"/>
      <c r="T4376" s="15"/>
      <c r="U4376" s="15"/>
      <c r="V4376" s="15"/>
      <c r="W4376" s="15"/>
      <c r="X4376" s="15"/>
      <c r="Y4376" s="15"/>
      <c r="Z4376" s="16"/>
      <c r="AA4376" s="16"/>
      <c r="AB4376" s="16"/>
      <c r="AC4376" s="14"/>
      <c r="AD4376" s="14"/>
      <c r="AE4376" s="27"/>
      <c r="AF4376" s="27"/>
      <c r="AG4376" s="33"/>
      <c r="AH4376" s="34"/>
      <c r="AI4376" s="35"/>
      <c r="AJ4376" s="33"/>
      <c r="AK4376" s="34"/>
      <c r="AL4376" s="35"/>
      <c r="AM4376" s="28"/>
      <c r="AN4376" s="28"/>
      <c r="AO4376" s="28"/>
    </row>
    <row r="4377" spans="5:41" x14ac:dyDescent="0.25">
      <c r="E4377" s="20"/>
      <c r="F4377" s="20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  <c r="R4377" s="15"/>
      <c r="S4377" s="15"/>
      <c r="T4377" s="15"/>
      <c r="U4377" s="15"/>
      <c r="V4377" s="15"/>
      <c r="W4377" s="15"/>
      <c r="X4377" s="15"/>
      <c r="Y4377" s="15"/>
      <c r="Z4377" s="16"/>
      <c r="AA4377" s="16"/>
      <c r="AB4377" s="16"/>
      <c r="AC4377" s="14"/>
      <c r="AD4377" s="14"/>
      <c r="AE4377" s="27"/>
      <c r="AF4377" s="27"/>
      <c r="AG4377" s="33"/>
      <c r="AH4377" s="34"/>
      <c r="AI4377" s="35"/>
      <c r="AJ4377" s="33"/>
      <c r="AK4377" s="34"/>
      <c r="AL4377" s="35"/>
      <c r="AM4377" s="28"/>
      <c r="AN4377" s="28"/>
      <c r="AO4377" s="28"/>
    </row>
    <row r="4378" spans="5:41" x14ac:dyDescent="0.25">
      <c r="E4378" s="20"/>
      <c r="F4378" s="20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  <c r="R4378" s="15"/>
      <c r="S4378" s="15"/>
      <c r="T4378" s="15"/>
      <c r="U4378" s="15"/>
      <c r="V4378" s="15"/>
      <c r="W4378" s="15"/>
      <c r="X4378" s="15"/>
      <c r="Y4378" s="15"/>
      <c r="Z4378" s="16"/>
      <c r="AA4378" s="16"/>
      <c r="AB4378" s="16"/>
      <c r="AC4378" s="14"/>
      <c r="AD4378" s="14"/>
      <c r="AE4378" s="27"/>
      <c r="AF4378" s="27"/>
      <c r="AG4378" s="33"/>
      <c r="AH4378" s="34"/>
      <c r="AI4378" s="35"/>
      <c r="AJ4378" s="33"/>
      <c r="AK4378" s="34"/>
      <c r="AL4378" s="35"/>
      <c r="AM4378" s="28"/>
      <c r="AN4378" s="28"/>
      <c r="AO4378" s="28"/>
    </row>
    <row r="4379" spans="5:41" x14ac:dyDescent="0.25">
      <c r="E4379" s="20"/>
      <c r="F4379" s="20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  <c r="R4379" s="15"/>
      <c r="S4379" s="15"/>
      <c r="T4379" s="15"/>
      <c r="U4379" s="15"/>
      <c r="V4379" s="15"/>
      <c r="W4379" s="15"/>
      <c r="X4379" s="15"/>
      <c r="Y4379" s="15"/>
      <c r="Z4379" s="16"/>
      <c r="AA4379" s="16"/>
      <c r="AB4379" s="16"/>
      <c r="AC4379" s="14"/>
      <c r="AD4379" s="14"/>
      <c r="AE4379" s="27"/>
      <c r="AF4379" s="27"/>
      <c r="AG4379" s="33"/>
      <c r="AH4379" s="34"/>
      <c r="AI4379" s="35"/>
      <c r="AJ4379" s="33"/>
      <c r="AK4379" s="34"/>
      <c r="AL4379" s="35"/>
      <c r="AM4379" s="28"/>
      <c r="AN4379" s="28"/>
      <c r="AO4379" s="28"/>
    </row>
    <row r="4380" spans="5:41" x14ac:dyDescent="0.25">
      <c r="E4380" s="20"/>
      <c r="F4380" s="20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  <c r="R4380" s="15"/>
      <c r="S4380" s="15"/>
      <c r="T4380" s="15"/>
      <c r="U4380" s="15"/>
      <c r="V4380" s="15"/>
      <c r="W4380" s="15"/>
      <c r="X4380" s="15"/>
      <c r="Y4380" s="15"/>
      <c r="Z4380" s="16"/>
      <c r="AA4380" s="16"/>
      <c r="AB4380" s="16"/>
      <c r="AC4380" s="14"/>
      <c r="AD4380" s="14"/>
      <c r="AE4380" s="27"/>
      <c r="AF4380" s="27"/>
      <c r="AG4380" s="33"/>
      <c r="AH4380" s="34"/>
      <c r="AI4380" s="35"/>
      <c r="AJ4380" s="33"/>
      <c r="AK4380" s="34"/>
      <c r="AL4380" s="35"/>
      <c r="AM4380" s="28"/>
      <c r="AN4380" s="28"/>
      <c r="AO4380" s="28"/>
    </row>
    <row r="4381" spans="5:41" x14ac:dyDescent="0.25">
      <c r="E4381" s="20"/>
      <c r="F4381" s="20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  <c r="Y4381" s="15"/>
      <c r="Z4381" s="16"/>
      <c r="AA4381" s="16"/>
      <c r="AB4381" s="16"/>
      <c r="AC4381" s="14"/>
      <c r="AD4381" s="14"/>
      <c r="AE4381" s="27"/>
      <c r="AF4381" s="27"/>
      <c r="AG4381" s="33"/>
      <c r="AH4381" s="34"/>
      <c r="AI4381" s="35"/>
      <c r="AJ4381" s="33"/>
      <c r="AK4381" s="34"/>
      <c r="AL4381" s="35"/>
      <c r="AM4381" s="28"/>
      <c r="AN4381" s="28"/>
      <c r="AO4381" s="28"/>
    </row>
    <row r="4382" spans="5:41" x14ac:dyDescent="0.25">
      <c r="E4382" s="20"/>
      <c r="F4382" s="20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  <c r="Y4382" s="15"/>
      <c r="Z4382" s="16"/>
      <c r="AA4382" s="16"/>
      <c r="AB4382" s="16"/>
      <c r="AC4382" s="14"/>
      <c r="AD4382" s="14"/>
      <c r="AE4382" s="27"/>
      <c r="AF4382" s="27"/>
      <c r="AG4382" s="33"/>
      <c r="AH4382" s="34"/>
      <c r="AI4382" s="35"/>
      <c r="AJ4382" s="33"/>
      <c r="AK4382" s="34"/>
      <c r="AL4382" s="35"/>
      <c r="AM4382" s="28"/>
      <c r="AN4382" s="28"/>
      <c r="AO4382" s="28"/>
    </row>
    <row r="4383" spans="5:41" x14ac:dyDescent="0.25">
      <c r="E4383" s="20"/>
      <c r="F4383" s="20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  <c r="R4383" s="15"/>
      <c r="S4383" s="15"/>
      <c r="T4383" s="15"/>
      <c r="U4383" s="15"/>
      <c r="V4383" s="15"/>
      <c r="W4383" s="15"/>
      <c r="X4383" s="15"/>
      <c r="Y4383" s="15"/>
      <c r="Z4383" s="16"/>
      <c r="AA4383" s="16"/>
      <c r="AB4383" s="16"/>
      <c r="AC4383" s="14"/>
      <c r="AD4383" s="14"/>
      <c r="AE4383" s="27"/>
      <c r="AF4383" s="27"/>
      <c r="AG4383" s="33"/>
      <c r="AH4383" s="34"/>
      <c r="AI4383" s="35"/>
      <c r="AJ4383" s="33"/>
      <c r="AK4383" s="34"/>
      <c r="AL4383" s="35"/>
      <c r="AM4383" s="28"/>
      <c r="AN4383" s="28"/>
      <c r="AO4383" s="28"/>
    </row>
    <row r="4384" spans="5:41" x14ac:dyDescent="0.25">
      <c r="E4384" s="20"/>
      <c r="F4384" s="20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  <c r="R4384" s="15"/>
      <c r="S4384" s="15"/>
      <c r="T4384" s="15"/>
      <c r="U4384" s="15"/>
      <c r="V4384" s="15"/>
      <c r="W4384" s="15"/>
      <c r="X4384" s="15"/>
      <c r="Y4384" s="15"/>
      <c r="Z4384" s="16"/>
      <c r="AA4384" s="16"/>
      <c r="AB4384" s="16"/>
      <c r="AC4384" s="14"/>
      <c r="AD4384" s="14"/>
      <c r="AE4384" s="27"/>
      <c r="AF4384" s="27"/>
      <c r="AG4384" s="33"/>
      <c r="AH4384" s="34"/>
      <c r="AI4384" s="35"/>
      <c r="AJ4384" s="33"/>
      <c r="AK4384" s="34"/>
      <c r="AL4384" s="35"/>
      <c r="AM4384" s="28"/>
      <c r="AN4384" s="28"/>
      <c r="AO4384" s="28"/>
    </row>
    <row r="4385" spans="5:41" x14ac:dyDescent="0.25">
      <c r="E4385" s="20"/>
      <c r="F4385" s="20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6"/>
      <c r="AA4385" s="16"/>
      <c r="AB4385" s="16"/>
      <c r="AC4385" s="14"/>
      <c r="AD4385" s="14"/>
      <c r="AE4385" s="27"/>
      <c r="AF4385" s="27"/>
      <c r="AG4385" s="33"/>
      <c r="AH4385" s="34"/>
      <c r="AI4385" s="35"/>
      <c r="AJ4385" s="33"/>
      <c r="AK4385" s="34"/>
      <c r="AL4385" s="35"/>
      <c r="AM4385" s="28"/>
      <c r="AN4385" s="28"/>
      <c r="AO4385" s="28"/>
    </row>
    <row r="4386" spans="5:41" x14ac:dyDescent="0.25">
      <c r="E4386" s="20"/>
      <c r="F4386" s="20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6"/>
      <c r="AA4386" s="16"/>
      <c r="AB4386" s="16"/>
      <c r="AC4386" s="14"/>
      <c r="AD4386" s="14"/>
      <c r="AE4386" s="27"/>
      <c r="AF4386" s="27"/>
      <c r="AG4386" s="33"/>
      <c r="AH4386" s="34"/>
      <c r="AI4386" s="35"/>
      <c r="AJ4386" s="33"/>
      <c r="AK4386" s="34"/>
      <c r="AL4386" s="35"/>
      <c r="AM4386" s="28"/>
      <c r="AN4386" s="28"/>
      <c r="AO4386" s="28"/>
    </row>
    <row r="4387" spans="5:41" x14ac:dyDescent="0.25">
      <c r="E4387" s="20"/>
      <c r="F4387" s="20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6"/>
      <c r="AA4387" s="16"/>
      <c r="AB4387" s="16"/>
      <c r="AC4387" s="14"/>
      <c r="AD4387" s="14"/>
      <c r="AE4387" s="27"/>
      <c r="AF4387" s="27"/>
      <c r="AG4387" s="33"/>
      <c r="AH4387" s="34"/>
      <c r="AI4387" s="35"/>
      <c r="AJ4387" s="33"/>
      <c r="AK4387" s="34"/>
      <c r="AL4387" s="35"/>
      <c r="AM4387" s="28"/>
      <c r="AN4387" s="28"/>
      <c r="AO4387" s="28"/>
    </row>
    <row r="4388" spans="5:41" x14ac:dyDescent="0.25">
      <c r="E4388" s="20"/>
      <c r="F4388" s="20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  <c r="Y4388" s="15"/>
      <c r="Z4388" s="16"/>
      <c r="AA4388" s="16"/>
      <c r="AB4388" s="16"/>
      <c r="AC4388" s="14"/>
      <c r="AD4388" s="14"/>
      <c r="AE4388" s="27"/>
      <c r="AF4388" s="27"/>
      <c r="AG4388" s="33"/>
      <c r="AH4388" s="34"/>
      <c r="AI4388" s="35"/>
      <c r="AJ4388" s="33"/>
      <c r="AK4388" s="34"/>
      <c r="AL4388" s="35"/>
      <c r="AM4388" s="28"/>
      <c r="AN4388" s="28"/>
      <c r="AO4388" s="28"/>
    </row>
    <row r="4389" spans="5:41" x14ac:dyDescent="0.25">
      <c r="E4389" s="20"/>
      <c r="F4389" s="20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15"/>
      <c r="Y4389" s="15"/>
      <c r="Z4389" s="16"/>
      <c r="AA4389" s="16"/>
      <c r="AB4389" s="16"/>
      <c r="AC4389" s="14"/>
      <c r="AD4389" s="14"/>
      <c r="AE4389" s="27"/>
      <c r="AF4389" s="27"/>
      <c r="AG4389" s="33"/>
      <c r="AH4389" s="34"/>
      <c r="AI4389" s="35"/>
      <c r="AJ4389" s="33"/>
      <c r="AK4389" s="34"/>
      <c r="AL4389" s="35"/>
      <c r="AM4389" s="28"/>
      <c r="AN4389" s="28"/>
      <c r="AO4389" s="28"/>
    </row>
    <row r="4390" spans="5:41" x14ac:dyDescent="0.25">
      <c r="E4390" s="20"/>
      <c r="F4390" s="20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  <c r="Y4390" s="15"/>
      <c r="Z4390" s="16"/>
      <c r="AA4390" s="16"/>
      <c r="AB4390" s="16"/>
      <c r="AC4390" s="14"/>
      <c r="AD4390" s="14"/>
      <c r="AE4390" s="27"/>
      <c r="AF4390" s="27"/>
      <c r="AG4390" s="33"/>
      <c r="AH4390" s="34"/>
      <c r="AI4390" s="35"/>
      <c r="AJ4390" s="33"/>
      <c r="AK4390" s="34"/>
      <c r="AL4390" s="35"/>
      <c r="AM4390" s="28"/>
      <c r="AN4390" s="28"/>
      <c r="AO4390" s="28"/>
    </row>
    <row r="4391" spans="5:41" x14ac:dyDescent="0.25">
      <c r="E4391" s="20"/>
      <c r="F4391" s="20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  <c r="R4391" s="15"/>
      <c r="S4391" s="15"/>
      <c r="T4391" s="15"/>
      <c r="U4391" s="15"/>
      <c r="V4391" s="15"/>
      <c r="W4391" s="15"/>
      <c r="X4391" s="15"/>
      <c r="Y4391" s="15"/>
      <c r="Z4391" s="16"/>
      <c r="AA4391" s="16"/>
      <c r="AB4391" s="16"/>
      <c r="AC4391" s="14"/>
      <c r="AD4391" s="14"/>
      <c r="AE4391" s="27"/>
      <c r="AF4391" s="27"/>
      <c r="AG4391" s="33"/>
      <c r="AH4391" s="34"/>
      <c r="AI4391" s="35"/>
      <c r="AJ4391" s="33"/>
      <c r="AK4391" s="34"/>
      <c r="AL4391" s="35"/>
      <c r="AM4391" s="28"/>
      <c r="AN4391" s="28"/>
      <c r="AO4391" s="28"/>
    </row>
    <row r="4392" spans="5:41" x14ac:dyDescent="0.25">
      <c r="E4392" s="20"/>
      <c r="F4392" s="20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  <c r="Y4392" s="15"/>
      <c r="Z4392" s="16"/>
      <c r="AA4392" s="16"/>
      <c r="AB4392" s="16"/>
      <c r="AC4392" s="14"/>
      <c r="AD4392" s="14"/>
      <c r="AE4392" s="27"/>
      <c r="AF4392" s="27"/>
      <c r="AG4392" s="33"/>
      <c r="AH4392" s="34"/>
      <c r="AI4392" s="35"/>
      <c r="AJ4392" s="33"/>
      <c r="AK4392" s="34"/>
      <c r="AL4392" s="35"/>
      <c r="AM4392" s="28"/>
      <c r="AN4392" s="28"/>
      <c r="AO4392" s="28"/>
    </row>
    <row r="4393" spans="5:41" x14ac:dyDescent="0.25">
      <c r="E4393" s="20"/>
      <c r="F4393" s="20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6"/>
      <c r="AA4393" s="16"/>
      <c r="AB4393" s="16"/>
      <c r="AC4393" s="14"/>
      <c r="AD4393" s="14"/>
      <c r="AE4393" s="27"/>
      <c r="AF4393" s="27"/>
      <c r="AG4393" s="33"/>
      <c r="AH4393" s="34"/>
      <c r="AI4393" s="35"/>
      <c r="AJ4393" s="33"/>
      <c r="AK4393" s="34"/>
      <c r="AL4393" s="35"/>
      <c r="AM4393" s="28"/>
      <c r="AN4393" s="28"/>
      <c r="AO4393" s="28"/>
    </row>
    <row r="4394" spans="5:41" x14ac:dyDescent="0.25">
      <c r="E4394" s="20"/>
      <c r="F4394" s="20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  <c r="Y4394" s="15"/>
      <c r="Z4394" s="16"/>
      <c r="AA4394" s="16"/>
      <c r="AB4394" s="16"/>
      <c r="AC4394" s="14"/>
      <c r="AD4394" s="14"/>
      <c r="AE4394" s="27"/>
      <c r="AF4394" s="27"/>
      <c r="AG4394" s="33"/>
      <c r="AH4394" s="34"/>
      <c r="AI4394" s="35"/>
      <c r="AJ4394" s="33"/>
      <c r="AK4394" s="34"/>
      <c r="AL4394" s="35"/>
      <c r="AM4394" s="28"/>
      <c r="AN4394" s="28"/>
      <c r="AO4394" s="28"/>
    </row>
    <row r="4395" spans="5:41" x14ac:dyDescent="0.25">
      <c r="E4395" s="20"/>
      <c r="F4395" s="20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  <c r="Y4395" s="15"/>
      <c r="Z4395" s="16"/>
      <c r="AA4395" s="16"/>
      <c r="AB4395" s="16"/>
      <c r="AC4395" s="14"/>
      <c r="AD4395" s="14"/>
      <c r="AE4395" s="27"/>
      <c r="AF4395" s="27"/>
      <c r="AG4395" s="33"/>
      <c r="AH4395" s="34"/>
      <c r="AI4395" s="35"/>
      <c r="AJ4395" s="33"/>
      <c r="AK4395" s="34"/>
      <c r="AL4395" s="35"/>
      <c r="AM4395" s="28"/>
      <c r="AN4395" s="28"/>
      <c r="AO4395" s="28"/>
    </row>
    <row r="4396" spans="5:41" x14ac:dyDescent="0.25">
      <c r="E4396" s="20"/>
      <c r="F4396" s="20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  <c r="R4396" s="15"/>
      <c r="S4396" s="15"/>
      <c r="T4396" s="15"/>
      <c r="U4396" s="15"/>
      <c r="V4396" s="15"/>
      <c r="W4396" s="15"/>
      <c r="X4396" s="15"/>
      <c r="Y4396" s="15"/>
      <c r="Z4396" s="16"/>
      <c r="AA4396" s="16"/>
      <c r="AB4396" s="16"/>
      <c r="AC4396" s="14"/>
      <c r="AD4396" s="14"/>
      <c r="AE4396" s="27"/>
      <c r="AF4396" s="27"/>
      <c r="AG4396" s="33"/>
      <c r="AH4396" s="34"/>
      <c r="AI4396" s="35"/>
      <c r="AJ4396" s="33"/>
      <c r="AK4396" s="34"/>
      <c r="AL4396" s="35"/>
      <c r="AM4396" s="28"/>
      <c r="AN4396" s="28"/>
      <c r="AO4396" s="28"/>
    </row>
    <row r="4397" spans="5:41" x14ac:dyDescent="0.25">
      <c r="E4397" s="20"/>
      <c r="F4397" s="20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  <c r="Y4397" s="15"/>
      <c r="Z4397" s="16"/>
      <c r="AA4397" s="16"/>
      <c r="AB4397" s="16"/>
      <c r="AC4397" s="14"/>
      <c r="AD4397" s="14"/>
      <c r="AE4397" s="27"/>
      <c r="AF4397" s="27"/>
      <c r="AG4397" s="33"/>
      <c r="AH4397" s="34"/>
      <c r="AI4397" s="35"/>
      <c r="AJ4397" s="33"/>
      <c r="AK4397" s="34"/>
      <c r="AL4397" s="35"/>
      <c r="AM4397" s="28"/>
      <c r="AN4397" s="28"/>
      <c r="AO4397" s="28"/>
    </row>
    <row r="4398" spans="5:41" x14ac:dyDescent="0.25">
      <c r="E4398" s="20"/>
      <c r="F4398" s="20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  <c r="R4398" s="15"/>
      <c r="S4398" s="15"/>
      <c r="T4398" s="15"/>
      <c r="U4398" s="15"/>
      <c r="V4398" s="15"/>
      <c r="W4398" s="15"/>
      <c r="X4398" s="15"/>
      <c r="Y4398" s="15"/>
      <c r="Z4398" s="16"/>
      <c r="AA4398" s="16"/>
      <c r="AB4398" s="16"/>
      <c r="AC4398" s="14"/>
      <c r="AD4398" s="14"/>
      <c r="AE4398" s="27"/>
      <c r="AF4398" s="27"/>
      <c r="AG4398" s="33"/>
      <c r="AH4398" s="34"/>
      <c r="AI4398" s="35"/>
      <c r="AJ4398" s="33"/>
      <c r="AK4398" s="34"/>
      <c r="AL4398" s="35"/>
      <c r="AM4398" s="28"/>
      <c r="AN4398" s="28"/>
      <c r="AO4398" s="28"/>
    </row>
    <row r="4399" spans="5:41" x14ac:dyDescent="0.25">
      <c r="E4399" s="20"/>
      <c r="F4399" s="20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  <c r="Y4399" s="15"/>
      <c r="Z4399" s="16"/>
      <c r="AA4399" s="16"/>
      <c r="AB4399" s="16"/>
      <c r="AC4399" s="14"/>
      <c r="AD4399" s="14"/>
      <c r="AE4399" s="27"/>
      <c r="AF4399" s="27"/>
      <c r="AG4399" s="33"/>
      <c r="AH4399" s="34"/>
      <c r="AI4399" s="35"/>
      <c r="AJ4399" s="33"/>
      <c r="AK4399" s="34"/>
      <c r="AL4399" s="35"/>
      <c r="AM4399" s="28"/>
      <c r="AN4399" s="28"/>
      <c r="AO4399" s="28"/>
    </row>
    <row r="4400" spans="5:41" x14ac:dyDescent="0.25">
      <c r="E4400" s="20"/>
      <c r="F4400" s="20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  <c r="Y4400" s="15"/>
      <c r="Z4400" s="16"/>
      <c r="AA4400" s="16"/>
      <c r="AB4400" s="16"/>
      <c r="AC4400" s="14"/>
      <c r="AD4400" s="14"/>
      <c r="AE4400" s="27"/>
      <c r="AF4400" s="27"/>
      <c r="AG4400" s="33"/>
      <c r="AH4400" s="34"/>
      <c r="AI4400" s="35"/>
      <c r="AJ4400" s="33"/>
      <c r="AK4400" s="34"/>
      <c r="AL4400" s="35"/>
      <c r="AM4400" s="28"/>
      <c r="AN4400" s="28"/>
      <c r="AO4400" s="28"/>
    </row>
    <row r="4401" spans="5:41" x14ac:dyDescent="0.25">
      <c r="E4401" s="20"/>
      <c r="F4401" s="20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  <c r="R4401" s="15"/>
      <c r="S4401" s="15"/>
      <c r="T4401" s="15"/>
      <c r="U4401" s="15"/>
      <c r="V4401" s="15"/>
      <c r="W4401" s="15"/>
      <c r="X4401" s="15"/>
      <c r="Y4401" s="15"/>
      <c r="Z4401" s="16"/>
      <c r="AA4401" s="16"/>
      <c r="AB4401" s="16"/>
      <c r="AC4401" s="14"/>
      <c r="AD4401" s="14"/>
      <c r="AE4401" s="27"/>
      <c r="AF4401" s="27"/>
      <c r="AG4401" s="33"/>
      <c r="AH4401" s="34"/>
      <c r="AI4401" s="35"/>
      <c r="AJ4401" s="33"/>
      <c r="AK4401" s="34"/>
      <c r="AL4401" s="35"/>
      <c r="AM4401" s="28"/>
      <c r="AN4401" s="28"/>
      <c r="AO4401" s="28"/>
    </row>
    <row r="4402" spans="5:41" x14ac:dyDescent="0.25">
      <c r="E4402" s="20"/>
      <c r="F4402" s="20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  <c r="R4402" s="15"/>
      <c r="S4402" s="15"/>
      <c r="T4402" s="15"/>
      <c r="U4402" s="15"/>
      <c r="V4402" s="15"/>
      <c r="W4402" s="15"/>
      <c r="X4402" s="15"/>
      <c r="Y4402" s="15"/>
      <c r="Z4402" s="16"/>
      <c r="AA4402" s="16"/>
      <c r="AB4402" s="16"/>
      <c r="AC4402" s="14"/>
      <c r="AD4402" s="14"/>
      <c r="AE4402" s="27"/>
      <c r="AF4402" s="27"/>
      <c r="AG4402" s="33"/>
      <c r="AH4402" s="34"/>
      <c r="AI4402" s="35"/>
      <c r="AJ4402" s="33"/>
      <c r="AK4402" s="34"/>
      <c r="AL4402" s="35"/>
      <c r="AM4402" s="28"/>
      <c r="AN4402" s="28"/>
      <c r="AO4402" s="28"/>
    </row>
    <row r="4403" spans="5:41" x14ac:dyDescent="0.25">
      <c r="E4403" s="20"/>
      <c r="F4403" s="20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  <c r="Y4403" s="15"/>
      <c r="Z4403" s="16"/>
      <c r="AA4403" s="16"/>
      <c r="AB4403" s="16"/>
      <c r="AC4403" s="14"/>
      <c r="AD4403" s="14"/>
      <c r="AE4403" s="27"/>
      <c r="AF4403" s="27"/>
      <c r="AG4403" s="33"/>
      <c r="AH4403" s="34"/>
      <c r="AI4403" s="35"/>
      <c r="AJ4403" s="33"/>
      <c r="AK4403" s="34"/>
      <c r="AL4403" s="35"/>
      <c r="AM4403" s="28"/>
      <c r="AN4403" s="28"/>
      <c r="AO4403" s="28"/>
    </row>
    <row r="4404" spans="5:41" x14ac:dyDescent="0.25">
      <c r="E4404" s="20"/>
      <c r="F4404" s="20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  <c r="Y4404" s="15"/>
      <c r="Z4404" s="16"/>
      <c r="AA4404" s="16"/>
      <c r="AB4404" s="16"/>
      <c r="AC4404" s="14"/>
      <c r="AD4404" s="14"/>
      <c r="AE4404" s="27"/>
      <c r="AF4404" s="27"/>
      <c r="AG4404" s="33"/>
      <c r="AH4404" s="34"/>
      <c r="AI4404" s="35"/>
      <c r="AJ4404" s="33"/>
      <c r="AK4404" s="34"/>
      <c r="AL4404" s="35"/>
      <c r="AM4404" s="28"/>
      <c r="AN4404" s="28"/>
      <c r="AO4404" s="28"/>
    </row>
    <row r="4405" spans="5:41" x14ac:dyDescent="0.25">
      <c r="E4405" s="20"/>
      <c r="F4405" s="20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  <c r="R4405" s="15"/>
      <c r="S4405" s="15"/>
      <c r="T4405" s="15"/>
      <c r="U4405" s="15"/>
      <c r="V4405" s="15"/>
      <c r="W4405" s="15"/>
      <c r="X4405" s="15"/>
      <c r="Y4405" s="15"/>
      <c r="Z4405" s="16"/>
      <c r="AA4405" s="16"/>
      <c r="AB4405" s="16"/>
      <c r="AC4405" s="14"/>
      <c r="AD4405" s="14"/>
      <c r="AE4405" s="27"/>
      <c r="AF4405" s="27"/>
      <c r="AG4405" s="33"/>
      <c r="AH4405" s="34"/>
      <c r="AI4405" s="35"/>
      <c r="AJ4405" s="33"/>
      <c r="AK4405" s="34"/>
      <c r="AL4405" s="35"/>
      <c r="AM4405" s="28"/>
      <c r="AN4405" s="28"/>
      <c r="AO4405" s="28"/>
    </row>
    <row r="4406" spans="5:41" x14ac:dyDescent="0.25">
      <c r="E4406" s="20"/>
      <c r="F4406" s="20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  <c r="R4406" s="15"/>
      <c r="S4406" s="15"/>
      <c r="T4406" s="15"/>
      <c r="U4406" s="15"/>
      <c r="V4406" s="15"/>
      <c r="W4406" s="15"/>
      <c r="X4406" s="15"/>
      <c r="Y4406" s="15"/>
      <c r="Z4406" s="16"/>
      <c r="AA4406" s="16"/>
      <c r="AB4406" s="16"/>
      <c r="AC4406" s="14"/>
      <c r="AD4406" s="14"/>
      <c r="AE4406" s="27"/>
      <c r="AF4406" s="27"/>
      <c r="AG4406" s="33"/>
      <c r="AH4406" s="34"/>
      <c r="AI4406" s="35"/>
      <c r="AJ4406" s="33"/>
      <c r="AK4406" s="34"/>
      <c r="AL4406" s="35"/>
      <c r="AM4406" s="28"/>
      <c r="AN4406" s="28"/>
      <c r="AO4406" s="28"/>
    </row>
    <row r="4407" spans="5:41" x14ac:dyDescent="0.25">
      <c r="E4407" s="20"/>
      <c r="F4407" s="20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  <c r="R4407" s="15"/>
      <c r="S4407" s="15"/>
      <c r="T4407" s="15"/>
      <c r="U4407" s="15"/>
      <c r="V4407" s="15"/>
      <c r="W4407" s="15"/>
      <c r="X4407" s="15"/>
      <c r="Y4407" s="15"/>
      <c r="Z4407" s="16"/>
      <c r="AA4407" s="16"/>
      <c r="AB4407" s="16"/>
      <c r="AC4407" s="14"/>
      <c r="AD4407" s="14"/>
      <c r="AE4407" s="27"/>
      <c r="AF4407" s="27"/>
      <c r="AG4407" s="33"/>
      <c r="AH4407" s="34"/>
      <c r="AI4407" s="35"/>
      <c r="AJ4407" s="33"/>
      <c r="AK4407" s="34"/>
      <c r="AL4407" s="35"/>
      <c r="AM4407" s="28"/>
      <c r="AN4407" s="28"/>
      <c r="AO4407" s="28"/>
    </row>
    <row r="4408" spans="5:41" x14ac:dyDescent="0.25">
      <c r="E4408" s="20"/>
      <c r="F4408" s="20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  <c r="Y4408" s="15"/>
      <c r="Z4408" s="16"/>
      <c r="AA4408" s="16"/>
      <c r="AB4408" s="16"/>
      <c r="AC4408" s="14"/>
      <c r="AD4408" s="14"/>
      <c r="AE4408" s="27"/>
      <c r="AF4408" s="27"/>
      <c r="AG4408" s="33"/>
      <c r="AH4408" s="34"/>
      <c r="AI4408" s="35"/>
      <c r="AJ4408" s="33"/>
      <c r="AK4408" s="34"/>
      <c r="AL4408" s="35"/>
      <c r="AM4408" s="28"/>
      <c r="AN4408" s="28"/>
      <c r="AO4408" s="28"/>
    </row>
    <row r="4409" spans="5:41" x14ac:dyDescent="0.25">
      <c r="E4409" s="20"/>
      <c r="F4409" s="20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  <c r="R4409" s="15"/>
      <c r="S4409" s="15"/>
      <c r="T4409" s="15"/>
      <c r="U4409" s="15"/>
      <c r="V4409" s="15"/>
      <c r="W4409" s="15"/>
      <c r="X4409" s="15"/>
      <c r="Y4409" s="15"/>
      <c r="Z4409" s="16"/>
      <c r="AA4409" s="16"/>
      <c r="AB4409" s="16"/>
      <c r="AC4409" s="14"/>
      <c r="AD4409" s="14"/>
      <c r="AE4409" s="27"/>
      <c r="AF4409" s="27"/>
      <c r="AG4409" s="33"/>
      <c r="AH4409" s="34"/>
      <c r="AI4409" s="35"/>
      <c r="AJ4409" s="33"/>
      <c r="AK4409" s="34"/>
      <c r="AL4409" s="35"/>
      <c r="AM4409" s="28"/>
      <c r="AN4409" s="28"/>
      <c r="AO4409" s="28"/>
    </row>
    <row r="4410" spans="5:41" x14ac:dyDescent="0.25">
      <c r="E4410" s="20"/>
      <c r="F4410" s="20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15"/>
      <c r="Y4410" s="15"/>
      <c r="Z4410" s="16"/>
      <c r="AA4410" s="16"/>
      <c r="AB4410" s="16"/>
      <c r="AC4410" s="14"/>
      <c r="AD4410" s="14"/>
      <c r="AE4410" s="27"/>
      <c r="AF4410" s="27"/>
      <c r="AG4410" s="33"/>
      <c r="AH4410" s="34"/>
      <c r="AI4410" s="35"/>
      <c r="AJ4410" s="33"/>
      <c r="AK4410" s="34"/>
      <c r="AL4410" s="35"/>
      <c r="AM4410" s="28"/>
      <c r="AN4410" s="28"/>
      <c r="AO4410" s="28"/>
    </row>
    <row r="4411" spans="5:41" x14ac:dyDescent="0.25">
      <c r="E4411" s="20"/>
      <c r="F4411" s="20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  <c r="R4411" s="15"/>
      <c r="S4411" s="15"/>
      <c r="T4411" s="15"/>
      <c r="U4411" s="15"/>
      <c r="V4411" s="15"/>
      <c r="W4411" s="15"/>
      <c r="X4411" s="15"/>
      <c r="Y4411" s="15"/>
      <c r="Z4411" s="16"/>
      <c r="AA4411" s="16"/>
      <c r="AB4411" s="16"/>
      <c r="AC4411" s="14"/>
      <c r="AD4411" s="14"/>
      <c r="AE4411" s="27"/>
      <c r="AF4411" s="27"/>
      <c r="AG4411" s="33"/>
      <c r="AH4411" s="34"/>
      <c r="AI4411" s="35"/>
      <c r="AJ4411" s="33"/>
      <c r="AK4411" s="34"/>
      <c r="AL4411" s="35"/>
      <c r="AM4411" s="28"/>
      <c r="AN4411" s="28"/>
      <c r="AO4411" s="28"/>
    </row>
    <row r="4412" spans="5:41" x14ac:dyDescent="0.25">
      <c r="E4412" s="20"/>
      <c r="F4412" s="20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  <c r="R4412" s="15"/>
      <c r="S4412" s="15"/>
      <c r="T4412" s="15"/>
      <c r="U4412" s="15"/>
      <c r="V4412" s="15"/>
      <c r="W4412" s="15"/>
      <c r="X4412" s="15"/>
      <c r="Y4412" s="15"/>
      <c r="Z4412" s="16"/>
      <c r="AA4412" s="16"/>
      <c r="AB4412" s="16"/>
      <c r="AC4412" s="14"/>
      <c r="AD4412" s="14"/>
      <c r="AE4412" s="27"/>
      <c r="AF4412" s="27"/>
      <c r="AG4412" s="33"/>
      <c r="AH4412" s="34"/>
      <c r="AI4412" s="35"/>
      <c r="AJ4412" s="33"/>
      <c r="AK4412" s="34"/>
      <c r="AL4412" s="35"/>
      <c r="AM4412" s="28"/>
      <c r="AN4412" s="28"/>
      <c r="AO4412" s="28"/>
    </row>
    <row r="4413" spans="5:41" x14ac:dyDescent="0.25">
      <c r="E4413" s="20"/>
      <c r="F4413" s="20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15"/>
      <c r="Y4413" s="15"/>
      <c r="Z4413" s="16"/>
      <c r="AA4413" s="16"/>
      <c r="AB4413" s="16"/>
      <c r="AC4413" s="14"/>
      <c r="AD4413" s="14"/>
      <c r="AE4413" s="27"/>
      <c r="AF4413" s="27"/>
      <c r="AG4413" s="33"/>
      <c r="AH4413" s="34"/>
      <c r="AI4413" s="35"/>
      <c r="AJ4413" s="33"/>
      <c r="AK4413" s="34"/>
      <c r="AL4413" s="35"/>
      <c r="AM4413" s="28"/>
      <c r="AN4413" s="28"/>
      <c r="AO4413" s="28"/>
    </row>
    <row r="4414" spans="5:41" x14ac:dyDescent="0.25">
      <c r="E4414" s="20"/>
      <c r="F4414" s="20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  <c r="R4414" s="15"/>
      <c r="S4414" s="15"/>
      <c r="T4414" s="15"/>
      <c r="U4414" s="15"/>
      <c r="V4414" s="15"/>
      <c r="W4414" s="15"/>
      <c r="X4414" s="15"/>
      <c r="Y4414" s="15"/>
      <c r="Z4414" s="16"/>
      <c r="AA4414" s="16"/>
      <c r="AB4414" s="16"/>
      <c r="AC4414" s="14"/>
      <c r="AD4414" s="14"/>
      <c r="AE4414" s="27"/>
      <c r="AF4414" s="27"/>
      <c r="AG4414" s="33"/>
      <c r="AH4414" s="34"/>
      <c r="AI4414" s="35"/>
      <c r="AJ4414" s="33"/>
      <c r="AK4414" s="34"/>
      <c r="AL4414" s="35"/>
      <c r="AM4414" s="28"/>
      <c r="AN4414" s="28"/>
      <c r="AO4414" s="28"/>
    </row>
    <row r="4415" spans="5:41" x14ac:dyDescent="0.25">
      <c r="E4415" s="20"/>
      <c r="F4415" s="20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  <c r="R4415" s="15"/>
      <c r="S4415" s="15"/>
      <c r="T4415" s="15"/>
      <c r="U4415" s="15"/>
      <c r="V4415" s="15"/>
      <c r="W4415" s="15"/>
      <c r="X4415" s="15"/>
      <c r="Y4415" s="15"/>
      <c r="Z4415" s="16"/>
      <c r="AA4415" s="16"/>
      <c r="AB4415" s="16"/>
      <c r="AC4415" s="14"/>
      <c r="AD4415" s="14"/>
      <c r="AE4415" s="27"/>
      <c r="AF4415" s="27"/>
      <c r="AG4415" s="33"/>
      <c r="AH4415" s="34"/>
      <c r="AI4415" s="35"/>
      <c r="AJ4415" s="33"/>
      <c r="AK4415" s="34"/>
      <c r="AL4415" s="35"/>
      <c r="AM4415" s="28"/>
      <c r="AN4415" s="28"/>
      <c r="AO4415" s="28"/>
    </row>
    <row r="4416" spans="5:41" x14ac:dyDescent="0.25">
      <c r="E4416" s="20"/>
      <c r="F4416" s="20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15"/>
      <c r="Y4416" s="15"/>
      <c r="Z4416" s="16"/>
      <c r="AA4416" s="16"/>
      <c r="AB4416" s="16"/>
      <c r="AC4416" s="14"/>
      <c r="AD4416" s="14"/>
      <c r="AE4416" s="27"/>
      <c r="AF4416" s="27"/>
      <c r="AG4416" s="33"/>
      <c r="AH4416" s="34"/>
      <c r="AI4416" s="35"/>
      <c r="AJ4416" s="33"/>
      <c r="AK4416" s="34"/>
      <c r="AL4416" s="35"/>
      <c r="AM4416" s="28"/>
      <c r="AN4416" s="28"/>
      <c r="AO4416" s="28"/>
    </row>
    <row r="4417" spans="5:41" x14ac:dyDescent="0.25">
      <c r="E4417" s="20"/>
      <c r="F4417" s="20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  <c r="R4417" s="15"/>
      <c r="S4417" s="15"/>
      <c r="T4417" s="15"/>
      <c r="U4417" s="15"/>
      <c r="V4417" s="15"/>
      <c r="W4417" s="15"/>
      <c r="X4417" s="15"/>
      <c r="Y4417" s="15"/>
      <c r="Z4417" s="16"/>
      <c r="AA4417" s="16"/>
      <c r="AB4417" s="16"/>
      <c r="AC4417" s="14"/>
      <c r="AD4417" s="14"/>
      <c r="AE4417" s="27"/>
      <c r="AF4417" s="27"/>
      <c r="AG4417" s="33"/>
      <c r="AH4417" s="34"/>
      <c r="AI4417" s="35"/>
      <c r="AJ4417" s="33"/>
      <c r="AK4417" s="34"/>
      <c r="AL4417" s="35"/>
      <c r="AM4417" s="28"/>
      <c r="AN4417" s="28"/>
      <c r="AO4417" s="28"/>
    </row>
    <row r="4418" spans="5:41" x14ac:dyDescent="0.25">
      <c r="E4418" s="20"/>
      <c r="F4418" s="20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  <c r="R4418" s="15"/>
      <c r="S4418" s="15"/>
      <c r="T4418" s="15"/>
      <c r="U4418" s="15"/>
      <c r="V4418" s="15"/>
      <c r="W4418" s="15"/>
      <c r="X4418" s="15"/>
      <c r="Y4418" s="15"/>
      <c r="Z4418" s="16"/>
      <c r="AA4418" s="16"/>
      <c r="AB4418" s="16"/>
      <c r="AC4418" s="14"/>
      <c r="AD4418" s="14"/>
      <c r="AE4418" s="27"/>
      <c r="AF4418" s="27"/>
      <c r="AG4418" s="33"/>
      <c r="AH4418" s="34"/>
      <c r="AI4418" s="35"/>
      <c r="AJ4418" s="33"/>
      <c r="AK4418" s="34"/>
      <c r="AL4418" s="35"/>
      <c r="AM4418" s="28"/>
      <c r="AN4418" s="28"/>
      <c r="AO4418" s="28"/>
    </row>
    <row r="4419" spans="5:41" x14ac:dyDescent="0.25">
      <c r="E4419" s="20"/>
      <c r="F4419" s="20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  <c r="R4419" s="15"/>
      <c r="S4419" s="15"/>
      <c r="T4419" s="15"/>
      <c r="U4419" s="15"/>
      <c r="V4419" s="15"/>
      <c r="W4419" s="15"/>
      <c r="X4419" s="15"/>
      <c r="Y4419" s="15"/>
      <c r="Z4419" s="16"/>
      <c r="AA4419" s="16"/>
      <c r="AB4419" s="16"/>
      <c r="AC4419" s="14"/>
      <c r="AD4419" s="14"/>
      <c r="AE4419" s="27"/>
      <c r="AF4419" s="27"/>
      <c r="AG4419" s="33"/>
      <c r="AH4419" s="34"/>
      <c r="AI4419" s="35"/>
      <c r="AJ4419" s="33"/>
      <c r="AK4419" s="34"/>
      <c r="AL4419" s="35"/>
      <c r="AM4419" s="28"/>
      <c r="AN4419" s="28"/>
      <c r="AO4419" s="28"/>
    </row>
    <row r="4420" spans="5:41" x14ac:dyDescent="0.25">
      <c r="E4420" s="20"/>
      <c r="F4420" s="20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  <c r="Y4420" s="15"/>
      <c r="Z4420" s="16"/>
      <c r="AA4420" s="16"/>
      <c r="AB4420" s="16"/>
      <c r="AC4420" s="14"/>
      <c r="AD4420" s="14"/>
      <c r="AE4420" s="27"/>
      <c r="AF4420" s="27"/>
      <c r="AG4420" s="33"/>
      <c r="AH4420" s="34"/>
      <c r="AI4420" s="35"/>
      <c r="AJ4420" s="33"/>
      <c r="AK4420" s="34"/>
      <c r="AL4420" s="35"/>
      <c r="AM4420" s="28"/>
      <c r="AN4420" s="28"/>
      <c r="AO4420" s="28"/>
    </row>
    <row r="4421" spans="5:41" x14ac:dyDescent="0.25">
      <c r="E4421" s="20"/>
      <c r="F4421" s="20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  <c r="Y4421" s="15"/>
      <c r="Z4421" s="16"/>
      <c r="AA4421" s="16"/>
      <c r="AB4421" s="16"/>
      <c r="AC4421" s="14"/>
      <c r="AD4421" s="14"/>
      <c r="AE4421" s="27"/>
      <c r="AF4421" s="27"/>
      <c r="AG4421" s="33"/>
      <c r="AH4421" s="34"/>
      <c r="AI4421" s="35"/>
      <c r="AJ4421" s="33"/>
      <c r="AK4421" s="34"/>
      <c r="AL4421" s="35"/>
      <c r="AM4421" s="28"/>
      <c r="AN4421" s="28"/>
      <c r="AO4421" s="28"/>
    </row>
    <row r="4422" spans="5:41" x14ac:dyDescent="0.25">
      <c r="E4422" s="20"/>
      <c r="F4422" s="20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  <c r="R4422" s="15"/>
      <c r="S4422" s="15"/>
      <c r="T4422" s="15"/>
      <c r="U4422" s="15"/>
      <c r="V4422" s="15"/>
      <c r="W4422" s="15"/>
      <c r="X4422" s="15"/>
      <c r="Y4422" s="15"/>
      <c r="Z4422" s="16"/>
      <c r="AA4422" s="16"/>
      <c r="AB4422" s="16"/>
      <c r="AC4422" s="14"/>
      <c r="AD4422" s="14"/>
      <c r="AE4422" s="27"/>
      <c r="AF4422" s="27"/>
      <c r="AG4422" s="33"/>
      <c r="AH4422" s="34"/>
      <c r="AI4422" s="35"/>
      <c r="AJ4422" s="33"/>
      <c r="AK4422" s="34"/>
      <c r="AL4422" s="35"/>
      <c r="AM4422" s="28"/>
      <c r="AN4422" s="28"/>
      <c r="AO4422" s="28"/>
    </row>
    <row r="4423" spans="5:41" x14ac:dyDescent="0.25">
      <c r="E4423" s="20"/>
      <c r="F4423" s="20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  <c r="R4423" s="15"/>
      <c r="S4423" s="15"/>
      <c r="T4423" s="15"/>
      <c r="U4423" s="15"/>
      <c r="V4423" s="15"/>
      <c r="W4423" s="15"/>
      <c r="X4423" s="15"/>
      <c r="Y4423" s="15"/>
      <c r="Z4423" s="16"/>
      <c r="AA4423" s="16"/>
      <c r="AB4423" s="16"/>
      <c r="AC4423" s="14"/>
      <c r="AD4423" s="14"/>
      <c r="AE4423" s="27"/>
      <c r="AF4423" s="27"/>
      <c r="AG4423" s="33"/>
      <c r="AH4423" s="34"/>
      <c r="AI4423" s="35"/>
      <c r="AJ4423" s="33"/>
      <c r="AK4423" s="34"/>
      <c r="AL4423" s="35"/>
      <c r="AM4423" s="28"/>
      <c r="AN4423" s="28"/>
      <c r="AO4423" s="28"/>
    </row>
    <row r="4424" spans="5:41" x14ac:dyDescent="0.25">
      <c r="E4424" s="20"/>
      <c r="F4424" s="20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  <c r="R4424" s="15"/>
      <c r="S4424" s="15"/>
      <c r="T4424" s="15"/>
      <c r="U4424" s="15"/>
      <c r="V4424" s="15"/>
      <c r="W4424" s="15"/>
      <c r="X4424" s="15"/>
      <c r="Y4424" s="15"/>
      <c r="Z4424" s="16"/>
      <c r="AA4424" s="16"/>
      <c r="AB4424" s="16"/>
      <c r="AC4424" s="14"/>
      <c r="AD4424" s="14"/>
      <c r="AE4424" s="27"/>
      <c r="AF4424" s="27"/>
      <c r="AG4424" s="33"/>
      <c r="AH4424" s="34"/>
      <c r="AI4424" s="35"/>
      <c r="AJ4424" s="33"/>
      <c r="AK4424" s="34"/>
      <c r="AL4424" s="35"/>
      <c r="AM4424" s="28"/>
      <c r="AN4424" s="28"/>
      <c r="AO4424" s="28"/>
    </row>
    <row r="4425" spans="5:41" x14ac:dyDescent="0.25">
      <c r="E4425" s="20"/>
      <c r="F4425" s="20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  <c r="R4425" s="15"/>
      <c r="S4425" s="15"/>
      <c r="T4425" s="15"/>
      <c r="U4425" s="15"/>
      <c r="V4425" s="15"/>
      <c r="W4425" s="15"/>
      <c r="X4425" s="15"/>
      <c r="Y4425" s="15"/>
      <c r="Z4425" s="16"/>
      <c r="AA4425" s="16"/>
      <c r="AB4425" s="16"/>
      <c r="AC4425" s="14"/>
      <c r="AD4425" s="14"/>
      <c r="AE4425" s="27"/>
      <c r="AF4425" s="27"/>
      <c r="AG4425" s="33"/>
      <c r="AH4425" s="34"/>
      <c r="AI4425" s="35"/>
      <c r="AJ4425" s="33"/>
      <c r="AK4425" s="34"/>
      <c r="AL4425" s="35"/>
      <c r="AM4425" s="28"/>
      <c r="AN4425" s="28"/>
      <c r="AO4425" s="28"/>
    </row>
    <row r="4426" spans="5:41" x14ac:dyDescent="0.25">
      <c r="E4426" s="20"/>
      <c r="F4426" s="20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  <c r="R4426" s="15"/>
      <c r="S4426" s="15"/>
      <c r="T4426" s="15"/>
      <c r="U4426" s="15"/>
      <c r="V4426" s="15"/>
      <c r="W4426" s="15"/>
      <c r="X4426" s="15"/>
      <c r="Y4426" s="15"/>
      <c r="Z4426" s="16"/>
      <c r="AA4426" s="16"/>
      <c r="AB4426" s="16"/>
      <c r="AC4426" s="14"/>
      <c r="AD4426" s="14"/>
      <c r="AE4426" s="27"/>
      <c r="AF4426" s="27"/>
      <c r="AG4426" s="33"/>
      <c r="AH4426" s="34"/>
      <c r="AI4426" s="35"/>
      <c r="AJ4426" s="33"/>
      <c r="AK4426" s="34"/>
      <c r="AL4426" s="35"/>
      <c r="AM4426" s="28"/>
      <c r="AN4426" s="28"/>
      <c r="AO4426" s="28"/>
    </row>
    <row r="4427" spans="5:41" x14ac:dyDescent="0.25">
      <c r="E4427" s="20"/>
      <c r="F4427" s="20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  <c r="R4427" s="15"/>
      <c r="S4427" s="15"/>
      <c r="T4427" s="15"/>
      <c r="U4427" s="15"/>
      <c r="V4427" s="15"/>
      <c r="W4427" s="15"/>
      <c r="X4427" s="15"/>
      <c r="Y4427" s="15"/>
      <c r="Z4427" s="16"/>
      <c r="AA4427" s="16"/>
      <c r="AB4427" s="16"/>
      <c r="AC4427" s="14"/>
      <c r="AD4427" s="14"/>
      <c r="AE4427" s="27"/>
      <c r="AF4427" s="27"/>
      <c r="AG4427" s="33"/>
      <c r="AH4427" s="34"/>
      <c r="AI4427" s="35"/>
      <c r="AJ4427" s="33"/>
      <c r="AK4427" s="34"/>
      <c r="AL4427" s="35"/>
      <c r="AM4427" s="28"/>
      <c r="AN4427" s="28"/>
      <c r="AO4427" s="28"/>
    </row>
    <row r="4428" spans="5:41" x14ac:dyDescent="0.25">
      <c r="E4428" s="20"/>
      <c r="F4428" s="20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  <c r="Y4428" s="15"/>
      <c r="Z4428" s="16"/>
      <c r="AA4428" s="16"/>
      <c r="AB4428" s="16"/>
      <c r="AC4428" s="14"/>
      <c r="AD4428" s="14"/>
      <c r="AE4428" s="27"/>
      <c r="AF4428" s="27"/>
      <c r="AG4428" s="33"/>
      <c r="AH4428" s="34"/>
      <c r="AI4428" s="35"/>
      <c r="AJ4428" s="33"/>
      <c r="AK4428" s="34"/>
      <c r="AL4428" s="35"/>
      <c r="AM4428" s="28"/>
      <c r="AN4428" s="28"/>
      <c r="AO4428" s="28"/>
    </row>
    <row r="4429" spans="5:41" x14ac:dyDescent="0.25">
      <c r="E4429" s="20"/>
      <c r="F4429" s="20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  <c r="R4429" s="15"/>
      <c r="S4429" s="15"/>
      <c r="T4429" s="15"/>
      <c r="U4429" s="15"/>
      <c r="V4429" s="15"/>
      <c r="W4429" s="15"/>
      <c r="X4429" s="15"/>
      <c r="Y4429" s="15"/>
      <c r="Z4429" s="16"/>
      <c r="AA4429" s="16"/>
      <c r="AB4429" s="16"/>
      <c r="AC4429" s="14"/>
      <c r="AD4429" s="14"/>
      <c r="AE4429" s="27"/>
      <c r="AF4429" s="27"/>
      <c r="AG4429" s="33"/>
      <c r="AH4429" s="34"/>
      <c r="AI4429" s="35"/>
      <c r="AJ4429" s="33"/>
      <c r="AK4429" s="34"/>
      <c r="AL4429" s="35"/>
      <c r="AM4429" s="28"/>
      <c r="AN4429" s="28"/>
      <c r="AO4429" s="28"/>
    </row>
    <row r="4430" spans="5:41" x14ac:dyDescent="0.25">
      <c r="E4430" s="20"/>
      <c r="F4430" s="20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6"/>
      <c r="AA4430" s="16"/>
      <c r="AB4430" s="16"/>
      <c r="AC4430" s="14"/>
      <c r="AD4430" s="14"/>
      <c r="AE4430" s="27"/>
      <c r="AF4430" s="27"/>
      <c r="AG4430" s="33"/>
      <c r="AH4430" s="34"/>
      <c r="AI4430" s="35"/>
      <c r="AJ4430" s="33"/>
      <c r="AK4430" s="34"/>
      <c r="AL4430" s="35"/>
      <c r="AM4430" s="28"/>
      <c r="AN4430" s="28"/>
      <c r="AO4430" s="28"/>
    </row>
    <row r="4431" spans="5:41" x14ac:dyDescent="0.25">
      <c r="E4431" s="20"/>
      <c r="F4431" s="20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6"/>
      <c r="AA4431" s="16"/>
      <c r="AB4431" s="16"/>
      <c r="AC4431" s="14"/>
      <c r="AD4431" s="14"/>
      <c r="AE4431" s="27"/>
      <c r="AF4431" s="27"/>
      <c r="AG4431" s="33"/>
      <c r="AH4431" s="34"/>
      <c r="AI4431" s="35"/>
      <c r="AJ4431" s="33"/>
      <c r="AK4431" s="34"/>
      <c r="AL4431" s="35"/>
      <c r="AM4431" s="28"/>
      <c r="AN4431" s="28"/>
      <c r="AO4431" s="28"/>
    </row>
    <row r="4432" spans="5:41" x14ac:dyDescent="0.25">
      <c r="E4432" s="20"/>
      <c r="F4432" s="20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  <c r="Y4432" s="15"/>
      <c r="Z4432" s="16"/>
      <c r="AA4432" s="16"/>
      <c r="AB4432" s="16"/>
      <c r="AC4432" s="14"/>
      <c r="AD4432" s="14"/>
      <c r="AE4432" s="27"/>
      <c r="AF4432" s="27"/>
      <c r="AG4432" s="33"/>
      <c r="AH4432" s="34"/>
      <c r="AI4432" s="35"/>
      <c r="AJ4432" s="33"/>
      <c r="AK4432" s="34"/>
      <c r="AL4432" s="35"/>
      <c r="AM4432" s="28"/>
      <c r="AN4432" s="28"/>
      <c r="AO4432" s="28"/>
    </row>
    <row r="4433" spans="5:41" x14ac:dyDescent="0.25">
      <c r="E4433" s="20"/>
      <c r="F4433" s="20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R4433" s="15"/>
      <c r="S4433" s="15"/>
      <c r="T4433" s="15"/>
      <c r="U4433" s="15"/>
      <c r="V4433" s="15"/>
      <c r="W4433" s="15"/>
      <c r="X4433" s="15"/>
      <c r="Y4433" s="15"/>
      <c r="Z4433" s="16"/>
      <c r="AA4433" s="16"/>
      <c r="AB4433" s="16"/>
      <c r="AC4433" s="14"/>
      <c r="AD4433" s="14"/>
      <c r="AE4433" s="27"/>
      <c r="AF4433" s="27"/>
      <c r="AG4433" s="33"/>
      <c r="AH4433" s="34"/>
      <c r="AI4433" s="35"/>
      <c r="AJ4433" s="33"/>
      <c r="AK4433" s="34"/>
      <c r="AL4433" s="35"/>
      <c r="AM4433" s="28"/>
      <c r="AN4433" s="28"/>
      <c r="AO4433" s="28"/>
    </row>
    <row r="4434" spans="5:41" x14ac:dyDescent="0.25">
      <c r="E4434" s="20"/>
      <c r="F4434" s="20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6"/>
      <c r="AA4434" s="16"/>
      <c r="AB4434" s="16"/>
      <c r="AC4434" s="14"/>
      <c r="AD4434" s="14"/>
      <c r="AE4434" s="27"/>
      <c r="AF4434" s="27"/>
      <c r="AG4434" s="33"/>
      <c r="AH4434" s="34"/>
      <c r="AI4434" s="35"/>
      <c r="AJ4434" s="33"/>
      <c r="AK4434" s="34"/>
      <c r="AL4434" s="35"/>
      <c r="AM4434" s="28"/>
      <c r="AN4434" s="28"/>
      <c r="AO4434" s="28"/>
    </row>
    <row r="4435" spans="5:41" x14ac:dyDescent="0.25">
      <c r="E4435" s="20"/>
      <c r="F4435" s="20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  <c r="R4435" s="15"/>
      <c r="S4435" s="15"/>
      <c r="T4435" s="15"/>
      <c r="U4435" s="15"/>
      <c r="V4435" s="15"/>
      <c r="W4435" s="15"/>
      <c r="X4435" s="15"/>
      <c r="Y4435" s="15"/>
      <c r="Z4435" s="16"/>
      <c r="AA4435" s="16"/>
      <c r="AB4435" s="16"/>
      <c r="AC4435" s="14"/>
      <c r="AD4435" s="14"/>
      <c r="AE4435" s="27"/>
      <c r="AF4435" s="27"/>
      <c r="AG4435" s="33"/>
      <c r="AH4435" s="34"/>
      <c r="AI4435" s="35"/>
      <c r="AJ4435" s="33"/>
      <c r="AK4435" s="34"/>
      <c r="AL4435" s="35"/>
      <c r="AM4435" s="28"/>
      <c r="AN4435" s="28"/>
      <c r="AO4435" s="28"/>
    </row>
    <row r="4436" spans="5:41" x14ac:dyDescent="0.25">
      <c r="E4436" s="20"/>
      <c r="F4436" s="20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6"/>
      <c r="AA4436" s="16"/>
      <c r="AB4436" s="16"/>
      <c r="AC4436" s="14"/>
      <c r="AD4436" s="14"/>
      <c r="AE4436" s="27"/>
      <c r="AF4436" s="27"/>
      <c r="AG4436" s="33"/>
      <c r="AH4436" s="34"/>
      <c r="AI4436" s="35"/>
      <c r="AJ4436" s="33"/>
      <c r="AK4436" s="34"/>
      <c r="AL4436" s="35"/>
      <c r="AM4436" s="28"/>
      <c r="AN4436" s="28"/>
      <c r="AO4436" s="28"/>
    </row>
    <row r="4437" spans="5:41" x14ac:dyDescent="0.25">
      <c r="E4437" s="20"/>
      <c r="F4437" s="20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15"/>
      <c r="Y4437" s="15"/>
      <c r="Z4437" s="16"/>
      <c r="AA4437" s="16"/>
      <c r="AB4437" s="16"/>
      <c r="AC4437" s="14"/>
      <c r="AD4437" s="14"/>
      <c r="AE4437" s="27"/>
      <c r="AF4437" s="27"/>
      <c r="AG4437" s="33"/>
      <c r="AH4437" s="34"/>
      <c r="AI4437" s="35"/>
      <c r="AJ4437" s="33"/>
      <c r="AK4437" s="34"/>
      <c r="AL4437" s="35"/>
      <c r="AM4437" s="28"/>
      <c r="AN4437" s="28"/>
      <c r="AO4437" s="28"/>
    </row>
    <row r="4438" spans="5:41" x14ac:dyDescent="0.25">
      <c r="E4438" s="20"/>
      <c r="F4438" s="20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  <c r="R4438" s="15"/>
      <c r="S4438" s="15"/>
      <c r="T4438" s="15"/>
      <c r="U4438" s="15"/>
      <c r="V4438" s="15"/>
      <c r="W4438" s="15"/>
      <c r="X4438" s="15"/>
      <c r="Y4438" s="15"/>
      <c r="Z4438" s="16"/>
      <c r="AA4438" s="16"/>
      <c r="AB4438" s="16"/>
      <c r="AC4438" s="14"/>
      <c r="AD4438" s="14"/>
      <c r="AE4438" s="27"/>
      <c r="AF4438" s="27"/>
      <c r="AG4438" s="33"/>
      <c r="AH4438" s="34"/>
      <c r="AI4438" s="35"/>
      <c r="AJ4438" s="33"/>
      <c r="AK4438" s="34"/>
      <c r="AL4438" s="35"/>
      <c r="AM4438" s="28"/>
      <c r="AN4438" s="28"/>
      <c r="AO4438" s="28"/>
    </row>
    <row r="4439" spans="5:41" x14ac:dyDescent="0.25">
      <c r="E4439" s="20"/>
      <c r="F4439" s="20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  <c r="R4439" s="15"/>
      <c r="S4439" s="15"/>
      <c r="T4439" s="15"/>
      <c r="U4439" s="15"/>
      <c r="V4439" s="15"/>
      <c r="W4439" s="15"/>
      <c r="X4439" s="15"/>
      <c r="Y4439" s="15"/>
      <c r="Z4439" s="16"/>
      <c r="AA4439" s="16"/>
      <c r="AB4439" s="16"/>
      <c r="AC4439" s="14"/>
      <c r="AD4439" s="14"/>
      <c r="AE4439" s="27"/>
      <c r="AF4439" s="27"/>
      <c r="AG4439" s="33"/>
      <c r="AH4439" s="34"/>
      <c r="AI4439" s="35"/>
      <c r="AJ4439" s="33"/>
      <c r="AK4439" s="34"/>
      <c r="AL4439" s="35"/>
      <c r="AM4439" s="28"/>
      <c r="AN4439" s="28"/>
      <c r="AO4439" s="28"/>
    </row>
    <row r="4440" spans="5:41" x14ac:dyDescent="0.25">
      <c r="E4440" s="20"/>
      <c r="F4440" s="20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  <c r="Y4440" s="15"/>
      <c r="Z4440" s="16"/>
      <c r="AA4440" s="16"/>
      <c r="AB4440" s="16"/>
      <c r="AC4440" s="14"/>
      <c r="AD4440" s="14"/>
      <c r="AE4440" s="27"/>
      <c r="AF4440" s="27"/>
      <c r="AG4440" s="33"/>
      <c r="AH4440" s="34"/>
      <c r="AI4440" s="35"/>
      <c r="AJ4440" s="33"/>
      <c r="AK4440" s="34"/>
      <c r="AL4440" s="35"/>
      <c r="AM4440" s="28"/>
      <c r="AN4440" s="28"/>
      <c r="AO4440" s="28"/>
    </row>
    <row r="4441" spans="5:41" x14ac:dyDescent="0.25">
      <c r="E4441" s="20"/>
      <c r="F4441" s="20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  <c r="Y4441" s="15"/>
      <c r="Z4441" s="16"/>
      <c r="AA4441" s="16"/>
      <c r="AB4441" s="16"/>
      <c r="AC4441" s="14"/>
      <c r="AD4441" s="14"/>
      <c r="AE4441" s="27"/>
      <c r="AF4441" s="27"/>
      <c r="AG4441" s="33"/>
      <c r="AH4441" s="34"/>
      <c r="AI4441" s="35"/>
      <c r="AJ4441" s="33"/>
      <c r="AK4441" s="34"/>
      <c r="AL4441" s="35"/>
      <c r="AM4441" s="28"/>
      <c r="AN4441" s="28"/>
      <c r="AO4441" s="28"/>
    </row>
    <row r="4442" spans="5:41" x14ac:dyDescent="0.25">
      <c r="E4442" s="20"/>
      <c r="F4442" s="20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  <c r="R4442" s="15"/>
      <c r="S4442" s="15"/>
      <c r="T4442" s="15"/>
      <c r="U4442" s="15"/>
      <c r="V4442" s="15"/>
      <c r="W4442" s="15"/>
      <c r="X4442" s="15"/>
      <c r="Y4442" s="15"/>
      <c r="Z4442" s="16"/>
      <c r="AA4442" s="16"/>
      <c r="AB4442" s="16"/>
      <c r="AC4442" s="14"/>
      <c r="AD4442" s="14"/>
      <c r="AE4442" s="27"/>
      <c r="AF4442" s="27"/>
      <c r="AG4442" s="33"/>
      <c r="AH4442" s="34"/>
      <c r="AI4442" s="35"/>
      <c r="AJ4442" s="33"/>
      <c r="AK4442" s="34"/>
      <c r="AL4442" s="35"/>
      <c r="AM4442" s="28"/>
      <c r="AN4442" s="28"/>
      <c r="AO4442" s="28"/>
    </row>
    <row r="4443" spans="5:41" x14ac:dyDescent="0.25">
      <c r="E4443" s="20"/>
      <c r="F4443" s="20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  <c r="R4443" s="15"/>
      <c r="S4443" s="15"/>
      <c r="T4443" s="15"/>
      <c r="U4443" s="15"/>
      <c r="V4443" s="15"/>
      <c r="W4443" s="15"/>
      <c r="X4443" s="15"/>
      <c r="Y4443" s="15"/>
      <c r="Z4443" s="16"/>
      <c r="AA4443" s="16"/>
      <c r="AB4443" s="16"/>
      <c r="AC4443" s="14"/>
      <c r="AD4443" s="14"/>
      <c r="AE4443" s="27"/>
      <c r="AF4443" s="27"/>
      <c r="AG4443" s="33"/>
      <c r="AH4443" s="34"/>
      <c r="AI4443" s="35"/>
      <c r="AJ4443" s="33"/>
      <c r="AK4443" s="34"/>
      <c r="AL4443" s="35"/>
      <c r="AM4443" s="28"/>
      <c r="AN4443" s="28"/>
      <c r="AO4443" s="28"/>
    </row>
    <row r="4444" spans="5:41" x14ac:dyDescent="0.25">
      <c r="E4444" s="20"/>
      <c r="F4444" s="20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  <c r="R4444" s="15"/>
      <c r="S4444" s="15"/>
      <c r="T4444" s="15"/>
      <c r="U4444" s="15"/>
      <c r="V4444" s="15"/>
      <c r="W4444" s="15"/>
      <c r="X4444" s="15"/>
      <c r="Y4444" s="15"/>
      <c r="Z4444" s="16"/>
      <c r="AA4444" s="16"/>
      <c r="AB4444" s="16"/>
      <c r="AC4444" s="14"/>
      <c r="AD4444" s="14"/>
      <c r="AE4444" s="27"/>
      <c r="AF4444" s="27"/>
      <c r="AG4444" s="33"/>
      <c r="AH4444" s="34"/>
      <c r="AI4444" s="35"/>
      <c r="AJ4444" s="33"/>
      <c r="AK4444" s="34"/>
      <c r="AL4444" s="35"/>
      <c r="AM4444" s="28"/>
      <c r="AN4444" s="28"/>
      <c r="AO4444" s="28"/>
    </row>
    <row r="4445" spans="5:41" x14ac:dyDescent="0.25">
      <c r="E4445" s="20"/>
      <c r="F4445" s="20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  <c r="R4445" s="15"/>
      <c r="S4445" s="15"/>
      <c r="T4445" s="15"/>
      <c r="U4445" s="15"/>
      <c r="V4445" s="15"/>
      <c r="W4445" s="15"/>
      <c r="X4445" s="15"/>
      <c r="Y4445" s="15"/>
      <c r="Z4445" s="16"/>
      <c r="AA4445" s="16"/>
      <c r="AB4445" s="16"/>
      <c r="AC4445" s="14"/>
      <c r="AD4445" s="14"/>
      <c r="AE4445" s="27"/>
      <c r="AF4445" s="27"/>
      <c r="AG4445" s="33"/>
      <c r="AH4445" s="34"/>
      <c r="AI4445" s="35"/>
      <c r="AJ4445" s="33"/>
      <c r="AK4445" s="34"/>
      <c r="AL4445" s="35"/>
      <c r="AM4445" s="28"/>
      <c r="AN4445" s="28"/>
      <c r="AO4445" s="28"/>
    </row>
    <row r="4446" spans="5:41" x14ac:dyDescent="0.25">
      <c r="E4446" s="20"/>
      <c r="F4446" s="20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  <c r="R4446" s="15"/>
      <c r="S4446" s="15"/>
      <c r="T4446" s="15"/>
      <c r="U4446" s="15"/>
      <c r="V4446" s="15"/>
      <c r="W4446" s="15"/>
      <c r="X4446" s="15"/>
      <c r="Y4446" s="15"/>
      <c r="Z4446" s="16"/>
      <c r="AA4446" s="16"/>
      <c r="AB4446" s="16"/>
      <c r="AC4446" s="14"/>
      <c r="AD4446" s="14"/>
      <c r="AE4446" s="27"/>
      <c r="AF4446" s="27"/>
      <c r="AG4446" s="33"/>
      <c r="AH4446" s="34"/>
      <c r="AI4446" s="35"/>
      <c r="AJ4446" s="33"/>
      <c r="AK4446" s="34"/>
      <c r="AL4446" s="35"/>
      <c r="AM4446" s="28"/>
      <c r="AN4446" s="28"/>
      <c r="AO4446" s="28"/>
    </row>
    <row r="4447" spans="5:41" x14ac:dyDescent="0.25">
      <c r="E4447" s="20"/>
      <c r="F4447" s="20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  <c r="R4447" s="15"/>
      <c r="S4447" s="15"/>
      <c r="T4447" s="15"/>
      <c r="U4447" s="15"/>
      <c r="V4447" s="15"/>
      <c r="W4447" s="15"/>
      <c r="X4447" s="15"/>
      <c r="Y4447" s="15"/>
      <c r="Z4447" s="16"/>
      <c r="AA4447" s="16"/>
      <c r="AB4447" s="16"/>
      <c r="AC4447" s="14"/>
      <c r="AD4447" s="14"/>
      <c r="AE4447" s="27"/>
      <c r="AF4447" s="27"/>
      <c r="AG4447" s="33"/>
      <c r="AH4447" s="34"/>
      <c r="AI4447" s="35"/>
      <c r="AJ4447" s="33"/>
      <c r="AK4447" s="34"/>
      <c r="AL4447" s="35"/>
      <c r="AM4447" s="28"/>
      <c r="AN4447" s="28"/>
      <c r="AO4447" s="28"/>
    </row>
    <row r="4448" spans="5:41" x14ac:dyDescent="0.25">
      <c r="E4448" s="20"/>
      <c r="F4448" s="20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  <c r="R4448" s="15"/>
      <c r="S4448" s="15"/>
      <c r="T4448" s="15"/>
      <c r="U4448" s="15"/>
      <c r="V4448" s="15"/>
      <c r="W4448" s="15"/>
      <c r="X4448" s="15"/>
      <c r="Y4448" s="15"/>
      <c r="Z4448" s="16"/>
      <c r="AA4448" s="16"/>
      <c r="AB4448" s="16"/>
      <c r="AC4448" s="14"/>
      <c r="AD4448" s="14"/>
      <c r="AE4448" s="27"/>
      <c r="AF4448" s="27"/>
      <c r="AG4448" s="33"/>
      <c r="AH4448" s="34"/>
      <c r="AI4448" s="35"/>
      <c r="AJ4448" s="33"/>
      <c r="AK4448" s="34"/>
      <c r="AL4448" s="35"/>
      <c r="AM4448" s="28"/>
      <c r="AN4448" s="28"/>
      <c r="AO4448" s="28"/>
    </row>
    <row r="4449" spans="5:41" x14ac:dyDescent="0.25">
      <c r="E4449" s="20"/>
      <c r="F4449" s="20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  <c r="Y4449" s="15"/>
      <c r="Z4449" s="16"/>
      <c r="AA4449" s="16"/>
      <c r="AB4449" s="16"/>
      <c r="AC4449" s="14"/>
      <c r="AD4449" s="14"/>
      <c r="AE4449" s="27"/>
      <c r="AF4449" s="27"/>
      <c r="AG4449" s="33"/>
      <c r="AH4449" s="34"/>
      <c r="AI4449" s="35"/>
      <c r="AJ4449" s="33"/>
      <c r="AK4449" s="34"/>
      <c r="AL4449" s="35"/>
      <c r="AM4449" s="28"/>
      <c r="AN4449" s="28"/>
      <c r="AO4449" s="28"/>
    </row>
    <row r="4450" spans="5:41" x14ac:dyDescent="0.25">
      <c r="E4450" s="20"/>
      <c r="F4450" s="20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  <c r="R4450" s="15"/>
      <c r="S4450" s="15"/>
      <c r="T4450" s="15"/>
      <c r="U4450" s="15"/>
      <c r="V4450" s="15"/>
      <c r="W4450" s="15"/>
      <c r="X4450" s="15"/>
      <c r="Y4450" s="15"/>
      <c r="Z4450" s="16"/>
      <c r="AA4450" s="16"/>
      <c r="AB4450" s="16"/>
      <c r="AC4450" s="14"/>
      <c r="AD4450" s="14"/>
      <c r="AE4450" s="27"/>
      <c r="AF4450" s="27"/>
      <c r="AG4450" s="33"/>
      <c r="AH4450" s="34"/>
      <c r="AI4450" s="35"/>
      <c r="AJ4450" s="33"/>
      <c r="AK4450" s="34"/>
      <c r="AL4450" s="35"/>
      <c r="AM4450" s="28"/>
      <c r="AN4450" s="28"/>
      <c r="AO4450" s="28"/>
    </row>
    <row r="4451" spans="5:41" x14ac:dyDescent="0.25">
      <c r="E4451" s="20"/>
      <c r="F4451" s="20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  <c r="R4451" s="15"/>
      <c r="S4451" s="15"/>
      <c r="T4451" s="15"/>
      <c r="U4451" s="15"/>
      <c r="V4451" s="15"/>
      <c r="W4451" s="15"/>
      <c r="X4451" s="15"/>
      <c r="Y4451" s="15"/>
      <c r="Z4451" s="16"/>
      <c r="AA4451" s="16"/>
      <c r="AB4451" s="16"/>
      <c r="AC4451" s="14"/>
      <c r="AD4451" s="14"/>
      <c r="AE4451" s="27"/>
      <c r="AF4451" s="27"/>
      <c r="AG4451" s="33"/>
      <c r="AH4451" s="34"/>
      <c r="AI4451" s="35"/>
      <c r="AJ4451" s="33"/>
      <c r="AK4451" s="34"/>
      <c r="AL4451" s="35"/>
      <c r="AM4451" s="28"/>
      <c r="AN4451" s="28"/>
      <c r="AO4451" s="28"/>
    </row>
    <row r="4452" spans="5:41" x14ac:dyDescent="0.25">
      <c r="E4452" s="20"/>
      <c r="F4452" s="20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  <c r="R4452" s="15"/>
      <c r="S4452" s="15"/>
      <c r="T4452" s="15"/>
      <c r="U4452" s="15"/>
      <c r="V4452" s="15"/>
      <c r="W4452" s="15"/>
      <c r="X4452" s="15"/>
      <c r="Y4452" s="15"/>
      <c r="Z4452" s="16"/>
      <c r="AA4452" s="16"/>
      <c r="AB4452" s="16"/>
      <c r="AC4452" s="14"/>
      <c r="AD4452" s="14"/>
      <c r="AE4452" s="27"/>
      <c r="AF4452" s="27"/>
      <c r="AG4452" s="33"/>
      <c r="AH4452" s="34"/>
      <c r="AI4452" s="35"/>
      <c r="AJ4452" s="33"/>
      <c r="AK4452" s="34"/>
      <c r="AL4452" s="35"/>
      <c r="AM4452" s="28"/>
      <c r="AN4452" s="28"/>
      <c r="AO4452" s="28"/>
    </row>
    <row r="4453" spans="5:41" x14ac:dyDescent="0.25">
      <c r="E4453" s="20"/>
      <c r="F4453" s="20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  <c r="Y4453" s="15"/>
      <c r="Z4453" s="16"/>
      <c r="AA4453" s="16"/>
      <c r="AB4453" s="16"/>
      <c r="AC4453" s="14"/>
      <c r="AD4453" s="14"/>
      <c r="AE4453" s="27"/>
      <c r="AF4453" s="27"/>
      <c r="AG4453" s="33"/>
      <c r="AH4453" s="34"/>
      <c r="AI4453" s="35"/>
      <c r="AJ4453" s="33"/>
      <c r="AK4453" s="34"/>
      <c r="AL4453" s="35"/>
      <c r="AM4453" s="28"/>
      <c r="AN4453" s="28"/>
      <c r="AO4453" s="28"/>
    </row>
    <row r="4454" spans="5:41" x14ac:dyDescent="0.25">
      <c r="E4454" s="20"/>
      <c r="F4454" s="20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  <c r="Y4454" s="15"/>
      <c r="Z4454" s="16"/>
      <c r="AA4454" s="16"/>
      <c r="AB4454" s="16"/>
      <c r="AC4454" s="14"/>
      <c r="AD4454" s="14"/>
      <c r="AE4454" s="27"/>
      <c r="AF4454" s="27"/>
      <c r="AG4454" s="33"/>
      <c r="AH4454" s="34"/>
      <c r="AI4454" s="35"/>
      <c r="AJ4454" s="33"/>
      <c r="AK4454" s="34"/>
      <c r="AL4454" s="35"/>
      <c r="AM4454" s="28"/>
      <c r="AN4454" s="28"/>
      <c r="AO4454" s="28"/>
    </row>
    <row r="4455" spans="5:41" x14ac:dyDescent="0.25">
      <c r="E4455" s="20"/>
      <c r="F4455" s="20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  <c r="R4455" s="15"/>
      <c r="S4455" s="15"/>
      <c r="T4455" s="15"/>
      <c r="U4455" s="15"/>
      <c r="V4455" s="15"/>
      <c r="W4455" s="15"/>
      <c r="X4455" s="15"/>
      <c r="Y4455" s="15"/>
      <c r="Z4455" s="16"/>
      <c r="AA4455" s="16"/>
      <c r="AB4455" s="16"/>
      <c r="AC4455" s="14"/>
      <c r="AD4455" s="14"/>
      <c r="AE4455" s="27"/>
      <c r="AF4455" s="27"/>
      <c r="AG4455" s="33"/>
      <c r="AH4455" s="34"/>
      <c r="AI4455" s="35"/>
      <c r="AJ4455" s="33"/>
      <c r="AK4455" s="34"/>
      <c r="AL4455" s="35"/>
      <c r="AM4455" s="28"/>
      <c r="AN4455" s="28"/>
      <c r="AO4455" s="28"/>
    </row>
    <row r="4456" spans="5:41" x14ac:dyDescent="0.25">
      <c r="E4456" s="20"/>
      <c r="F4456" s="20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  <c r="Y4456" s="15"/>
      <c r="Z4456" s="16"/>
      <c r="AA4456" s="16"/>
      <c r="AB4456" s="16"/>
      <c r="AC4456" s="14"/>
      <c r="AD4456" s="14"/>
      <c r="AE4456" s="27"/>
      <c r="AF4456" s="27"/>
      <c r="AG4456" s="33"/>
      <c r="AH4456" s="34"/>
      <c r="AI4456" s="35"/>
      <c r="AJ4456" s="33"/>
      <c r="AK4456" s="34"/>
      <c r="AL4456" s="35"/>
      <c r="AM4456" s="28"/>
      <c r="AN4456" s="28"/>
      <c r="AO4456" s="28"/>
    </row>
    <row r="4457" spans="5:41" x14ac:dyDescent="0.25">
      <c r="E4457" s="20"/>
      <c r="F4457" s="20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  <c r="Y4457" s="15"/>
      <c r="Z4457" s="16"/>
      <c r="AA4457" s="16"/>
      <c r="AB4457" s="16"/>
      <c r="AC4457" s="14"/>
      <c r="AD4457" s="14"/>
      <c r="AE4457" s="27"/>
      <c r="AF4457" s="27"/>
      <c r="AG4457" s="33"/>
      <c r="AH4457" s="34"/>
      <c r="AI4457" s="35"/>
      <c r="AJ4457" s="33"/>
      <c r="AK4457" s="34"/>
      <c r="AL4457" s="35"/>
      <c r="AM4457" s="28"/>
      <c r="AN4457" s="28"/>
      <c r="AO4457" s="28"/>
    </row>
    <row r="4458" spans="5:41" x14ac:dyDescent="0.25">
      <c r="E4458" s="20"/>
      <c r="F4458" s="20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  <c r="Y4458" s="15"/>
      <c r="Z4458" s="16"/>
      <c r="AA4458" s="16"/>
      <c r="AB4458" s="16"/>
      <c r="AC4458" s="14"/>
      <c r="AD4458" s="14"/>
      <c r="AE4458" s="27"/>
      <c r="AF4458" s="27"/>
      <c r="AG4458" s="33"/>
      <c r="AH4458" s="34"/>
      <c r="AI4458" s="35"/>
      <c r="AJ4458" s="33"/>
      <c r="AK4458" s="34"/>
      <c r="AL4458" s="35"/>
      <c r="AM4458" s="28"/>
      <c r="AN4458" s="28"/>
      <c r="AO4458" s="28"/>
    </row>
    <row r="4459" spans="5:41" x14ac:dyDescent="0.25">
      <c r="E4459" s="20"/>
      <c r="F4459" s="20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  <c r="R4459" s="15"/>
      <c r="S4459" s="15"/>
      <c r="T4459" s="15"/>
      <c r="U4459" s="15"/>
      <c r="V4459" s="15"/>
      <c r="W4459" s="15"/>
      <c r="X4459" s="15"/>
      <c r="Y4459" s="15"/>
      <c r="Z4459" s="16"/>
      <c r="AA4459" s="16"/>
      <c r="AB4459" s="16"/>
      <c r="AC4459" s="14"/>
      <c r="AD4459" s="14"/>
      <c r="AE4459" s="27"/>
      <c r="AF4459" s="27"/>
      <c r="AG4459" s="33"/>
      <c r="AH4459" s="34"/>
      <c r="AI4459" s="35"/>
      <c r="AJ4459" s="33"/>
      <c r="AK4459" s="34"/>
      <c r="AL4459" s="35"/>
      <c r="AM4459" s="28"/>
      <c r="AN4459" s="28"/>
      <c r="AO4459" s="28"/>
    </row>
    <row r="4460" spans="5:41" x14ac:dyDescent="0.25">
      <c r="E4460" s="20"/>
      <c r="F4460" s="20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  <c r="R4460" s="15"/>
      <c r="S4460" s="15"/>
      <c r="T4460" s="15"/>
      <c r="U4460" s="15"/>
      <c r="V4460" s="15"/>
      <c r="W4460" s="15"/>
      <c r="X4460" s="15"/>
      <c r="Y4460" s="15"/>
      <c r="Z4460" s="16"/>
      <c r="AA4460" s="16"/>
      <c r="AB4460" s="16"/>
      <c r="AC4460" s="14"/>
      <c r="AD4460" s="14"/>
      <c r="AE4460" s="27"/>
      <c r="AF4460" s="27"/>
      <c r="AG4460" s="33"/>
      <c r="AH4460" s="34"/>
      <c r="AI4460" s="35"/>
      <c r="AJ4460" s="33"/>
      <c r="AK4460" s="34"/>
      <c r="AL4460" s="35"/>
      <c r="AM4460" s="28"/>
      <c r="AN4460" s="28"/>
      <c r="AO4460" s="28"/>
    </row>
    <row r="4461" spans="5:41" x14ac:dyDescent="0.25">
      <c r="E4461" s="20"/>
      <c r="F4461" s="20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6"/>
      <c r="AA4461" s="16"/>
      <c r="AB4461" s="16"/>
      <c r="AC4461" s="14"/>
      <c r="AD4461" s="14"/>
      <c r="AE4461" s="27"/>
      <c r="AF4461" s="27"/>
      <c r="AG4461" s="33"/>
      <c r="AH4461" s="34"/>
      <c r="AI4461" s="35"/>
      <c r="AJ4461" s="33"/>
      <c r="AK4461" s="34"/>
      <c r="AL4461" s="35"/>
      <c r="AM4461" s="28"/>
      <c r="AN4461" s="28"/>
      <c r="AO4461" s="28"/>
    </row>
    <row r="4462" spans="5:41" x14ac:dyDescent="0.25">
      <c r="E4462" s="20"/>
      <c r="F4462" s="20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5"/>
      <c r="Y4462" s="15"/>
      <c r="Z4462" s="16"/>
      <c r="AA4462" s="16"/>
      <c r="AB4462" s="16"/>
      <c r="AC4462" s="14"/>
      <c r="AD4462" s="14"/>
      <c r="AE4462" s="27"/>
      <c r="AF4462" s="27"/>
      <c r="AG4462" s="33"/>
      <c r="AH4462" s="34"/>
      <c r="AI4462" s="35"/>
      <c r="AJ4462" s="33"/>
      <c r="AK4462" s="34"/>
      <c r="AL4462" s="35"/>
      <c r="AM4462" s="28"/>
      <c r="AN4462" s="28"/>
      <c r="AO4462" s="28"/>
    </row>
    <row r="4463" spans="5:41" x14ac:dyDescent="0.25">
      <c r="E4463" s="20"/>
      <c r="F4463" s="20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  <c r="R4463" s="15"/>
      <c r="S4463" s="15"/>
      <c r="T4463" s="15"/>
      <c r="U4463" s="15"/>
      <c r="V4463" s="15"/>
      <c r="W4463" s="15"/>
      <c r="X4463" s="15"/>
      <c r="Y4463" s="15"/>
      <c r="Z4463" s="16"/>
      <c r="AA4463" s="16"/>
      <c r="AB4463" s="16"/>
      <c r="AC4463" s="14"/>
      <c r="AD4463" s="14"/>
      <c r="AE4463" s="27"/>
      <c r="AF4463" s="27"/>
      <c r="AG4463" s="33"/>
      <c r="AH4463" s="34"/>
      <c r="AI4463" s="35"/>
      <c r="AJ4463" s="33"/>
      <c r="AK4463" s="34"/>
      <c r="AL4463" s="35"/>
      <c r="AM4463" s="28"/>
      <c r="AN4463" s="28"/>
      <c r="AO4463" s="28"/>
    </row>
    <row r="4464" spans="5:41" x14ac:dyDescent="0.25">
      <c r="E4464" s="20"/>
      <c r="F4464" s="20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15"/>
      <c r="Y4464" s="15"/>
      <c r="Z4464" s="16"/>
      <c r="AA4464" s="16"/>
      <c r="AB4464" s="16"/>
      <c r="AC4464" s="14"/>
      <c r="AD4464" s="14"/>
      <c r="AE4464" s="27"/>
      <c r="AF4464" s="27"/>
      <c r="AG4464" s="33"/>
      <c r="AH4464" s="34"/>
      <c r="AI4464" s="35"/>
      <c r="AJ4464" s="33"/>
      <c r="AK4464" s="34"/>
      <c r="AL4464" s="35"/>
      <c r="AM4464" s="28"/>
      <c r="AN4464" s="28"/>
      <c r="AO4464" s="28"/>
    </row>
    <row r="4465" spans="5:41" x14ac:dyDescent="0.25">
      <c r="E4465" s="20"/>
      <c r="F4465" s="20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  <c r="R4465" s="15"/>
      <c r="S4465" s="15"/>
      <c r="T4465" s="15"/>
      <c r="U4465" s="15"/>
      <c r="V4465" s="15"/>
      <c r="W4465" s="15"/>
      <c r="X4465" s="15"/>
      <c r="Y4465" s="15"/>
      <c r="Z4465" s="16"/>
      <c r="AA4465" s="16"/>
      <c r="AB4465" s="16"/>
      <c r="AC4465" s="14"/>
      <c r="AD4465" s="14"/>
      <c r="AE4465" s="27"/>
      <c r="AF4465" s="27"/>
      <c r="AG4465" s="33"/>
      <c r="AH4465" s="34"/>
      <c r="AI4465" s="35"/>
      <c r="AJ4465" s="33"/>
      <c r="AK4465" s="34"/>
      <c r="AL4465" s="35"/>
      <c r="AM4465" s="28"/>
      <c r="AN4465" s="28"/>
      <c r="AO4465" s="28"/>
    </row>
    <row r="4466" spans="5:41" x14ac:dyDescent="0.25">
      <c r="E4466" s="20"/>
      <c r="F4466" s="20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  <c r="R4466" s="15"/>
      <c r="S4466" s="15"/>
      <c r="T4466" s="15"/>
      <c r="U4466" s="15"/>
      <c r="V4466" s="15"/>
      <c r="W4466" s="15"/>
      <c r="X4466" s="15"/>
      <c r="Y4466" s="15"/>
      <c r="Z4466" s="16"/>
      <c r="AA4466" s="16"/>
      <c r="AB4466" s="16"/>
      <c r="AC4466" s="14"/>
      <c r="AD4466" s="14"/>
      <c r="AE4466" s="27"/>
      <c r="AF4466" s="27"/>
      <c r="AG4466" s="33"/>
      <c r="AH4466" s="34"/>
      <c r="AI4466" s="35"/>
      <c r="AJ4466" s="33"/>
      <c r="AK4466" s="34"/>
      <c r="AL4466" s="35"/>
      <c r="AM4466" s="28"/>
      <c r="AN4466" s="28"/>
      <c r="AO4466" s="28"/>
    </row>
    <row r="4467" spans="5:41" x14ac:dyDescent="0.25">
      <c r="E4467" s="20"/>
      <c r="F4467" s="20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  <c r="R4467" s="15"/>
      <c r="S4467" s="15"/>
      <c r="T4467" s="15"/>
      <c r="U4467" s="15"/>
      <c r="V4467" s="15"/>
      <c r="W4467" s="15"/>
      <c r="X4467" s="15"/>
      <c r="Y4467" s="15"/>
      <c r="Z4467" s="16"/>
      <c r="AA4467" s="16"/>
      <c r="AB4467" s="16"/>
      <c r="AC4467" s="14"/>
      <c r="AD4467" s="14"/>
      <c r="AE4467" s="27"/>
      <c r="AF4467" s="27"/>
      <c r="AG4467" s="33"/>
      <c r="AH4467" s="34"/>
      <c r="AI4467" s="35"/>
      <c r="AJ4467" s="33"/>
      <c r="AK4467" s="34"/>
      <c r="AL4467" s="35"/>
      <c r="AM4467" s="28"/>
      <c r="AN4467" s="28"/>
      <c r="AO4467" s="28"/>
    </row>
    <row r="4468" spans="5:41" x14ac:dyDescent="0.25">
      <c r="E4468" s="20"/>
      <c r="F4468" s="20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  <c r="R4468" s="15"/>
      <c r="S4468" s="15"/>
      <c r="T4468" s="15"/>
      <c r="U4468" s="15"/>
      <c r="V4468" s="15"/>
      <c r="W4468" s="15"/>
      <c r="X4468" s="15"/>
      <c r="Y4468" s="15"/>
      <c r="Z4468" s="16"/>
      <c r="AA4468" s="16"/>
      <c r="AB4468" s="16"/>
      <c r="AC4468" s="14"/>
      <c r="AD4468" s="14"/>
      <c r="AE4468" s="27"/>
      <c r="AF4468" s="27"/>
      <c r="AG4468" s="33"/>
      <c r="AH4468" s="34"/>
      <c r="AI4468" s="35"/>
      <c r="AJ4468" s="33"/>
      <c r="AK4468" s="34"/>
      <c r="AL4468" s="35"/>
      <c r="AM4468" s="28"/>
      <c r="AN4468" s="28"/>
      <c r="AO4468" s="28"/>
    </row>
    <row r="4469" spans="5:41" x14ac:dyDescent="0.25">
      <c r="E4469" s="20"/>
      <c r="F4469" s="20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  <c r="R4469" s="15"/>
      <c r="S4469" s="15"/>
      <c r="T4469" s="15"/>
      <c r="U4469" s="15"/>
      <c r="V4469" s="15"/>
      <c r="W4469" s="15"/>
      <c r="X4469" s="15"/>
      <c r="Y4469" s="15"/>
      <c r="Z4469" s="16"/>
      <c r="AA4469" s="16"/>
      <c r="AB4469" s="16"/>
      <c r="AC4469" s="14"/>
      <c r="AD4469" s="14"/>
      <c r="AE4469" s="27"/>
      <c r="AF4469" s="27"/>
      <c r="AG4469" s="33"/>
      <c r="AH4469" s="34"/>
      <c r="AI4469" s="35"/>
      <c r="AJ4469" s="33"/>
      <c r="AK4469" s="34"/>
      <c r="AL4469" s="35"/>
      <c r="AM4469" s="28"/>
      <c r="AN4469" s="28"/>
      <c r="AO4469" s="28"/>
    </row>
    <row r="4470" spans="5:41" x14ac:dyDescent="0.25">
      <c r="E4470" s="20"/>
      <c r="F4470" s="20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  <c r="R4470" s="15"/>
      <c r="S4470" s="15"/>
      <c r="T4470" s="15"/>
      <c r="U4470" s="15"/>
      <c r="V4470" s="15"/>
      <c r="W4470" s="15"/>
      <c r="X4470" s="15"/>
      <c r="Y4470" s="15"/>
      <c r="Z4470" s="16"/>
      <c r="AA4470" s="16"/>
      <c r="AB4470" s="16"/>
      <c r="AC4470" s="14"/>
      <c r="AD4470" s="14"/>
      <c r="AE4470" s="27"/>
      <c r="AF4470" s="27"/>
      <c r="AG4470" s="33"/>
      <c r="AH4470" s="34"/>
      <c r="AI4470" s="35"/>
      <c r="AJ4470" s="33"/>
      <c r="AK4470" s="34"/>
      <c r="AL4470" s="35"/>
      <c r="AM4470" s="28"/>
      <c r="AN4470" s="28"/>
      <c r="AO4470" s="28"/>
    </row>
    <row r="4471" spans="5:41" x14ac:dyDescent="0.25">
      <c r="E4471" s="20"/>
      <c r="F4471" s="20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  <c r="R4471" s="15"/>
      <c r="S4471" s="15"/>
      <c r="T4471" s="15"/>
      <c r="U4471" s="15"/>
      <c r="V4471" s="15"/>
      <c r="W4471" s="15"/>
      <c r="X4471" s="15"/>
      <c r="Y4471" s="15"/>
      <c r="Z4471" s="16"/>
      <c r="AA4471" s="16"/>
      <c r="AB4471" s="16"/>
      <c r="AC4471" s="14"/>
      <c r="AD4471" s="14"/>
      <c r="AE4471" s="27"/>
      <c r="AF4471" s="27"/>
      <c r="AG4471" s="33"/>
      <c r="AH4471" s="34"/>
      <c r="AI4471" s="35"/>
      <c r="AJ4471" s="33"/>
      <c r="AK4471" s="34"/>
      <c r="AL4471" s="35"/>
      <c r="AM4471" s="28"/>
      <c r="AN4471" s="28"/>
      <c r="AO4471" s="28"/>
    </row>
    <row r="4472" spans="5:41" x14ac:dyDescent="0.25">
      <c r="E4472" s="20"/>
      <c r="F4472" s="20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  <c r="Y4472" s="15"/>
      <c r="Z4472" s="16"/>
      <c r="AA4472" s="16"/>
      <c r="AB4472" s="16"/>
      <c r="AC4472" s="14"/>
      <c r="AD4472" s="14"/>
      <c r="AE4472" s="27"/>
      <c r="AF4472" s="27"/>
      <c r="AG4472" s="33"/>
      <c r="AH4472" s="34"/>
      <c r="AI4472" s="35"/>
      <c r="AJ4472" s="33"/>
      <c r="AK4472" s="34"/>
      <c r="AL4472" s="35"/>
      <c r="AM4472" s="28"/>
      <c r="AN4472" s="28"/>
      <c r="AO4472" s="28"/>
    </row>
    <row r="4473" spans="5:41" x14ac:dyDescent="0.25">
      <c r="E4473" s="20"/>
      <c r="F4473" s="20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  <c r="R4473" s="15"/>
      <c r="S4473" s="15"/>
      <c r="T4473" s="15"/>
      <c r="U4473" s="15"/>
      <c r="V4473" s="15"/>
      <c r="W4473" s="15"/>
      <c r="X4473" s="15"/>
      <c r="Y4473" s="15"/>
      <c r="Z4473" s="16"/>
      <c r="AA4473" s="16"/>
      <c r="AB4473" s="16"/>
      <c r="AC4473" s="14"/>
      <c r="AD4473" s="14"/>
      <c r="AE4473" s="27"/>
      <c r="AF4473" s="27"/>
      <c r="AG4473" s="33"/>
      <c r="AH4473" s="34"/>
      <c r="AI4473" s="35"/>
      <c r="AJ4473" s="33"/>
      <c r="AK4473" s="34"/>
      <c r="AL4473" s="35"/>
      <c r="AM4473" s="28"/>
      <c r="AN4473" s="28"/>
      <c r="AO4473" s="28"/>
    </row>
    <row r="4474" spans="5:41" x14ac:dyDescent="0.25">
      <c r="E4474" s="20"/>
      <c r="F4474" s="20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  <c r="R4474" s="15"/>
      <c r="S4474" s="15"/>
      <c r="T4474" s="15"/>
      <c r="U4474" s="15"/>
      <c r="V4474" s="15"/>
      <c r="W4474" s="15"/>
      <c r="X4474" s="15"/>
      <c r="Y4474" s="15"/>
      <c r="Z4474" s="16"/>
      <c r="AA4474" s="16"/>
      <c r="AB4474" s="16"/>
      <c r="AC4474" s="14"/>
      <c r="AD4474" s="14"/>
      <c r="AE4474" s="27"/>
      <c r="AF4474" s="27"/>
      <c r="AG4474" s="33"/>
      <c r="AH4474" s="34"/>
      <c r="AI4474" s="35"/>
      <c r="AJ4474" s="33"/>
      <c r="AK4474" s="34"/>
      <c r="AL4474" s="35"/>
      <c r="AM4474" s="28"/>
      <c r="AN4474" s="28"/>
      <c r="AO4474" s="28"/>
    </row>
    <row r="4475" spans="5:41" x14ac:dyDescent="0.25">
      <c r="E4475" s="20"/>
      <c r="F4475" s="20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R4475" s="15"/>
      <c r="S4475" s="15"/>
      <c r="T4475" s="15"/>
      <c r="U4475" s="15"/>
      <c r="V4475" s="15"/>
      <c r="W4475" s="15"/>
      <c r="X4475" s="15"/>
      <c r="Y4475" s="15"/>
      <c r="Z4475" s="16"/>
      <c r="AA4475" s="16"/>
      <c r="AB4475" s="16"/>
      <c r="AC4475" s="14"/>
      <c r="AD4475" s="14"/>
      <c r="AE4475" s="27"/>
      <c r="AF4475" s="27"/>
      <c r="AG4475" s="33"/>
      <c r="AH4475" s="34"/>
      <c r="AI4475" s="35"/>
      <c r="AJ4475" s="33"/>
      <c r="AK4475" s="34"/>
      <c r="AL4475" s="35"/>
      <c r="AM4475" s="28"/>
      <c r="AN4475" s="28"/>
      <c r="AO4475" s="28"/>
    </row>
    <row r="4476" spans="5:41" x14ac:dyDescent="0.25">
      <c r="E4476" s="20"/>
      <c r="F4476" s="20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  <c r="Y4476" s="15"/>
      <c r="Z4476" s="16"/>
      <c r="AA4476" s="16"/>
      <c r="AB4476" s="16"/>
      <c r="AC4476" s="14"/>
      <c r="AD4476" s="14"/>
      <c r="AE4476" s="27"/>
      <c r="AF4476" s="27"/>
      <c r="AG4476" s="33"/>
      <c r="AH4476" s="34"/>
      <c r="AI4476" s="35"/>
      <c r="AJ4476" s="33"/>
      <c r="AK4476" s="34"/>
      <c r="AL4476" s="35"/>
      <c r="AM4476" s="28"/>
      <c r="AN4476" s="28"/>
      <c r="AO4476" s="28"/>
    </row>
    <row r="4477" spans="5:41" x14ac:dyDescent="0.25">
      <c r="E4477" s="20"/>
      <c r="F4477" s="20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6"/>
      <c r="AA4477" s="16"/>
      <c r="AB4477" s="16"/>
      <c r="AC4477" s="14"/>
      <c r="AD4477" s="14"/>
      <c r="AE4477" s="27"/>
      <c r="AF4477" s="27"/>
      <c r="AG4477" s="33"/>
      <c r="AH4477" s="34"/>
      <c r="AI4477" s="35"/>
      <c r="AJ4477" s="33"/>
      <c r="AK4477" s="34"/>
      <c r="AL4477" s="35"/>
      <c r="AM4477" s="28"/>
      <c r="AN4477" s="28"/>
      <c r="AO4477" s="28"/>
    </row>
    <row r="4478" spans="5:41" x14ac:dyDescent="0.25">
      <c r="E4478" s="20"/>
      <c r="F4478" s="20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  <c r="Y4478" s="15"/>
      <c r="Z4478" s="16"/>
      <c r="AA4478" s="16"/>
      <c r="AB4478" s="16"/>
      <c r="AC4478" s="14"/>
      <c r="AD4478" s="14"/>
      <c r="AE4478" s="27"/>
      <c r="AF4478" s="27"/>
      <c r="AG4478" s="33"/>
      <c r="AH4478" s="34"/>
      <c r="AI4478" s="35"/>
      <c r="AJ4478" s="33"/>
      <c r="AK4478" s="34"/>
      <c r="AL4478" s="35"/>
      <c r="AM4478" s="28"/>
      <c r="AN4478" s="28"/>
      <c r="AO4478" s="28"/>
    </row>
    <row r="4479" spans="5:41" x14ac:dyDescent="0.25">
      <c r="E4479" s="20"/>
      <c r="F4479" s="20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  <c r="R4479" s="15"/>
      <c r="S4479" s="15"/>
      <c r="T4479" s="15"/>
      <c r="U4479" s="15"/>
      <c r="V4479" s="15"/>
      <c r="W4479" s="15"/>
      <c r="X4479" s="15"/>
      <c r="Y4479" s="15"/>
      <c r="Z4479" s="16"/>
      <c r="AA4479" s="16"/>
      <c r="AB4479" s="16"/>
      <c r="AC4479" s="14"/>
      <c r="AD4479" s="14"/>
      <c r="AE4479" s="27"/>
      <c r="AF4479" s="27"/>
      <c r="AG4479" s="33"/>
      <c r="AH4479" s="34"/>
      <c r="AI4479" s="35"/>
      <c r="AJ4479" s="33"/>
      <c r="AK4479" s="34"/>
      <c r="AL4479" s="35"/>
      <c r="AM4479" s="28"/>
      <c r="AN4479" s="28"/>
      <c r="AO4479" s="28"/>
    </row>
    <row r="4480" spans="5:41" x14ac:dyDescent="0.25">
      <c r="E4480" s="20"/>
      <c r="F4480" s="20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  <c r="R4480" s="15"/>
      <c r="S4480" s="15"/>
      <c r="T4480" s="15"/>
      <c r="U4480" s="15"/>
      <c r="V4480" s="15"/>
      <c r="W4480" s="15"/>
      <c r="X4480" s="15"/>
      <c r="Y4480" s="15"/>
      <c r="Z4480" s="16"/>
      <c r="AA4480" s="16"/>
      <c r="AB4480" s="16"/>
      <c r="AC4480" s="14"/>
      <c r="AD4480" s="14"/>
      <c r="AE4480" s="27"/>
      <c r="AF4480" s="27"/>
      <c r="AG4480" s="33"/>
      <c r="AH4480" s="34"/>
      <c r="AI4480" s="35"/>
      <c r="AJ4480" s="33"/>
      <c r="AK4480" s="34"/>
      <c r="AL4480" s="35"/>
      <c r="AM4480" s="28"/>
      <c r="AN4480" s="28"/>
      <c r="AO4480" s="28"/>
    </row>
    <row r="4481" spans="5:41" x14ac:dyDescent="0.25">
      <c r="E4481" s="20"/>
      <c r="F4481" s="20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  <c r="R4481" s="15"/>
      <c r="S4481" s="15"/>
      <c r="T4481" s="15"/>
      <c r="U4481" s="15"/>
      <c r="V4481" s="15"/>
      <c r="W4481" s="15"/>
      <c r="X4481" s="15"/>
      <c r="Y4481" s="15"/>
      <c r="Z4481" s="16"/>
      <c r="AA4481" s="16"/>
      <c r="AB4481" s="16"/>
      <c r="AC4481" s="14"/>
      <c r="AD4481" s="14"/>
      <c r="AE4481" s="27"/>
      <c r="AF4481" s="27"/>
      <c r="AG4481" s="33"/>
      <c r="AH4481" s="34"/>
      <c r="AI4481" s="35"/>
      <c r="AJ4481" s="33"/>
      <c r="AK4481" s="34"/>
      <c r="AL4481" s="35"/>
      <c r="AM4481" s="28"/>
      <c r="AN4481" s="28"/>
      <c r="AO4481" s="28"/>
    </row>
    <row r="4482" spans="5:41" x14ac:dyDescent="0.25">
      <c r="E4482" s="20"/>
      <c r="F4482" s="20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  <c r="Y4482" s="15"/>
      <c r="Z4482" s="16"/>
      <c r="AA4482" s="16"/>
      <c r="AB4482" s="16"/>
      <c r="AC4482" s="14"/>
      <c r="AD4482" s="14"/>
      <c r="AE4482" s="27"/>
      <c r="AF4482" s="27"/>
      <c r="AG4482" s="33"/>
      <c r="AH4482" s="34"/>
      <c r="AI4482" s="35"/>
      <c r="AJ4482" s="33"/>
      <c r="AK4482" s="34"/>
      <c r="AL4482" s="35"/>
      <c r="AM4482" s="28"/>
      <c r="AN4482" s="28"/>
      <c r="AO4482" s="28"/>
    </row>
    <row r="4483" spans="5:41" x14ac:dyDescent="0.25">
      <c r="E4483" s="20"/>
      <c r="F4483" s="20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  <c r="Y4483" s="15"/>
      <c r="Z4483" s="16"/>
      <c r="AA4483" s="16"/>
      <c r="AB4483" s="16"/>
      <c r="AC4483" s="14"/>
      <c r="AD4483" s="14"/>
      <c r="AE4483" s="27"/>
      <c r="AF4483" s="27"/>
      <c r="AG4483" s="33"/>
      <c r="AH4483" s="34"/>
      <c r="AI4483" s="35"/>
      <c r="AJ4483" s="33"/>
      <c r="AK4483" s="34"/>
      <c r="AL4483" s="35"/>
      <c r="AM4483" s="28"/>
      <c r="AN4483" s="28"/>
      <c r="AO4483" s="28"/>
    </row>
    <row r="4484" spans="5:41" x14ac:dyDescent="0.25">
      <c r="E4484" s="20"/>
      <c r="F4484" s="20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6"/>
      <c r="AA4484" s="16"/>
      <c r="AB4484" s="16"/>
      <c r="AC4484" s="14"/>
      <c r="AD4484" s="14"/>
      <c r="AE4484" s="27"/>
      <c r="AF4484" s="27"/>
      <c r="AG4484" s="33"/>
      <c r="AH4484" s="34"/>
      <c r="AI4484" s="35"/>
      <c r="AJ4484" s="33"/>
      <c r="AK4484" s="34"/>
      <c r="AL4484" s="35"/>
      <c r="AM4484" s="28"/>
      <c r="AN4484" s="28"/>
      <c r="AO4484" s="28"/>
    </row>
    <row r="4485" spans="5:41" x14ac:dyDescent="0.25">
      <c r="E4485" s="20"/>
      <c r="F4485" s="20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15"/>
      <c r="Y4485" s="15"/>
      <c r="Z4485" s="16"/>
      <c r="AA4485" s="16"/>
      <c r="AB4485" s="16"/>
      <c r="AC4485" s="14"/>
      <c r="AD4485" s="14"/>
      <c r="AE4485" s="27"/>
      <c r="AF4485" s="27"/>
      <c r="AG4485" s="33"/>
      <c r="AH4485" s="34"/>
      <c r="AI4485" s="35"/>
      <c r="AJ4485" s="33"/>
      <c r="AK4485" s="34"/>
      <c r="AL4485" s="35"/>
      <c r="AM4485" s="28"/>
      <c r="AN4485" s="28"/>
      <c r="AO4485" s="28"/>
    </row>
    <row r="4486" spans="5:41" x14ac:dyDescent="0.25">
      <c r="E4486" s="20"/>
      <c r="F4486" s="20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  <c r="Y4486" s="15"/>
      <c r="Z4486" s="16"/>
      <c r="AA4486" s="16"/>
      <c r="AB4486" s="16"/>
      <c r="AC4486" s="14"/>
      <c r="AD4486" s="14"/>
      <c r="AE4486" s="27"/>
      <c r="AF4486" s="27"/>
      <c r="AG4486" s="33"/>
      <c r="AH4486" s="34"/>
      <c r="AI4486" s="35"/>
      <c r="AJ4486" s="33"/>
      <c r="AK4486" s="34"/>
      <c r="AL4486" s="35"/>
      <c r="AM4486" s="28"/>
      <c r="AN4486" s="28"/>
      <c r="AO4486" s="28"/>
    </row>
    <row r="4487" spans="5:41" x14ac:dyDescent="0.25">
      <c r="E4487" s="20"/>
      <c r="F4487" s="20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  <c r="R4487" s="15"/>
      <c r="S4487" s="15"/>
      <c r="T4487" s="15"/>
      <c r="U4487" s="15"/>
      <c r="V4487" s="15"/>
      <c r="W4487" s="15"/>
      <c r="X4487" s="15"/>
      <c r="Y4487" s="15"/>
      <c r="Z4487" s="16"/>
      <c r="AA4487" s="16"/>
      <c r="AB4487" s="16"/>
      <c r="AC4487" s="14"/>
      <c r="AD4487" s="14"/>
      <c r="AE4487" s="27"/>
      <c r="AF4487" s="27"/>
      <c r="AG4487" s="33"/>
      <c r="AH4487" s="34"/>
      <c r="AI4487" s="35"/>
      <c r="AJ4487" s="33"/>
      <c r="AK4487" s="34"/>
      <c r="AL4487" s="35"/>
      <c r="AM4487" s="28"/>
      <c r="AN4487" s="28"/>
      <c r="AO4487" s="28"/>
    </row>
    <row r="4488" spans="5:41" x14ac:dyDescent="0.25">
      <c r="E4488" s="20"/>
      <c r="F4488" s="20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15"/>
      <c r="Y4488" s="15"/>
      <c r="Z4488" s="16"/>
      <c r="AA4488" s="16"/>
      <c r="AB4488" s="16"/>
      <c r="AC4488" s="14"/>
      <c r="AD4488" s="14"/>
      <c r="AE4488" s="27"/>
      <c r="AF4488" s="27"/>
      <c r="AG4488" s="33"/>
      <c r="AH4488" s="34"/>
      <c r="AI4488" s="35"/>
      <c r="AJ4488" s="33"/>
      <c r="AK4488" s="34"/>
      <c r="AL4488" s="35"/>
      <c r="AM4488" s="28"/>
      <c r="AN4488" s="28"/>
      <c r="AO4488" s="28"/>
    </row>
    <row r="4489" spans="5:41" x14ac:dyDescent="0.25">
      <c r="E4489" s="20"/>
      <c r="F4489" s="20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  <c r="R4489" s="15"/>
      <c r="S4489" s="15"/>
      <c r="T4489" s="15"/>
      <c r="U4489" s="15"/>
      <c r="V4489" s="15"/>
      <c r="W4489" s="15"/>
      <c r="X4489" s="15"/>
      <c r="Y4489" s="15"/>
      <c r="Z4489" s="16"/>
      <c r="AA4489" s="16"/>
      <c r="AB4489" s="16"/>
      <c r="AC4489" s="14"/>
      <c r="AD4489" s="14"/>
      <c r="AE4489" s="27"/>
      <c r="AF4489" s="27"/>
      <c r="AG4489" s="33"/>
      <c r="AH4489" s="34"/>
      <c r="AI4489" s="35"/>
      <c r="AJ4489" s="33"/>
      <c r="AK4489" s="34"/>
      <c r="AL4489" s="35"/>
      <c r="AM4489" s="28"/>
      <c r="AN4489" s="28"/>
      <c r="AO4489" s="28"/>
    </row>
    <row r="4490" spans="5:41" x14ac:dyDescent="0.25">
      <c r="E4490" s="20"/>
      <c r="F4490" s="20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  <c r="R4490" s="15"/>
      <c r="S4490" s="15"/>
      <c r="T4490" s="15"/>
      <c r="U4490" s="15"/>
      <c r="V4490" s="15"/>
      <c r="W4490" s="15"/>
      <c r="X4490" s="15"/>
      <c r="Y4490" s="15"/>
      <c r="Z4490" s="16"/>
      <c r="AA4490" s="16"/>
      <c r="AB4490" s="16"/>
      <c r="AC4490" s="14"/>
      <c r="AD4490" s="14"/>
      <c r="AE4490" s="27"/>
      <c r="AF4490" s="27"/>
      <c r="AG4490" s="33"/>
      <c r="AH4490" s="34"/>
      <c r="AI4490" s="35"/>
      <c r="AJ4490" s="33"/>
      <c r="AK4490" s="34"/>
      <c r="AL4490" s="35"/>
      <c r="AM4490" s="28"/>
      <c r="AN4490" s="28"/>
      <c r="AO4490" s="28"/>
    </row>
    <row r="4491" spans="5:41" x14ac:dyDescent="0.25">
      <c r="E4491" s="20"/>
      <c r="F4491" s="20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  <c r="R4491" s="15"/>
      <c r="S4491" s="15"/>
      <c r="T4491" s="15"/>
      <c r="U4491" s="15"/>
      <c r="V4491" s="15"/>
      <c r="W4491" s="15"/>
      <c r="X4491" s="15"/>
      <c r="Y4491" s="15"/>
      <c r="Z4491" s="16"/>
      <c r="AA4491" s="16"/>
      <c r="AB4491" s="16"/>
      <c r="AC4491" s="14"/>
      <c r="AD4491" s="14"/>
      <c r="AE4491" s="27"/>
      <c r="AF4491" s="27"/>
      <c r="AG4491" s="33"/>
      <c r="AH4491" s="34"/>
      <c r="AI4491" s="35"/>
      <c r="AJ4491" s="33"/>
      <c r="AK4491" s="34"/>
      <c r="AL4491" s="35"/>
      <c r="AM4491" s="28"/>
      <c r="AN4491" s="28"/>
      <c r="AO4491" s="28"/>
    </row>
    <row r="4492" spans="5:41" x14ac:dyDescent="0.25">
      <c r="E4492" s="20"/>
      <c r="F4492" s="20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  <c r="R4492" s="15"/>
      <c r="S4492" s="15"/>
      <c r="T4492" s="15"/>
      <c r="U4492" s="15"/>
      <c r="V4492" s="15"/>
      <c r="W4492" s="15"/>
      <c r="X4492" s="15"/>
      <c r="Y4492" s="15"/>
      <c r="Z4492" s="16"/>
      <c r="AA4492" s="16"/>
      <c r="AB4492" s="16"/>
      <c r="AC4492" s="14"/>
      <c r="AD4492" s="14"/>
      <c r="AE4492" s="27"/>
      <c r="AF4492" s="27"/>
      <c r="AG4492" s="33"/>
      <c r="AH4492" s="34"/>
      <c r="AI4492" s="35"/>
      <c r="AJ4492" s="33"/>
      <c r="AK4492" s="34"/>
      <c r="AL4492" s="35"/>
      <c r="AM4492" s="28"/>
      <c r="AN4492" s="28"/>
      <c r="AO4492" s="28"/>
    </row>
    <row r="4493" spans="5:41" x14ac:dyDescent="0.25">
      <c r="E4493" s="20"/>
      <c r="F4493" s="20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R4493" s="15"/>
      <c r="S4493" s="15"/>
      <c r="T4493" s="15"/>
      <c r="U4493" s="15"/>
      <c r="V4493" s="15"/>
      <c r="W4493" s="15"/>
      <c r="X4493" s="15"/>
      <c r="Y4493" s="15"/>
      <c r="Z4493" s="16"/>
      <c r="AA4493" s="16"/>
      <c r="AB4493" s="16"/>
      <c r="AC4493" s="14"/>
      <c r="AD4493" s="14"/>
      <c r="AE4493" s="27"/>
      <c r="AF4493" s="27"/>
      <c r="AG4493" s="33"/>
      <c r="AH4493" s="34"/>
      <c r="AI4493" s="35"/>
      <c r="AJ4493" s="33"/>
      <c r="AK4493" s="34"/>
      <c r="AL4493" s="35"/>
      <c r="AM4493" s="28"/>
      <c r="AN4493" s="28"/>
      <c r="AO4493" s="28"/>
    </row>
    <row r="4494" spans="5:41" x14ac:dyDescent="0.25">
      <c r="E4494" s="20"/>
      <c r="F4494" s="20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R4494" s="15"/>
      <c r="S4494" s="15"/>
      <c r="T4494" s="15"/>
      <c r="U4494" s="15"/>
      <c r="V4494" s="15"/>
      <c r="W4494" s="15"/>
      <c r="X4494" s="15"/>
      <c r="Y4494" s="15"/>
      <c r="Z4494" s="16"/>
      <c r="AA4494" s="16"/>
      <c r="AB4494" s="16"/>
      <c r="AC4494" s="14"/>
      <c r="AD4494" s="14"/>
      <c r="AE4494" s="27"/>
      <c r="AF4494" s="27"/>
      <c r="AG4494" s="33"/>
      <c r="AH4494" s="34"/>
      <c r="AI4494" s="35"/>
      <c r="AJ4494" s="33"/>
      <c r="AK4494" s="34"/>
      <c r="AL4494" s="35"/>
      <c r="AM4494" s="28"/>
      <c r="AN4494" s="28"/>
      <c r="AO4494" s="28"/>
    </row>
    <row r="4495" spans="5:41" x14ac:dyDescent="0.25">
      <c r="E4495" s="20"/>
      <c r="F4495" s="20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  <c r="R4495" s="15"/>
      <c r="S4495" s="15"/>
      <c r="T4495" s="15"/>
      <c r="U4495" s="15"/>
      <c r="V4495" s="15"/>
      <c r="W4495" s="15"/>
      <c r="X4495" s="15"/>
      <c r="Y4495" s="15"/>
      <c r="Z4495" s="16"/>
      <c r="AA4495" s="16"/>
      <c r="AB4495" s="16"/>
      <c r="AC4495" s="14"/>
      <c r="AD4495" s="14"/>
      <c r="AE4495" s="27"/>
      <c r="AF4495" s="27"/>
      <c r="AG4495" s="33"/>
      <c r="AH4495" s="34"/>
      <c r="AI4495" s="35"/>
      <c r="AJ4495" s="33"/>
      <c r="AK4495" s="34"/>
      <c r="AL4495" s="35"/>
      <c r="AM4495" s="28"/>
      <c r="AN4495" s="28"/>
      <c r="AO4495" s="28"/>
    </row>
    <row r="4496" spans="5:41" x14ac:dyDescent="0.25">
      <c r="E4496" s="20"/>
      <c r="F4496" s="20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  <c r="Y4496" s="15"/>
      <c r="Z4496" s="16"/>
      <c r="AA4496" s="16"/>
      <c r="AB4496" s="16"/>
      <c r="AC4496" s="14"/>
      <c r="AD4496" s="14"/>
      <c r="AE4496" s="27"/>
      <c r="AF4496" s="27"/>
      <c r="AG4496" s="33"/>
      <c r="AH4496" s="34"/>
      <c r="AI4496" s="35"/>
      <c r="AJ4496" s="33"/>
      <c r="AK4496" s="34"/>
      <c r="AL4496" s="35"/>
      <c r="AM4496" s="28"/>
      <c r="AN4496" s="28"/>
      <c r="AO4496" s="28"/>
    </row>
    <row r="4497" spans="5:41" x14ac:dyDescent="0.25">
      <c r="E4497" s="20"/>
      <c r="F4497" s="20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  <c r="R4497" s="15"/>
      <c r="S4497" s="15"/>
      <c r="T4497" s="15"/>
      <c r="U4497" s="15"/>
      <c r="V4497" s="15"/>
      <c r="W4497" s="15"/>
      <c r="X4497" s="15"/>
      <c r="Y4497" s="15"/>
      <c r="Z4497" s="16"/>
      <c r="AA4497" s="16"/>
      <c r="AB4497" s="16"/>
      <c r="AC4497" s="14"/>
      <c r="AD4497" s="14"/>
      <c r="AE4497" s="27"/>
      <c r="AF4497" s="27"/>
      <c r="AG4497" s="33"/>
      <c r="AH4497" s="34"/>
      <c r="AI4497" s="35"/>
      <c r="AJ4497" s="33"/>
      <c r="AK4497" s="34"/>
      <c r="AL4497" s="35"/>
      <c r="AM4497" s="28"/>
      <c r="AN4497" s="28"/>
      <c r="AO4497" s="28"/>
    </row>
    <row r="4498" spans="5:41" x14ac:dyDescent="0.25">
      <c r="E4498" s="20"/>
      <c r="F4498" s="20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  <c r="R4498" s="15"/>
      <c r="S4498" s="15"/>
      <c r="T4498" s="15"/>
      <c r="U4498" s="15"/>
      <c r="V4498" s="15"/>
      <c r="W4498" s="15"/>
      <c r="X4498" s="15"/>
      <c r="Y4498" s="15"/>
      <c r="Z4498" s="16"/>
      <c r="AA4498" s="16"/>
      <c r="AB4498" s="16"/>
      <c r="AC4498" s="14"/>
      <c r="AD4498" s="14"/>
      <c r="AE4498" s="27"/>
      <c r="AF4498" s="27"/>
      <c r="AG4498" s="33"/>
      <c r="AH4498" s="34"/>
      <c r="AI4498" s="35"/>
      <c r="AJ4498" s="33"/>
      <c r="AK4498" s="34"/>
      <c r="AL4498" s="35"/>
      <c r="AM4498" s="28"/>
      <c r="AN4498" s="28"/>
      <c r="AO4498" s="28"/>
    </row>
    <row r="4499" spans="5:41" x14ac:dyDescent="0.25">
      <c r="E4499" s="20"/>
      <c r="F4499" s="20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  <c r="R4499" s="15"/>
      <c r="S4499" s="15"/>
      <c r="T4499" s="15"/>
      <c r="U4499" s="15"/>
      <c r="V4499" s="15"/>
      <c r="W4499" s="15"/>
      <c r="X4499" s="15"/>
      <c r="Y4499" s="15"/>
      <c r="Z4499" s="16"/>
      <c r="AA4499" s="16"/>
      <c r="AB4499" s="16"/>
      <c r="AC4499" s="14"/>
      <c r="AD4499" s="14"/>
      <c r="AE4499" s="27"/>
      <c r="AF4499" s="27"/>
      <c r="AG4499" s="33"/>
      <c r="AH4499" s="34"/>
      <c r="AI4499" s="35"/>
      <c r="AJ4499" s="33"/>
      <c r="AK4499" s="34"/>
      <c r="AL4499" s="35"/>
      <c r="AM4499" s="28"/>
      <c r="AN4499" s="28"/>
      <c r="AO4499" s="28"/>
    </row>
    <row r="4500" spans="5:41" x14ac:dyDescent="0.25">
      <c r="E4500" s="20"/>
      <c r="F4500" s="20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  <c r="Y4500" s="15"/>
      <c r="Z4500" s="16"/>
      <c r="AA4500" s="16"/>
      <c r="AB4500" s="16"/>
      <c r="AC4500" s="14"/>
      <c r="AD4500" s="14"/>
      <c r="AE4500" s="27"/>
      <c r="AF4500" s="27"/>
      <c r="AG4500" s="33"/>
      <c r="AH4500" s="34"/>
      <c r="AI4500" s="35"/>
      <c r="AJ4500" s="33"/>
      <c r="AK4500" s="34"/>
      <c r="AL4500" s="35"/>
      <c r="AM4500" s="28"/>
      <c r="AN4500" s="28"/>
      <c r="AO4500" s="28"/>
    </row>
    <row r="4501" spans="5:41" x14ac:dyDescent="0.25">
      <c r="E4501" s="20"/>
      <c r="F4501" s="20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  <c r="R4501" s="15"/>
      <c r="S4501" s="15"/>
      <c r="T4501" s="15"/>
      <c r="U4501" s="15"/>
      <c r="V4501" s="15"/>
      <c r="W4501" s="15"/>
      <c r="X4501" s="15"/>
      <c r="Y4501" s="15"/>
      <c r="Z4501" s="16"/>
      <c r="AA4501" s="16"/>
      <c r="AB4501" s="16"/>
      <c r="AC4501" s="14"/>
      <c r="AD4501" s="14"/>
      <c r="AE4501" s="27"/>
      <c r="AF4501" s="27"/>
      <c r="AG4501" s="33"/>
      <c r="AH4501" s="34"/>
      <c r="AI4501" s="35"/>
      <c r="AJ4501" s="33"/>
      <c r="AK4501" s="34"/>
      <c r="AL4501" s="35"/>
      <c r="AM4501" s="28"/>
      <c r="AN4501" s="28"/>
      <c r="AO4501" s="28"/>
    </row>
    <row r="4502" spans="5:41" x14ac:dyDescent="0.25">
      <c r="E4502" s="20"/>
      <c r="F4502" s="20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  <c r="R4502" s="15"/>
      <c r="S4502" s="15"/>
      <c r="T4502" s="15"/>
      <c r="U4502" s="15"/>
      <c r="V4502" s="15"/>
      <c r="W4502" s="15"/>
      <c r="X4502" s="15"/>
      <c r="Y4502" s="15"/>
      <c r="Z4502" s="16"/>
      <c r="AA4502" s="16"/>
      <c r="AB4502" s="16"/>
      <c r="AC4502" s="14"/>
      <c r="AD4502" s="14"/>
      <c r="AE4502" s="27"/>
      <c r="AF4502" s="27"/>
      <c r="AG4502" s="33"/>
      <c r="AH4502" s="34"/>
      <c r="AI4502" s="35"/>
      <c r="AJ4502" s="33"/>
      <c r="AK4502" s="34"/>
      <c r="AL4502" s="35"/>
      <c r="AM4502" s="28"/>
      <c r="AN4502" s="28"/>
      <c r="AO4502" s="28"/>
    </row>
    <row r="4503" spans="5:41" x14ac:dyDescent="0.25">
      <c r="E4503" s="20"/>
      <c r="F4503" s="20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  <c r="R4503" s="15"/>
      <c r="S4503" s="15"/>
      <c r="T4503" s="15"/>
      <c r="U4503" s="15"/>
      <c r="V4503" s="15"/>
      <c r="W4503" s="15"/>
      <c r="X4503" s="15"/>
      <c r="Y4503" s="15"/>
      <c r="Z4503" s="16"/>
      <c r="AA4503" s="16"/>
      <c r="AB4503" s="16"/>
      <c r="AC4503" s="14"/>
      <c r="AD4503" s="14"/>
      <c r="AE4503" s="27"/>
      <c r="AF4503" s="27"/>
      <c r="AG4503" s="33"/>
      <c r="AH4503" s="34"/>
      <c r="AI4503" s="35"/>
      <c r="AJ4503" s="33"/>
      <c r="AK4503" s="34"/>
      <c r="AL4503" s="35"/>
      <c r="AM4503" s="28"/>
      <c r="AN4503" s="28"/>
      <c r="AO4503" s="28"/>
    </row>
    <row r="4504" spans="5:41" x14ac:dyDescent="0.25">
      <c r="E4504" s="20"/>
      <c r="F4504" s="20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  <c r="R4504" s="15"/>
      <c r="S4504" s="15"/>
      <c r="T4504" s="15"/>
      <c r="U4504" s="15"/>
      <c r="V4504" s="15"/>
      <c r="W4504" s="15"/>
      <c r="X4504" s="15"/>
      <c r="Y4504" s="15"/>
      <c r="Z4504" s="16"/>
      <c r="AA4504" s="16"/>
      <c r="AB4504" s="16"/>
      <c r="AC4504" s="14"/>
      <c r="AD4504" s="14"/>
      <c r="AE4504" s="27"/>
      <c r="AF4504" s="27"/>
      <c r="AG4504" s="33"/>
      <c r="AH4504" s="34"/>
      <c r="AI4504" s="35"/>
      <c r="AJ4504" s="33"/>
      <c r="AK4504" s="34"/>
      <c r="AL4504" s="35"/>
      <c r="AM4504" s="28"/>
      <c r="AN4504" s="28"/>
      <c r="AO4504" s="28"/>
    </row>
    <row r="4505" spans="5:41" x14ac:dyDescent="0.25">
      <c r="E4505" s="20"/>
      <c r="F4505" s="20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  <c r="R4505" s="15"/>
      <c r="S4505" s="15"/>
      <c r="T4505" s="15"/>
      <c r="U4505" s="15"/>
      <c r="V4505" s="15"/>
      <c r="W4505" s="15"/>
      <c r="X4505" s="15"/>
      <c r="Y4505" s="15"/>
      <c r="Z4505" s="16"/>
      <c r="AA4505" s="16"/>
      <c r="AB4505" s="16"/>
      <c r="AC4505" s="14"/>
      <c r="AD4505" s="14"/>
      <c r="AE4505" s="27"/>
      <c r="AF4505" s="27"/>
      <c r="AG4505" s="33"/>
      <c r="AH4505" s="34"/>
      <c r="AI4505" s="35"/>
      <c r="AJ4505" s="33"/>
      <c r="AK4505" s="34"/>
      <c r="AL4505" s="35"/>
      <c r="AM4505" s="28"/>
      <c r="AN4505" s="28"/>
      <c r="AO4505" s="28"/>
    </row>
    <row r="4506" spans="5:41" x14ac:dyDescent="0.25">
      <c r="E4506" s="20"/>
      <c r="F4506" s="20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  <c r="Y4506" s="15"/>
      <c r="Z4506" s="16"/>
      <c r="AA4506" s="16"/>
      <c r="AB4506" s="16"/>
      <c r="AC4506" s="14"/>
      <c r="AD4506" s="14"/>
      <c r="AE4506" s="27"/>
      <c r="AF4506" s="27"/>
      <c r="AG4506" s="33"/>
      <c r="AH4506" s="34"/>
      <c r="AI4506" s="35"/>
      <c r="AJ4506" s="33"/>
      <c r="AK4506" s="34"/>
      <c r="AL4506" s="35"/>
      <c r="AM4506" s="28"/>
      <c r="AN4506" s="28"/>
      <c r="AO4506" s="28"/>
    </row>
    <row r="4507" spans="5:41" x14ac:dyDescent="0.25">
      <c r="E4507" s="20"/>
      <c r="F4507" s="20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  <c r="Y4507" s="15"/>
      <c r="Z4507" s="16"/>
      <c r="AA4507" s="16"/>
      <c r="AB4507" s="16"/>
      <c r="AC4507" s="14"/>
      <c r="AD4507" s="14"/>
      <c r="AE4507" s="27"/>
      <c r="AF4507" s="27"/>
      <c r="AG4507" s="33"/>
      <c r="AH4507" s="34"/>
      <c r="AI4507" s="35"/>
      <c r="AJ4507" s="33"/>
      <c r="AK4507" s="34"/>
      <c r="AL4507" s="35"/>
      <c r="AM4507" s="28"/>
      <c r="AN4507" s="28"/>
      <c r="AO4507" s="28"/>
    </row>
    <row r="4508" spans="5:41" x14ac:dyDescent="0.25">
      <c r="E4508" s="20"/>
      <c r="F4508" s="20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  <c r="R4508" s="15"/>
      <c r="S4508" s="15"/>
      <c r="T4508" s="15"/>
      <c r="U4508" s="15"/>
      <c r="V4508" s="15"/>
      <c r="W4508" s="15"/>
      <c r="X4508" s="15"/>
      <c r="Y4508" s="15"/>
      <c r="Z4508" s="16"/>
      <c r="AA4508" s="16"/>
      <c r="AB4508" s="16"/>
      <c r="AC4508" s="14"/>
      <c r="AD4508" s="14"/>
      <c r="AE4508" s="27"/>
      <c r="AF4508" s="27"/>
      <c r="AG4508" s="33"/>
      <c r="AH4508" s="34"/>
      <c r="AI4508" s="35"/>
      <c r="AJ4508" s="33"/>
      <c r="AK4508" s="34"/>
      <c r="AL4508" s="35"/>
      <c r="AM4508" s="28"/>
      <c r="AN4508" s="28"/>
      <c r="AO4508" s="28"/>
    </row>
    <row r="4509" spans="5:41" x14ac:dyDescent="0.25">
      <c r="E4509" s="20"/>
      <c r="F4509" s="20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15"/>
      <c r="Y4509" s="15"/>
      <c r="Z4509" s="16"/>
      <c r="AA4509" s="16"/>
      <c r="AB4509" s="16"/>
      <c r="AC4509" s="14"/>
      <c r="AD4509" s="14"/>
      <c r="AE4509" s="27"/>
      <c r="AF4509" s="27"/>
      <c r="AG4509" s="33"/>
      <c r="AH4509" s="34"/>
      <c r="AI4509" s="35"/>
      <c r="AJ4509" s="33"/>
      <c r="AK4509" s="34"/>
      <c r="AL4509" s="35"/>
      <c r="AM4509" s="28"/>
      <c r="AN4509" s="28"/>
      <c r="AO4509" s="28"/>
    </row>
    <row r="4510" spans="5:41" x14ac:dyDescent="0.25">
      <c r="E4510" s="20"/>
      <c r="F4510" s="20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  <c r="R4510" s="15"/>
      <c r="S4510" s="15"/>
      <c r="T4510" s="15"/>
      <c r="U4510" s="15"/>
      <c r="V4510" s="15"/>
      <c r="W4510" s="15"/>
      <c r="X4510" s="15"/>
      <c r="Y4510" s="15"/>
      <c r="Z4510" s="16"/>
      <c r="AA4510" s="16"/>
      <c r="AB4510" s="16"/>
      <c r="AC4510" s="14"/>
      <c r="AD4510" s="14"/>
      <c r="AE4510" s="27"/>
      <c r="AF4510" s="27"/>
      <c r="AG4510" s="33"/>
      <c r="AH4510" s="34"/>
      <c r="AI4510" s="35"/>
      <c r="AJ4510" s="33"/>
      <c r="AK4510" s="34"/>
      <c r="AL4510" s="35"/>
      <c r="AM4510" s="28"/>
      <c r="AN4510" s="28"/>
      <c r="AO4510" s="28"/>
    </row>
    <row r="4511" spans="5:41" x14ac:dyDescent="0.25">
      <c r="E4511" s="20"/>
      <c r="F4511" s="20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  <c r="R4511" s="15"/>
      <c r="S4511" s="15"/>
      <c r="T4511" s="15"/>
      <c r="U4511" s="15"/>
      <c r="V4511" s="15"/>
      <c r="W4511" s="15"/>
      <c r="X4511" s="15"/>
      <c r="Y4511" s="15"/>
      <c r="Z4511" s="16"/>
      <c r="AA4511" s="16"/>
      <c r="AB4511" s="16"/>
      <c r="AC4511" s="14"/>
      <c r="AD4511" s="14"/>
      <c r="AE4511" s="27"/>
      <c r="AF4511" s="27"/>
      <c r="AG4511" s="33"/>
      <c r="AH4511" s="34"/>
      <c r="AI4511" s="35"/>
      <c r="AJ4511" s="33"/>
      <c r="AK4511" s="34"/>
      <c r="AL4511" s="35"/>
      <c r="AM4511" s="28"/>
      <c r="AN4511" s="28"/>
      <c r="AO4511" s="28"/>
    </row>
    <row r="4512" spans="5:41" x14ac:dyDescent="0.25">
      <c r="E4512" s="20"/>
      <c r="F4512" s="20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  <c r="Y4512" s="15"/>
      <c r="Z4512" s="16"/>
      <c r="AA4512" s="16"/>
      <c r="AB4512" s="16"/>
      <c r="AC4512" s="14"/>
      <c r="AD4512" s="14"/>
      <c r="AE4512" s="27"/>
      <c r="AF4512" s="27"/>
      <c r="AG4512" s="33"/>
      <c r="AH4512" s="34"/>
      <c r="AI4512" s="35"/>
      <c r="AJ4512" s="33"/>
      <c r="AK4512" s="34"/>
      <c r="AL4512" s="35"/>
      <c r="AM4512" s="28"/>
      <c r="AN4512" s="28"/>
      <c r="AO4512" s="28"/>
    </row>
    <row r="4513" spans="5:41" x14ac:dyDescent="0.25">
      <c r="E4513" s="20"/>
      <c r="F4513" s="20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R4513" s="15"/>
      <c r="S4513" s="15"/>
      <c r="T4513" s="15"/>
      <c r="U4513" s="15"/>
      <c r="V4513" s="15"/>
      <c r="W4513" s="15"/>
      <c r="X4513" s="15"/>
      <c r="Y4513" s="15"/>
      <c r="Z4513" s="16"/>
      <c r="AA4513" s="16"/>
      <c r="AB4513" s="16"/>
      <c r="AC4513" s="14"/>
      <c r="AD4513" s="14"/>
      <c r="AE4513" s="27"/>
      <c r="AF4513" s="27"/>
      <c r="AG4513" s="33"/>
      <c r="AH4513" s="34"/>
      <c r="AI4513" s="35"/>
      <c r="AJ4513" s="33"/>
      <c r="AK4513" s="34"/>
      <c r="AL4513" s="35"/>
      <c r="AM4513" s="28"/>
      <c r="AN4513" s="28"/>
      <c r="AO4513" s="28"/>
    </row>
    <row r="4514" spans="5:41" x14ac:dyDescent="0.25">
      <c r="E4514" s="20"/>
      <c r="F4514" s="20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  <c r="R4514" s="15"/>
      <c r="S4514" s="15"/>
      <c r="T4514" s="15"/>
      <c r="U4514" s="15"/>
      <c r="V4514" s="15"/>
      <c r="W4514" s="15"/>
      <c r="X4514" s="15"/>
      <c r="Y4514" s="15"/>
      <c r="Z4514" s="16"/>
      <c r="AA4514" s="16"/>
      <c r="AB4514" s="16"/>
      <c r="AC4514" s="14"/>
      <c r="AD4514" s="14"/>
      <c r="AE4514" s="27"/>
      <c r="AF4514" s="27"/>
      <c r="AG4514" s="33"/>
      <c r="AH4514" s="34"/>
      <c r="AI4514" s="35"/>
      <c r="AJ4514" s="33"/>
      <c r="AK4514" s="34"/>
      <c r="AL4514" s="35"/>
      <c r="AM4514" s="28"/>
      <c r="AN4514" s="28"/>
      <c r="AO4514" s="28"/>
    </row>
    <row r="4515" spans="5:41" x14ac:dyDescent="0.25">
      <c r="E4515" s="20"/>
      <c r="F4515" s="20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  <c r="R4515" s="15"/>
      <c r="S4515" s="15"/>
      <c r="T4515" s="15"/>
      <c r="U4515" s="15"/>
      <c r="V4515" s="15"/>
      <c r="W4515" s="15"/>
      <c r="X4515" s="15"/>
      <c r="Y4515" s="15"/>
      <c r="Z4515" s="16"/>
      <c r="AA4515" s="16"/>
      <c r="AB4515" s="16"/>
      <c r="AC4515" s="14"/>
      <c r="AD4515" s="14"/>
      <c r="AE4515" s="27"/>
      <c r="AF4515" s="27"/>
      <c r="AG4515" s="33"/>
      <c r="AH4515" s="34"/>
      <c r="AI4515" s="35"/>
      <c r="AJ4515" s="33"/>
      <c r="AK4515" s="34"/>
      <c r="AL4515" s="35"/>
      <c r="AM4515" s="28"/>
      <c r="AN4515" s="28"/>
      <c r="AO4515" s="28"/>
    </row>
    <row r="4516" spans="5:41" x14ac:dyDescent="0.25">
      <c r="E4516" s="20"/>
      <c r="F4516" s="20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  <c r="Y4516" s="15"/>
      <c r="Z4516" s="16"/>
      <c r="AA4516" s="16"/>
      <c r="AB4516" s="16"/>
      <c r="AC4516" s="14"/>
      <c r="AD4516" s="14"/>
      <c r="AE4516" s="27"/>
      <c r="AF4516" s="27"/>
      <c r="AG4516" s="33"/>
      <c r="AH4516" s="34"/>
      <c r="AI4516" s="35"/>
      <c r="AJ4516" s="33"/>
      <c r="AK4516" s="34"/>
      <c r="AL4516" s="35"/>
      <c r="AM4516" s="28"/>
      <c r="AN4516" s="28"/>
      <c r="AO4516" s="28"/>
    </row>
    <row r="4517" spans="5:41" x14ac:dyDescent="0.25">
      <c r="E4517" s="20"/>
      <c r="F4517" s="20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  <c r="R4517" s="15"/>
      <c r="S4517" s="15"/>
      <c r="T4517" s="15"/>
      <c r="U4517" s="15"/>
      <c r="V4517" s="15"/>
      <c r="W4517" s="15"/>
      <c r="X4517" s="15"/>
      <c r="Y4517" s="15"/>
      <c r="Z4517" s="16"/>
      <c r="AA4517" s="16"/>
      <c r="AB4517" s="16"/>
      <c r="AC4517" s="14"/>
      <c r="AD4517" s="14"/>
      <c r="AE4517" s="27"/>
      <c r="AF4517" s="27"/>
      <c r="AG4517" s="33"/>
      <c r="AH4517" s="34"/>
      <c r="AI4517" s="35"/>
      <c r="AJ4517" s="33"/>
      <c r="AK4517" s="34"/>
      <c r="AL4517" s="35"/>
      <c r="AM4517" s="28"/>
      <c r="AN4517" s="28"/>
      <c r="AO4517" s="28"/>
    </row>
    <row r="4518" spans="5:41" x14ac:dyDescent="0.25">
      <c r="E4518" s="20"/>
      <c r="F4518" s="20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  <c r="R4518" s="15"/>
      <c r="S4518" s="15"/>
      <c r="T4518" s="15"/>
      <c r="U4518" s="15"/>
      <c r="V4518" s="15"/>
      <c r="W4518" s="15"/>
      <c r="X4518" s="15"/>
      <c r="Y4518" s="15"/>
      <c r="Z4518" s="16"/>
      <c r="AA4518" s="16"/>
      <c r="AB4518" s="16"/>
      <c r="AC4518" s="14"/>
      <c r="AD4518" s="14"/>
      <c r="AE4518" s="27"/>
      <c r="AF4518" s="27"/>
      <c r="AG4518" s="33"/>
      <c r="AH4518" s="34"/>
      <c r="AI4518" s="35"/>
      <c r="AJ4518" s="33"/>
      <c r="AK4518" s="34"/>
      <c r="AL4518" s="35"/>
      <c r="AM4518" s="28"/>
      <c r="AN4518" s="28"/>
      <c r="AO4518" s="28"/>
    </row>
    <row r="4519" spans="5:41" x14ac:dyDescent="0.25">
      <c r="E4519" s="20"/>
      <c r="F4519" s="20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  <c r="R4519" s="15"/>
      <c r="S4519" s="15"/>
      <c r="T4519" s="15"/>
      <c r="U4519" s="15"/>
      <c r="V4519" s="15"/>
      <c r="W4519" s="15"/>
      <c r="X4519" s="15"/>
      <c r="Y4519" s="15"/>
      <c r="Z4519" s="16"/>
      <c r="AA4519" s="16"/>
      <c r="AB4519" s="16"/>
      <c r="AC4519" s="14"/>
      <c r="AD4519" s="14"/>
      <c r="AE4519" s="27"/>
      <c r="AF4519" s="27"/>
      <c r="AG4519" s="33"/>
      <c r="AH4519" s="34"/>
      <c r="AI4519" s="35"/>
      <c r="AJ4519" s="33"/>
      <c r="AK4519" s="34"/>
      <c r="AL4519" s="35"/>
      <c r="AM4519" s="28"/>
      <c r="AN4519" s="28"/>
      <c r="AO4519" s="28"/>
    </row>
    <row r="4520" spans="5:41" x14ac:dyDescent="0.25">
      <c r="E4520" s="20"/>
      <c r="F4520" s="20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  <c r="R4520" s="15"/>
      <c r="S4520" s="15"/>
      <c r="T4520" s="15"/>
      <c r="U4520" s="15"/>
      <c r="V4520" s="15"/>
      <c r="W4520" s="15"/>
      <c r="X4520" s="15"/>
      <c r="Y4520" s="15"/>
      <c r="Z4520" s="16"/>
      <c r="AA4520" s="16"/>
      <c r="AB4520" s="16"/>
      <c r="AC4520" s="14"/>
      <c r="AD4520" s="14"/>
      <c r="AE4520" s="27"/>
      <c r="AF4520" s="27"/>
      <c r="AG4520" s="33"/>
      <c r="AH4520" s="34"/>
      <c r="AI4520" s="35"/>
      <c r="AJ4520" s="33"/>
      <c r="AK4520" s="34"/>
      <c r="AL4520" s="35"/>
      <c r="AM4520" s="28"/>
      <c r="AN4520" s="28"/>
      <c r="AO4520" s="28"/>
    </row>
    <row r="4521" spans="5:41" x14ac:dyDescent="0.25">
      <c r="E4521" s="20"/>
      <c r="F4521" s="20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6"/>
      <c r="AA4521" s="16"/>
      <c r="AB4521" s="16"/>
      <c r="AC4521" s="14"/>
      <c r="AD4521" s="14"/>
      <c r="AE4521" s="27"/>
      <c r="AF4521" s="27"/>
      <c r="AG4521" s="33"/>
      <c r="AH4521" s="34"/>
      <c r="AI4521" s="35"/>
      <c r="AJ4521" s="33"/>
      <c r="AK4521" s="34"/>
      <c r="AL4521" s="35"/>
      <c r="AM4521" s="28"/>
      <c r="AN4521" s="28"/>
      <c r="AO4521" s="28"/>
    </row>
    <row r="4522" spans="5:41" x14ac:dyDescent="0.25">
      <c r="E4522" s="20"/>
      <c r="F4522" s="20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  <c r="Y4522" s="15"/>
      <c r="Z4522" s="16"/>
      <c r="AA4522" s="16"/>
      <c r="AB4522" s="16"/>
      <c r="AC4522" s="14"/>
      <c r="AD4522" s="14"/>
      <c r="AE4522" s="27"/>
      <c r="AF4522" s="27"/>
      <c r="AG4522" s="33"/>
      <c r="AH4522" s="34"/>
      <c r="AI4522" s="35"/>
      <c r="AJ4522" s="33"/>
      <c r="AK4522" s="34"/>
      <c r="AL4522" s="35"/>
      <c r="AM4522" s="28"/>
      <c r="AN4522" s="28"/>
      <c r="AO4522" s="28"/>
    </row>
    <row r="4523" spans="5:41" x14ac:dyDescent="0.25">
      <c r="E4523" s="20"/>
      <c r="F4523" s="20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  <c r="R4523" s="15"/>
      <c r="S4523" s="15"/>
      <c r="T4523" s="15"/>
      <c r="U4523" s="15"/>
      <c r="V4523" s="15"/>
      <c r="W4523" s="15"/>
      <c r="X4523" s="15"/>
      <c r="Y4523" s="15"/>
      <c r="Z4523" s="16"/>
      <c r="AA4523" s="16"/>
      <c r="AB4523" s="16"/>
      <c r="AC4523" s="14"/>
      <c r="AD4523" s="14"/>
      <c r="AE4523" s="27"/>
      <c r="AF4523" s="27"/>
      <c r="AG4523" s="33"/>
      <c r="AH4523" s="34"/>
      <c r="AI4523" s="35"/>
      <c r="AJ4523" s="33"/>
      <c r="AK4523" s="34"/>
      <c r="AL4523" s="35"/>
      <c r="AM4523" s="28"/>
      <c r="AN4523" s="28"/>
      <c r="AO4523" s="28"/>
    </row>
    <row r="4524" spans="5:41" x14ac:dyDescent="0.25">
      <c r="E4524" s="20"/>
      <c r="F4524" s="20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6"/>
      <c r="AA4524" s="16"/>
      <c r="AB4524" s="16"/>
      <c r="AC4524" s="14"/>
      <c r="AD4524" s="14"/>
      <c r="AE4524" s="27"/>
      <c r="AF4524" s="27"/>
      <c r="AG4524" s="33"/>
      <c r="AH4524" s="34"/>
      <c r="AI4524" s="35"/>
      <c r="AJ4524" s="33"/>
      <c r="AK4524" s="34"/>
      <c r="AL4524" s="35"/>
      <c r="AM4524" s="28"/>
      <c r="AN4524" s="28"/>
      <c r="AO4524" s="28"/>
    </row>
    <row r="4525" spans="5:41" x14ac:dyDescent="0.25">
      <c r="E4525" s="20"/>
      <c r="F4525" s="20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  <c r="R4525" s="15"/>
      <c r="S4525" s="15"/>
      <c r="T4525" s="15"/>
      <c r="U4525" s="15"/>
      <c r="V4525" s="15"/>
      <c r="W4525" s="15"/>
      <c r="X4525" s="15"/>
      <c r="Y4525" s="15"/>
      <c r="Z4525" s="16"/>
      <c r="AA4525" s="16"/>
      <c r="AB4525" s="16"/>
      <c r="AC4525" s="14"/>
      <c r="AD4525" s="14"/>
      <c r="AE4525" s="27"/>
      <c r="AF4525" s="27"/>
      <c r="AG4525" s="33"/>
      <c r="AH4525" s="34"/>
      <c r="AI4525" s="35"/>
      <c r="AJ4525" s="33"/>
      <c r="AK4525" s="34"/>
      <c r="AL4525" s="35"/>
      <c r="AM4525" s="28"/>
      <c r="AN4525" s="28"/>
      <c r="AO4525" s="28"/>
    </row>
    <row r="4526" spans="5:41" x14ac:dyDescent="0.25">
      <c r="E4526" s="20"/>
      <c r="F4526" s="20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  <c r="Y4526" s="15"/>
      <c r="Z4526" s="16"/>
      <c r="AA4526" s="16"/>
      <c r="AB4526" s="16"/>
      <c r="AC4526" s="14"/>
      <c r="AD4526" s="14"/>
      <c r="AE4526" s="27"/>
      <c r="AF4526" s="27"/>
      <c r="AG4526" s="33"/>
      <c r="AH4526" s="34"/>
      <c r="AI4526" s="35"/>
      <c r="AJ4526" s="33"/>
      <c r="AK4526" s="34"/>
      <c r="AL4526" s="35"/>
      <c r="AM4526" s="28"/>
      <c r="AN4526" s="28"/>
      <c r="AO4526" s="28"/>
    </row>
    <row r="4527" spans="5:41" x14ac:dyDescent="0.25">
      <c r="E4527" s="20"/>
      <c r="F4527" s="20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  <c r="R4527" s="15"/>
      <c r="S4527" s="15"/>
      <c r="T4527" s="15"/>
      <c r="U4527" s="15"/>
      <c r="V4527" s="15"/>
      <c r="W4527" s="15"/>
      <c r="X4527" s="15"/>
      <c r="Y4527" s="15"/>
      <c r="Z4527" s="16"/>
      <c r="AA4527" s="16"/>
      <c r="AB4527" s="16"/>
      <c r="AC4527" s="14"/>
      <c r="AD4527" s="14"/>
      <c r="AE4527" s="27"/>
      <c r="AF4527" s="27"/>
      <c r="AG4527" s="33"/>
      <c r="AH4527" s="34"/>
      <c r="AI4527" s="35"/>
      <c r="AJ4527" s="33"/>
      <c r="AK4527" s="34"/>
      <c r="AL4527" s="35"/>
      <c r="AM4527" s="28"/>
      <c r="AN4527" s="28"/>
      <c r="AO4527" s="28"/>
    </row>
    <row r="4528" spans="5:41" x14ac:dyDescent="0.25">
      <c r="E4528" s="20"/>
      <c r="F4528" s="20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6"/>
      <c r="AA4528" s="16"/>
      <c r="AB4528" s="16"/>
      <c r="AC4528" s="14"/>
      <c r="AD4528" s="14"/>
      <c r="AE4528" s="27"/>
      <c r="AF4528" s="27"/>
      <c r="AG4528" s="33"/>
      <c r="AH4528" s="34"/>
      <c r="AI4528" s="35"/>
      <c r="AJ4528" s="33"/>
      <c r="AK4528" s="34"/>
      <c r="AL4528" s="35"/>
      <c r="AM4528" s="28"/>
      <c r="AN4528" s="28"/>
      <c r="AO4528" s="28"/>
    </row>
    <row r="4529" spans="5:41" x14ac:dyDescent="0.25">
      <c r="E4529" s="20"/>
      <c r="F4529" s="20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  <c r="R4529" s="15"/>
      <c r="S4529" s="15"/>
      <c r="T4529" s="15"/>
      <c r="U4529" s="15"/>
      <c r="V4529" s="15"/>
      <c r="W4529" s="15"/>
      <c r="X4529" s="15"/>
      <c r="Y4529" s="15"/>
      <c r="Z4529" s="16"/>
      <c r="AA4529" s="16"/>
      <c r="AB4529" s="16"/>
      <c r="AC4529" s="14"/>
      <c r="AD4529" s="14"/>
      <c r="AE4529" s="27"/>
      <c r="AF4529" s="27"/>
      <c r="AG4529" s="33"/>
      <c r="AH4529" s="34"/>
      <c r="AI4529" s="35"/>
      <c r="AJ4529" s="33"/>
      <c r="AK4529" s="34"/>
      <c r="AL4529" s="35"/>
      <c r="AM4529" s="28"/>
      <c r="AN4529" s="28"/>
      <c r="AO4529" s="28"/>
    </row>
    <row r="4530" spans="5:41" x14ac:dyDescent="0.25">
      <c r="E4530" s="20"/>
      <c r="F4530" s="20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  <c r="R4530" s="15"/>
      <c r="S4530" s="15"/>
      <c r="T4530" s="15"/>
      <c r="U4530" s="15"/>
      <c r="V4530" s="15"/>
      <c r="W4530" s="15"/>
      <c r="X4530" s="15"/>
      <c r="Y4530" s="15"/>
      <c r="Z4530" s="16"/>
      <c r="AA4530" s="16"/>
      <c r="AB4530" s="16"/>
      <c r="AC4530" s="14"/>
      <c r="AD4530" s="14"/>
      <c r="AE4530" s="27"/>
      <c r="AF4530" s="27"/>
      <c r="AG4530" s="33"/>
      <c r="AH4530" s="34"/>
      <c r="AI4530" s="35"/>
      <c r="AJ4530" s="33"/>
      <c r="AK4530" s="34"/>
      <c r="AL4530" s="35"/>
      <c r="AM4530" s="28"/>
      <c r="AN4530" s="28"/>
      <c r="AO4530" s="28"/>
    </row>
    <row r="4531" spans="5:41" x14ac:dyDescent="0.25">
      <c r="E4531" s="20"/>
      <c r="F4531" s="20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15"/>
      <c r="Y4531" s="15"/>
      <c r="Z4531" s="16"/>
      <c r="AA4531" s="16"/>
      <c r="AB4531" s="16"/>
      <c r="AC4531" s="14"/>
      <c r="AD4531" s="14"/>
      <c r="AE4531" s="27"/>
      <c r="AF4531" s="27"/>
      <c r="AG4531" s="33"/>
      <c r="AH4531" s="34"/>
      <c r="AI4531" s="35"/>
      <c r="AJ4531" s="33"/>
      <c r="AK4531" s="34"/>
      <c r="AL4531" s="35"/>
      <c r="AM4531" s="28"/>
      <c r="AN4531" s="28"/>
      <c r="AO4531" s="28"/>
    </row>
    <row r="4532" spans="5:41" x14ac:dyDescent="0.25">
      <c r="E4532" s="20"/>
      <c r="F4532" s="20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  <c r="Y4532" s="15"/>
      <c r="Z4532" s="16"/>
      <c r="AA4532" s="16"/>
      <c r="AB4532" s="16"/>
      <c r="AC4532" s="14"/>
      <c r="AD4532" s="14"/>
      <c r="AE4532" s="27"/>
      <c r="AF4532" s="27"/>
      <c r="AG4532" s="33"/>
      <c r="AH4532" s="34"/>
      <c r="AI4532" s="35"/>
      <c r="AJ4532" s="33"/>
      <c r="AK4532" s="34"/>
      <c r="AL4532" s="35"/>
      <c r="AM4532" s="28"/>
      <c r="AN4532" s="28"/>
      <c r="AO4532" s="28"/>
    </row>
    <row r="4533" spans="5:41" x14ac:dyDescent="0.25">
      <c r="E4533" s="20"/>
      <c r="F4533" s="20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  <c r="Y4533" s="15"/>
      <c r="Z4533" s="16"/>
      <c r="AA4533" s="16"/>
      <c r="AB4533" s="16"/>
      <c r="AC4533" s="14"/>
      <c r="AD4533" s="14"/>
      <c r="AE4533" s="27"/>
      <c r="AF4533" s="27"/>
      <c r="AG4533" s="33"/>
      <c r="AH4533" s="34"/>
      <c r="AI4533" s="35"/>
      <c r="AJ4533" s="33"/>
      <c r="AK4533" s="34"/>
      <c r="AL4533" s="35"/>
      <c r="AM4533" s="28"/>
      <c r="AN4533" s="28"/>
      <c r="AO4533" s="28"/>
    </row>
    <row r="4534" spans="5:41" x14ac:dyDescent="0.25">
      <c r="E4534" s="20"/>
      <c r="F4534" s="20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15"/>
      <c r="Y4534" s="15"/>
      <c r="Z4534" s="16"/>
      <c r="AA4534" s="16"/>
      <c r="AB4534" s="16"/>
      <c r="AC4534" s="14"/>
      <c r="AD4534" s="14"/>
      <c r="AE4534" s="27"/>
      <c r="AF4534" s="27"/>
      <c r="AG4534" s="33"/>
      <c r="AH4534" s="34"/>
      <c r="AI4534" s="35"/>
      <c r="AJ4534" s="33"/>
      <c r="AK4534" s="34"/>
      <c r="AL4534" s="35"/>
      <c r="AM4534" s="28"/>
      <c r="AN4534" s="28"/>
      <c r="AO4534" s="28"/>
    </row>
    <row r="4535" spans="5:41" x14ac:dyDescent="0.25">
      <c r="E4535" s="20"/>
      <c r="F4535" s="20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  <c r="Y4535" s="15"/>
      <c r="Z4535" s="16"/>
      <c r="AA4535" s="16"/>
      <c r="AB4535" s="16"/>
      <c r="AC4535" s="14"/>
      <c r="AD4535" s="14"/>
      <c r="AE4535" s="27"/>
      <c r="AF4535" s="27"/>
      <c r="AG4535" s="33"/>
      <c r="AH4535" s="34"/>
      <c r="AI4535" s="35"/>
      <c r="AJ4535" s="33"/>
      <c r="AK4535" s="34"/>
      <c r="AL4535" s="35"/>
      <c r="AM4535" s="28"/>
      <c r="AN4535" s="28"/>
      <c r="AO4535" s="28"/>
    </row>
    <row r="4536" spans="5:41" x14ac:dyDescent="0.25">
      <c r="E4536" s="20"/>
      <c r="F4536" s="20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  <c r="R4536" s="15"/>
      <c r="S4536" s="15"/>
      <c r="T4536" s="15"/>
      <c r="U4536" s="15"/>
      <c r="V4536" s="15"/>
      <c r="W4536" s="15"/>
      <c r="X4536" s="15"/>
      <c r="Y4536" s="15"/>
      <c r="Z4536" s="16"/>
      <c r="AA4536" s="16"/>
      <c r="AB4536" s="16"/>
      <c r="AC4536" s="14"/>
      <c r="AD4536" s="14"/>
      <c r="AE4536" s="27"/>
      <c r="AF4536" s="27"/>
      <c r="AG4536" s="33"/>
      <c r="AH4536" s="34"/>
      <c r="AI4536" s="35"/>
      <c r="AJ4536" s="33"/>
      <c r="AK4536" s="34"/>
      <c r="AL4536" s="35"/>
      <c r="AM4536" s="28"/>
      <c r="AN4536" s="28"/>
      <c r="AO4536" s="28"/>
    </row>
    <row r="4537" spans="5:41" x14ac:dyDescent="0.25">
      <c r="E4537" s="20"/>
      <c r="F4537" s="20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15"/>
      <c r="Y4537" s="15"/>
      <c r="Z4537" s="16"/>
      <c r="AA4537" s="16"/>
      <c r="AB4537" s="16"/>
      <c r="AC4537" s="14"/>
      <c r="AD4537" s="14"/>
      <c r="AE4537" s="27"/>
      <c r="AF4537" s="27"/>
      <c r="AG4537" s="33"/>
      <c r="AH4537" s="34"/>
      <c r="AI4537" s="35"/>
      <c r="AJ4537" s="33"/>
      <c r="AK4537" s="34"/>
      <c r="AL4537" s="35"/>
      <c r="AM4537" s="28"/>
      <c r="AN4537" s="28"/>
      <c r="AO4537" s="28"/>
    </row>
    <row r="4538" spans="5:41" x14ac:dyDescent="0.25">
      <c r="E4538" s="20"/>
      <c r="F4538" s="20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  <c r="R4538" s="15"/>
      <c r="S4538" s="15"/>
      <c r="T4538" s="15"/>
      <c r="U4538" s="15"/>
      <c r="V4538" s="15"/>
      <c r="W4538" s="15"/>
      <c r="X4538" s="15"/>
      <c r="Y4538" s="15"/>
      <c r="Z4538" s="16"/>
      <c r="AA4538" s="16"/>
      <c r="AB4538" s="16"/>
      <c r="AC4538" s="14"/>
      <c r="AD4538" s="14"/>
      <c r="AE4538" s="27"/>
      <c r="AF4538" s="27"/>
      <c r="AG4538" s="33"/>
      <c r="AH4538" s="34"/>
      <c r="AI4538" s="35"/>
      <c r="AJ4538" s="33"/>
      <c r="AK4538" s="34"/>
      <c r="AL4538" s="35"/>
      <c r="AM4538" s="28"/>
      <c r="AN4538" s="28"/>
      <c r="AO4538" s="28"/>
    </row>
    <row r="4539" spans="5:41" x14ac:dyDescent="0.25">
      <c r="E4539" s="20"/>
      <c r="F4539" s="20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  <c r="R4539" s="15"/>
      <c r="S4539" s="15"/>
      <c r="T4539" s="15"/>
      <c r="U4539" s="15"/>
      <c r="V4539" s="15"/>
      <c r="W4539" s="15"/>
      <c r="X4539" s="15"/>
      <c r="Y4539" s="15"/>
      <c r="Z4539" s="16"/>
      <c r="AA4539" s="16"/>
      <c r="AB4539" s="16"/>
      <c r="AC4539" s="14"/>
      <c r="AD4539" s="14"/>
      <c r="AE4539" s="27"/>
      <c r="AF4539" s="27"/>
      <c r="AG4539" s="33"/>
      <c r="AH4539" s="34"/>
      <c r="AI4539" s="35"/>
      <c r="AJ4539" s="33"/>
      <c r="AK4539" s="34"/>
      <c r="AL4539" s="35"/>
      <c r="AM4539" s="28"/>
      <c r="AN4539" s="28"/>
      <c r="AO4539" s="28"/>
    </row>
    <row r="4540" spans="5:41" x14ac:dyDescent="0.25">
      <c r="E4540" s="20"/>
      <c r="F4540" s="20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R4540" s="15"/>
      <c r="S4540" s="15"/>
      <c r="T4540" s="15"/>
      <c r="U4540" s="15"/>
      <c r="V4540" s="15"/>
      <c r="W4540" s="15"/>
      <c r="X4540" s="15"/>
      <c r="Y4540" s="15"/>
      <c r="Z4540" s="16"/>
      <c r="AA4540" s="16"/>
      <c r="AB4540" s="16"/>
      <c r="AC4540" s="14"/>
      <c r="AD4540" s="14"/>
      <c r="AE4540" s="27"/>
      <c r="AF4540" s="27"/>
      <c r="AG4540" s="33"/>
      <c r="AH4540" s="34"/>
      <c r="AI4540" s="35"/>
      <c r="AJ4540" s="33"/>
      <c r="AK4540" s="34"/>
      <c r="AL4540" s="35"/>
      <c r="AM4540" s="28"/>
      <c r="AN4540" s="28"/>
      <c r="AO4540" s="28"/>
    </row>
    <row r="4541" spans="5:41" x14ac:dyDescent="0.25">
      <c r="E4541" s="20"/>
      <c r="F4541" s="20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R4541" s="15"/>
      <c r="S4541" s="15"/>
      <c r="T4541" s="15"/>
      <c r="U4541" s="15"/>
      <c r="V4541" s="15"/>
      <c r="W4541" s="15"/>
      <c r="X4541" s="15"/>
      <c r="Y4541" s="15"/>
      <c r="Z4541" s="16"/>
      <c r="AA4541" s="16"/>
      <c r="AB4541" s="16"/>
      <c r="AC4541" s="14"/>
      <c r="AD4541" s="14"/>
      <c r="AE4541" s="27"/>
      <c r="AF4541" s="27"/>
      <c r="AG4541" s="33"/>
      <c r="AH4541" s="34"/>
      <c r="AI4541" s="35"/>
      <c r="AJ4541" s="33"/>
      <c r="AK4541" s="34"/>
      <c r="AL4541" s="35"/>
      <c r="AM4541" s="28"/>
      <c r="AN4541" s="28"/>
      <c r="AO4541" s="28"/>
    </row>
    <row r="4542" spans="5:41" x14ac:dyDescent="0.25">
      <c r="E4542" s="20"/>
      <c r="F4542" s="20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  <c r="Y4542" s="15"/>
      <c r="Z4542" s="16"/>
      <c r="AA4542" s="16"/>
      <c r="AB4542" s="16"/>
      <c r="AC4542" s="14"/>
      <c r="AD4542" s="14"/>
      <c r="AE4542" s="27"/>
      <c r="AF4542" s="27"/>
      <c r="AG4542" s="33"/>
      <c r="AH4542" s="34"/>
      <c r="AI4542" s="35"/>
      <c r="AJ4542" s="33"/>
      <c r="AK4542" s="34"/>
      <c r="AL4542" s="35"/>
      <c r="AM4542" s="28"/>
      <c r="AN4542" s="28"/>
      <c r="AO4542" s="28"/>
    </row>
    <row r="4543" spans="5:41" x14ac:dyDescent="0.25">
      <c r="E4543" s="20"/>
      <c r="F4543" s="20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  <c r="Y4543" s="15"/>
      <c r="Z4543" s="16"/>
      <c r="AA4543" s="16"/>
      <c r="AB4543" s="16"/>
      <c r="AC4543" s="14"/>
      <c r="AD4543" s="14"/>
      <c r="AE4543" s="27"/>
      <c r="AF4543" s="27"/>
      <c r="AG4543" s="33"/>
      <c r="AH4543" s="34"/>
      <c r="AI4543" s="35"/>
      <c r="AJ4543" s="33"/>
      <c r="AK4543" s="34"/>
      <c r="AL4543" s="35"/>
      <c r="AM4543" s="28"/>
      <c r="AN4543" s="28"/>
      <c r="AO4543" s="28"/>
    </row>
    <row r="4544" spans="5:41" x14ac:dyDescent="0.25">
      <c r="E4544" s="20"/>
      <c r="F4544" s="20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6"/>
      <c r="AA4544" s="16"/>
      <c r="AB4544" s="16"/>
      <c r="AC4544" s="14"/>
      <c r="AD4544" s="14"/>
      <c r="AE4544" s="27"/>
      <c r="AF4544" s="27"/>
      <c r="AG4544" s="33"/>
      <c r="AH4544" s="34"/>
      <c r="AI4544" s="35"/>
      <c r="AJ4544" s="33"/>
      <c r="AK4544" s="34"/>
      <c r="AL4544" s="35"/>
      <c r="AM4544" s="28"/>
      <c r="AN4544" s="28"/>
      <c r="AO4544" s="28"/>
    </row>
    <row r="4545" spans="5:41" x14ac:dyDescent="0.25">
      <c r="E4545" s="20"/>
      <c r="F4545" s="20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  <c r="R4545" s="15"/>
      <c r="S4545" s="15"/>
      <c r="T4545" s="15"/>
      <c r="U4545" s="15"/>
      <c r="V4545" s="15"/>
      <c r="W4545" s="15"/>
      <c r="X4545" s="15"/>
      <c r="Y4545" s="15"/>
      <c r="Z4545" s="16"/>
      <c r="AA4545" s="16"/>
      <c r="AB4545" s="16"/>
      <c r="AC4545" s="14"/>
      <c r="AD4545" s="14"/>
      <c r="AE4545" s="27"/>
      <c r="AF4545" s="27"/>
      <c r="AG4545" s="33"/>
      <c r="AH4545" s="34"/>
      <c r="AI4545" s="35"/>
      <c r="AJ4545" s="33"/>
      <c r="AK4545" s="34"/>
      <c r="AL4545" s="35"/>
      <c r="AM4545" s="28"/>
      <c r="AN4545" s="28"/>
      <c r="AO4545" s="28"/>
    </row>
    <row r="4546" spans="5:41" x14ac:dyDescent="0.25">
      <c r="E4546" s="20"/>
      <c r="F4546" s="20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6"/>
      <c r="AA4546" s="16"/>
      <c r="AB4546" s="16"/>
      <c r="AC4546" s="14"/>
      <c r="AD4546" s="14"/>
      <c r="AE4546" s="27"/>
      <c r="AF4546" s="27"/>
      <c r="AG4546" s="33"/>
      <c r="AH4546" s="34"/>
      <c r="AI4546" s="35"/>
      <c r="AJ4546" s="33"/>
      <c r="AK4546" s="34"/>
      <c r="AL4546" s="35"/>
      <c r="AM4546" s="28"/>
      <c r="AN4546" s="28"/>
      <c r="AO4546" s="28"/>
    </row>
    <row r="4547" spans="5:41" x14ac:dyDescent="0.25">
      <c r="E4547" s="20"/>
      <c r="F4547" s="20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  <c r="R4547" s="15"/>
      <c r="S4547" s="15"/>
      <c r="T4547" s="15"/>
      <c r="U4547" s="15"/>
      <c r="V4547" s="15"/>
      <c r="W4547" s="15"/>
      <c r="X4547" s="15"/>
      <c r="Y4547" s="15"/>
      <c r="Z4547" s="16"/>
      <c r="AA4547" s="16"/>
      <c r="AB4547" s="16"/>
      <c r="AC4547" s="14"/>
      <c r="AD4547" s="14"/>
      <c r="AE4547" s="27"/>
      <c r="AF4547" s="27"/>
      <c r="AG4547" s="33"/>
      <c r="AH4547" s="34"/>
      <c r="AI4547" s="35"/>
      <c r="AJ4547" s="33"/>
      <c r="AK4547" s="34"/>
      <c r="AL4547" s="35"/>
      <c r="AM4547" s="28"/>
      <c r="AN4547" s="28"/>
      <c r="AO4547" s="28"/>
    </row>
    <row r="4548" spans="5:41" x14ac:dyDescent="0.25">
      <c r="E4548" s="20"/>
      <c r="F4548" s="20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  <c r="S4548" s="15"/>
      <c r="T4548" s="15"/>
      <c r="U4548" s="15"/>
      <c r="V4548" s="15"/>
      <c r="W4548" s="15"/>
      <c r="X4548" s="15"/>
      <c r="Y4548" s="15"/>
      <c r="Z4548" s="16"/>
      <c r="AA4548" s="16"/>
      <c r="AB4548" s="16"/>
      <c r="AC4548" s="14"/>
      <c r="AD4548" s="14"/>
      <c r="AE4548" s="27"/>
      <c r="AF4548" s="27"/>
      <c r="AG4548" s="33"/>
      <c r="AH4548" s="34"/>
      <c r="AI4548" s="35"/>
      <c r="AJ4548" s="33"/>
      <c r="AK4548" s="34"/>
      <c r="AL4548" s="35"/>
      <c r="AM4548" s="28"/>
      <c r="AN4548" s="28"/>
      <c r="AO4548" s="28"/>
    </row>
    <row r="4549" spans="5:41" x14ac:dyDescent="0.25">
      <c r="E4549" s="20"/>
      <c r="F4549" s="20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  <c r="R4549" s="15"/>
      <c r="S4549" s="15"/>
      <c r="T4549" s="15"/>
      <c r="U4549" s="15"/>
      <c r="V4549" s="15"/>
      <c r="W4549" s="15"/>
      <c r="X4549" s="15"/>
      <c r="Y4549" s="15"/>
      <c r="Z4549" s="16"/>
      <c r="AA4549" s="16"/>
      <c r="AB4549" s="16"/>
      <c r="AC4549" s="14"/>
      <c r="AD4549" s="14"/>
      <c r="AE4549" s="27"/>
      <c r="AF4549" s="27"/>
      <c r="AG4549" s="33"/>
      <c r="AH4549" s="34"/>
      <c r="AI4549" s="35"/>
      <c r="AJ4549" s="33"/>
      <c r="AK4549" s="34"/>
      <c r="AL4549" s="35"/>
      <c r="AM4549" s="28"/>
      <c r="AN4549" s="28"/>
      <c r="AO4549" s="28"/>
    </row>
    <row r="4550" spans="5:41" x14ac:dyDescent="0.25">
      <c r="E4550" s="20"/>
      <c r="F4550" s="20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6"/>
      <c r="AA4550" s="16"/>
      <c r="AB4550" s="16"/>
      <c r="AC4550" s="14"/>
      <c r="AD4550" s="14"/>
      <c r="AE4550" s="27"/>
      <c r="AF4550" s="27"/>
      <c r="AG4550" s="33"/>
      <c r="AH4550" s="34"/>
      <c r="AI4550" s="35"/>
      <c r="AJ4550" s="33"/>
      <c r="AK4550" s="34"/>
      <c r="AL4550" s="35"/>
      <c r="AM4550" s="28"/>
      <c r="AN4550" s="28"/>
      <c r="AO4550" s="28"/>
    </row>
    <row r="4551" spans="5:41" x14ac:dyDescent="0.25">
      <c r="E4551" s="20"/>
      <c r="F4551" s="20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  <c r="R4551" s="15"/>
      <c r="S4551" s="15"/>
      <c r="T4551" s="15"/>
      <c r="U4551" s="15"/>
      <c r="V4551" s="15"/>
      <c r="W4551" s="15"/>
      <c r="X4551" s="15"/>
      <c r="Y4551" s="15"/>
      <c r="Z4551" s="16"/>
      <c r="AA4551" s="16"/>
      <c r="AB4551" s="16"/>
      <c r="AC4551" s="14"/>
      <c r="AD4551" s="14"/>
      <c r="AE4551" s="27"/>
      <c r="AF4551" s="27"/>
      <c r="AG4551" s="33"/>
      <c r="AH4551" s="34"/>
      <c r="AI4551" s="35"/>
      <c r="AJ4551" s="33"/>
      <c r="AK4551" s="34"/>
      <c r="AL4551" s="35"/>
      <c r="AM4551" s="28"/>
      <c r="AN4551" s="28"/>
      <c r="AO4551" s="28"/>
    </row>
    <row r="4552" spans="5:41" x14ac:dyDescent="0.25">
      <c r="E4552" s="20"/>
      <c r="F4552" s="20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  <c r="Y4552" s="15"/>
      <c r="Z4552" s="16"/>
      <c r="AA4552" s="16"/>
      <c r="AB4552" s="16"/>
      <c r="AC4552" s="14"/>
      <c r="AD4552" s="14"/>
      <c r="AE4552" s="27"/>
      <c r="AF4552" s="27"/>
      <c r="AG4552" s="33"/>
      <c r="AH4552" s="34"/>
      <c r="AI4552" s="35"/>
      <c r="AJ4552" s="33"/>
      <c r="AK4552" s="34"/>
      <c r="AL4552" s="35"/>
      <c r="AM4552" s="28"/>
      <c r="AN4552" s="28"/>
      <c r="AO4552" s="28"/>
    </row>
    <row r="4553" spans="5:41" x14ac:dyDescent="0.25">
      <c r="E4553" s="20"/>
      <c r="F4553" s="20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  <c r="Y4553" s="15"/>
      <c r="Z4553" s="16"/>
      <c r="AA4553" s="16"/>
      <c r="AB4553" s="16"/>
      <c r="AC4553" s="14"/>
      <c r="AD4553" s="14"/>
      <c r="AE4553" s="27"/>
      <c r="AF4553" s="27"/>
      <c r="AG4553" s="33"/>
      <c r="AH4553" s="34"/>
      <c r="AI4553" s="35"/>
      <c r="AJ4553" s="33"/>
      <c r="AK4553" s="34"/>
      <c r="AL4553" s="35"/>
      <c r="AM4553" s="28"/>
      <c r="AN4553" s="28"/>
      <c r="AO4553" s="28"/>
    </row>
    <row r="4554" spans="5:41" x14ac:dyDescent="0.25">
      <c r="E4554" s="20"/>
      <c r="F4554" s="20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  <c r="R4554" s="15"/>
      <c r="S4554" s="15"/>
      <c r="T4554" s="15"/>
      <c r="U4554" s="15"/>
      <c r="V4554" s="15"/>
      <c r="W4554" s="15"/>
      <c r="X4554" s="15"/>
      <c r="Y4554" s="15"/>
      <c r="Z4554" s="16"/>
      <c r="AA4554" s="16"/>
      <c r="AB4554" s="16"/>
      <c r="AC4554" s="14"/>
      <c r="AD4554" s="14"/>
      <c r="AE4554" s="27"/>
      <c r="AF4554" s="27"/>
      <c r="AG4554" s="33"/>
      <c r="AH4554" s="34"/>
      <c r="AI4554" s="35"/>
      <c r="AJ4554" s="33"/>
      <c r="AK4554" s="34"/>
      <c r="AL4554" s="35"/>
      <c r="AM4554" s="28"/>
      <c r="AN4554" s="28"/>
      <c r="AO4554" s="28"/>
    </row>
    <row r="4555" spans="5:41" x14ac:dyDescent="0.25">
      <c r="E4555" s="20"/>
      <c r="F4555" s="20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  <c r="Y4555" s="15"/>
      <c r="Z4555" s="16"/>
      <c r="AA4555" s="16"/>
      <c r="AB4555" s="16"/>
      <c r="AC4555" s="14"/>
      <c r="AD4555" s="14"/>
      <c r="AE4555" s="27"/>
      <c r="AF4555" s="27"/>
      <c r="AG4555" s="33"/>
      <c r="AH4555" s="34"/>
      <c r="AI4555" s="35"/>
      <c r="AJ4555" s="33"/>
      <c r="AK4555" s="34"/>
      <c r="AL4555" s="35"/>
      <c r="AM4555" s="28"/>
      <c r="AN4555" s="28"/>
      <c r="AO4555" s="28"/>
    </row>
    <row r="4556" spans="5:41" x14ac:dyDescent="0.25">
      <c r="E4556" s="20"/>
      <c r="F4556" s="20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15"/>
      <c r="Y4556" s="15"/>
      <c r="Z4556" s="16"/>
      <c r="AA4556" s="16"/>
      <c r="AB4556" s="16"/>
      <c r="AC4556" s="14"/>
      <c r="AD4556" s="14"/>
      <c r="AE4556" s="27"/>
      <c r="AF4556" s="27"/>
      <c r="AG4556" s="33"/>
      <c r="AH4556" s="34"/>
      <c r="AI4556" s="35"/>
      <c r="AJ4556" s="33"/>
      <c r="AK4556" s="34"/>
      <c r="AL4556" s="35"/>
      <c r="AM4556" s="28"/>
      <c r="AN4556" s="28"/>
      <c r="AO4556" s="28"/>
    </row>
    <row r="4557" spans="5:41" x14ac:dyDescent="0.25">
      <c r="E4557" s="20"/>
      <c r="F4557" s="20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  <c r="R4557" s="15"/>
      <c r="S4557" s="15"/>
      <c r="T4557" s="15"/>
      <c r="U4557" s="15"/>
      <c r="V4557" s="15"/>
      <c r="W4557" s="15"/>
      <c r="X4557" s="15"/>
      <c r="Y4557" s="15"/>
      <c r="Z4557" s="16"/>
      <c r="AA4557" s="16"/>
      <c r="AB4557" s="16"/>
      <c r="AC4557" s="14"/>
      <c r="AD4557" s="14"/>
      <c r="AE4557" s="27"/>
      <c r="AF4557" s="27"/>
      <c r="AG4557" s="33"/>
      <c r="AH4557" s="34"/>
      <c r="AI4557" s="35"/>
      <c r="AJ4557" s="33"/>
      <c r="AK4557" s="34"/>
      <c r="AL4557" s="35"/>
      <c r="AM4557" s="28"/>
      <c r="AN4557" s="28"/>
      <c r="AO4557" s="28"/>
    </row>
    <row r="4558" spans="5:41" x14ac:dyDescent="0.25">
      <c r="E4558" s="20"/>
      <c r="F4558" s="20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  <c r="R4558" s="15"/>
      <c r="S4558" s="15"/>
      <c r="T4558" s="15"/>
      <c r="U4558" s="15"/>
      <c r="V4558" s="15"/>
      <c r="W4558" s="15"/>
      <c r="X4558" s="15"/>
      <c r="Y4558" s="15"/>
      <c r="Z4558" s="16"/>
      <c r="AA4558" s="16"/>
      <c r="AB4558" s="16"/>
      <c r="AC4558" s="14"/>
      <c r="AD4558" s="14"/>
      <c r="AE4558" s="27"/>
      <c r="AF4558" s="27"/>
      <c r="AG4558" s="33"/>
      <c r="AH4558" s="34"/>
      <c r="AI4558" s="35"/>
      <c r="AJ4558" s="33"/>
      <c r="AK4558" s="34"/>
      <c r="AL4558" s="35"/>
      <c r="AM4558" s="28"/>
      <c r="AN4558" s="28"/>
      <c r="AO4558" s="28"/>
    </row>
    <row r="4559" spans="5:41" x14ac:dyDescent="0.25">
      <c r="E4559" s="20"/>
      <c r="F4559" s="20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6"/>
      <c r="AA4559" s="16"/>
      <c r="AB4559" s="16"/>
      <c r="AC4559" s="14"/>
      <c r="AD4559" s="14"/>
      <c r="AE4559" s="27"/>
      <c r="AF4559" s="27"/>
      <c r="AG4559" s="33"/>
      <c r="AH4559" s="34"/>
      <c r="AI4559" s="35"/>
      <c r="AJ4559" s="33"/>
      <c r="AK4559" s="34"/>
      <c r="AL4559" s="35"/>
      <c r="AM4559" s="28"/>
      <c r="AN4559" s="28"/>
      <c r="AO4559" s="28"/>
    </row>
    <row r="4560" spans="5:41" x14ac:dyDescent="0.25">
      <c r="E4560" s="20"/>
      <c r="F4560" s="20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  <c r="Y4560" s="15"/>
      <c r="Z4560" s="16"/>
      <c r="AA4560" s="16"/>
      <c r="AB4560" s="16"/>
      <c r="AC4560" s="14"/>
      <c r="AD4560" s="14"/>
      <c r="AE4560" s="27"/>
      <c r="AF4560" s="27"/>
      <c r="AG4560" s="33"/>
      <c r="AH4560" s="34"/>
      <c r="AI4560" s="35"/>
      <c r="AJ4560" s="33"/>
      <c r="AK4560" s="34"/>
      <c r="AL4560" s="35"/>
      <c r="AM4560" s="28"/>
      <c r="AN4560" s="28"/>
      <c r="AO4560" s="28"/>
    </row>
    <row r="4561" spans="5:41" x14ac:dyDescent="0.25">
      <c r="E4561" s="20"/>
      <c r="F4561" s="20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  <c r="R4561" s="15"/>
      <c r="S4561" s="15"/>
      <c r="T4561" s="15"/>
      <c r="U4561" s="15"/>
      <c r="V4561" s="15"/>
      <c r="W4561" s="15"/>
      <c r="X4561" s="15"/>
      <c r="Y4561" s="15"/>
      <c r="Z4561" s="16"/>
      <c r="AA4561" s="16"/>
      <c r="AB4561" s="16"/>
      <c r="AC4561" s="14"/>
      <c r="AD4561" s="14"/>
      <c r="AE4561" s="27"/>
      <c r="AF4561" s="27"/>
      <c r="AG4561" s="33"/>
      <c r="AH4561" s="34"/>
      <c r="AI4561" s="35"/>
      <c r="AJ4561" s="33"/>
      <c r="AK4561" s="34"/>
      <c r="AL4561" s="35"/>
      <c r="AM4561" s="28"/>
      <c r="AN4561" s="28"/>
      <c r="AO4561" s="28"/>
    </row>
    <row r="4562" spans="5:41" x14ac:dyDescent="0.25">
      <c r="E4562" s="20"/>
      <c r="F4562" s="20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  <c r="Y4562" s="15"/>
      <c r="Z4562" s="16"/>
      <c r="AA4562" s="16"/>
      <c r="AB4562" s="16"/>
      <c r="AC4562" s="14"/>
      <c r="AD4562" s="14"/>
      <c r="AE4562" s="27"/>
      <c r="AF4562" s="27"/>
      <c r="AG4562" s="33"/>
      <c r="AH4562" s="34"/>
      <c r="AI4562" s="35"/>
      <c r="AJ4562" s="33"/>
      <c r="AK4562" s="34"/>
      <c r="AL4562" s="35"/>
      <c r="AM4562" s="28"/>
      <c r="AN4562" s="28"/>
      <c r="AO4562" s="28"/>
    </row>
    <row r="4563" spans="5:41" x14ac:dyDescent="0.25">
      <c r="E4563" s="20"/>
      <c r="F4563" s="20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  <c r="Y4563" s="15"/>
      <c r="Z4563" s="16"/>
      <c r="AA4563" s="16"/>
      <c r="AB4563" s="16"/>
      <c r="AC4563" s="14"/>
      <c r="AD4563" s="14"/>
      <c r="AE4563" s="27"/>
      <c r="AF4563" s="27"/>
      <c r="AG4563" s="33"/>
      <c r="AH4563" s="34"/>
      <c r="AI4563" s="35"/>
      <c r="AJ4563" s="33"/>
      <c r="AK4563" s="34"/>
      <c r="AL4563" s="35"/>
      <c r="AM4563" s="28"/>
      <c r="AN4563" s="28"/>
      <c r="AO4563" s="28"/>
    </row>
    <row r="4564" spans="5:41" x14ac:dyDescent="0.25">
      <c r="E4564" s="20"/>
      <c r="F4564" s="20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  <c r="Y4564" s="15"/>
      <c r="Z4564" s="16"/>
      <c r="AA4564" s="16"/>
      <c r="AB4564" s="16"/>
      <c r="AC4564" s="14"/>
      <c r="AD4564" s="14"/>
      <c r="AE4564" s="27"/>
      <c r="AF4564" s="27"/>
      <c r="AG4564" s="33"/>
      <c r="AH4564" s="34"/>
      <c r="AI4564" s="35"/>
      <c r="AJ4564" s="33"/>
      <c r="AK4564" s="34"/>
      <c r="AL4564" s="35"/>
      <c r="AM4564" s="28"/>
      <c r="AN4564" s="28"/>
      <c r="AO4564" s="28"/>
    </row>
    <row r="4565" spans="5:41" x14ac:dyDescent="0.25">
      <c r="E4565" s="20"/>
      <c r="F4565" s="20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  <c r="Y4565" s="15"/>
      <c r="Z4565" s="16"/>
      <c r="AA4565" s="16"/>
      <c r="AB4565" s="16"/>
      <c r="AC4565" s="14"/>
      <c r="AD4565" s="14"/>
      <c r="AE4565" s="27"/>
      <c r="AF4565" s="27"/>
      <c r="AG4565" s="33"/>
      <c r="AH4565" s="34"/>
      <c r="AI4565" s="35"/>
      <c r="AJ4565" s="33"/>
      <c r="AK4565" s="34"/>
      <c r="AL4565" s="35"/>
      <c r="AM4565" s="28"/>
      <c r="AN4565" s="28"/>
      <c r="AO4565" s="28"/>
    </row>
    <row r="4566" spans="5:41" x14ac:dyDescent="0.25">
      <c r="E4566" s="20"/>
      <c r="F4566" s="20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  <c r="R4566" s="15"/>
      <c r="S4566" s="15"/>
      <c r="T4566" s="15"/>
      <c r="U4566" s="15"/>
      <c r="V4566" s="15"/>
      <c r="W4566" s="15"/>
      <c r="X4566" s="15"/>
      <c r="Y4566" s="15"/>
      <c r="Z4566" s="16"/>
      <c r="AA4566" s="16"/>
      <c r="AB4566" s="16"/>
      <c r="AC4566" s="14"/>
      <c r="AD4566" s="14"/>
      <c r="AE4566" s="27"/>
      <c r="AF4566" s="27"/>
      <c r="AG4566" s="33"/>
      <c r="AH4566" s="34"/>
      <c r="AI4566" s="35"/>
      <c r="AJ4566" s="33"/>
      <c r="AK4566" s="34"/>
      <c r="AL4566" s="35"/>
      <c r="AM4566" s="28"/>
      <c r="AN4566" s="28"/>
      <c r="AO4566" s="28"/>
    </row>
    <row r="4567" spans="5:41" x14ac:dyDescent="0.25">
      <c r="E4567" s="20"/>
      <c r="F4567" s="20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  <c r="Y4567" s="15"/>
      <c r="Z4567" s="16"/>
      <c r="AA4567" s="16"/>
      <c r="AB4567" s="16"/>
      <c r="AC4567" s="14"/>
      <c r="AD4567" s="14"/>
      <c r="AE4567" s="27"/>
      <c r="AF4567" s="27"/>
      <c r="AG4567" s="33"/>
      <c r="AH4567" s="34"/>
      <c r="AI4567" s="35"/>
      <c r="AJ4567" s="33"/>
      <c r="AK4567" s="34"/>
      <c r="AL4567" s="35"/>
      <c r="AM4567" s="28"/>
      <c r="AN4567" s="28"/>
      <c r="AO4567" s="28"/>
    </row>
    <row r="4568" spans="5:41" x14ac:dyDescent="0.25">
      <c r="E4568" s="20"/>
      <c r="F4568" s="20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  <c r="Y4568" s="15"/>
      <c r="Z4568" s="16"/>
      <c r="AA4568" s="16"/>
      <c r="AB4568" s="16"/>
      <c r="AC4568" s="14"/>
      <c r="AD4568" s="14"/>
      <c r="AE4568" s="27"/>
      <c r="AF4568" s="27"/>
      <c r="AG4568" s="33"/>
      <c r="AH4568" s="34"/>
      <c r="AI4568" s="35"/>
      <c r="AJ4568" s="33"/>
      <c r="AK4568" s="34"/>
      <c r="AL4568" s="35"/>
      <c r="AM4568" s="28"/>
      <c r="AN4568" s="28"/>
      <c r="AO4568" s="28"/>
    </row>
    <row r="4569" spans="5:41" x14ac:dyDescent="0.25">
      <c r="E4569" s="20"/>
      <c r="F4569" s="20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6"/>
      <c r="AA4569" s="16"/>
      <c r="AB4569" s="16"/>
      <c r="AC4569" s="14"/>
      <c r="AD4569" s="14"/>
      <c r="AE4569" s="27"/>
      <c r="AF4569" s="27"/>
      <c r="AG4569" s="33"/>
      <c r="AH4569" s="34"/>
      <c r="AI4569" s="35"/>
      <c r="AJ4569" s="33"/>
      <c r="AK4569" s="34"/>
      <c r="AL4569" s="35"/>
      <c r="AM4569" s="28"/>
      <c r="AN4569" s="28"/>
      <c r="AO4569" s="28"/>
    </row>
    <row r="4570" spans="5:41" x14ac:dyDescent="0.25">
      <c r="E4570" s="20"/>
      <c r="F4570" s="20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  <c r="R4570" s="15"/>
      <c r="S4570" s="15"/>
      <c r="T4570" s="15"/>
      <c r="U4570" s="15"/>
      <c r="V4570" s="15"/>
      <c r="W4570" s="15"/>
      <c r="X4570" s="15"/>
      <c r="Y4570" s="15"/>
      <c r="Z4570" s="16"/>
      <c r="AA4570" s="16"/>
      <c r="AB4570" s="16"/>
      <c r="AC4570" s="14"/>
      <c r="AD4570" s="14"/>
      <c r="AE4570" s="27"/>
      <c r="AF4570" s="27"/>
      <c r="AG4570" s="33"/>
      <c r="AH4570" s="34"/>
      <c r="AI4570" s="35"/>
      <c r="AJ4570" s="33"/>
      <c r="AK4570" s="34"/>
      <c r="AL4570" s="35"/>
      <c r="AM4570" s="28"/>
      <c r="AN4570" s="28"/>
      <c r="AO4570" s="28"/>
    </row>
    <row r="4571" spans="5:41" x14ac:dyDescent="0.25">
      <c r="E4571" s="20"/>
      <c r="F4571" s="20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  <c r="R4571" s="15"/>
      <c r="S4571" s="15"/>
      <c r="T4571" s="15"/>
      <c r="U4571" s="15"/>
      <c r="V4571" s="15"/>
      <c r="W4571" s="15"/>
      <c r="X4571" s="15"/>
      <c r="Y4571" s="15"/>
      <c r="Z4571" s="16"/>
      <c r="AA4571" s="16"/>
      <c r="AB4571" s="16"/>
      <c r="AC4571" s="14"/>
      <c r="AD4571" s="14"/>
      <c r="AE4571" s="27"/>
      <c r="AF4571" s="27"/>
      <c r="AG4571" s="33"/>
      <c r="AH4571" s="34"/>
      <c r="AI4571" s="35"/>
      <c r="AJ4571" s="33"/>
      <c r="AK4571" s="34"/>
      <c r="AL4571" s="35"/>
      <c r="AM4571" s="28"/>
      <c r="AN4571" s="28"/>
      <c r="AO4571" s="28"/>
    </row>
    <row r="4572" spans="5:41" x14ac:dyDescent="0.25">
      <c r="E4572" s="20"/>
      <c r="F4572" s="20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  <c r="R4572" s="15"/>
      <c r="S4572" s="15"/>
      <c r="T4572" s="15"/>
      <c r="U4572" s="15"/>
      <c r="V4572" s="15"/>
      <c r="W4572" s="15"/>
      <c r="X4572" s="15"/>
      <c r="Y4572" s="15"/>
      <c r="Z4572" s="16"/>
      <c r="AA4572" s="16"/>
      <c r="AB4572" s="16"/>
      <c r="AC4572" s="14"/>
      <c r="AD4572" s="14"/>
      <c r="AE4572" s="27"/>
      <c r="AF4572" s="27"/>
      <c r="AG4572" s="33"/>
      <c r="AH4572" s="34"/>
      <c r="AI4572" s="35"/>
      <c r="AJ4572" s="33"/>
      <c r="AK4572" s="34"/>
      <c r="AL4572" s="35"/>
      <c r="AM4572" s="28"/>
      <c r="AN4572" s="28"/>
      <c r="AO4572" s="28"/>
    </row>
    <row r="4573" spans="5:41" x14ac:dyDescent="0.25">
      <c r="E4573" s="20"/>
      <c r="F4573" s="20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R4573" s="15"/>
      <c r="S4573" s="15"/>
      <c r="T4573" s="15"/>
      <c r="U4573" s="15"/>
      <c r="V4573" s="15"/>
      <c r="W4573" s="15"/>
      <c r="X4573" s="15"/>
      <c r="Y4573" s="15"/>
      <c r="Z4573" s="16"/>
      <c r="AA4573" s="16"/>
      <c r="AB4573" s="16"/>
      <c r="AC4573" s="14"/>
      <c r="AD4573" s="14"/>
      <c r="AE4573" s="27"/>
      <c r="AF4573" s="27"/>
      <c r="AG4573" s="33"/>
      <c r="AH4573" s="34"/>
      <c r="AI4573" s="35"/>
      <c r="AJ4573" s="33"/>
      <c r="AK4573" s="34"/>
      <c r="AL4573" s="35"/>
      <c r="AM4573" s="28"/>
      <c r="AN4573" s="28"/>
      <c r="AO4573" s="28"/>
    </row>
    <row r="4574" spans="5:41" x14ac:dyDescent="0.25">
      <c r="E4574" s="20"/>
      <c r="F4574" s="20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R4574" s="15"/>
      <c r="S4574" s="15"/>
      <c r="T4574" s="15"/>
      <c r="U4574" s="15"/>
      <c r="V4574" s="15"/>
      <c r="W4574" s="15"/>
      <c r="X4574" s="15"/>
      <c r="Y4574" s="15"/>
      <c r="Z4574" s="16"/>
      <c r="AA4574" s="16"/>
      <c r="AB4574" s="16"/>
      <c r="AC4574" s="14"/>
      <c r="AD4574" s="14"/>
      <c r="AE4574" s="27"/>
      <c r="AF4574" s="27"/>
      <c r="AG4574" s="33"/>
      <c r="AH4574" s="34"/>
      <c r="AI4574" s="35"/>
      <c r="AJ4574" s="33"/>
      <c r="AK4574" s="34"/>
      <c r="AL4574" s="35"/>
      <c r="AM4574" s="28"/>
      <c r="AN4574" s="28"/>
      <c r="AO4574" s="28"/>
    </row>
    <row r="4575" spans="5:41" x14ac:dyDescent="0.25">
      <c r="E4575" s="20"/>
      <c r="F4575" s="20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  <c r="R4575" s="15"/>
      <c r="S4575" s="15"/>
      <c r="T4575" s="15"/>
      <c r="U4575" s="15"/>
      <c r="V4575" s="15"/>
      <c r="W4575" s="15"/>
      <c r="X4575" s="15"/>
      <c r="Y4575" s="15"/>
      <c r="Z4575" s="16"/>
      <c r="AA4575" s="16"/>
      <c r="AB4575" s="16"/>
      <c r="AC4575" s="14"/>
      <c r="AD4575" s="14"/>
      <c r="AE4575" s="27"/>
      <c r="AF4575" s="27"/>
      <c r="AG4575" s="33"/>
      <c r="AH4575" s="34"/>
      <c r="AI4575" s="35"/>
      <c r="AJ4575" s="33"/>
      <c r="AK4575" s="34"/>
      <c r="AL4575" s="35"/>
      <c r="AM4575" s="28"/>
      <c r="AN4575" s="28"/>
      <c r="AO4575" s="28"/>
    </row>
    <row r="4576" spans="5:41" x14ac:dyDescent="0.25">
      <c r="E4576" s="20"/>
      <c r="F4576" s="20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  <c r="R4576" s="15"/>
      <c r="S4576" s="15"/>
      <c r="T4576" s="15"/>
      <c r="U4576" s="15"/>
      <c r="V4576" s="15"/>
      <c r="W4576" s="15"/>
      <c r="X4576" s="15"/>
      <c r="Y4576" s="15"/>
      <c r="Z4576" s="16"/>
      <c r="AA4576" s="16"/>
      <c r="AB4576" s="16"/>
      <c r="AC4576" s="14"/>
      <c r="AD4576" s="14"/>
      <c r="AE4576" s="27"/>
      <c r="AF4576" s="27"/>
      <c r="AG4576" s="33"/>
      <c r="AH4576" s="34"/>
      <c r="AI4576" s="35"/>
      <c r="AJ4576" s="33"/>
      <c r="AK4576" s="34"/>
      <c r="AL4576" s="35"/>
      <c r="AM4576" s="28"/>
      <c r="AN4576" s="28"/>
      <c r="AO4576" s="28"/>
    </row>
    <row r="4577" spans="5:41" x14ac:dyDescent="0.25">
      <c r="E4577" s="20"/>
      <c r="F4577" s="20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  <c r="R4577" s="15"/>
      <c r="S4577" s="15"/>
      <c r="T4577" s="15"/>
      <c r="U4577" s="15"/>
      <c r="V4577" s="15"/>
      <c r="W4577" s="15"/>
      <c r="X4577" s="15"/>
      <c r="Y4577" s="15"/>
      <c r="Z4577" s="16"/>
      <c r="AA4577" s="16"/>
      <c r="AB4577" s="16"/>
      <c r="AC4577" s="14"/>
      <c r="AD4577" s="14"/>
      <c r="AE4577" s="27"/>
      <c r="AF4577" s="27"/>
      <c r="AG4577" s="33"/>
      <c r="AH4577" s="34"/>
      <c r="AI4577" s="35"/>
      <c r="AJ4577" s="33"/>
      <c r="AK4577" s="34"/>
      <c r="AL4577" s="35"/>
      <c r="AM4577" s="28"/>
      <c r="AN4577" s="28"/>
      <c r="AO4577" s="28"/>
    </row>
    <row r="4578" spans="5:41" x14ac:dyDescent="0.25">
      <c r="E4578" s="20"/>
      <c r="F4578" s="20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  <c r="R4578" s="15"/>
      <c r="S4578" s="15"/>
      <c r="T4578" s="15"/>
      <c r="U4578" s="15"/>
      <c r="V4578" s="15"/>
      <c r="W4578" s="15"/>
      <c r="X4578" s="15"/>
      <c r="Y4578" s="15"/>
      <c r="Z4578" s="16"/>
      <c r="AA4578" s="16"/>
      <c r="AB4578" s="16"/>
      <c r="AC4578" s="14"/>
      <c r="AD4578" s="14"/>
      <c r="AE4578" s="27"/>
      <c r="AF4578" s="27"/>
      <c r="AG4578" s="33"/>
      <c r="AH4578" s="34"/>
      <c r="AI4578" s="35"/>
      <c r="AJ4578" s="33"/>
      <c r="AK4578" s="34"/>
      <c r="AL4578" s="35"/>
      <c r="AM4578" s="28"/>
      <c r="AN4578" s="28"/>
      <c r="AO4578" s="28"/>
    </row>
    <row r="4579" spans="5:41" x14ac:dyDescent="0.25">
      <c r="E4579" s="20"/>
      <c r="F4579" s="20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  <c r="R4579" s="15"/>
      <c r="S4579" s="15"/>
      <c r="T4579" s="15"/>
      <c r="U4579" s="15"/>
      <c r="V4579" s="15"/>
      <c r="W4579" s="15"/>
      <c r="X4579" s="15"/>
      <c r="Y4579" s="15"/>
      <c r="Z4579" s="16"/>
      <c r="AA4579" s="16"/>
      <c r="AB4579" s="16"/>
      <c r="AC4579" s="14"/>
      <c r="AD4579" s="14"/>
      <c r="AE4579" s="27"/>
      <c r="AF4579" s="27"/>
      <c r="AG4579" s="33"/>
      <c r="AH4579" s="34"/>
      <c r="AI4579" s="35"/>
      <c r="AJ4579" s="33"/>
      <c r="AK4579" s="34"/>
      <c r="AL4579" s="35"/>
      <c r="AM4579" s="28"/>
      <c r="AN4579" s="28"/>
      <c r="AO4579" s="28"/>
    </row>
    <row r="4580" spans="5:41" x14ac:dyDescent="0.25">
      <c r="E4580" s="20"/>
      <c r="F4580" s="20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  <c r="R4580" s="15"/>
      <c r="S4580" s="15"/>
      <c r="T4580" s="15"/>
      <c r="U4580" s="15"/>
      <c r="V4580" s="15"/>
      <c r="W4580" s="15"/>
      <c r="X4580" s="15"/>
      <c r="Y4580" s="15"/>
      <c r="Z4580" s="16"/>
      <c r="AA4580" s="16"/>
      <c r="AB4580" s="16"/>
      <c r="AC4580" s="14"/>
      <c r="AD4580" s="14"/>
      <c r="AE4580" s="27"/>
      <c r="AF4580" s="27"/>
      <c r="AG4580" s="33"/>
      <c r="AH4580" s="34"/>
      <c r="AI4580" s="35"/>
      <c r="AJ4580" s="33"/>
      <c r="AK4580" s="34"/>
      <c r="AL4580" s="35"/>
      <c r="AM4580" s="28"/>
      <c r="AN4580" s="28"/>
      <c r="AO4580" s="28"/>
    </row>
    <row r="4581" spans="5:41" x14ac:dyDescent="0.25">
      <c r="E4581" s="20"/>
      <c r="F4581" s="20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  <c r="R4581" s="15"/>
      <c r="S4581" s="15"/>
      <c r="T4581" s="15"/>
      <c r="U4581" s="15"/>
      <c r="V4581" s="15"/>
      <c r="W4581" s="15"/>
      <c r="X4581" s="15"/>
      <c r="Y4581" s="15"/>
      <c r="Z4581" s="16"/>
      <c r="AA4581" s="16"/>
      <c r="AB4581" s="16"/>
      <c r="AC4581" s="14"/>
      <c r="AD4581" s="14"/>
      <c r="AE4581" s="27"/>
      <c r="AF4581" s="27"/>
      <c r="AG4581" s="33"/>
      <c r="AH4581" s="34"/>
      <c r="AI4581" s="35"/>
      <c r="AJ4581" s="33"/>
      <c r="AK4581" s="34"/>
      <c r="AL4581" s="35"/>
      <c r="AM4581" s="28"/>
      <c r="AN4581" s="28"/>
      <c r="AO4581" s="28"/>
    </row>
    <row r="4582" spans="5:41" x14ac:dyDescent="0.25">
      <c r="E4582" s="20"/>
      <c r="F4582" s="20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15"/>
      <c r="Y4582" s="15"/>
      <c r="Z4582" s="16"/>
      <c r="AA4582" s="16"/>
      <c r="AB4582" s="16"/>
      <c r="AC4582" s="14"/>
      <c r="AD4582" s="14"/>
      <c r="AE4582" s="27"/>
      <c r="AF4582" s="27"/>
      <c r="AG4582" s="33"/>
      <c r="AH4582" s="34"/>
      <c r="AI4582" s="35"/>
      <c r="AJ4582" s="33"/>
      <c r="AK4582" s="34"/>
      <c r="AL4582" s="35"/>
      <c r="AM4582" s="28"/>
      <c r="AN4582" s="28"/>
      <c r="AO4582" s="28"/>
    </row>
    <row r="4583" spans="5:41" x14ac:dyDescent="0.25">
      <c r="E4583" s="20"/>
      <c r="F4583" s="20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  <c r="R4583" s="15"/>
      <c r="S4583" s="15"/>
      <c r="T4583" s="15"/>
      <c r="U4583" s="15"/>
      <c r="V4583" s="15"/>
      <c r="W4583" s="15"/>
      <c r="X4583" s="15"/>
      <c r="Y4583" s="15"/>
      <c r="Z4583" s="16"/>
      <c r="AA4583" s="16"/>
      <c r="AB4583" s="16"/>
      <c r="AC4583" s="14"/>
      <c r="AD4583" s="14"/>
      <c r="AE4583" s="27"/>
      <c r="AF4583" s="27"/>
      <c r="AG4583" s="33"/>
      <c r="AH4583" s="34"/>
      <c r="AI4583" s="35"/>
      <c r="AJ4583" s="33"/>
      <c r="AK4583" s="34"/>
      <c r="AL4583" s="35"/>
      <c r="AM4583" s="28"/>
      <c r="AN4583" s="28"/>
      <c r="AO4583" s="28"/>
    </row>
    <row r="4584" spans="5:41" x14ac:dyDescent="0.25">
      <c r="E4584" s="20"/>
      <c r="F4584" s="20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  <c r="R4584" s="15"/>
      <c r="S4584" s="15"/>
      <c r="T4584" s="15"/>
      <c r="U4584" s="15"/>
      <c r="V4584" s="15"/>
      <c r="W4584" s="15"/>
      <c r="X4584" s="15"/>
      <c r="Y4584" s="15"/>
      <c r="Z4584" s="16"/>
      <c r="AA4584" s="16"/>
      <c r="AB4584" s="16"/>
      <c r="AC4584" s="14"/>
      <c r="AD4584" s="14"/>
      <c r="AE4584" s="27"/>
      <c r="AF4584" s="27"/>
      <c r="AG4584" s="33"/>
      <c r="AH4584" s="34"/>
      <c r="AI4584" s="35"/>
      <c r="AJ4584" s="33"/>
      <c r="AK4584" s="34"/>
      <c r="AL4584" s="35"/>
      <c r="AM4584" s="28"/>
      <c r="AN4584" s="28"/>
      <c r="AO4584" s="28"/>
    </row>
    <row r="4585" spans="5:41" x14ac:dyDescent="0.25">
      <c r="E4585" s="20"/>
      <c r="F4585" s="20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15"/>
      <c r="Y4585" s="15"/>
      <c r="Z4585" s="16"/>
      <c r="AA4585" s="16"/>
      <c r="AB4585" s="16"/>
      <c r="AC4585" s="14"/>
      <c r="AD4585" s="14"/>
      <c r="AE4585" s="27"/>
      <c r="AF4585" s="27"/>
      <c r="AG4585" s="33"/>
      <c r="AH4585" s="34"/>
      <c r="AI4585" s="35"/>
      <c r="AJ4585" s="33"/>
      <c r="AK4585" s="34"/>
      <c r="AL4585" s="35"/>
      <c r="AM4585" s="28"/>
      <c r="AN4585" s="28"/>
      <c r="AO4585" s="28"/>
    </row>
    <row r="4586" spans="5:41" x14ac:dyDescent="0.25">
      <c r="E4586" s="20"/>
      <c r="F4586" s="20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6"/>
      <c r="AA4586" s="16"/>
      <c r="AB4586" s="16"/>
      <c r="AC4586" s="14"/>
      <c r="AD4586" s="14"/>
      <c r="AE4586" s="27"/>
      <c r="AF4586" s="27"/>
      <c r="AG4586" s="33"/>
      <c r="AH4586" s="34"/>
      <c r="AI4586" s="35"/>
      <c r="AJ4586" s="33"/>
      <c r="AK4586" s="34"/>
      <c r="AL4586" s="35"/>
      <c r="AM4586" s="28"/>
      <c r="AN4586" s="28"/>
      <c r="AO4586" s="28"/>
    </row>
    <row r="4587" spans="5:41" x14ac:dyDescent="0.25">
      <c r="E4587" s="20"/>
      <c r="F4587" s="20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6"/>
      <c r="AA4587" s="16"/>
      <c r="AB4587" s="16"/>
      <c r="AC4587" s="14"/>
      <c r="AD4587" s="14"/>
      <c r="AE4587" s="27"/>
      <c r="AF4587" s="27"/>
      <c r="AG4587" s="33"/>
      <c r="AH4587" s="34"/>
      <c r="AI4587" s="35"/>
      <c r="AJ4587" s="33"/>
      <c r="AK4587" s="34"/>
      <c r="AL4587" s="35"/>
      <c r="AM4587" s="28"/>
      <c r="AN4587" s="28"/>
      <c r="AO4587" s="28"/>
    </row>
    <row r="4588" spans="5:41" x14ac:dyDescent="0.25">
      <c r="E4588" s="20"/>
      <c r="F4588" s="20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6"/>
      <c r="AA4588" s="16"/>
      <c r="AB4588" s="16"/>
      <c r="AC4588" s="14"/>
      <c r="AD4588" s="14"/>
      <c r="AE4588" s="27"/>
      <c r="AF4588" s="27"/>
      <c r="AG4588" s="33"/>
      <c r="AH4588" s="34"/>
      <c r="AI4588" s="35"/>
      <c r="AJ4588" s="33"/>
      <c r="AK4588" s="34"/>
      <c r="AL4588" s="35"/>
      <c r="AM4588" s="28"/>
      <c r="AN4588" s="28"/>
      <c r="AO4588" s="28"/>
    </row>
    <row r="4589" spans="5:41" x14ac:dyDescent="0.25">
      <c r="E4589" s="20"/>
      <c r="F4589" s="20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  <c r="R4589" s="15"/>
      <c r="S4589" s="15"/>
      <c r="T4589" s="15"/>
      <c r="U4589" s="15"/>
      <c r="V4589" s="15"/>
      <c r="W4589" s="15"/>
      <c r="X4589" s="15"/>
      <c r="Y4589" s="15"/>
      <c r="Z4589" s="16"/>
      <c r="AA4589" s="16"/>
      <c r="AB4589" s="16"/>
      <c r="AC4589" s="14"/>
      <c r="AD4589" s="14"/>
      <c r="AE4589" s="27"/>
      <c r="AF4589" s="27"/>
      <c r="AG4589" s="33"/>
      <c r="AH4589" s="34"/>
      <c r="AI4589" s="35"/>
      <c r="AJ4589" s="33"/>
      <c r="AK4589" s="34"/>
      <c r="AL4589" s="35"/>
      <c r="AM4589" s="28"/>
      <c r="AN4589" s="28"/>
      <c r="AO4589" s="28"/>
    </row>
    <row r="4590" spans="5:41" x14ac:dyDescent="0.25">
      <c r="E4590" s="20"/>
      <c r="F4590" s="20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  <c r="R4590" s="15"/>
      <c r="S4590" s="15"/>
      <c r="T4590" s="15"/>
      <c r="U4590" s="15"/>
      <c r="V4590" s="15"/>
      <c r="W4590" s="15"/>
      <c r="X4590" s="15"/>
      <c r="Y4590" s="15"/>
      <c r="Z4590" s="16"/>
      <c r="AA4590" s="16"/>
      <c r="AB4590" s="16"/>
      <c r="AC4590" s="14"/>
      <c r="AD4590" s="14"/>
      <c r="AE4590" s="27"/>
      <c r="AF4590" s="27"/>
      <c r="AG4590" s="33"/>
      <c r="AH4590" s="34"/>
      <c r="AI4590" s="35"/>
      <c r="AJ4590" s="33"/>
      <c r="AK4590" s="34"/>
      <c r="AL4590" s="35"/>
      <c r="AM4590" s="28"/>
      <c r="AN4590" s="28"/>
      <c r="AO4590" s="28"/>
    </row>
    <row r="4591" spans="5:41" x14ac:dyDescent="0.25">
      <c r="E4591" s="20"/>
      <c r="F4591" s="20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6"/>
      <c r="AA4591" s="16"/>
      <c r="AB4591" s="16"/>
      <c r="AC4591" s="14"/>
      <c r="AD4591" s="14"/>
      <c r="AE4591" s="27"/>
      <c r="AF4591" s="27"/>
      <c r="AG4591" s="33"/>
      <c r="AH4591" s="34"/>
      <c r="AI4591" s="35"/>
      <c r="AJ4591" s="33"/>
      <c r="AK4591" s="34"/>
      <c r="AL4591" s="35"/>
      <c r="AM4591" s="28"/>
      <c r="AN4591" s="28"/>
      <c r="AO4591" s="28"/>
    </row>
    <row r="4592" spans="5:41" x14ac:dyDescent="0.25">
      <c r="E4592" s="20"/>
      <c r="F4592" s="20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  <c r="Y4592" s="15"/>
      <c r="Z4592" s="16"/>
      <c r="AA4592" s="16"/>
      <c r="AB4592" s="16"/>
      <c r="AC4592" s="14"/>
      <c r="AD4592" s="14"/>
      <c r="AE4592" s="27"/>
      <c r="AF4592" s="27"/>
      <c r="AG4592" s="33"/>
      <c r="AH4592" s="34"/>
      <c r="AI4592" s="35"/>
      <c r="AJ4592" s="33"/>
      <c r="AK4592" s="34"/>
      <c r="AL4592" s="35"/>
      <c r="AM4592" s="28"/>
      <c r="AN4592" s="28"/>
      <c r="AO4592" s="28"/>
    </row>
    <row r="4593" spans="5:41" x14ac:dyDescent="0.25">
      <c r="E4593" s="20"/>
      <c r="F4593" s="20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  <c r="R4593" s="15"/>
      <c r="S4593" s="15"/>
      <c r="T4593" s="15"/>
      <c r="U4593" s="15"/>
      <c r="V4593" s="15"/>
      <c r="W4593" s="15"/>
      <c r="X4593" s="15"/>
      <c r="Y4593" s="15"/>
      <c r="Z4593" s="16"/>
      <c r="AA4593" s="16"/>
      <c r="AB4593" s="16"/>
      <c r="AC4593" s="14"/>
      <c r="AD4593" s="14"/>
      <c r="AE4593" s="27"/>
      <c r="AF4593" s="27"/>
      <c r="AG4593" s="33"/>
      <c r="AH4593" s="34"/>
      <c r="AI4593" s="35"/>
      <c r="AJ4593" s="33"/>
      <c r="AK4593" s="34"/>
      <c r="AL4593" s="35"/>
      <c r="AM4593" s="28"/>
      <c r="AN4593" s="28"/>
      <c r="AO4593" s="28"/>
    </row>
    <row r="4594" spans="5:41" x14ac:dyDescent="0.25">
      <c r="E4594" s="20"/>
      <c r="F4594" s="20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  <c r="Y4594" s="15"/>
      <c r="Z4594" s="16"/>
      <c r="AA4594" s="16"/>
      <c r="AB4594" s="16"/>
      <c r="AC4594" s="14"/>
      <c r="AD4594" s="14"/>
      <c r="AE4594" s="27"/>
      <c r="AF4594" s="27"/>
      <c r="AG4594" s="33"/>
      <c r="AH4594" s="34"/>
      <c r="AI4594" s="35"/>
      <c r="AJ4594" s="33"/>
      <c r="AK4594" s="34"/>
      <c r="AL4594" s="35"/>
      <c r="AM4594" s="28"/>
      <c r="AN4594" s="28"/>
      <c r="AO4594" s="28"/>
    </row>
    <row r="4595" spans="5:41" x14ac:dyDescent="0.25">
      <c r="E4595" s="20"/>
      <c r="F4595" s="20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  <c r="Y4595" s="15"/>
      <c r="Z4595" s="16"/>
      <c r="AA4595" s="16"/>
      <c r="AB4595" s="16"/>
      <c r="AC4595" s="14"/>
      <c r="AD4595" s="14"/>
      <c r="AE4595" s="27"/>
      <c r="AF4595" s="27"/>
      <c r="AG4595" s="33"/>
      <c r="AH4595" s="34"/>
      <c r="AI4595" s="35"/>
      <c r="AJ4595" s="33"/>
      <c r="AK4595" s="34"/>
      <c r="AL4595" s="35"/>
      <c r="AM4595" s="28"/>
      <c r="AN4595" s="28"/>
      <c r="AO4595" s="28"/>
    </row>
    <row r="4596" spans="5:41" x14ac:dyDescent="0.25">
      <c r="E4596" s="20"/>
      <c r="F4596" s="20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  <c r="Y4596" s="15"/>
      <c r="Z4596" s="16"/>
      <c r="AA4596" s="16"/>
      <c r="AB4596" s="16"/>
      <c r="AC4596" s="14"/>
      <c r="AD4596" s="14"/>
      <c r="AE4596" s="27"/>
      <c r="AF4596" s="27"/>
      <c r="AG4596" s="33"/>
      <c r="AH4596" s="34"/>
      <c r="AI4596" s="35"/>
      <c r="AJ4596" s="33"/>
      <c r="AK4596" s="34"/>
      <c r="AL4596" s="35"/>
      <c r="AM4596" s="28"/>
      <c r="AN4596" s="28"/>
      <c r="AO4596" s="28"/>
    </row>
    <row r="4597" spans="5:41" x14ac:dyDescent="0.25">
      <c r="E4597" s="20"/>
      <c r="F4597" s="20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  <c r="R4597" s="15"/>
      <c r="S4597" s="15"/>
      <c r="T4597" s="15"/>
      <c r="U4597" s="15"/>
      <c r="V4597" s="15"/>
      <c r="W4597" s="15"/>
      <c r="X4597" s="15"/>
      <c r="Y4597" s="15"/>
      <c r="Z4597" s="16"/>
      <c r="AA4597" s="16"/>
      <c r="AB4597" s="16"/>
      <c r="AC4597" s="14"/>
      <c r="AD4597" s="14"/>
      <c r="AE4597" s="27"/>
      <c r="AF4597" s="27"/>
      <c r="AG4597" s="33"/>
      <c r="AH4597" s="34"/>
      <c r="AI4597" s="35"/>
      <c r="AJ4597" s="33"/>
      <c r="AK4597" s="34"/>
      <c r="AL4597" s="35"/>
      <c r="AM4597" s="28"/>
      <c r="AN4597" s="28"/>
      <c r="AO4597" s="28"/>
    </row>
    <row r="4598" spans="5:41" x14ac:dyDescent="0.25">
      <c r="E4598" s="20"/>
      <c r="F4598" s="20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  <c r="R4598" s="15"/>
      <c r="S4598" s="15"/>
      <c r="T4598" s="15"/>
      <c r="U4598" s="15"/>
      <c r="V4598" s="15"/>
      <c r="W4598" s="15"/>
      <c r="X4598" s="15"/>
      <c r="Y4598" s="15"/>
      <c r="Z4598" s="16"/>
      <c r="AA4598" s="16"/>
      <c r="AB4598" s="16"/>
      <c r="AC4598" s="14"/>
      <c r="AD4598" s="14"/>
      <c r="AE4598" s="27"/>
      <c r="AF4598" s="27"/>
      <c r="AG4598" s="33"/>
      <c r="AH4598" s="34"/>
      <c r="AI4598" s="35"/>
      <c r="AJ4598" s="33"/>
      <c r="AK4598" s="34"/>
      <c r="AL4598" s="35"/>
      <c r="AM4598" s="28"/>
      <c r="AN4598" s="28"/>
      <c r="AO4598" s="28"/>
    </row>
    <row r="4599" spans="5:41" x14ac:dyDescent="0.25">
      <c r="E4599" s="20"/>
      <c r="F4599" s="20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  <c r="R4599" s="15"/>
      <c r="S4599" s="15"/>
      <c r="T4599" s="15"/>
      <c r="U4599" s="15"/>
      <c r="V4599" s="15"/>
      <c r="W4599" s="15"/>
      <c r="X4599" s="15"/>
      <c r="Y4599" s="15"/>
      <c r="Z4599" s="16"/>
      <c r="AA4599" s="16"/>
      <c r="AB4599" s="16"/>
      <c r="AC4599" s="14"/>
      <c r="AD4599" s="14"/>
      <c r="AE4599" s="27"/>
      <c r="AF4599" s="27"/>
      <c r="AG4599" s="33"/>
      <c r="AH4599" s="34"/>
      <c r="AI4599" s="35"/>
      <c r="AJ4599" s="33"/>
      <c r="AK4599" s="34"/>
      <c r="AL4599" s="35"/>
      <c r="AM4599" s="28"/>
      <c r="AN4599" s="28"/>
      <c r="AO4599" s="28"/>
    </row>
    <row r="4600" spans="5:41" x14ac:dyDescent="0.25">
      <c r="E4600" s="20"/>
      <c r="F4600" s="20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  <c r="R4600" s="15"/>
      <c r="S4600" s="15"/>
      <c r="T4600" s="15"/>
      <c r="U4600" s="15"/>
      <c r="V4600" s="15"/>
      <c r="W4600" s="15"/>
      <c r="X4600" s="15"/>
      <c r="Y4600" s="15"/>
      <c r="Z4600" s="16"/>
      <c r="AA4600" s="16"/>
      <c r="AB4600" s="16"/>
      <c r="AC4600" s="14"/>
      <c r="AD4600" s="14"/>
      <c r="AE4600" s="27"/>
      <c r="AF4600" s="27"/>
      <c r="AG4600" s="33"/>
      <c r="AH4600" s="34"/>
      <c r="AI4600" s="35"/>
      <c r="AJ4600" s="33"/>
      <c r="AK4600" s="34"/>
      <c r="AL4600" s="35"/>
      <c r="AM4600" s="28"/>
      <c r="AN4600" s="28"/>
      <c r="AO4600" s="28"/>
    </row>
    <row r="4601" spans="5:41" x14ac:dyDescent="0.25">
      <c r="E4601" s="20"/>
      <c r="F4601" s="20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  <c r="R4601" s="15"/>
      <c r="S4601" s="15"/>
      <c r="T4601" s="15"/>
      <c r="U4601" s="15"/>
      <c r="V4601" s="15"/>
      <c r="W4601" s="15"/>
      <c r="X4601" s="15"/>
      <c r="Y4601" s="15"/>
      <c r="Z4601" s="16"/>
      <c r="AA4601" s="16"/>
      <c r="AB4601" s="16"/>
      <c r="AC4601" s="14"/>
      <c r="AD4601" s="14"/>
      <c r="AE4601" s="27"/>
      <c r="AF4601" s="27"/>
      <c r="AG4601" s="33"/>
      <c r="AH4601" s="34"/>
      <c r="AI4601" s="35"/>
      <c r="AJ4601" s="33"/>
      <c r="AK4601" s="34"/>
      <c r="AL4601" s="35"/>
      <c r="AM4601" s="28"/>
      <c r="AN4601" s="28"/>
      <c r="AO4601" s="28"/>
    </row>
    <row r="4602" spans="5:41" x14ac:dyDescent="0.25">
      <c r="E4602" s="20"/>
      <c r="F4602" s="20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  <c r="Y4602" s="15"/>
      <c r="Z4602" s="16"/>
      <c r="AA4602" s="16"/>
      <c r="AB4602" s="16"/>
      <c r="AC4602" s="14"/>
      <c r="AD4602" s="14"/>
      <c r="AE4602" s="27"/>
      <c r="AF4602" s="27"/>
      <c r="AG4602" s="33"/>
      <c r="AH4602" s="34"/>
      <c r="AI4602" s="35"/>
      <c r="AJ4602" s="33"/>
      <c r="AK4602" s="34"/>
      <c r="AL4602" s="35"/>
      <c r="AM4602" s="28"/>
      <c r="AN4602" s="28"/>
      <c r="AO4602" s="28"/>
    </row>
    <row r="4603" spans="5:41" x14ac:dyDescent="0.25">
      <c r="E4603" s="20"/>
      <c r="F4603" s="20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  <c r="R4603" s="15"/>
      <c r="S4603" s="15"/>
      <c r="T4603" s="15"/>
      <c r="U4603" s="15"/>
      <c r="V4603" s="15"/>
      <c r="W4603" s="15"/>
      <c r="X4603" s="15"/>
      <c r="Y4603" s="15"/>
      <c r="Z4603" s="16"/>
      <c r="AA4603" s="16"/>
      <c r="AB4603" s="16"/>
      <c r="AC4603" s="14"/>
      <c r="AD4603" s="14"/>
      <c r="AE4603" s="27"/>
      <c r="AF4603" s="27"/>
      <c r="AG4603" s="33"/>
      <c r="AH4603" s="34"/>
      <c r="AI4603" s="35"/>
      <c r="AJ4603" s="33"/>
      <c r="AK4603" s="34"/>
      <c r="AL4603" s="35"/>
      <c r="AM4603" s="28"/>
      <c r="AN4603" s="28"/>
      <c r="AO4603" s="28"/>
    </row>
    <row r="4604" spans="5:41" x14ac:dyDescent="0.25">
      <c r="E4604" s="20"/>
      <c r="F4604" s="20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  <c r="Y4604" s="15"/>
      <c r="Z4604" s="16"/>
      <c r="AA4604" s="16"/>
      <c r="AB4604" s="16"/>
      <c r="AC4604" s="14"/>
      <c r="AD4604" s="14"/>
      <c r="AE4604" s="27"/>
      <c r="AF4604" s="27"/>
      <c r="AG4604" s="33"/>
      <c r="AH4604" s="34"/>
      <c r="AI4604" s="35"/>
      <c r="AJ4604" s="33"/>
      <c r="AK4604" s="34"/>
      <c r="AL4604" s="35"/>
      <c r="AM4604" s="28"/>
      <c r="AN4604" s="28"/>
      <c r="AO4604" s="28"/>
    </row>
    <row r="4605" spans="5:41" x14ac:dyDescent="0.25">
      <c r="E4605" s="20"/>
      <c r="F4605" s="20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  <c r="R4605" s="15"/>
      <c r="S4605" s="15"/>
      <c r="T4605" s="15"/>
      <c r="U4605" s="15"/>
      <c r="V4605" s="15"/>
      <c r="W4605" s="15"/>
      <c r="X4605" s="15"/>
      <c r="Y4605" s="15"/>
      <c r="Z4605" s="16"/>
      <c r="AA4605" s="16"/>
      <c r="AB4605" s="16"/>
      <c r="AC4605" s="14"/>
      <c r="AD4605" s="14"/>
      <c r="AE4605" s="27"/>
      <c r="AF4605" s="27"/>
      <c r="AG4605" s="33"/>
      <c r="AH4605" s="34"/>
      <c r="AI4605" s="35"/>
      <c r="AJ4605" s="33"/>
      <c r="AK4605" s="34"/>
      <c r="AL4605" s="35"/>
      <c r="AM4605" s="28"/>
      <c r="AN4605" s="28"/>
      <c r="AO4605" s="28"/>
    </row>
    <row r="4606" spans="5:41" x14ac:dyDescent="0.25">
      <c r="E4606" s="20"/>
      <c r="F4606" s="20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  <c r="Y4606" s="15"/>
      <c r="Z4606" s="16"/>
      <c r="AA4606" s="16"/>
      <c r="AB4606" s="16"/>
      <c r="AC4606" s="14"/>
      <c r="AD4606" s="14"/>
      <c r="AE4606" s="27"/>
      <c r="AF4606" s="27"/>
      <c r="AG4606" s="33"/>
      <c r="AH4606" s="34"/>
      <c r="AI4606" s="35"/>
      <c r="AJ4606" s="33"/>
      <c r="AK4606" s="34"/>
      <c r="AL4606" s="35"/>
      <c r="AM4606" s="28"/>
      <c r="AN4606" s="28"/>
      <c r="AO4606" s="28"/>
    </row>
    <row r="4607" spans="5:41" x14ac:dyDescent="0.25">
      <c r="E4607" s="20"/>
      <c r="F4607" s="20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15"/>
      <c r="Y4607" s="15"/>
      <c r="Z4607" s="16"/>
      <c r="AA4607" s="16"/>
      <c r="AB4607" s="16"/>
      <c r="AC4607" s="14"/>
      <c r="AD4607" s="14"/>
      <c r="AE4607" s="27"/>
      <c r="AF4607" s="27"/>
      <c r="AG4607" s="33"/>
      <c r="AH4607" s="34"/>
      <c r="AI4607" s="35"/>
      <c r="AJ4607" s="33"/>
      <c r="AK4607" s="34"/>
      <c r="AL4607" s="35"/>
      <c r="AM4607" s="28"/>
      <c r="AN4607" s="28"/>
      <c r="AO4607" s="28"/>
    </row>
    <row r="4608" spans="5:41" x14ac:dyDescent="0.25">
      <c r="E4608" s="20"/>
      <c r="F4608" s="20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R4608" s="15"/>
      <c r="S4608" s="15"/>
      <c r="T4608" s="15"/>
      <c r="U4608" s="15"/>
      <c r="V4608" s="15"/>
      <c r="W4608" s="15"/>
      <c r="X4608" s="15"/>
      <c r="Y4608" s="15"/>
      <c r="Z4608" s="16"/>
      <c r="AA4608" s="16"/>
      <c r="AB4608" s="16"/>
      <c r="AC4608" s="14"/>
      <c r="AD4608" s="14"/>
      <c r="AE4608" s="27"/>
      <c r="AF4608" s="27"/>
      <c r="AG4608" s="33"/>
      <c r="AH4608" s="34"/>
      <c r="AI4608" s="35"/>
      <c r="AJ4608" s="33"/>
      <c r="AK4608" s="34"/>
      <c r="AL4608" s="35"/>
      <c r="AM4608" s="28"/>
      <c r="AN4608" s="28"/>
      <c r="AO4608" s="28"/>
    </row>
    <row r="4609" spans="5:41" x14ac:dyDescent="0.25">
      <c r="E4609" s="20"/>
      <c r="F4609" s="20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R4609" s="15"/>
      <c r="S4609" s="15"/>
      <c r="T4609" s="15"/>
      <c r="U4609" s="15"/>
      <c r="V4609" s="15"/>
      <c r="W4609" s="15"/>
      <c r="X4609" s="15"/>
      <c r="Y4609" s="15"/>
      <c r="Z4609" s="16"/>
      <c r="AA4609" s="16"/>
      <c r="AB4609" s="16"/>
      <c r="AC4609" s="14"/>
      <c r="AD4609" s="14"/>
      <c r="AE4609" s="27"/>
      <c r="AF4609" s="27"/>
      <c r="AG4609" s="33"/>
      <c r="AH4609" s="34"/>
      <c r="AI4609" s="35"/>
      <c r="AJ4609" s="33"/>
      <c r="AK4609" s="34"/>
      <c r="AL4609" s="35"/>
      <c r="AM4609" s="28"/>
      <c r="AN4609" s="28"/>
      <c r="AO4609" s="28"/>
    </row>
    <row r="4610" spans="5:41" x14ac:dyDescent="0.25">
      <c r="E4610" s="20"/>
      <c r="F4610" s="20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15"/>
      <c r="Y4610" s="15"/>
      <c r="Z4610" s="16"/>
      <c r="AA4610" s="16"/>
      <c r="AB4610" s="16"/>
      <c r="AC4610" s="14"/>
      <c r="AD4610" s="14"/>
      <c r="AE4610" s="27"/>
      <c r="AF4610" s="27"/>
      <c r="AG4610" s="33"/>
      <c r="AH4610" s="34"/>
      <c r="AI4610" s="35"/>
      <c r="AJ4610" s="33"/>
      <c r="AK4610" s="34"/>
      <c r="AL4610" s="35"/>
      <c r="AM4610" s="28"/>
      <c r="AN4610" s="28"/>
      <c r="AO4610" s="28"/>
    </row>
    <row r="4611" spans="5:41" x14ac:dyDescent="0.25">
      <c r="E4611" s="20"/>
      <c r="F4611" s="20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  <c r="R4611" s="15"/>
      <c r="S4611" s="15"/>
      <c r="T4611" s="15"/>
      <c r="U4611" s="15"/>
      <c r="V4611" s="15"/>
      <c r="W4611" s="15"/>
      <c r="X4611" s="15"/>
      <c r="Y4611" s="15"/>
      <c r="Z4611" s="16"/>
      <c r="AA4611" s="16"/>
      <c r="AB4611" s="16"/>
      <c r="AC4611" s="14"/>
      <c r="AD4611" s="14"/>
      <c r="AE4611" s="27"/>
      <c r="AF4611" s="27"/>
      <c r="AG4611" s="33"/>
      <c r="AH4611" s="34"/>
      <c r="AI4611" s="35"/>
      <c r="AJ4611" s="33"/>
      <c r="AK4611" s="34"/>
      <c r="AL4611" s="35"/>
      <c r="AM4611" s="28"/>
      <c r="AN4611" s="28"/>
      <c r="AO4611" s="28"/>
    </row>
    <row r="4612" spans="5:41" x14ac:dyDescent="0.25">
      <c r="E4612" s="20"/>
      <c r="F4612" s="20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6"/>
      <c r="AA4612" s="16"/>
      <c r="AB4612" s="16"/>
      <c r="AC4612" s="14"/>
      <c r="AD4612" s="14"/>
      <c r="AE4612" s="27"/>
      <c r="AF4612" s="27"/>
      <c r="AG4612" s="33"/>
      <c r="AH4612" s="34"/>
      <c r="AI4612" s="35"/>
      <c r="AJ4612" s="33"/>
      <c r="AK4612" s="34"/>
      <c r="AL4612" s="35"/>
      <c r="AM4612" s="28"/>
      <c r="AN4612" s="28"/>
      <c r="AO4612" s="28"/>
    </row>
    <row r="4613" spans="5:41" x14ac:dyDescent="0.25">
      <c r="E4613" s="20"/>
      <c r="F4613" s="20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15"/>
      <c r="Y4613" s="15"/>
      <c r="Z4613" s="16"/>
      <c r="AA4613" s="16"/>
      <c r="AB4613" s="16"/>
      <c r="AC4613" s="14"/>
      <c r="AD4613" s="14"/>
      <c r="AE4613" s="27"/>
      <c r="AF4613" s="27"/>
      <c r="AG4613" s="33"/>
      <c r="AH4613" s="34"/>
      <c r="AI4613" s="35"/>
      <c r="AJ4613" s="33"/>
      <c r="AK4613" s="34"/>
      <c r="AL4613" s="35"/>
      <c r="AM4613" s="28"/>
      <c r="AN4613" s="28"/>
      <c r="AO4613" s="28"/>
    </row>
    <row r="4614" spans="5:41" x14ac:dyDescent="0.25">
      <c r="E4614" s="20"/>
      <c r="F4614" s="20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  <c r="R4614" s="15"/>
      <c r="S4614" s="15"/>
      <c r="T4614" s="15"/>
      <c r="U4614" s="15"/>
      <c r="V4614" s="15"/>
      <c r="W4614" s="15"/>
      <c r="X4614" s="15"/>
      <c r="Y4614" s="15"/>
      <c r="Z4614" s="16"/>
      <c r="AA4614" s="16"/>
      <c r="AB4614" s="16"/>
      <c r="AC4614" s="14"/>
      <c r="AD4614" s="14"/>
      <c r="AE4614" s="27"/>
      <c r="AF4614" s="27"/>
      <c r="AG4614" s="33"/>
      <c r="AH4614" s="34"/>
      <c r="AI4614" s="35"/>
      <c r="AJ4614" s="33"/>
      <c r="AK4614" s="34"/>
      <c r="AL4614" s="35"/>
      <c r="AM4614" s="28"/>
      <c r="AN4614" s="28"/>
      <c r="AO4614" s="28"/>
    </row>
    <row r="4615" spans="5:41" x14ac:dyDescent="0.25">
      <c r="E4615" s="20"/>
      <c r="F4615" s="20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  <c r="R4615" s="15"/>
      <c r="S4615" s="15"/>
      <c r="T4615" s="15"/>
      <c r="U4615" s="15"/>
      <c r="V4615" s="15"/>
      <c r="W4615" s="15"/>
      <c r="X4615" s="15"/>
      <c r="Y4615" s="15"/>
      <c r="Z4615" s="16"/>
      <c r="AA4615" s="16"/>
      <c r="AB4615" s="16"/>
      <c r="AC4615" s="14"/>
      <c r="AD4615" s="14"/>
      <c r="AE4615" s="27"/>
      <c r="AF4615" s="27"/>
      <c r="AG4615" s="33"/>
      <c r="AH4615" s="34"/>
      <c r="AI4615" s="35"/>
      <c r="AJ4615" s="33"/>
      <c r="AK4615" s="34"/>
      <c r="AL4615" s="35"/>
      <c r="AM4615" s="28"/>
      <c r="AN4615" s="28"/>
      <c r="AO4615" s="28"/>
    </row>
    <row r="4616" spans="5:41" x14ac:dyDescent="0.25">
      <c r="E4616" s="20"/>
      <c r="F4616" s="20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  <c r="Y4616" s="15"/>
      <c r="Z4616" s="16"/>
      <c r="AA4616" s="16"/>
      <c r="AB4616" s="16"/>
      <c r="AC4616" s="14"/>
      <c r="AD4616" s="14"/>
      <c r="AE4616" s="27"/>
      <c r="AF4616" s="27"/>
      <c r="AG4616" s="33"/>
      <c r="AH4616" s="34"/>
      <c r="AI4616" s="35"/>
      <c r="AJ4616" s="33"/>
      <c r="AK4616" s="34"/>
      <c r="AL4616" s="35"/>
      <c r="AM4616" s="28"/>
      <c r="AN4616" s="28"/>
      <c r="AO4616" s="28"/>
    </row>
    <row r="4617" spans="5:41" x14ac:dyDescent="0.25">
      <c r="E4617" s="20"/>
      <c r="F4617" s="20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  <c r="Y4617" s="15"/>
      <c r="Z4617" s="16"/>
      <c r="AA4617" s="16"/>
      <c r="AB4617" s="16"/>
      <c r="AC4617" s="14"/>
      <c r="AD4617" s="14"/>
      <c r="AE4617" s="27"/>
      <c r="AF4617" s="27"/>
      <c r="AG4617" s="33"/>
      <c r="AH4617" s="34"/>
      <c r="AI4617" s="35"/>
      <c r="AJ4617" s="33"/>
      <c r="AK4617" s="34"/>
      <c r="AL4617" s="35"/>
      <c r="AM4617" s="28"/>
      <c r="AN4617" s="28"/>
      <c r="AO4617" s="28"/>
    </row>
    <row r="4618" spans="5:41" x14ac:dyDescent="0.25">
      <c r="E4618" s="20"/>
      <c r="F4618" s="20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6"/>
      <c r="AA4618" s="16"/>
      <c r="AB4618" s="16"/>
      <c r="AC4618" s="14"/>
      <c r="AD4618" s="14"/>
      <c r="AE4618" s="27"/>
      <c r="AF4618" s="27"/>
      <c r="AG4618" s="33"/>
      <c r="AH4618" s="34"/>
      <c r="AI4618" s="35"/>
      <c r="AJ4618" s="33"/>
      <c r="AK4618" s="34"/>
      <c r="AL4618" s="35"/>
      <c r="AM4618" s="28"/>
      <c r="AN4618" s="28"/>
      <c r="AO4618" s="28"/>
    </row>
    <row r="4619" spans="5:41" x14ac:dyDescent="0.25">
      <c r="E4619" s="20"/>
      <c r="F4619" s="20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  <c r="R4619" s="15"/>
      <c r="S4619" s="15"/>
      <c r="T4619" s="15"/>
      <c r="U4619" s="15"/>
      <c r="V4619" s="15"/>
      <c r="W4619" s="15"/>
      <c r="X4619" s="15"/>
      <c r="Y4619" s="15"/>
      <c r="Z4619" s="16"/>
      <c r="AA4619" s="16"/>
      <c r="AB4619" s="16"/>
      <c r="AC4619" s="14"/>
      <c r="AD4619" s="14"/>
      <c r="AE4619" s="27"/>
      <c r="AF4619" s="27"/>
      <c r="AG4619" s="33"/>
      <c r="AH4619" s="34"/>
      <c r="AI4619" s="35"/>
      <c r="AJ4619" s="33"/>
      <c r="AK4619" s="34"/>
      <c r="AL4619" s="35"/>
      <c r="AM4619" s="28"/>
      <c r="AN4619" s="28"/>
      <c r="AO4619" s="28"/>
    </row>
    <row r="4620" spans="5:41" x14ac:dyDescent="0.25">
      <c r="E4620" s="20"/>
      <c r="F4620" s="20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  <c r="Y4620" s="15"/>
      <c r="Z4620" s="16"/>
      <c r="AA4620" s="16"/>
      <c r="AB4620" s="16"/>
      <c r="AC4620" s="14"/>
      <c r="AD4620" s="14"/>
      <c r="AE4620" s="27"/>
      <c r="AF4620" s="27"/>
      <c r="AG4620" s="33"/>
      <c r="AH4620" s="34"/>
      <c r="AI4620" s="35"/>
      <c r="AJ4620" s="33"/>
      <c r="AK4620" s="34"/>
      <c r="AL4620" s="35"/>
      <c r="AM4620" s="28"/>
      <c r="AN4620" s="28"/>
      <c r="AO4620" s="28"/>
    </row>
    <row r="4621" spans="5:41" x14ac:dyDescent="0.25">
      <c r="E4621" s="20"/>
      <c r="F4621" s="20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  <c r="R4621" s="15"/>
      <c r="S4621" s="15"/>
      <c r="T4621" s="15"/>
      <c r="U4621" s="15"/>
      <c r="V4621" s="15"/>
      <c r="W4621" s="15"/>
      <c r="X4621" s="15"/>
      <c r="Y4621" s="15"/>
      <c r="Z4621" s="16"/>
      <c r="AA4621" s="16"/>
      <c r="AB4621" s="16"/>
      <c r="AC4621" s="14"/>
      <c r="AD4621" s="14"/>
      <c r="AE4621" s="27"/>
      <c r="AF4621" s="27"/>
      <c r="AG4621" s="33"/>
      <c r="AH4621" s="34"/>
      <c r="AI4621" s="35"/>
      <c r="AJ4621" s="33"/>
      <c r="AK4621" s="34"/>
      <c r="AL4621" s="35"/>
      <c r="AM4621" s="28"/>
      <c r="AN4621" s="28"/>
      <c r="AO4621" s="28"/>
    </row>
    <row r="4622" spans="5:41" x14ac:dyDescent="0.25">
      <c r="E4622" s="20"/>
      <c r="F4622" s="20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  <c r="Y4622" s="15"/>
      <c r="Z4622" s="16"/>
      <c r="AA4622" s="16"/>
      <c r="AB4622" s="16"/>
      <c r="AC4622" s="14"/>
      <c r="AD4622" s="14"/>
      <c r="AE4622" s="27"/>
      <c r="AF4622" s="27"/>
      <c r="AG4622" s="33"/>
      <c r="AH4622" s="34"/>
      <c r="AI4622" s="35"/>
      <c r="AJ4622" s="33"/>
      <c r="AK4622" s="34"/>
      <c r="AL4622" s="35"/>
      <c r="AM4622" s="28"/>
      <c r="AN4622" s="28"/>
      <c r="AO4622" s="28"/>
    </row>
    <row r="4623" spans="5:41" x14ac:dyDescent="0.25">
      <c r="E4623" s="20"/>
      <c r="F4623" s="20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  <c r="R4623" s="15"/>
      <c r="S4623" s="15"/>
      <c r="T4623" s="15"/>
      <c r="U4623" s="15"/>
      <c r="V4623" s="15"/>
      <c r="W4623" s="15"/>
      <c r="X4623" s="15"/>
      <c r="Y4623" s="15"/>
      <c r="Z4623" s="16"/>
      <c r="AA4623" s="16"/>
      <c r="AB4623" s="16"/>
      <c r="AC4623" s="14"/>
      <c r="AD4623" s="14"/>
      <c r="AE4623" s="27"/>
      <c r="AF4623" s="27"/>
      <c r="AG4623" s="33"/>
      <c r="AH4623" s="34"/>
      <c r="AI4623" s="35"/>
      <c r="AJ4623" s="33"/>
      <c r="AK4623" s="34"/>
      <c r="AL4623" s="35"/>
      <c r="AM4623" s="28"/>
      <c r="AN4623" s="28"/>
      <c r="AO4623" s="28"/>
    </row>
    <row r="4624" spans="5:41" x14ac:dyDescent="0.25">
      <c r="E4624" s="20"/>
      <c r="F4624" s="20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  <c r="R4624" s="15"/>
      <c r="S4624" s="15"/>
      <c r="T4624" s="15"/>
      <c r="U4624" s="15"/>
      <c r="V4624" s="15"/>
      <c r="W4624" s="15"/>
      <c r="X4624" s="15"/>
      <c r="Y4624" s="15"/>
      <c r="Z4624" s="16"/>
      <c r="AA4624" s="16"/>
      <c r="AB4624" s="16"/>
      <c r="AC4624" s="14"/>
      <c r="AD4624" s="14"/>
      <c r="AE4624" s="27"/>
      <c r="AF4624" s="27"/>
      <c r="AG4624" s="33"/>
      <c r="AH4624" s="34"/>
      <c r="AI4624" s="35"/>
      <c r="AJ4624" s="33"/>
      <c r="AK4624" s="34"/>
      <c r="AL4624" s="35"/>
      <c r="AM4624" s="28"/>
      <c r="AN4624" s="28"/>
      <c r="AO4624" s="28"/>
    </row>
    <row r="4625" spans="5:41" x14ac:dyDescent="0.25">
      <c r="E4625" s="20"/>
      <c r="F4625" s="20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  <c r="R4625" s="15"/>
      <c r="S4625" s="15"/>
      <c r="T4625" s="15"/>
      <c r="U4625" s="15"/>
      <c r="V4625" s="15"/>
      <c r="W4625" s="15"/>
      <c r="X4625" s="15"/>
      <c r="Y4625" s="15"/>
      <c r="Z4625" s="16"/>
      <c r="AA4625" s="16"/>
      <c r="AB4625" s="16"/>
      <c r="AC4625" s="14"/>
      <c r="AD4625" s="14"/>
      <c r="AE4625" s="27"/>
      <c r="AF4625" s="27"/>
      <c r="AG4625" s="33"/>
      <c r="AH4625" s="34"/>
      <c r="AI4625" s="35"/>
      <c r="AJ4625" s="33"/>
      <c r="AK4625" s="34"/>
      <c r="AL4625" s="35"/>
      <c r="AM4625" s="28"/>
      <c r="AN4625" s="28"/>
      <c r="AO4625" s="28"/>
    </row>
    <row r="4626" spans="5:41" x14ac:dyDescent="0.25">
      <c r="E4626" s="20"/>
      <c r="F4626" s="20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  <c r="Y4626" s="15"/>
      <c r="Z4626" s="16"/>
      <c r="AA4626" s="16"/>
      <c r="AB4626" s="16"/>
      <c r="AC4626" s="14"/>
      <c r="AD4626" s="14"/>
      <c r="AE4626" s="27"/>
      <c r="AF4626" s="27"/>
      <c r="AG4626" s="33"/>
      <c r="AH4626" s="34"/>
      <c r="AI4626" s="35"/>
      <c r="AJ4626" s="33"/>
      <c r="AK4626" s="34"/>
      <c r="AL4626" s="35"/>
      <c r="AM4626" s="28"/>
      <c r="AN4626" s="28"/>
      <c r="AO4626" s="28"/>
    </row>
    <row r="4627" spans="5:41" x14ac:dyDescent="0.25">
      <c r="E4627" s="20"/>
      <c r="F4627" s="20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  <c r="R4627" s="15"/>
      <c r="S4627" s="15"/>
      <c r="T4627" s="15"/>
      <c r="U4627" s="15"/>
      <c r="V4627" s="15"/>
      <c r="W4627" s="15"/>
      <c r="X4627" s="15"/>
      <c r="Y4627" s="15"/>
      <c r="Z4627" s="16"/>
      <c r="AA4627" s="16"/>
      <c r="AB4627" s="16"/>
      <c r="AC4627" s="14"/>
      <c r="AD4627" s="14"/>
      <c r="AE4627" s="27"/>
      <c r="AF4627" s="27"/>
      <c r="AG4627" s="33"/>
      <c r="AH4627" s="34"/>
      <c r="AI4627" s="35"/>
      <c r="AJ4627" s="33"/>
      <c r="AK4627" s="34"/>
      <c r="AL4627" s="35"/>
      <c r="AM4627" s="28"/>
      <c r="AN4627" s="28"/>
      <c r="AO4627" s="28"/>
    </row>
    <row r="4628" spans="5:41" x14ac:dyDescent="0.25">
      <c r="E4628" s="20"/>
      <c r="F4628" s="20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  <c r="R4628" s="15"/>
      <c r="S4628" s="15"/>
      <c r="T4628" s="15"/>
      <c r="U4628" s="15"/>
      <c r="V4628" s="15"/>
      <c r="W4628" s="15"/>
      <c r="X4628" s="15"/>
      <c r="Y4628" s="15"/>
      <c r="Z4628" s="16"/>
      <c r="AA4628" s="16"/>
      <c r="AB4628" s="16"/>
      <c r="AC4628" s="14"/>
      <c r="AD4628" s="14"/>
      <c r="AE4628" s="27"/>
      <c r="AF4628" s="27"/>
      <c r="AG4628" s="33"/>
      <c r="AH4628" s="34"/>
      <c r="AI4628" s="35"/>
      <c r="AJ4628" s="33"/>
      <c r="AK4628" s="34"/>
      <c r="AL4628" s="35"/>
      <c r="AM4628" s="28"/>
      <c r="AN4628" s="28"/>
      <c r="AO4628" s="28"/>
    </row>
    <row r="4629" spans="5:41" x14ac:dyDescent="0.25">
      <c r="E4629" s="20"/>
      <c r="F4629" s="20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  <c r="R4629" s="15"/>
      <c r="S4629" s="15"/>
      <c r="T4629" s="15"/>
      <c r="U4629" s="15"/>
      <c r="V4629" s="15"/>
      <c r="W4629" s="15"/>
      <c r="X4629" s="15"/>
      <c r="Y4629" s="15"/>
      <c r="Z4629" s="16"/>
      <c r="AA4629" s="16"/>
      <c r="AB4629" s="16"/>
      <c r="AC4629" s="14"/>
      <c r="AD4629" s="14"/>
      <c r="AE4629" s="27"/>
      <c r="AF4629" s="27"/>
      <c r="AG4629" s="33"/>
      <c r="AH4629" s="34"/>
      <c r="AI4629" s="35"/>
      <c r="AJ4629" s="33"/>
      <c r="AK4629" s="34"/>
      <c r="AL4629" s="35"/>
      <c r="AM4629" s="28"/>
      <c r="AN4629" s="28"/>
      <c r="AO4629" s="28"/>
    </row>
    <row r="4630" spans="5:41" x14ac:dyDescent="0.25">
      <c r="E4630" s="20"/>
      <c r="F4630" s="20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  <c r="Y4630" s="15"/>
      <c r="Z4630" s="16"/>
      <c r="AA4630" s="16"/>
      <c r="AB4630" s="16"/>
      <c r="AC4630" s="14"/>
      <c r="AD4630" s="14"/>
      <c r="AE4630" s="27"/>
      <c r="AF4630" s="27"/>
      <c r="AG4630" s="33"/>
      <c r="AH4630" s="34"/>
      <c r="AI4630" s="35"/>
      <c r="AJ4630" s="33"/>
      <c r="AK4630" s="34"/>
      <c r="AL4630" s="35"/>
      <c r="AM4630" s="28"/>
      <c r="AN4630" s="28"/>
      <c r="AO4630" s="28"/>
    </row>
    <row r="4631" spans="5:41" x14ac:dyDescent="0.25">
      <c r="E4631" s="20"/>
      <c r="F4631" s="20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  <c r="R4631" s="15"/>
      <c r="S4631" s="15"/>
      <c r="T4631" s="15"/>
      <c r="U4631" s="15"/>
      <c r="V4631" s="15"/>
      <c r="W4631" s="15"/>
      <c r="X4631" s="15"/>
      <c r="Y4631" s="15"/>
      <c r="Z4631" s="16"/>
      <c r="AA4631" s="16"/>
      <c r="AB4631" s="16"/>
      <c r="AC4631" s="14"/>
      <c r="AD4631" s="14"/>
      <c r="AE4631" s="27"/>
      <c r="AF4631" s="27"/>
      <c r="AG4631" s="33"/>
      <c r="AH4631" s="34"/>
      <c r="AI4631" s="35"/>
      <c r="AJ4631" s="33"/>
      <c r="AK4631" s="34"/>
      <c r="AL4631" s="35"/>
      <c r="AM4631" s="28"/>
      <c r="AN4631" s="28"/>
      <c r="AO4631" s="28"/>
    </row>
    <row r="4632" spans="5:41" x14ac:dyDescent="0.25">
      <c r="E4632" s="20"/>
      <c r="F4632" s="20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15"/>
      <c r="Y4632" s="15"/>
      <c r="Z4632" s="16"/>
      <c r="AA4632" s="16"/>
      <c r="AB4632" s="16"/>
      <c r="AC4632" s="14"/>
      <c r="AD4632" s="14"/>
      <c r="AE4632" s="27"/>
      <c r="AF4632" s="27"/>
      <c r="AG4632" s="33"/>
      <c r="AH4632" s="34"/>
      <c r="AI4632" s="35"/>
      <c r="AJ4632" s="33"/>
      <c r="AK4632" s="34"/>
      <c r="AL4632" s="35"/>
      <c r="AM4632" s="28"/>
      <c r="AN4632" s="28"/>
      <c r="AO4632" s="28"/>
    </row>
    <row r="4633" spans="5:41" x14ac:dyDescent="0.25">
      <c r="E4633" s="20"/>
      <c r="F4633" s="20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  <c r="R4633" s="15"/>
      <c r="S4633" s="15"/>
      <c r="T4633" s="15"/>
      <c r="U4633" s="15"/>
      <c r="V4633" s="15"/>
      <c r="W4633" s="15"/>
      <c r="X4633" s="15"/>
      <c r="Y4633" s="15"/>
      <c r="Z4633" s="16"/>
      <c r="AA4633" s="16"/>
      <c r="AB4633" s="16"/>
      <c r="AC4633" s="14"/>
      <c r="AD4633" s="14"/>
      <c r="AE4633" s="27"/>
      <c r="AF4633" s="27"/>
      <c r="AG4633" s="33"/>
      <c r="AH4633" s="34"/>
      <c r="AI4633" s="35"/>
      <c r="AJ4633" s="33"/>
      <c r="AK4633" s="34"/>
      <c r="AL4633" s="35"/>
      <c r="AM4633" s="28"/>
      <c r="AN4633" s="28"/>
      <c r="AO4633" s="28"/>
    </row>
    <row r="4634" spans="5:41" x14ac:dyDescent="0.25">
      <c r="E4634" s="20"/>
      <c r="F4634" s="20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  <c r="R4634" s="15"/>
      <c r="S4634" s="15"/>
      <c r="T4634" s="15"/>
      <c r="U4634" s="15"/>
      <c r="V4634" s="15"/>
      <c r="W4634" s="15"/>
      <c r="X4634" s="15"/>
      <c r="Y4634" s="15"/>
      <c r="Z4634" s="16"/>
      <c r="AA4634" s="16"/>
      <c r="AB4634" s="16"/>
      <c r="AC4634" s="14"/>
      <c r="AD4634" s="14"/>
      <c r="AE4634" s="27"/>
      <c r="AF4634" s="27"/>
      <c r="AG4634" s="33"/>
      <c r="AH4634" s="34"/>
      <c r="AI4634" s="35"/>
      <c r="AJ4634" s="33"/>
      <c r="AK4634" s="34"/>
      <c r="AL4634" s="35"/>
      <c r="AM4634" s="28"/>
      <c r="AN4634" s="28"/>
      <c r="AO4634" s="28"/>
    </row>
    <row r="4635" spans="5:41" x14ac:dyDescent="0.25">
      <c r="E4635" s="20"/>
      <c r="F4635" s="20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15"/>
      <c r="Y4635" s="15"/>
      <c r="Z4635" s="16"/>
      <c r="AA4635" s="16"/>
      <c r="AB4635" s="16"/>
      <c r="AC4635" s="14"/>
      <c r="AD4635" s="14"/>
      <c r="AE4635" s="27"/>
      <c r="AF4635" s="27"/>
      <c r="AG4635" s="33"/>
      <c r="AH4635" s="34"/>
      <c r="AI4635" s="35"/>
      <c r="AJ4635" s="33"/>
      <c r="AK4635" s="34"/>
      <c r="AL4635" s="35"/>
      <c r="AM4635" s="28"/>
      <c r="AN4635" s="28"/>
      <c r="AO4635" s="28"/>
    </row>
    <row r="4636" spans="5:41" x14ac:dyDescent="0.25">
      <c r="E4636" s="20"/>
      <c r="F4636" s="20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  <c r="R4636" s="15"/>
      <c r="S4636" s="15"/>
      <c r="T4636" s="15"/>
      <c r="U4636" s="15"/>
      <c r="V4636" s="15"/>
      <c r="W4636" s="15"/>
      <c r="X4636" s="15"/>
      <c r="Y4636" s="15"/>
      <c r="Z4636" s="16"/>
      <c r="AA4636" s="16"/>
      <c r="AB4636" s="16"/>
      <c r="AC4636" s="14"/>
      <c r="AD4636" s="14"/>
      <c r="AE4636" s="27"/>
      <c r="AF4636" s="27"/>
      <c r="AG4636" s="33"/>
      <c r="AH4636" s="34"/>
      <c r="AI4636" s="35"/>
      <c r="AJ4636" s="33"/>
      <c r="AK4636" s="34"/>
      <c r="AL4636" s="35"/>
      <c r="AM4636" s="28"/>
      <c r="AN4636" s="28"/>
      <c r="AO4636" s="28"/>
    </row>
    <row r="4637" spans="5:41" x14ac:dyDescent="0.25">
      <c r="E4637" s="20"/>
      <c r="F4637" s="20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  <c r="R4637" s="15"/>
      <c r="S4637" s="15"/>
      <c r="T4637" s="15"/>
      <c r="U4637" s="15"/>
      <c r="V4637" s="15"/>
      <c r="W4637" s="15"/>
      <c r="X4637" s="15"/>
      <c r="Y4637" s="15"/>
      <c r="Z4637" s="16"/>
      <c r="AA4637" s="16"/>
      <c r="AB4637" s="16"/>
      <c r="AC4637" s="14"/>
      <c r="AD4637" s="14"/>
      <c r="AE4637" s="27"/>
      <c r="AF4637" s="27"/>
      <c r="AG4637" s="33"/>
      <c r="AH4637" s="34"/>
      <c r="AI4637" s="35"/>
      <c r="AJ4637" s="33"/>
      <c r="AK4637" s="34"/>
      <c r="AL4637" s="35"/>
      <c r="AM4637" s="28"/>
      <c r="AN4637" s="28"/>
      <c r="AO4637" s="28"/>
    </row>
    <row r="4638" spans="5:41" x14ac:dyDescent="0.25">
      <c r="E4638" s="20"/>
      <c r="F4638" s="20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6"/>
      <c r="AA4638" s="16"/>
      <c r="AB4638" s="16"/>
      <c r="AC4638" s="14"/>
      <c r="AD4638" s="14"/>
      <c r="AE4638" s="27"/>
      <c r="AF4638" s="27"/>
      <c r="AG4638" s="33"/>
      <c r="AH4638" s="34"/>
      <c r="AI4638" s="35"/>
      <c r="AJ4638" s="33"/>
      <c r="AK4638" s="34"/>
      <c r="AL4638" s="35"/>
      <c r="AM4638" s="28"/>
      <c r="AN4638" s="28"/>
      <c r="AO4638" s="28"/>
    </row>
    <row r="4639" spans="5:41" x14ac:dyDescent="0.25">
      <c r="E4639" s="20"/>
      <c r="F4639" s="20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  <c r="Y4639" s="15"/>
      <c r="Z4639" s="16"/>
      <c r="AA4639" s="16"/>
      <c r="AB4639" s="16"/>
      <c r="AC4639" s="14"/>
      <c r="AD4639" s="14"/>
      <c r="AE4639" s="27"/>
      <c r="AF4639" s="27"/>
      <c r="AG4639" s="33"/>
      <c r="AH4639" s="34"/>
      <c r="AI4639" s="35"/>
      <c r="AJ4639" s="33"/>
      <c r="AK4639" s="34"/>
      <c r="AL4639" s="35"/>
      <c r="AM4639" s="28"/>
      <c r="AN4639" s="28"/>
      <c r="AO4639" s="28"/>
    </row>
    <row r="4640" spans="5:41" x14ac:dyDescent="0.25">
      <c r="E4640" s="20"/>
      <c r="F4640" s="20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6"/>
      <c r="AA4640" s="16"/>
      <c r="AB4640" s="16"/>
      <c r="AC4640" s="14"/>
      <c r="AD4640" s="14"/>
      <c r="AE4640" s="27"/>
      <c r="AF4640" s="27"/>
      <c r="AG4640" s="33"/>
      <c r="AH4640" s="34"/>
      <c r="AI4640" s="35"/>
      <c r="AJ4640" s="33"/>
      <c r="AK4640" s="34"/>
      <c r="AL4640" s="35"/>
      <c r="AM4640" s="28"/>
      <c r="AN4640" s="28"/>
      <c r="AO4640" s="28"/>
    </row>
    <row r="4641" spans="5:41" x14ac:dyDescent="0.25">
      <c r="E4641" s="20"/>
      <c r="F4641" s="20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  <c r="R4641" s="15"/>
      <c r="S4641" s="15"/>
      <c r="T4641" s="15"/>
      <c r="U4641" s="15"/>
      <c r="V4641" s="15"/>
      <c r="W4641" s="15"/>
      <c r="X4641" s="15"/>
      <c r="Y4641" s="15"/>
      <c r="Z4641" s="16"/>
      <c r="AA4641" s="16"/>
      <c r="AB4641" s="16"/>
      <c r="AC4641" s="14"/>
      <c r="AD4641" s="14"/>
      <c r="AE4641" s="27"/>
      <c r="AF4641" s="27"/>
      <c r="AG4641" s="33"/>
      <c r="AH4641" s="34"/>
      <c r="AI4641" s="35"/>
      <c r="AJ4641" s="33"/>
      <c r="AK4641" s="34"/>
      <c r="AL4641" s="35"/>
      <c r="AM4641" s="28"/>
      <c r="AN4641" s="28"/>
      <c r="AO4641" s="28"/>
    </row>
    <row r="4642" spans="5:41" x14ac:dyDescent="0.25">
      <c r="E4642" s="20"/>
      <c r="F4642" s="20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6"/>
      <c r="AA4642" s="16"/>
      <c r="AB4642" s="16"/>
      <c r="AC4642" s="14"/>
      <c r="AD4642" s="14"/>
      <c r="AE4642" s="27"/>
      <c r="AF4642" s="27"/>
      <c r="AG4642" s="33"/>
      <c r="AH4642" s="34"/>
      <c r="AI4642" s="35"/>
      <c r="AJ4642" s="33"/>
      <c r="AK4642" s="34"/>
      <c r="AL4642" s="35"/>
      <c r="AM4642" s="28"/>
      <c r="AN4642" s="28"/>
      <c r="AO4642" s="28"/>
    </row>
    <row r="4643" spans="5:41" x14ac:dyDescent="0.25">
      <c r="E4643" s="20"/>
      <c r="F4643" s="20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  <c r="Y4643" s="15"/>
      <c r="Z4643" s="16"/>
      <c r="AA4643" s="16"/>
      <c r="AB4643" s="16"/>
      <c r="AC4643" s="14"/>
      <c r="AD4643" s="14"/>
      <c r="AE4643" s="27"/>
      <c r="AF4643" s="27"/>
      <c r="AG4643" s="33"/>
      <c r="AH4643" s="34"/>
      <c r="AI4643" s="35"/>
      <c r="AJ4643" s="33"/>
      <c r="AK4643" s="34"/>
      <c r="AL4643" s="35"/>
      <c r="AM4643" s="28"/>
      <c r="AN4643" s="28"/>
      <c r="AO4643" s="28"/>
    </row>
    <row r="4644" spans="5:41" x14ac:dyDescent="0.25">
      <c r="E4644" s="20"/>
      <c r="F4644" s="20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  <c r="R4644" s="15"/>
      <c r="S4644" s="15"/>
      <c r="T4644" s="15"/>
      <c r="U4644" s="15"/>
      <c r="V4644" s="15"/>
      <c r="W4644" s="15"/>
      <c r="X4644" s="15"/>
      <c r="Y4644" s="15"/>
      <c r="Z4644" s="16"/>
      <c r="AA4644" s="16"/>
      <c r="AB4644" s="16"/>
      <c r="AC4644" s="14"/>
      <c r="AD4644" s="14"/>
      <c r="AE4644" s="27"/>
      <c r="AF4644" s="27"/>
      <c r="AG4644" s="33"/>
      <c r="AH4644" s="34"/>
      <c r="AI4644" s="35"/>
      <c r="AJ4644" s="33"/>
      <c r="AK4644" s="34"/>
      <c r="AL4644" s="35"/>
      <c r="AM4644" s="28"/>
      <c r="AN4644" s="28"/>
      <c r="AO4644" s="28"/>
    </row>
    <row r="4645" spans="5:41" x14ac:dyDescent="0.25">
      <c r="E4645" s="20"/>
      <c r="F4645" s="20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  <c r="R4645" s="15"/>
      <c r="S4645" s="15"/>
      <c r="T4645" s="15"/>
      <c r="U4645" s="15"/>
      <c r="V4645" s="15"/>
      <c r="W4645" s="15"/>
      <c r="X4645" s="15"/>
      <c r="Y4645" s="15"/>
      <c r="Z4645" s="16"/>
      <c r="AA4645" s="16"/>
      <c r="AB4645" s="16"/>
      <c r="AC4645" s="14"/>
      <c r="AD4645" s="14"/>
      <c r="AE4645" s="27"/>
      <c r="AF4645" s="27"/>
      <c r="AG4645" s="33"/>
      <c r="AH4645" s="34"/>
      <c r="AI4645" s="35"/>
      <c r="AJ4645" s="33"/>
      <c r="AK4645" s="34"/>
      <c r="AL4645" s="35"/>
      <c r="AM4645" s="28"/>
      <c r="AN4645" s="28"/>
      <c r="AO4645" s="28"/>
    </row>
    <row r="4646" spans="5:41" x14ac:dyDescent="0.25">
      <c r="E4646" s="20"/>
      <c r="F4646" s="20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  <c r="R4646" s="15"/>
      <c r="S4646" s="15"/>
      <c r="T4646" s="15"/>
      <c r="U4646" s="15"/>
      <c r="V4646" s="15"/>
      <c r="W4646" s="15"/>
      <c r="X4646" s="15"/>
      <c r="Y4646" s="15"/>
      <c r="Z4646" s="16"/>
      <c r="AA4646" s="16"/>
      <c r="AB4646" s="16"/>
      <c r="AC4646" s="14"/>
      <c r="AD4646" s="14"/>
      <c r="AE4646" s="27"/>
      <c r="AF4646" s="27"/>
      <c r="AG4646" s="33"/>
      <c r="AH4646" s="34"/>
      <c r="AI4646" s="35"/>
      <c r="AJ4646" s="33"/>
      <c r="AK4646" s="34"/>
      <c r="AL4646" s="35"/>
      <c r="AM4646" s="28"/>
      <c r="AN4646" s="28"/>
      <c r="AO4646" s="28"/>
    </row>
    <row r="4647" spans="5:41" x14ac:dyDescent="0.25">
      <c r="E4647" s="20"/>
      <c r="F4647" s="20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  <c r="R4647" s="15"/>
      <c r="S4647" s="15"/>
      <c r="T4647" s="15"/>
      <c r="U4647" s="15"/>
      <c r="V4647" s="15"/>
      <c r="W4647" s="15"/>
      <c r="X4647" s="15"/>
      <c r="Y4647" s="15"/>
      <c r="Z4647" s="16"/>
      <c r="AA4647" s="16"/>
      <c r="AB4647" s="16"/>
      <c r="AC4647" s="14"/>
      <c r="AD4647" s="14"/>
      <c r="AE4647" s="27"/>
      <c r="AF4647" s="27"/>
      <c r="AG4647" s="33"/>
      <c r="AH4647" s="34"/>
      <c r="AI4647" s="35"/>
      <c r="AJ4647" s="33"/>
      <c r="AK4647" s="34"/>
      <c r="AL4647" s="35"/>
      <c r="AM4647" s="28"/>
      <c r="AN4647" s="28"/>
      <c r="AO4647" s="28"/>
    </row>
    <row r="4648" spans="5:41" x14ac:dyDescent="0.25">
      <c r="E4648" s="20"/>
      <c r="F4648" s="20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6"/>
      <c r="AA4648" s="16"/>
      <c r="AB4648" s="16"/>
      <c r="AC4648" s="14"/>
      <c r="AD4648" s="14"/>
      <c r="AE4648" s="27"/>
      <c r="AF4648" s="27"/>
      <c r="AG4648" s="33"/>
      <c r="AH4648" s="34"/>
      <c r="AI4648" s="35"/>
      <c r="AJ4648" s="33"/>
      <c r="AK4648" s="34"/>
      <c r="AL4648" s="35"/>
      <c r="AM4648" s="28"/>
      <c r="AN4648" s="28"/>
      <c r="AO4648" s="28"/>
    </row>
    <row r="4649" spans="5:41" x14ac:dyDescent="0.25">
      <c r="E4649" s="20"/>
      <c r="F4649" s="20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  <c r="Y4649" s="15"/>
      <c r="Z4649" s="16"/>
      <c r="AA4649" s="16"/>
      <c r="AB4649" s="16"/>
      <c r="AC4649" s="14"/>
      <c r="AD4649" s="14"/>
      <c r="AE4649" s="27"/>
      <c r="AF4649" s="27"/>
      <c r="AG4649" s="33"/>
      <c r="AH4649" s="34"/>
      <c r="AI4649" s="35"/>
      <c r="AJ4649" s="33"/>
      <c r="AK4649" s="34"/>
      <c r="AL4649" s="35"/>
      <c r="AM4649" s="28"/>
      <c r="AN4649" s="28"/>
      <c r="AO4649" s="28"/>
    </row>
    <row r="4650" spans="5:41" x14ac:dyDescent="0.25">
      <c r="E4650" s="20"/>
      <c r="F4650" s="20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R4650" s="15"/>
      <c r="S4650" s="15"/>
      <c r="T4650" s="15"/>
      <c r="U4650" s="15"/>
      <c r="V4650" s="15"/>
      <c r="W4650" s="15"/>
      <c r="X4650" s="15"/>
      <c r="Y4650" s="15"/>
      <c r="Z4650" s="16"/>
      <c r="AA4650" s="16"/>
      <c r="AB4650" s="16"/>
      <c r="AC4650" s="14"/>
      <c r="AD4650" s="14"/>
      <c r="AE4650" s="27"/>
      <c r="AF4650" s="27"/>
      <c r="AG4650" s="33"/>
      <c r="AH4650" s="34"/>
      <c r="AI4650" s="35"/>
      <c r="AJ4650" s="33"/>
      <c r="AK4650" s="34"/>
      <c r="AL4650" s="35"/>
      <c r="AM4650" s="28"/>
      <c r="AN4650" s="28"/>
      <c r="AO4650" s="28"/>
    </row>
    <row r="4651" spans="5:41" x14ac:dyDescent="0.25">
      <c r="E4651" s="20"/>
      <c r="F4651" s="20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R4651" s="15"/>
      <c r="S4651" s="15"/>
      <c r="T4651" s="15"/>
      <c r="U4651" s="15"/>
      <c r="V4651" s="15"/>
      <c r="W4651" s="15"/>
      <c r="X4651" s="15"/>
      <c r="Y4651" s="15"/>
      <c r="Z4651" s="16"/>
      <c r="AA4651" s="16"/>
      <c r="AB4651" s="16"/>
      <c r="AC4651" s="14"/>
      <c r="AD4651" s="14"/>
      <c r="AE4651" s="27"/>
      <c r="AF4651" s="27"/>
      <c r="AG4651" s="33"/>
      <c r="AH4651" s="34"/>
      <c r="AI4651" s="35"/>
      <c r="AJ4651" s="33"/>
      <c r="AK4651" s="34"/>
      <c r="AL4651" s="35"/>
      <c r="AM4651" s="28"/>
      <c r="AN4651" s="28"/>
      <c r="AO4651" s="28"/>
    </row>
    <row r="4652" spans="5:41" x14ac:dyDescent="0.25">
      <c r="E4652" s="20"/>
      <c r="F4652" s="20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  <c r="R4652" s="15"/>
      <c r="S4652" s="15"/>
      <c r="T4652" s="15"/>
      <c r="U4652" s="15"/>
      <c r="V4652" s="15"/>
      <c r="W4652" s="15"/>
      <c r="X4652" s="15"/>
      <c r="Y4652" s="15"/>
      <c r="Z4652" s="16"/>
      <c r="AA4652" s="16"/>
      <c r="AB4652" s="16"/>
      <c r="AC4652" s="14"/>
      <c r="AD4652" s="14"/>
      <c r="AE4652" s="27"/>
      <c r="AF4652" s="27"/>
      <c r="AG4652" s="33"/>
      <c r="AH4652" s="34"/>
      <c r="AI4652" s="35"/>
      <c r="AJ4652" s="33"/>
      <c r="AK4652" s="34"/>
      <c r="AL4652" s="35"/>
      <c r="AM4652" s="28"/>
      <c r="AN4652" s="28"/>
      <c r="AO4652" s="28"/>
    </row>
    <row r="4653" spans="5:41" x14ac:dyDescent="0.25">
      <c r="E4653" s="20"/>
      <c r="F4653" s="20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  <c r="R4653" s="15"/>
      <c r="S4653" s="15"/>
      <c r="T4653" s="15"/>
      <c r="U4653" s="15"/>
      <c r="V4653" s="15"/>
      <c r="W4653" s="15"/>
      <c r="X4653" s="15"/>
      <c r="Y4653" s="15"/>
      <c r="Z4653" s="16"/>
      <c r="AA4653" s="16"/>
      <c r="AB4653" s="16"/>
      <c r="AC4653" s="14"/>
      <c r="AD4653" s="14"/>
      <c r="AE4653" s="27"/>
      <c r="AF4653" s="27"/>
      <c r="AG4653" s="33"/>
      <c r="AH4653" s="34"/>
      <c r="AI4653" s="35"/>
      <c r="AJ4653" s="33"/>
      <c r="AK4653" s="34"/>
      <c r="AL4653" s="35"/>
      <c r="AM4653" s="28"/>
      <c r="AN4653" s="28"/>
      <c r="AO4653" s="28"/>
    </row>
    <row r="4654" spans="5:41" x14ac:dyDescent="0.25">
      <c r="E4654" s="20"/>
      <c r="F4654" s="20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  <c r="R4654" s="15"/>
      <c r="S4654" s="15"/>
      <c r="T4654" s="15"/>
      <c r="U4654" s="15"/>
      <c r="V4654" s="15"/>
      <c r="W4654" s="15"/>
      <c r="X4654" s="15"/>
      <c r="Y4654" s="15"/>
      <c r="Z4654" s="16"/>
      <c r="AA4654" s="16"/>
      <c r="AB4654" s="16"/>
      <c r="AC4654" s="14"/>
      <c r="AD4654" s="14"/>
      <c r="AE4654" s="27"/>
      <c r="AF4654" s="27"/>
      <c r="AG4654" s="33"/>
      <c r="AH4654" s="34"/>
      <c r="AI4654" s="35"/>
      <c r="AJ4654" s="33"/>
      <c r="AK4654" s="34"/>
      <c r="AL4654" s="35"/>
      <c r="AM4654" s="28"/>
      <c r="AN4654" s="28"/>
      <c r="AO4654" s="28"/>
    </row>
    <row r="4655" spans="5:41" x14ac:dyDescent="0.25">
      <c r="E4655" s="20"/>
      <c r="F4655" s="20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  <c r="Y4655" s="15"/>
      <c r="Z4655" s="16"/>
      <c r="AA4655" s="16"/>
      <c r="AB4655" s="16"/>
      <c r="AC4655" s="14"/>
      <c r="AD4655" s="14"/>
      <c r="AE4655" s="27"/>
      <c r="AF4655" s="27"/>
      <c r="AG4655" s="33"/>
      <c r="AH4655" s="34"/>
      <c r="AI4655" s="35"/>
      <c r="AJ4655" s="33"/>
      <c r="AK4655" s="34"/>
      <c r="AL4655" s="35"/>
      <c r="AM4655" s="28"/>
      <c r="AN4655" s="28"/>
      <c r="AO4655" s="28"/>
    </row>
    <row r="4656" spans="5:41" x14ac:dyDescent="0.25">
      <c r="E4656" s="20"/>
      <c r="F4656" s="20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15"/>
      <c r="Y4656" s="15"/>
      <c r="Z4656" s="16"/>
      <c r="AA4656" s="16"/>
      <c r="AB4656" s="16"/>
      <c r="AC4656" s="14"/>
      <c r="AD4656" s="14"/>
      <c r="AE4656" s="27"/>
      <c r="AF4656" s="27"/>
      <c r="AG4656" s="33"/>
      <c r="AH4656" s="34"/>
      <c r="AI4656" s="35"/>
      <c r="AJ4656" s="33"/>
      <c r="AK4656" s="34"/>
      <c r="AL4656" s="35"/>
      <c r="AM4656" s="28"/>
      <c r="AN4656" s="28"/>
      <c r="AO4656" s="28"/>
    </row>
    <row r="4657" spans="5:41" x14ac:dyDescent="0.25">
      <c r="E4657" s="20"/>
      <c r="F4657" s="20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  <c r="R4657" s="15"/>
      <c r="S4657" s="15"/>
      <c r="T4657" s="15"/>
      <c r="U4657" s="15"/>
      <c r="V4657" s="15"/>
      <c r="W4657" s="15"/>
      <c r="X4657" s="15"/>
      <c r="Y4657" s="15"/>
      <c r="Z4657" s="16"/>
      <c r="AA4657" s="16"/>
      <c r="AB4657" s="16"/>
      <c r="AC4657" s="14"/>
      <c r="AD4657" s="14"/>
      <c r="AE4657" s="27"/>
      <c r="AF4657" s="27"/>
      <c r="AG4657" s="33"/>
      <c r="AH4657" s="34"/>
      <c r="AI4657" s="35"/>
      <c r="AJ4657" s="33"/>
      <c r="AK4657" s="34"/>
      <c r="AL4657" s="35"/>
      <c r="AM4657" s="28"/>
      <c r="AN4657" s="28"/>
      <c r="AO4657" s="28"/>
    </row>
    <row r="4658" spans="5:41" x14ac:dyDescent="0.25">
      <c r="E4658" s="20"/>
      <c r="F4658" s="20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  <c r="R4658" s="15"/>
      <c r="S4658" s="15"/>
      <c r="T4658" s="15"/>
      <c r="U4658" s="15"/>
      <c r="V4658" s="15"/>
      <c r="W4658" s="15"/>
      <c r="X4658" s="15"/>
      <c r="Y4658" s="15"/>
      <c r="Z4658" s="16"/>
      <c r="AA4658" s="16"/>
      <c r="AB4658" s="16"/>
      <c r="AC4658" s="14"/>
      <c r="AD4658" s="14"/>
      <c r="AE4658" s="27"/>
      <c r="AF4658" s="27"/>
      <c r="AG4658" s="33"/>
      <c r="AH4658" s="34"/>
      <c r="AI4658" s="35"/>
      <c r="AJ4658" s="33"/>
      <c r="AK4658" s="34"/>
      <c r="AL4658" s="35"/>
      <c r="AM4658" s="28"/>
      <c r="AN4658" s="28"/>
      <c r="AO4658" s="28"/>
    </row>
    <row r="4659" spans="5:41" x14ac:dyDescent="0.25">
      <c r="E4659" s="20"/>
      <c r="F4659" s="20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15"/>
      <c r="Y4659" s="15"/>
      <c r="Z4659" s="16"/>
      <c r="AA4659" s="16"/>
      <c r="AB4659" s="16"/>
      <c r="AC4659" s="14"/>
      <c r="AD4659" s="14"/>
      <c r="AE4659" s="27"/>
      <c r="AF4659" s="27"/>
      <c r="AG4659" s="33"/>
      <c r="AH4659" s="34"/>
      <c r="AI4659" s="35"/>
      <c r="AJ4659" s="33"/>
      <c r="AK4659" s="34"/>
      <c r="AL4659" s="35"/>
      <c r="AM4659" s="28"/>
      <c r="AN4659" s="28"/>
      <c r="AO4659" s="28"/>
    </row>
    <row r="4660" spans="5:41" x14ac:dyDescent="0.25">
      <c r="E4660" s="20"/>
      <c r="F4660" s="20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  <c r="R4660" s="15"/>
      <c r="S4660" s="15"/>
      <c r="T4660" s="15"/>
      <c r="U4660" s="15"/>
      <c r="V4660" s="15"/>
      <c r="W4660" s="15"/>
      <c r="X4660" s="15"/>
      <c r="Y4660" s="15"/>
      <c r="Z4660" s="16"/>
      <c r="AA4660" s="16"/>
      <c r="AB4660" s="16"/>
      <c r="AC4660" s="14"/>
      <c r="AD4660" s="14"/>
      <c r="AE4660" s="27"/>
      <c r="AF4660" s="27"/>
      <c r="AG4660" s="33"/>
      <c r="AH4660" s="34"/>
      <c r="AI4660" s="35"/>
      <c r="AJ4660" s="33"/>
      <c r="AK4660" s="34"/>
      <c r="AL4660" s="35"/>
      <c r="AM4660" s="28"/>
      <c r="AN4660" s="28"/>
      <c r="AO4660" s="28"/>
    </row>
    <row r="4661" spans="5:41" x14ac:dyDescent="0.25">
      <c r="E4661" s="20"/>
      <c r="F4661" s="20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  <c r="R4661" s="15"/>
      <c r="S4661" s="15"/>
      <c r="T4661" s="15"/>
      <c r="U4661" s="15"/>
      <c r="V4661" s="15"/>
      <c r="W4661" s="15"/>
      <c r="X4661" s="15"/>
      <c r="Y4661" s="15"/>
      <c r="Z4661" s="16"/>
      <c r="AA4661" s="16"/>
      <c r="AB4661" s="16"/>
      <c r="AC4661" s="14"/>
      <c r="AD4661" s="14"/>
      <c r="AE4661" s="27"/>
      <c r="AF4661" s="27"/>
      <c r="AG4661" s="33"/>
      <c r="AH4661" s="34"/>
      <c r="AI4661" s="35"/>
      <c r="AJ4661" s="33"/>
      <c r="AK4661" s="34"/>
      <c r="AL4661" s="35"/>
      <c r="AM4661" s="28"/>
      <c r="AN4661" s="28"/>
      <c r="AO4661" s="28"/>
    </row>
    <row r="4662" spans="5:41" x14ac:dyDescent="0.25">
      <c r="E4662" s="20"/>
      <c r="F4662" s="20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15"/>
      <c r="Y4662" s="15"/>
      <c r="Z4662" s="16"/>
      <c r="AA4662" s="16"/>
      <c r="AB4662" s="16"/>
      <c r="AC4662" s="14"/>
      <c r="AD4662" s="14"/>
      <c r="AE4662" s="27"/>
      <c r="AF4662" s="27"/>
      <c r="AG4662" s="33"/>
      <c r="AH4662" s="34"/>
      <c r="AI4662" s="35"/>
      <c r="AJ4662" s="33"/>
      <c r="AK4662" s="34"/>
      <c r="AL4662" s="35"/>
      <c r="AM4662" s="28"/>
      <c r="AN4662" s="28"/>
      <c r="AO4662" s="28"/>
    </row>
    <row r="4663" spans="5:41" x14ac:dyDescent="0.25">
      <c r="E4663" s="20"/>
      <c r="F4663" s="20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  <c r="R4663" s="15"/>
      <c r="S4663" s="15"/>
      <c r="T4663" s="15"/>
      <c r="U4663" s="15"/>
      <c r="V4663" s="15"/>
      <c r="W4663" s="15"/>
      <c r="X4663" s="15"/>
      <c r="Y4663" s="15"/>
      <c r="Z4663" s="16"/>
      <c r="AA4663" s="16"/>
      <c r="AB4663" s="16"/>
      <c r="AC4663" s="14"/>
      <c r="AD4663" s="14"/>
      <c r="AE4663" s="27"/>
      <c r="AF4663" s="27"/>
      <c r="AG4663" s="33"/>
      <c r="AH4663" s="34"/>
      <c r="AI4663" s="35"/>
      <c r="AJ4663" s="33"/>
      <c r="AK4663" s="34"/>
      <c r="AL4663" s="35"/>
      <c r="AM4663" s="28"/>
      <c r="AN4663" s="28"/>
      <c r="AO4663" s="28"/>
    </row>
    <row r="4664" spans="5:41" x14ac:dyDescent="0.25">
      <c r="E4664" s="20"/>
      <c r="F4664" s="20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  <c r="R4664" s="15"/>
      <c r="S4664" s="15"/>
      <c r="T4664" s="15"/>
      <c r="U4664" s="15"/>
      <c r="V4664" s="15"/>
      <c r="W4664" s="15"/>
      <c r="X4664" s="15"/>
      <c r="Y4664" s="15"/>
      <c r="Z4664" s="16"/>
      <c r="AA4664" s="16"/>
      <c r="AB4664" s="16"/>
      <c r="AC4664" s="14"/>
      <c r="AD4664" s="14"/>
      <c r="AE4664" s="27"/>
      <c r="AF4664" s="27"/>
      <c r="AG4664" s="33"/>
      <c r="AH4664" s="34"/>
      <c r="AI4664" s="35"/>
      <c r="AJ4664" s="33"/>
      <c r="AK4664" s="34"/>
      <c r="AL4664" s="35"/>
      <c r="AM4664" s="28"/>
      <c r="AN4664" s="28"/>
      <c r="AO4664" s="28"/>
    </row>
    <row r="4665" spans="5:41" x14ac:dyDescent="0.25">
      <c r="E4665" s="20"/>
      <c r="F4665" s="20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6"/>
      <c r="AA4665" s="16"/>
      <c r="AB4665" s="16"/>
      <c r="AC4665" s="14"/>
      <c r="AD4665" s="14"/>
      <c r="AE4665" s="27"/>
      <c r="AF4665" s="27"/>
      <c r="AG4665" s="33"/>
      <c r="AH4665" s="34"/>
      <c r="AI4665" s="35"/>
      <c r="AJ4665" s="33"/>
      <c r="AK4665" s="34"/>
      <c r="AL4665" s="35"/>
      <c r="AM4665" s="28"/>
      <c r="AN4665" s="28"/>
      <c r="AO4665" s="28"/>
    </row>
    <row r="4666" spans="5:41" x14ac:dyDescent="0.25">
      <c r="E4666" s="20"/>
      <c r="F4666" s="20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  <c r="R4666" s="15"/>
      <c r="S4666" s="15"/>
      <c r="T4666" s="15"/>
      <c r="U4666" s="15"/>
      <c r="V4666" s="15"/>
      <c r="W4666" s="15"/>
      <c r="X4666" s="15"/>
      <c r="Y4666" s="15"/>
      <c r="Z4666" s="16"/>
      <c r="AA4666" s="16"/>
      <c r="AB4666" s="16"/>
      <c r="AC4666" s="14"/>
      <c r="AD4666" s="14"/>
      <c r="AE4666" s="27"/>
      <c r="AF4666" s="27"/>
      <c r="AG4666" s="33"/>
      <c r="AH4666" s="34"/>
      <c r="AI4666" s="35"/>
      <c r="AJ4666" s="33"/>
      <c r="AK4666" s="34"/>
      <c r="AL4666" s="35"/>
      <c r="AM4666" s="28"/>
      <c r="AN4666" s="28"/>
      <c r="AO4666" s="28"/>
    </row>
    <row r="4667" spans="5:41" x14ac:dyDescent="0.25">
      <c r="E4667" s="20"/>
      <c r="F4667" s="20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  <c r="R4667" s="15"/>
      <c r="S4667" s="15"/>
      <c r="T4667" s="15"/>
      <c r="U4667" s="15"/>
      <c r="V4667" s="15"/>
      <c r="W4667" s="15"/>
      <c r="X4667" s="15"/>
      <c r="Y4667" s="15"/>
      <c r="Z4667" s="16"/>
      <c r="AA4667" s="16"/>
      <c r="AB4667" s="16"/>
      <c r="AC4667" s="14"/>
      <c r="AD4667" s="14"/>
      <c r="AE4667" s="27"/>
      <c r="AF4667" s="27"/>
      <c r="AG4667" s="33"/>
      <c r="AH4667" s="34"/>
      <c r="AI4667" s="35"/>
      <c r="AJ4667" s="33"/>
      <c r="AK4667" s="34"/>
      <c r="AL4667" s="35"/>
      <c r="AM4667" s="28"/>
      <c r="AN4667" s="28"/>
      <c r="AO4667" s="28"/>
    </row>
    <row r="4668" spans="5:41" x14ac:dyDescent="0.25">
      <c r="E4668" s="20"/>
      <c r="F4668" s="20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  <c r="R4668" s="15"/>
      <c r="S4668" s="15"/>
      <c r="T4668" s="15"/>
      <c r="U4668" s="15"/>
      <c r="V4668" s="15"/>
      <c r="W4668" s="15"/>
      <c r="X4668" s="15"/>
      <c r="Y4668" s="15"/>
      <c r="Z4668" s="16"/>
      <c r="AA4668" s="16"/>
      <c r="AB4668" s="16"/>
      <c r="AC4668" s="14"/>
      <c r="AD4668" s="14"/>
      <c r="AE4668" s="27"/>
      <c r="AF4668" s="27"/>
      <c r="AG4668" s="33"/>
      <c r="AH4668" s="34"/>
      <c r="AI4668" s="35"/>
      <c r="AJ4668" s="33"/>
      <c r="AK4668" s="34"/>
      <c r="AL4668" s="35"/>
      <c r="AM4668" s="28"/>
      <c r="AN4668" s="28"/>
      <c r="AO4668" s="28"/>
    </row>
    <row r="4669" spans="5:41" x14ac:dyDescent="0.25">
      <c r="E4669" s="20"/>
      <c r="F4669" s="20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  <c r="R4669" s="15"/>
      <c r="S4669" s="15"/>
      <c r="T4669" s="15"/>
      <c r="U4669" s="15"/>
      <c r="V4669" s="15"/>
      <c r="W4669" s="15"/>
      <c r="X4669" s="15"/>
      <c r="Y4669" s="15"/>
      <c r="Z4669" s="16"/>
      <c r="AA4669" s="16"/>
      <c r="AB4669" s="16"/>
      <c r="AC4669" s="14"/>
      <c r="AD4669" s="14"/>
      <c r="AE4669" s="27"/>
      <c r="AF4669" s="27"/>
      <c r="AG4669" s="33"/>
      <c r="AH4669" s="34"/>
      <c r="AI4669" s="35"/>
      <c r="AJ4669" s="33"/>
      <c r="AK4669" s="34"/>
      <c r="AL4669" s="35"/>
      <c r="AM4669" s="28"/>
      <c r="AN4669" s="28"/>
      <c r="AO4669" s="28"/>
    </row>
    <row r="4670" spans="5:41" x14ac:dyDescent="0.25">
      <c r="E4670" s="20"/>
      <c r="F4670" s="20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  <c r="R4670" s="15"/>
      <c r="S4670" s="15"/>
      <c r="T4670" s="15"/>
      <c r="U4670" s="15"/>
      <c r="V4670" s="15"/>
      <c r="W4670" s="15"/>
      <c r="X4670" s="15"/>
      <c r="Y4670" s="15"/>
      <c r="Z4670" s="16"/>
      <c r="AA4670" s="16"/>
      <c r="AB4670" s="16"/>
      <c r="AC4670" s="14"/>
      <c r="AD4670" s="14"/>
      <c r="AE4670" s="27"/>
      <c r="AF4670" s="27"/>
      <c r="AG4670" s="33"/>
      <c r="AH4670" s="34"/>
      <c r="AI4670" s="35"/>
      <c r="AJ4670" s="33"/>
      <c r="AK4670" s="34"/>
      <c r="AL4670" s="35"/>
      <c r="AM4670" s="28"/>
      <c r="AN4670" s="28"/>
      <c r="AO4670" s="28"/>
    </row>
    <row r="4671" spans="5:41" x14ac:dyDescent="0.25">
      <c r="E4671" s="20"/>
      <c r="F4671" s="20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  <c r="Y4671" s="15"/>
      <c r="Z4671" s="16"/>
      <c r="AA4671" s="16"/>
      <c r="AB4671" s="16"/>
      <c r="AC4671" s="14"/>
      <c r="AD4671" s="14"/>
      <c r="AE4671" s="27"/>
      <c r="AF4671" s="27"/>
      <c r="AG4671" s="33"/>
      <c r="AH4671" s="34"/>
      <c r="AI4671" s="35"/>
      <c r="AJ4671" s="33"/>
      <c r="AK4671" s="34"/>
      <c r="AL4671" s="35"/>
      <c r="AM4671" s="28"/>
      <c r="AN4671" s="28"/>
      <c r="AO4671" s="28"/>
    </row>
    <row r="4672" spans="5:41" x14ac:dyDescent="0.25">
      <c r="E4672" s="20"/>
      <c r="F4672" s="20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  <c r="R4672" s="15"/>
      <c r="S4672" s="15"/>
      <c r="T4672" s="15"/>
      <c r="U4672" s="15"/>
      <c r="V4672" s="15"/>
      <c r="W4672" s="15"/>
      <c r="X4672" s="15"/>
      <c r="Y4672" s="15"/>
      <c r="Z4672" s="16"/>
      <c r="AA4672" s="16"/>
      <c r="AB4672" s="16"/>
      <c r="AC4672" s="14"/>
      <c r="AD4672" s="14"/>
      <c r="AE4672" s="27"/>
      <c r="AF4672" s="27"/>
      <c r="AG4672" s="33"/>
      <c r="AH4672" s="34"/>
      <c r="AI4672" s="35"/>
      <c r="AJ4672" s="33"/>
      <c r="AK4672" s="34"/>
      <c r="AL4672" s="35"/>
      <c r="AM4672" s="28"/>
      <c r="AN4672" s="28"/>
      <c r="AO4672" s="28"/>
    </row>
    <row r="4673" spans="5:41" x14ac:dyDescent="0.25">
      <c r="E4673" s="20"/>
      <c r="F4673" s="20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  <c r="R4673" s="15"/>
      <c r="S4673" s="15"/>
      <c r="T4673" s="15"/>
      <c r="U4673" s="15"/>
      <c r="V4673" s="15"/>
      <c r="W4673" s="15"/>
      <c r="X4673" s="15"/>
      <c r="Y4673" s="15"/>
      <c r="Z4673" s="16"/>
      <c r="AA4673" s="16"/>
      <c r="AB4673" s="16"/>
      <c r="AC4673" s="14"/>
      <c r="AD4673" s="14"/>
      <c r="AE4673" s="27"/>
      <c r="AF4673" s="27"/>
      <c r="AG4673" s="33"/>
      <c r="AH4673" s="34"/>
      <c r="AI4673" s="35"/>
      <c r="AJ4673" s="33"/>
      <c r="AK4673" s="34"/>
      <c r="AL4673" s="35"/>
      <c r="AM4673" s="28"/>
      <c r="AN4673" s="28"/>
      <c r="AO4673" s="28"/>
    </row>
    <row r="4674" spans="5:41" x14ac:dyDescent="0.25">
      <c r="E4674" s="20"/>
      <c r="F4674" s="20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  <c r="R4674" s="15"/>
      <c r="S4674" s="15"/>
      <c r="T4674" s="15"/>
      <c r="U4674" s="15"/>
      <c r="V4674" s="15"/>
      <c r="W4674" s="15"/>
      <c r="X4674" s="15"/>
      <c r="Y4674" s="15"/>
      <c r="Z4674" s="16"/>
      <c r="AA4674" s="16"/>
      <c r="AB4674" s="16"/>
      <c r="AC4674" s="14"/>
      <c r="AD4674" s="14"/>
      <c r="AE4674" s="27"/>
      <c r="AF4674" s="27"/>
      <c r="AG4674" s="33"/>
      <c r="AH4674" s="34"/>
      <c r="AI4674" s="35"/>
      <c r="AJ4674" s="33"/>
      <c r="AK4674" s="34"/>
      <c r="AL4674" s="35"/>
      <c r="AM4674" s="28"/>
      <c r="AN4674" s="28"/>
      <c r="AO4674" s="28"/>
    </row>
    <row r="4675" spans="5:41" x14ac:dyDescent="0.25">
      <c r="E4675" s="20"/>
      <c r="F4675" s="20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  <c r="R4675" s="15"/>
      <c r="S4675" s="15"/>
      <c r="T4675" s="15"/>
      <c r="U4675" s="15"/>
      <c r="V4675" s="15"/>
      <c r="W4675" s="15"/>
      <c r="X4675" s="15"/>
      <c r="Y4675" s="15"/>
      <c r="Z4675" s="16"/>
      <c r="AA4675" s="16"/>
      <c r="AB4675" s="16"/>
      <c r="AC4675" s="14"/>
      <c r="AD4675" s="14"/>
      <c r="AE4675" s="27"/>
      <c r="AF4675" s="27"/>
      <c r="AG4675" s="33"/>
      <c r="AH4675" s="34"/>
      <c r="AI4675" s="35"/>
      <c r="AJ4675" s="33"/>
      <c r="AK4675" s="34"/>
      <c r="AL4675" s="35"/>
      <c r="AM4675" s="28"/>
      <c r="AN4675" s="28"/>
      <c r="AO4675" s="28"/>
    </row>
    <row r="4676" spans="5:41" x14ac:dyDescent="0.25">
      <c r="E4676" s="20"/>
      <c r="F4676" s="20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  <c r="R4676" s="15"/>
      <c r="S4676" s="15"/>
      <c r="T4676" s="15"/>
      <c r="U4676" s="15"/>
      <c r="V4676" s="15"/>
      <c r="W4676" s="15"/>
      <c r="X4676" s="15"/>
      <c r="Y4676" s="15"/>
      <c r="Z4676" s="16"/>
      <c r="AA4676" s="16"/>
      <c r="AB4676" s="16"/>
      <c r="AC4676" s="14"/>
      <c r="AD4676" s="14"/>
      <c r="AE4676" s="27"/>
      <c r="AF4676" s="27"/>
      <c r="AG4676" s="33"/>
      <c r="AH4676" s="34"/>
      <c r="AI4676" s="35"/>
      <c r="AJ4676" s="33"/>
      <c r="AK4676" s="34"/>
      <c r="AL4676" s="35"/>
      <c r="AM4676" s="28"/>
      <c r="AN4676" s="28"/>
      <c r="AO4676" s="28"/>
    </row>
    <row r="4677" spans="5:41" x14ac:dyDescent="0.25">
      <c r="E4677" s="20"/>
      <c r="F4677" s="20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  <c r="R4677" s="15"/>
      <c r="S4677" s="15"/>
      <c r="T4677" s="15"/>
      <c r="U4677" s="15"/>
      <c r="V4677" s="15"/>
      <c r="W4677" s="15"/>
      <c r="X4677" s="15"/>
      <c r="Y4677" s="15"/>
      <c r="Z4677" s="16"/>
      <c r="AA4677" s="16"/>
      <c r="AB4677" s="16"/>
      <c r="AC4677" s="14"/>
      <c r="AD4677" s="14"/>
      <c r="AE4677" s="27"/>
      <c r="AF4677" s="27"/>
      <c r="AG4677" s="33"/>
      <c r="AH4677" s="34"/>
      <c r="AI4677" s="35"/>
      <c r="AJ4677" s="33"/>
      <c r="AK4677" s="34"/>
      <c r="AL4677" s="35"/>
      <c r="AM4677" s="28"/>
      <c r="AN4677" s="28"/>
      <c r="AO4677" s="28"/>
    </row>
    <row r="4678" spans="5:41" x14ac:dyDescent="0.25">
      <c r="E4678" s="20"/>
      <c r="F4678" s="20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6"/>
      <c r="AA4678" s="16"/>
      <c r="AB4678" s="16"/>
      <c r="AC4678" s="14"/>
      <c r="AD4678" s="14"/>
      <c r="AE4678" s="27"/>
      <c r="AF4678" s="27"/>
      <c r="AG4678" s="33"/>
      <c r="AH4678" s="34"/>
      <c r="AI4678" s="35"/>
      <c r="AJ4678" s="33"/>
      <c r="AK4678" s="34"/>
      <c r="AL4678" s="35"/>
      <c r="AM4678" s="28"/>
      <c r="AN4678" s="28"/>
      <c r="AO4678" s="28"/>
    </row>
    <row r="4679" spans="5:41" x14ac:dyDescent="0.25">
      <c r="E4679" s="20"/>
      <c r="F4679" s="20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15"/>
      <c r="Y4679" s="15"/>
      <c r="Z4679" s="16"/>
      <c r="AA4679" s="16"/>
      <c r="AB4679" s="16"/>
      <c r="AC4679" s="14"/>
      <c r="AD4679" s="14"/>
      <c r="AE4679" s="27"/>
      <c r="AF4679" s="27"/>
      <c r="AG4679" s="33"/>
      <c r="AH4679" s="34"/>
      <c r="AI4679" s="35"/>
      <c r="AJ4679" s="33"/>
      <c r="AK4679" s="34"/>
      <c r="AL4679" s="35"/>
      <c r="AM4679" s="28"/>
      <c r="AN4679" s="28"/>
      <c r="AO4679" s="28"/>
    </row>
    <row r="4680" spans="5:41" x14ac:dyDescent="0.25">
      <c r="E4680" s="20"/>
      <c r="F4680" s="20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  <c r="Y4680" s="15"/>
      <c r="Z4680" s="16"/>
      <c r="AA4680" s="16"/>
      <c r="AB4680" s="16"/>
      <c r="AC4680" s="14"/>
      <c r="AD4680" s="14"/>
      <c r="AE4680" s="27"/>
      <c r="AF4680" s="27"/>
      <c r="AG4680" s="33"/>
      <c r="AH4680" s="34"/>
      <c r="AI4680" s="35"/>
      <c r="AJ4680" s="33"/>
      <c r="AK4680" s="34"/>
      <c r="AL4680" s="35"/>
      <c r="AM4680" s="28"/>
      <c r="AN4680" s="28"/>
      <c r="AO4680" s="28"/>
    </row>
    <row r="4681" spans="5:41" x14ac:dyDescent="0.25">
      <c r="E4681" s="20"/>
      <c r="F4681" s="20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  <c r="Y4681" s="15"/>
      <c r="Z4681" s="16"/>
      <c r="AA4681" s="16"/>
      <c r="AB4681" s="16"/>
      <c r="AC4681" s="14"/>
      <c r="AD4681" s="14"/>
      <c r="AE4681" s="27"/>
      <c r="AF4681" s="27"/>
      <c r="AG4681" s="33"/>
      <c r="AH4681" s="34"/>
      <c r="AI4681" s="35"/>
      <c r="AJ4681" s="33"/>
      <c r="AK4681" s="34"/>
      <c r="AL4681" s="35"/>
      <c r="AM4681" s="28"/>
      <c r="AN4681" s="28"/>
      <c r="AO4681" s="28"/>
    </row>
    <row r="4682" spans="5:41" x14ac:dyDescent="0.25">
      <c r="E4682" s="20"/>
      <c r="F4682" s="20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6"/>
      <c r="AA4682" s="16"/>
      <c r="AB4682" s="16"/>
      <c r="AC4682" s="14"/>
      <c r="AD4682" s="14"/>
      <c r="AE4682" s="27"/>
      <c r="AF4682" s="27"/>
      <c r="AG4682" s="33"/>
      <c r="AH4682" s="34"/>
      <c r="AI4682" s="35"/>
      <c r="AJ4682" s="33"/>
      <c r="AK4682" s="34"/>
      <c r="AL4682" s="35"/>
      <c r="AM4682" s="28"/>
      <c r="AN4682" s="28"/>
      <c r="AO4682" s="28"/>
    </row>
    <row r="4683" spans="5:41" x14ac:dyDescent="0.25">
      <c r="E4683" s="20"/>
      <c r="F4683" s="20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  <c r="R4683" s="15"/>
      <c r="S4683" s="15"/>
      <c r="T4683" s="15"/>
      <c r="U4683" s="15"/>
      <c r="V4683" s="15"/>
      <c r="W4683" s="15"/>
      <c r="X4683" s="15"/>
      <c r="Y4683" s="15"/>
      <c r="Z4683" s="16"/>
      <c r="AA4683" s="16"/>
      <c r="AB4683" s="16"/>
      <c r="AC4683" s="14"/>
      <c r="AD4683" s="14"/>
      <c r="AE4683" s="27"/>
      <c r="AF4683" s="27"/>
      <c r="AG4683" s="33"/>
      <c r="AH4683" s="34"/>
      <c r="AI4683" s="35"/>
      <c r="AJ4683" s="33"/>
      <c r="AK4683" s="34"/>
      <c r="AL4683" s="35"/>
      <c r="AM4683" s="28"/>
      <c r="AN4683" s="28"/>
      <c r="AO4683" s="28"/>
    </row>
    <row r="4684" spans="5:41" x14ac:dyDescent="0.25">
      <c r="E4684" s="20"/>
      <c r="F4684" s="20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  <c r="Y4684" s="15"/>
      <c r="Z4684" s="16"/>
      <c r="AA4684" s="16"/>
      <c r="AB4684" s="16"/>
      <c r="AC4684" s="14"/>
      <c r="AD4684" s="14"/>
      <c r="AE4684" s="27"/>
      <c r="AF4684" s="27"/>
      <c r="AG4684" s="33"/>
      <c r="AH4684" s="34"/>
      <c r="AI4684" s="35"/>
      <c r="AJ4684" s="33"/>
      <c r="AK4684" s="34"/>
      <c r="AL4684" s="35"/>
      <c r="AM4684" s="28"/>
      <c r="AN4684" s="28"/>
      <c r="AO4684" s="28"/>
    </row>
    <row r="4685" spans="5:41" x14ac:dyDescent="0.25">
      <c r="E4685" s="20"/>
      <c r="F4685" s="20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  <c r="Y4685" s="15"/>
      <c r="Z4685" s="16"/>
      <c r="AA4685" s="16"/>
      <c r="AB4685" s="16"/>
      <c r="AC4685" s="14"/>
      <c r="AD4685" s="14"/>
      <c r="AE4685" s="27"/>
      <c r="AF4685" s="27"/>
      <c r="AG4685" s="33"/>
      <c r="AH4685" s="34"/>
      <c r="AI4685" s="35"/>
      <c r="AJ4685" s="33"/>
      <c r="AK4685" s="34"/>
      <c r="AL4685" s="35"/>
      <c r="AM4685" s="28"/>
      <c r="AN4685" s="28"/>
      <c r="AO4685" s="28"/>
    </row>
    <row r="4686" spans="5:41" x14ac:dyDescent="0.25">
      <c r="E4686" s="20"/>
      <c r="F4686" s="20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6"/>
      <c r="AA4686" s="16"/>
      <c r="AB4686" s="16"/>
      <c r="AC4686" s="14"/>
      <c r="AD4686" s="14"/>
      <c r="AE4686" s="27"/>
      <c r="AF4686" s="27"/>
      <c r="AG4686" s="33"/>
      <c r="AH4686" s="34"/>
      <c r="AI4686" s="35"/>
      <c r="AJ4686" s="33"/>
      <c r="AK4686" s="34"/>
      <c r="AL4686" s="35"/>
      <c r="AM4686" s="28"/>
      <c r="AN4686" s="28"/>
      <c r="AO4686" s="28"/>
    </row>
    <row r="4687" spans="5:41" x14ac:dyDescent="0.25">
      <c r="E4687" s="20"/>
      <c r="F4687" s="20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  <c r="R4687" s="15"/>
      <c r="S4687" s="15"/>
      <c r="T4687" s="15"/>
      <c r="U4687" s="15"/>
      <c r="V4687" s="15"/>
      <c r="W4687" s="15"/>
      <c r="X4687" s="15"/>
      <c r="Y4687" s="15"/>
      <c r="Z4687" s="16"/>
      <c r="AA4687" s="16"/>
      <c r="AB4687" s="16"/>
      <c r="AC4687" s="14"/>
      <c r="AD4687" s="14"/>
      <c r="AE4687" s="27"/>
      <c r="AF4687" s="27"/>
      <c r="AG4687" s="33"/>
      <c r="AH4687" s="34"/>
      <c r="AI4687" s="35"/>
      <c r="AJ4687" s="33"/>
      <c r="AK4687" s="34"/>
      <c r="AL4687" s="35"/>
      <c r="AM4687" s="28"/>
      <c r="AN4687" s="28"/>
      <c r="AO4687" s="28"/>
    </row>
    <row r="4688" spans="5:41" x14ac:dyDescent="0.25">
      <c r="E4688" s="20"/>
      <c r="F4688" s="20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  <c r="R4688" s="15"/>
      <c r="S4688" s="15"/>
      <c r="T4688" s="15"/>
      <c r="U4688" s="15"/>
      <c r="V4688" s="15"/>
      <c r="W4688" s="15"/>
      <c r="X4688" s="15"/>
      <c r="Y4688" s="15"/>
      <c r="Z4688" s="16"/>
      <c r="AA4688" s="16"/>
      <c r="AB4688" s="16"/>
      <c r="AC4688" s="14"/>
      <c r="AD4688" s="14"/>
      <c r="AE4688" s="27"/>
      <c r="AF4688" s="27"/>
      <c r="AG4688" s="33"/>
      <c r="AH4688" s="34"/>
      <c r="AI4688" s="35"/>
      <c r="AJ4688" s="33"/>
      <c r="AK4688" s="34"/>
      <c r="AL4688" s="35"/>
      <c r="AM4688" s="28"/>
      <c r="AN4688" s="28"/>
      <c r="AO4688" s="28"/>
    </row>
    <row r="4689" spans="5:41" x14ac:dyDescent="0.25">
      <c r="E4689" s="20"/>
      <c r="F4689" s="20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  <c r="R4689" s="15"/>
      <c r="S4689" s="15"/>
      <c r="T4689" s="15"/>
      <c r="U4689" s="15"/>
      <c r="V4689" s="15"/>
      <c r="W4689" s="15"/>
      <c r="X4689" s="15"/>
      <c r="Y4689" s="15"/>
      <c r="Z4689" s="16"/>
      <c r="AA4689" s="16"/>
      <c r="AB4689" s="16"/>
      <c r="AC4689" s="14"/>
      <c r="AD4689" s="14"/>
      <c r="AE4689" s="27"/>
      <c r="AF4689" s="27"/>
      <c r="AG4689" s="33"/>
      <c r="AH4689" s="34"/>
      <c r="AI4689" s="35"/>
      <c r="AJ4689" s="33"/>
      <c r="AK4689" s="34"/>
      <c r="AL4689" s="35"/>
      <c r="AM4689" s="28"/>
      <c r="AN4689" s="28"/>
      <c r="AO4689" s="28"/>
    </row>
    <row r="4690" spans="5:41" x14ac:dyDescent="0.25">
      <c r="E4690" s="20"/>
      <c r="F4690" s="20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  <c r="R4690" s="15"/>
      <c r="S4690" s="15"/>
      <c r="T4690" s="15"/>
      <c r="U4690" s="15"/>
      <c r="V4690" s="15"/>
      <c r="W4690" s="15"/>
      <c r="X4690" s="15"/>
      <c r="Y4690" s="15"/>
      <c r="Z4690" s="16"/>
      <c r="AA4690" s="16"/>
      <c r="AB4690" s="16"/>
      <c r="AC4690" s="14"/>
      <c r="AD4690" s="14"/>
      <c r="AE4690" s="27"/>
      <c r="AF4690" s="27"/>
      <c r="AG4690" s="33"/>
      <c r="AH4690" s="34"/>
      <c r="AI4690" s="35"/>
      <c r="AJ4690" s="33"/>
      <c r="AK4690" s="34"/>
      <c r="AL4690" s="35"/>
      <c r="AM4690" s="28"/>
      <c r="AN4690" s="28"/>
      <c r="AO4690" s="28"/>
    </row>
    <row r="4691" spans="5:41" x14ac:dyDescent="0.25">
      <c r="E4691" s="20"/>
      <c r="F4691" s="20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  <c r="Y4691" s="15"/>
      <c r="Z4691" s="16"/>
      <c r="AA4691" s="16"/>
      <c r="AB4691" s="16"/>
      <c r="AC4691" s="14"/>
      <c r="AD4691" s="14"/>
      <c r="AE4691" s="27"/>
      <c r="AF4691" s="27"/>
      <c r="AG4691" s="33"/>
      <c r="AH4691" s="34"/>
      <c r="AI4691" s="35"/>
      <c r="AJ4691" s="33"/>
      <c r="AK4691" s="34"/>
      <c r="AL4691" s="35"/>
      <c r="AM4691" s="28"/>
      <c r="AN4691" s="28"/>
      <c r="AO4691" s="28"/>
    </row>
    <row r="4692" spans="5:41" x14ac:dyDescent="0.25">
      <c r="E4692" s="20"/>
      <c r="F4692" s="20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  <c r="Y4692" s="15"/>
      <c r="Z4692" s="16"/>
      <c r="AA4692" s="16"/>
      <c r="AB4692" s="16"/>
      <c r="AC4692" s="14"/>
      <c r="AD4692" s="14"/>
      <c r="AE4692" s="27"/>
      <c r="AF4692" s="27"/>
      <c r="AG4692" s="33"/>
      <c r="AH4692" s="34"/>
      <c r="AI4692" s="35"/>
      <c r="AJ4692" s="33"/>
      <c r="AK4692" s="34"/>
      <c r="AL4692" s="35"/>
      <c r="AM4692" s="28"/>
      <c r="AN4692" s="28"/>
      <c r="AO4692" s="28"/>
    </row>
    <row r="4693" spans="5:41" x14ac:dyDescent="0.25">
      <c r="E4693" s="20"/>
      <c r="F4693" s="20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  <c r="Y4693" s="15"/>
      <c r="Z4693" s="16"/>
      <c r="AA4693" s="16"/>
      <c r="AB4693" s="16"/>
      <c r="AC4693" s="14"/>
      <c r="AD4693" s="14"/>
      <c r="AE4693" s="27"/>
      <c r="AF4693" s="27"/>
      <c r="AG4693" s="33"/>
      <c r="AH4693" s="34"/>
      <c r="AI4693" s="35"/>
      <c r="AJ4693" s="33"/>
      <c r="AK4693" s="34"/>
      <c r="AL4693" s="35"/>
      <c r="AM4693" s="28"/>
      <c r="AN4693" s="28"/>
      <c r="AO4693" s="28"/>
    </row>
    <row r="4694" spans="5:41" x14ac:dyDescent="0.25">
      <c r="E4694" s="20"/>
      <c r="F4694" s="20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  <c r="R4694" s="15"/>
      <c r="S4694" s="15"/>
      <c r="T4694" s="15"/>
      <c r="U4694" s="15"/>
      <c r="V4694" s="15"/>
      <c r="W4694" s="15"/>
      <c r="X4694" s="15"/>
      <c r="Y4694" s="15"/>
      <c r="Z4694" s="16"/>
      <c r="AA4694" s="16"/>
      <c r="AB4694" s="16"/>
      <c r="AC4694" s="14"/>
      <c r="AD4694" s="14"/>
      <c r="AE4694" s="27"/>
      <c r="AF4694" s="27"/>
      <c r="AG4694" s="33"/>
      <c r="AH4694" s="34"/>
      <c r="AI4694" s="35"/>
      <c r="AJ4694" s="33"/>
      <c r="AK4694" s="34"/>
      <c r="AL4694" s="35"/>
      <c r="AM4694" s="28"/>
      <c r="AN4694" s="28"/>
      <c r="AO4694" s="28"/>
    </row>
    <row r="4695" spans="5:41" x14ac:dyDescent="0.25">
      <c r="E4695" s="20"/>
      <c r="F4695" s="20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  <c r="R4695" s="15"/>
      <c r="S4695" s="15"/>
      <c r="T4695" s="15"/>
      <c r="U4695" s="15"/>
      <c r="V4695" s="15"/>
      <c r="W4695" s="15"/>
      <c r="X4695" s="15"/>
      <c r="Y4695" s="15"/>
      <c r="Z4695" s="16"/>
      <c r="AA4695" s="16"/>
      <c r="AB4695" s="16"/>
      <c r="AC4695" s="14"/>
      <c r="AD4695" s="14"/>
      <c r="AE4695" s="27"/>
      <c r="AF4695" s="27"/>
      <c r="AG4695" s="33"/>
      <c r="AH4695" s="34"/>
      <c r="AI4695" s="35"/>
      <c r="AJ4695" s="33"/>
      <c r="AK4695" s="34"/>
      <c r="AL4695" s="35"/>
      <c r="AM4695" s="28"/>
      <c r="AN4695" s="28"/>
      <c r="AO4695" s="28"/>
    </row>
    <row r="4696" spans="5:41" x14ac:dyDescent="0.25">
      <c r="E4696" s="20"/>
      <c r="F4696" s="20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  <c r="Y4696" s="15"/>
      <c r="Z4696" s="16"/>
      <c r="AA4696" s="16"/>
      <c r="AB4696" s="16"/>
      <c r="AC4696" s="14"/>
      <c r="AD4696" s="14"/>
      <c r="AE4696" s="27"/>
      <c r="AF4696" s="27"/>
      <c r="AG4696" s="33"/>
      <c r="AH4696" s="34"/>
      <c r="AI4696" s="35"/>
      <c r="AJ4696" s="33"/>
      <c r="AK4696" s="34"/>
      <c r="AL4696" s="35"/>
      <c r="AM4696" s="28"/>
      <c r="AN4696" s="28"/>
      <c r="AO4696" s="28"/>
    </row>
    <row r="4697" spans="5:41" x14ac:dyDescent="0.25">
      <c r="E4697" s="20"/>
      <c r="F4697" s="20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  <c r="R4697" s="15"/>
      <c r="S4697" s="15"/>
      <c r="T4697" s="15"/>
      <c r="U4697" s="15"/>
      <c r="V4697" s="15"/>
      <c r="W4697" s="15"/>
      <c r="X4697" s="15"/>
      <c r="Y4697" s="15"/>
      <c r="Z4697" s="16"/>
      <c r="AA4697" s="16"/>
      <c r="AB4697" s="16"/>
      <c r="AC4697" s="14"/>
      <c r="AD4697" s="14"/>
      <c r="AE4697" s="27"/>
      <c r="AF4697" s="27"/>
      <c r="AG4697" s="33"/>
      <c r="AH4697" s="34"/>
      <c r="AI4697" s="35"/>
      <c r="AJ4697" s="33"/>
      <c r="AK4697" s="34"/>
      <c r="AL4697" s="35"/>
      <c r="AM4697" s="28"/>
      <c r="AN4697" s="28"/>
      <c r="AO4697" s="28"/>
    </row>
    <row r="4698" spans="5:41" x14ac:dyDescent="0.25">
      <c r="E4698" s="20"/>
      <c r="F4698" s="20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  <c r="R4698" s="15"/>
      <c r="S4698" s="15"/>
      <c r="T4698" s="15"/>
      <c r="U4698" s="15"/>
      <c r="V4698" s="15"/>
      <c r="W4698" s="15"/>
      <c r="X4698" s="15"/>
      <c r="Y4698" s="15"/>
      <c r="Z4698" s="16"/>
      <c r="AA4698" s="16"/>
      <c r="AB4698" s="16"/>
      <c r="AC4698" s="14"/>
      <c r="AD4698" s="14"/>
      <c r="AE4698" s="27"/>
      <c r="AF4698" s="27"/>
      <c r="AG4698" s="33"/>
      <c r="AH4698" s="34"/>
      <c r="AI4698" s="35"/>
      <c r="AJ4698" s="33"/>
      <c r="AK4698" s="34"/>
      <c r="AL4698" s="35"/>
      <c r="AM4698" s="28"/>
      <c r="AN4698" s="28"/>
      <c r="AO4698" s="28"/>
    </row>
    <row r="4699" spans="5:41" x14ac:dyDescent="0.25">
      <c r="E4699" s="20"/>
      <c r="F4699" s="20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  <c r="R4699" s="15"/>
      <c r="S4699" s="15"/>
      <c r="T4699" s="15"/>
      <c r="U4699" s="15"/>
      <c r="V4699" s="15"/>
      <c r="W4699" s="15"/>
      <c r="X4699" s="15"/>
      <c r="Y4699" s="15"/>
      <c r="Z4699" s="16"/>
      <c r="AA4699" s="16"/>
      <c r="AB4699" s="16"/>
      <c r="AC4699" s="14"/>
      <c r="AD4699" s="14"/>
      <c r="AE4699" s="27"/>
      <c r="AF4699" s="27"/>
      <c r="AG4699" s="33"/>
      <c r="AH4699" s="34"/>
      <c r="AI4699" s="35"/>
      <c r="AJ4699" s="33"/>
      <c r="AK4699" s="34"/>
      <c r="AL4699" s="35"/>
      <c r="AM4699" s="28"/>
      <c r="AN4699" s="28"/>
      <c r="AO4699" s="28"/>
    </row>
    <row r="4700" spans="5:41" x14ac:dyDescent="0.25">
      <c r="E4700" s="20"/>
      <c r="F4700" s="20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R4700" s="15"/>
      <c r="S4700" s="15"/>
      <c r="T4700" s="15"/>
      <c r="U4700" s="15"/>
      <c r="V4700" s="15"/>
      <c r="W4700" s="15"/>
      <c r="X4700" s="15"/>
      <c r="Y4700" s="15"/>
      <c r="Z4700" s="16"/>
      <c r="AA4700" s="16"/>
      <c r="AB4700" s="16"/>
      <c r="AC4700" s="14"/>
      <c r="AD4700" s="14"/>
      <c r="AE4700" s="27"/>
      <c r="AF4700" s="27"/>
      <c r="AG4700" s="33"/>
      <c r="AH4700" s="34"/>
      <c r="AI4700" s="35"/>
      <c r="AJ4700" s="33"/>
      <c r="AK4700" s="34"/>
      <c r="AL4700" s="35"/>
      <c r="AM4700" s="28"/>
      <c r="AN4700" s="28"/>
      <c r="AO4700" s="28"/>
    </row>
    <row r="4701" spans="5:41" x14ac:dyDescent="0.25">
      <c r="E4701" s="20"/>
      <c r="F4701" s="20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  <c r="Y4701" s="15"/>
      <c r="Z4701" s="16"/>
      <c r="AA4701" s="16"/>
      <c r="AB4701" s="16"/>
      <c r="AC4701" s="14"/>
      <c r="AD4701" s="14"/>
      <c r="AE4701" s="27"/>
      <c r="AF4701" s="27"/>
      <c r="AG4701" s="33"/>
      <c r="AH4701" s="34"/>
      <c r="AI4701" s="35"/>
      <c r="AJ4701" s="33"/>
      <c r="AK4701" s="34"/>
      <c r="AL4701" s="35"/>
      <c r="AM4701" s="28"/>
      <c r="AN4701" s="28"/>
      <c r="AO4701" s="28"/>
    </row>
    <row r="4702" spans="5:41" x14ac:dyDescent="0.25">
      <c r="E4702" s="20"/>
      <c r="F4702" s="20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  <c r="R4702" s="15"/>
      <c r="S4702" s="15"/>
      <c r="T4702" s="15"/>
      <c r="U4702" s="15"/>
      <c r="V4702" s="15"/>
      <c r="W4702" s="15"/>
      <c r="X4702" s="15"/>
      <c r="Y4702" s="15"/>
      <c r="Z4702" s="16"/>
      <c r="AA4702" s="16"/>
      <c r="AB4702" s="16"/>
      <c r="AC4702" s="14"/>
      <c r="AD4702" s="14"/>
      <c r="AE4702" s="27"/>
      <c r="AF4702" s="27"/>
      <c r="AG4702" s="33"/>
      <c r="AH4702" s="34"/>
      <c r="AI4702" s="35"/>
      <c r="AJ4702" s="33"/>
      <c r="AK4702" s="34"/>
      <c r="AL4702" s="35"/>
      <c r="AM4702" s="28"/>
      <c r="AN4702" s="28"/>
      <c r="AO4702" s="28"/>
    </row>
    <row r="4703" spans="5:41" x14ac:dyDescent="0.25">
      <c r="E4703" s="20"/>
      <c r="F4703" s="20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  <c r="R4703" s="15"/>
      <c r="S4703" s="15"/>
      <c r="T4703" s="15"/>
      <c r="U4703" s="15"/>
      <c r="V4703" s="15"/>
      <c r="W4703" s="15"/>
      <c r="X4703" s="15"/>
      <c r="Y4703" s="15"/>
      <c r="Z4703" s="16"/>
      <c r="AA4703" s="16"/>
      <c r="AB4703" s="16"/>
      <c r="AC4703" s="14"/>
      <c r="AD4703" s="14"/>
      <c r="AE4703" s="27"/>
      <c r="AF4703" s="27"/>
      <c r="AG4703" s="33"/>
      <c r="AH4703" s="34"/>
      <c r="AI4703" s="35"/>
      <c r="AJ4703" s="33"/>
      <c r="AK4703" s="34"/>
      <c r="AL4703" s="35"/>
      <c r="AM4703" s="28"/>
      <c r="AN4703" s="28"/>
      <c r="AO4703" s="28"/>
    </row>
    <row r="4704" spans="5:41" x14ac:dyDescent="0.25">
      <c r="E4704" s="20"/>
      <c r="F4704" s="20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  <c r="Y4704" s="15"/>
      <c r="Z4704" s="16"/>
      <c r="AA4704" s="16"/>
      <c r="AB4704" s="16"/>
      <c r="AC4704" s="14"/>
      <c r="AD4704" s="14"/>
      <c r="AE4704" s="27"/>
      <c r="AF4704" s="27"/>
      <c r="AG4704" s="33"/>
      <c r="AH4704" s="34"/>
      <c r="AI4704" s="35"/>
      <c r="AJ4704" s="33"/>
      <c r="AK4704" s="34"/>
      <c r="AL4704" s="35"/>
      <c r="AM4704" s="28"/>
      <c r="AN4704" s="28"/>
      <c r="AO4704" s="28"/>
    </row>
    <row r="4705" spans="5:41" x14ac:dyDescent="0.25">
      <c r="E4705" s="20"/>
      <c r="F4705" s="20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  <c r="R4705" s="15"/>
      <c r="S4705" s="15"/>
      <c r="T4705" s="15"/>
      <c r="U4705" s="15"/>
      <c r="V4705" s="15"/>
      <c r="W4705" s="15"/>
      <c r="X4705" s="15"/>
      <c r="Y4705" s="15"/>
      <c r="Z4705" s="16"/>
      <c r="AA4705" s="16"/>
      <c r="AB4705" s="16"/>
      <c r="AC4705" s="14"/>
      <c r="AD4705" s="14"/>
      <c r="AE4705" s="27"/>
      <c r="AF4705" s="27"/>
      <c r="AG4705" s="33"/>
      <c r="AH4705" s="34"/>
      <c r="AI4705" s="35"/>
      <c r="AJ4705" s="33"/>
      <c r="AK4705" s="34"/>
      <c r="AL4705" s="35"/>
      <c r="AM4705" s="28"/>
      <c r="AN4705" s="28"/>
      <c r="AO4705" s="28"/>
    </row>
    <row r="4706" spans="5:41" x14ac:dyDescent="0.25">
      <c r="E4706" s="20"/>
      <c r="F4706" s="20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15"/>
      <c r="Y4706" s="15"/>
      <c r="Z4706" s="16"/>
      <c r="AA4706" s="16"/>
      <c r="AB4706" s="16"/>
      <c r="AC4706" s="14"/>
      <c r="AD4706" s="14"/>
      <c r="AE4706" s="27"/>
      <c r="AF4706" s="27"/>
      <c r="AG4706" s="33"/>
      <c r="AH4706" s="34"/>
      <c r="AI4706" s="35"/>
      <c r="AJ4706" s="33"/>
      <c r="AK4706" s="34"/>
      <c r="AL4706" s="35"/>
      <c r="AM4706" s="28"/>
      <c r="AN4706" s="28"/>
      <c r="AO4706" s="28"/>
    </row>
    <row r="4707" spans="5:41" x14ac:dyDescent="0.25">
      <c r="E4707" s="20"/>
      <c r="F4707" s="20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6"/>
      <c r="AA4707" s="16"/>
      <c r="AB4707" s="16"/>
      <c r="AC4707" s="14"/>
      <c r="AD4707" s="14"/>
      <c r="AE4707" s="27"/>
      <c r="AF4707" s="27"/>
      <c r="AG4707" s="33"/>
      <c r="AH4707" s="34"/>
      <c r="AI4707" s="35"/>
      <c r="AJ4707" s="33"/>
      <c r="AK4707" s="34"/>
      <c r="AL4707" s="35"/>
      <c r="AM4707" s="28"/>
      <c r="AN4707" s="28"/>
      <c r="AO4707" s="28"/>
    </row>
    <row r="4708" spans="5:41" x14ac:dyDescent="0.25">
      <c r="E4708" s="20"/>
      <c r="F4708" s="20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  <c r="Y4708" s="15"/>
      <c r="Z4708" s="16"/>
      <c r="AA4708" s="16"/>
      <c r="AB4708" s="16"/>
      <c r="AC4708" s="14"/>
      <c r="AD4708" s="14"/>
      <c r="AE4708" s="27"/>
      <c r="AF4708" s="27"/>
      <c r="AG4708" s="33"/>
      <c r="AH4708" s="34"/>
      <c r="AI4708" s="35"/>
      <c r="AJ4708" s="33"/>
      <c r="AK4708" s="34"/>
      <c r="AL4708" s="35"/>
      <c r="AM4708" s="28"/>
      <c r="AN4708" s="28"/>
      <c r="AO4708" s="28"/>
    </row>
    <row r="4709" spans="5:41" x14ac:dyDescent="0.25">
      <c r="E4709" s="20"/>
      <c r="F4709" s="20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15"/>
      <c r="Y4709" s="15"/>
      <c r="Z4709" s="16"/>
      <c r="AA4709" s="16"/>
      <c r="AB4709" s="16"/>
      <c r="AC4709" s="14"/>
      <c r="AD4709" s="14"/>
      <c r="AE4709" s="27"/>
      <c r="AF4709" s="27"/>
      <c r="AG4709" s="33"/>
      <c r="AH4709" s="34"/>
      <c r="AI4709" s="35"/>
      <c r="AJ4709" s="33"/>
      <c r="AK4709" s="34"/>
      <c r="AL4709" s="35"/>
      <c r="AM4709" s="28"/>
      <c r="AN4709" s="28"/>
      <c r="AO4709" s="28"/>
    </row>
    <row r="4710" spans="5:41" x14ac:dyDescent="0.25">
      <c r="E4710" s="20"/>
      <c r="F4710" s="20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  <c r="R4710" s="15"/>
      <c r="S4710" s="15"/>
      <c r="T4710" s="15"/>
      <c r="U4710" s="15"/>
      <c r="V4710" s="15"/>
      <c r="W4710" s="15"/>
      <c r="X4710" s="15"/>
      <c r="Y4710" s="15"/>
      <c r="Z4710" s="16"/>
      <c r="AA4710" s="16"/>
      <c r="AB4710" s="16"/>
      <c r="AC4710" s="14"/>
      <c r="AD4710" s="14"/>
      <c r="AE4710" s="27"/>
      <c r="AF4710" s="27"/>
      <c r="AG4710" s="33"/>
      <c r="AH4710" s="34"/>
      <c r="AI4710" s="35"/>
      <c r="AJ4710" s="33"/>
      <c r="AK4710" s="34"/>
      <c r="AL4710" s="35"/>
      <c r="AM4710" s="28"/>
      <c r="AN4710" s="28"/>
      <c r="AO4710" s="28"/>
    </row>
    <row r="4711" spans="5:41" x14ac:dyDescent="0.25">
      <c r="E4711" s="20"/>
      <c r="F4711" s="20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6"/>
      <c r="AA4711" s="16"/>
      <c r="AB4711" s="16"/>
      <c r="AC4711" s="14"/>
      <c r="AD4711" s="14"/>
      <c r="AE4711" s="27"/>
      <c r="AF4711" s="27"/>
      <c r="AG4711" s="33"/>
      <c r="AH4711" s="34"/>
      <c r="AI4711" s="35"/>
      <c r="AJ4711" s="33"/>
      <c r="AK4711" s="34"/>
      <c r="AL4711" s="35"/>
      <c r="AM4711" s="28"/>
      <c r="AN4711" s="28"/>
      <c r="AO4711" s="28"/>
    </row>
    <row r="4712" spans="5:41" x14ac:dyDescent="0.25">
      <c r="E4712" s="20"/>
      <c r="F4712" s="20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  <c r="R4712" s="15"/>
      <c r="S4712" s="15"/>
      <c r="T4712" s="15"/>
      <c r="U4712" s="15"/>
      <c r="V4712" s="15"/>
      <c r="W4712" s="15"/>
      <c r="X4712" s="15"/>
      <c r="Y4712" s="15"/>
      <c r="Z4712" s="16"/>
      <c r="AA4712" s="16"/>
      <c r="AB4712" s="16"/>
      <c r="AC4712" s="14"/>
      <c r="AD4712" s="14"/>
      <c r="AE4712" s="27"/>
      <c r="AF4712" s="27"/>
      <c r="AG4712" s="33"/>
      <c r="AH4712" s="34"/>
      <c r="AI4712" s="35"/>
      <c r="AJ4712" s="33"/>
      <c r="AK4712" s="34"/>
      <c r="AL4712" s="35"/>
      <c r="AM4712" s="28"/>
      <c r="AN4712" s="28"/>
      <c r="AO4712" s="28"/>
    </row>
    <row r="4713" spans="5:41" x14ac:dyDescent="0.25">
      <c r="E4713" s="20"/>
      <c r="F4713" s="20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  <c r="Y4713" s="15"/>
      <c r="Z4713" s="16"/>
      <c r="AA4713" s="16"/>
      <c r="AB4713" s="16"/>
      <c r="AC4713" s="14"/>
      <c r="AD4713" s="14"/>
      <c r="AE4713" s="27"/>
      <c r="AF4713" s="27"/>
      <c r="AG4713" s="33"/>
      <c r="AH4713" s="34"/>
      <c r="AI4713" s="35"/>
      <c r="AJ4713" s="33"/>
      <c r="AK4713" s="34"/>
      <c r="AL4713" s="35"/>
      <c r="AM4713" s="28"/>
      <c r="AN4713" s="28"/>
      <c r="AO4713" s="28"/>
    </row>
    <row r="4714" spans="5:41" x14ac:dyDescent="0.25">
      <c r="E4714" s="20"/>
      <c r="F4714" s="20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  <c r="Y4714" s="15"/>
      <c r="Z4714" s="16"/>
      <c r="AA4714" s="16"/>
      <c r="AB4714" s="16"/>
      <c r="AC4714" s="14"/>
      <c r="AD4714" s="14"/>
      <c r="AE4714" s="27"/>
      <c r="AF4714" s="27"/>
      <c r="AG4714" s="33"/>
      <c r="AH4714" s="34"/>
      <c r="AI4714" s="35"/>
      <c r="AJ4714" s="33"/>
      <c r="AK4714" s="34"/>
      <c r="AL4714" s="35"/>
      <c r="AM4714" s="28"/>
      <c r="AN4714" s="28"/>
      <c r="AO4714" s="28"/>
    </row>
    <row r="4715" spans="5:41" x14ac:dyDescent="0.25">
      <c r="E4715" s="20"/>
      <c r="F4715" s="20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  <c r="R4715" s="15"/>
      <c r="S4715" s="15"/>
      <c r="T4715" s="15"/>
      <c r="U4715" s="15"/>
      <c r="V4715" s="15"/>
      <c r="W4715" s="15"/>
      <c r="X4715" s="15"/>
      <c r="Y4715" s="15"/>
      <c r="Z4715" s="16"/>
      <c r="AA4715" s="16"/>
      <c r="AB4715" s="16"/>
      <c r="AC4715" s="14"/>
      <c r="AD4715" s="14"/>
      <c r="AE4715" s="27"/>
      <c r="AF4715" s="27"/>
      <c r="AG4715" s="33"/>
      <c r="AH4715" s="34"/>
      <c r="AI4715" s="35"/>
      <c r="AJ4715" s="33"/>
      <c r="AK4715" s="34"/>
      <c r="AL4715" s="35"/>
      <c r="AM4715" s="28"/>
      <c r="AN4715" s="28"/>
      <c r="AO4715" s="28"/>
    </row>
    <row r="4716" spans="5:41" x14ac:dyDescent="0.25">
      <c r="E4716" s="20"/>
      <c r="F4716" s="20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  <c r="R4716" s="15"/>
      <c r="S4716" s="15"/>
      <c r="T4716" s="15"/>
      <c r="U4716" s="15"/>
      <c r="V4716" s="15"/>
      <c r="W4716" s="15"/>
      <c r="X4716" s="15"/>
      <c r="Y4716" s="15"/>
      <c r="Z4716" s="16"/>
      <c r="AA4716" s="16"/>
      <c r="AB4716" s="16"/>
      <c r="AC4716" s="14"/>
      <c r="AD4716" s="14"/>
      <c r="AE4716" s="27"/>
      <c r="AF4716" s="27"/>
      <c r="AG4716" s="33"/>
      <c r="AH4716" s="34"/>
      <c r="AI4716" s="35"/>
      <c r="AJ4716" s="33"/>
      <c r="AK4716" s="34"/>
      <c r="AL4716" s="35"/>
      <c r="AM4716" s="28"/>
      <c r="AN4716" s="28"/>
      <c r="AO4716" s="28"/>
    </row>
    <row r="4717" spans="5:41" x14ac:dyDescent="0.25">
      <c r="E4717" s="20"/>
      <c r="F4717" s="20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  <c r="Y4717" s="15"/>
      <c r="Z4717" s="16"/>
      <c r="AA4717" s="16"/>
      <c r="AB4717" s="16"/>
      <c r="AC4717" s="14"/>
      <c r="AD4717" s="14"/>
      <c r="AE4717" s="27"/>
      <c r="AF4717" s="27"/>
      <c r="AG4717" s="33"/>
      <c r="AH4717" s="34"/>
      <c r="AI4717" s="35"/>
      <c r="AJ4717" s="33"/>
      <c r="AK4717" s="34"/>
      <c r="AL4717" s="35"/>
      <c r="AM4717" s="28"/>
      <c r="AN4717" s="28"/>
      <c r="AO4717" s="28"/>
    </row>
    <row r="4718" spans="5:41" x14ac:dyDescent="0.25">
      <c r="E4718" s="20"/>
      <c r="F4718" s="20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  <c r="R4718" s="15"/>
      <c r="S4718" s="15"/>
      <c r="T4718" s="15"/>
      <c r="U4718" s="15"/>
      <c r="V4718" s="15"/>
      <c r="W4718" s="15"/>
      <c r="X4718" s="15"/>
      <c r="Y4718" s="15"/>
      <c r="Z4718" s="16"/>
      <c r="AA4718" s="16"/>
      <c r="AB4718" s="16"/>
      <c r="AC4718" s="14"/>
      <c r="AD4718" s="14"/>
      <c r="AE4718" s="27"/>
      <c r="AF4718" s="27"/>
      <c r="AG4718" s="33"/>
      <c r="AH4718" s="34"/>
      <c r="AI4718" s="35"/>
      <c r="AJ4718" s="33"/>
      <c r="AK4718" s="34"/>
      <c r="AL4718" s="35"/>
      <c r="AM4718" s="28"/>
      <c r="AN4718" s="28"/>
      <c r="AO4718" s="28"/>
    </row>
    <row r="4719" spans="5:41" x14ac:dyDescent="0.25">
      <c r="E4719" s="20"/>
      <c r="F4719" s="20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  <c r="R4719" s="15"/>
      <c r="S4719" s="15"/>
      <c r="T4719" s="15"/>
      <c r="U4719" s="15"/>
      <c r="V4719" s="15"/>
      <c r="W4719" s="15"/>
      <c r="X4719" s="15"/>
      <c r="Y4719" s="15"/>
      <c r="Z4719" s="16"/>
      <c r="AA4719" s="16"/>
      <c r="AB4719" s="16"/>
      <c r="AC4719" s="14"/>
      <c r="AD4719" s="14"/>
      <c r="AE4719" s="27"/>
      <c r="AF4719" s="27"/>
      <c r="AG4719" s="33"/>
      <c r="AH4719" s="34"/>
      <c r="AI4719" s="35"/>
      <c r="AJ4719" s="33"/>
      <c r="AK4719" s="34"/>
      <c r="AL4719" s="35"/>
      <c r="AM4719" s="28"/>
      <c r="AN4719" s="28"/>
      <c r="AO4719" s="28"/>
    </row>
    <row r="4720" spans="5:41" x14ac:dyDescent="0.25">
      <c r="E4720" s="20"/>
      <c r="F4720" s="20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  <c r="R4720" s="15"/>
      <c r="S4720" s="15"/>
      <c r="T4720" s="15"/>
      <c r="U4720" s="15"/>
      <c r="V4720" s="15"/>
      <c r="W4720" s="15"/>
      <c r="X4720" s="15"/>
      <c r="Y4720" s="15"/>
      <c r="Z4720" s="16"/>
      <c r="AA4720" s="16"/>
      <c r="AB4720" s="16"/>
      <c r="AC4720" s="14"/>
      <c r="AD4720" s="14"/>
      <c r="AE4720" s="27"/>
      <c r="AF4720" s="27"/>
      <c r="AG4720" s="33"/>
      <c r="AH4720" s="34"/>
      <c r="AI4720" s="35"/>
      <c r="AJ4720" s="33"/>
      <c r="AK4720" s="34"/>
      <c r="AL4720" s="35"/>
      <c r="AM4720" s="28"/>
      <c r="AN4720" s="28"/>
      <c r="AO4720" s="28"/>
    </row>
    <row r="4721" spans="5:41" x14ac:dyDescent="0.25">
      <c r="E4721" s="20"/>
      <c r="F4721" s="20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  <c r="R4721" s="15"/>
      <c r="S4721" s="15"/>
      <c r="T4721" s="15"/>
      <c r="U4721" s="15"/>
      <c r="V4721" s="15"/>
      <c r="W4721" s="15"/>
      <c r="X4721" s="15"/>
      <c r="Y4721" s="15"/>
      <c r="Z4721" s="16"/>
      <c r="AA4721" s="16"/>
      <c r="AB4721" s="16"/>
      <c r="AC4721" s="14"/>
      <c r="AD4721" s="14"/>
      <c r="AE4721" s="27"/>
      <c r="AF4721" s="27"/>
      <c r="AG4721" s="33"/>
      <c r="AH4721" s="34"/>
      <c r="AI4721" s="35"/>
      <c r="AJ4721" s="33"/>
      <c r="AK4721" s="34"/>
      <c r="AL4721" s="35"/>
      <c r="AM4721" s="28"/>
      <c r="AN4721" s="28"/>
      <c r="AO4721" s="28"/>
    </row>
    <row r="4722" spans="5:41" x14ac:dyDescent="0.25">
      <c r="E4722" s="20"/>
      <c r="F4722" s="20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  <c r="R4722" s="15"/>
      <c r="S4722" s="15"/>
      <c r="T4722" s="15"/>
      <c r="U4722" s="15"/>
      <c r="V4722" s="15"/>
      <c r="W4722" s="15"/>
      <c r="X4722" s="15"/>
      <c r="Y4722" s="15"/>
      <c r="Z4722" s="16"/>
      <c r="AA4722" s="16"/>
      <c r="AB4722" s="16"/>
      <c r="AC4722" s="14"/>
      <c r="AD4722" s="14"/>
      <c r="AE4722" s="27"/>
      <c r="AF4722" s="27"/>
      <c r="AG4722" s="33"/>
      <c r="AH4722" s="34"/>
      <c r="AI4722" s="35"/>
      <c r="AJ4722" s="33"/>
      <c r="AK4722" s="34"/>
      <c r="AL4722" s="35"/>
      <c r="AM4722" s="28"/>
      <c r="AN4722" s="28"/>
      <c r="AO4722" s="28"/>
    </row>
    <row r="4723" spans="5:41" x14ac:dyDescent="0.25">
      <c r="E4723" s="20"/>
      <c r="F4723" s="20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  <c r="R4723" s="15"/>
      <c r="S4723" s="15"/>
      <c r="T4723" s="15"/>
      <c r="U4723" s="15"/>
      <c r="V4723" s="15"/>
      <c r="W4723" s="15"/>
      <c r="X4723" s="15"/>
      <c r="Y4723" s="15"/>
      <c r="Z4723" s="16"/>
      <c r="AA4723" s="16"/>
      <c r="AB4723" s="16"/>
      <c r="AC4723" s="14"/>
      <c r="AD4723" s="14"/>
      <c r="AE4723" s="27"/>
      <c r="AF4723" s="27"/>
      <c r="AG4723" s="33"/>
      <c r="AH4723" s="34"/>
      <c r="AI4723" s="35"/>
      <c r="AJ4723" s="33"/>
      <c r="AK4723" s="34"/>
      <c r="AL4723" s="35"/>
      <c r="AM4723" s="28"/>
      <c r="AN4723" s="28"/>
      <c r="AO4723" s="28"/>
    </row>
    <row r="4724" spans="5:41" x14ac:dyDescent="0.25">
      <c r="E4724" s="20"/>
      <c r="F4724" s="20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  <c r="R4724" s="15"/>
      <c r="S4724" s="15"/>
      <c r="T4724" s="15"/>
      <c r="U4724" s="15"/>
      <c r="V4724" s="15"/>
      <c r="W4724" s="15"/>
      <c r="X4724" s="15"/>
      <c r="Y4724" s="15"/>
      <c r="Z4724" s="16"/>
      <c r="AA4724" s="16"/>
      <c r="AB4724" s="16"/>
      <c r="AC4724" s="14"/>
      <c r="AD4724" s="14"/>
      <c r="AE4724" s="27"/>
      <c r="AF4724" s="27"/>
      <c r="AG4724" s="33"/>
      <c r="AH4724" s="34"/>
      <c r="AI4724" s="35"/>
      <c r="AJ4724" s="33"/>
      <c r="AK4724" s="34"/>
      <c r="AL4724" s="35"/>
      <c r="AM4724" s="28"/>
      <c r="AN4724" s="28"/>
      <c r="AO4724" s="28"/>
    </row>
    <row r="4725" spans="5:41" x14ac:dyDescent="0.25">
      <c r="E4725" s="20"/>
      <c r="F4725" s="20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  <c r="R4725" s="15"/>
      <c r="S4725" s="15"/>
      <c r="T4725" s="15"/>
      <c r="U4725" s="15"/>
      <c r="V4725" s="15"/>
      <c r="W4725" s="15"/>
      <c r="X4725" s="15"/>
      <c r="Y4725" s="15"/>
      <c r="Z4725" s="16"/>
      <c r="AA4725" s="16"/>
      <c r="AB4725" s="16"/>
      <c r="AC4725" s="14"/>
      <c r="AD4725" s="14"/>
      <c r="AE4725" s="27"/>
      <c r="AF4725" s="27"/>
      <c r="AG4725" s="33"/>
      <c r="AH4725" s="34"/>
      <c r="AI4725" s="35"/>
      <c r="AJ4725" s="33"/>
      <c r="AK4725" s="34"/>
      <c r="AL4725" s="35"/>
      <c r="AM4725" s="28"/>
      <c r="AN4725" s="28"/>
      <c r="AO4725" s="28"/>
    </row>
    <row r="4726" spans="5:41" x14ac:dyDescent="0.25">
      <c r="E4726" s="20"/>
      <c r="F4726" s="20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15"/>
      <c r="Y4726" s="15"/>
      <c r="Z4726" s="16"/>
      <c r="AA4726" s="16"/>
      <c r="AB4726" s="16"/>
      <c r="AC4726" s="14"/>
      <c r="AD4726" s="14"/>
      <c r="AE4726" s="27"/>
      <c r="AF4726" s="27"/>
      <c r="AG4726" s="33"/>
      <c r="AH4726" s="34"/>
      <c r="AI4726" s="35"/>
      <c r="AJ4726" s="33"/>
      <c r="AK4726" s="34"/>
      <c r="AL4726" s="35"/>
      <c r="AM4726" s="28"/>
      <c r="AN4726" s="28"/>
      <c r="AO4726" s="28"/>
    </row>
    <row r="4727" spans="5:41" x14ac:dyDescent="0.25">
      <c r="E4727" s="20"/>
      <c r="F4727" s="20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  <c r="R4727" s="15"/>
      <c r="S4727" s="15"/>
      <c r="T4727" s="15"/>
      <c r="U4727" s="15"/>
      <c r="V4727" s="15"/>
      <c r="W4727" s="15"/>
      <c r="X4727" s="15"/>
      <c r="Y4727" s="15"/>
      <c r="Z4727" s="16"/>
      <c r="AA4727" s="16"/>
      <c r="AB4727" s="16"/>
      <c r="AC4727" s="14"/>
      <c r="AD4727" s="14"/>
      <c r="AE4727" s="27"/>
      <c r="AF4727" s="27"/>
      <c r="AG4727" s="33"/>
      <c r="AH4727" s="34"/>
      <c r="AI4727" s="35"/>
      <c r="AJ4727" s="33"/>
      <c r="AK4727" s="34"/>
      <c r="AL4727" s="35"/>
      <c r="AM4727" s="28"/>
      <c r="AN4727" s="28"/>
      <c r="AO4727" s="28"/>
    </row>
    <row r="4728" spans="5:41" x14ac:dyDescent="0.25">
      <c r="E4728" s="20"/>
      <c r="F4728" s="20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  <c r="R4728" s="15"/>
      <c r="S4728" s="15"/>
      <c r="T4728" s="15"/>
      <c r="U4728" s="15"/>
      <c r="V4728" s="15"/>
      <c r="W4728" s="15"/>
      <c r="X4728" s="15"/>
      <c r="Y4728" s="15"/>
      <c r="Z4728" s="16"/>
      <c r="AA4728" s="16"/>
      <c r="AB4728" s="16"/>
      <c r="AC4728" s="14"/>
      <c r="AD4728" s="14"/>
      <c r="AE4728" s="27"/>
      <c r="AF4728" s="27"/>
      <c r="AG4728" s="33"/>
      <c r="AH4728" s="34"/>
      <c r="AI4728" s="35"/>
      <c r="AJ4728" s="33"/>
      <c r="AK4728" s="34"/>
      <c r="AL4728" s="35"/>
      <c r="AM4728" s="28"/>
      <c r="AN4728" s="28"/>
      <c r="AO4728" s="28"/>
    </row>
    <row r="4729" spans="5:41" x14ac:dyDescent="0.25">
      <c r="E4729" s="20"/>
      <c r="F4729" s="20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  <c r="Y4729" s="15"/>
      <c r="Z4729" s="16"/>
      <c r="AA4729" s="16"/>
      <c r="AB4729" s="16"/>
      <c r="AC4729" s="14"/>
      <c r="AD4729" s="14"/>
      <c r="AE4729" s="27"/>
      <c r="AF4729" s="27"/>
      <c r="AG4729" s="33"/>
      <c r="AH4729" s="34"/>
      <c r="AI4729" s="35"/>
      <c r="AJ4729" s="33"/>
      <c r="AK4729" s="34"/>
      <c r="AL4729" s="35"/>
      <c r="AM4729" s="28"/>
      <c r="AN4729" s="28"/>
      <c r="AO4729" s="28"/>
    </row>
    <row r="4730" spans="5:41" x14ac:dyDescent="0.25">
      <c r="E4730" s="20"/>
      <c r="F4730" s="20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6"/>
      <c r="AA4730" s="16"/>
      <c r="AB4730" s="16"/>
      <c r="AC4730" s="14"/>
      <c r="AD4730" s="14"/>
      <c r="AE4730" s="27"/>
      <c r="AF4730" s="27"/>
      <c r="AG4730" s="33"/>
      <c r="AH4730" s="34"/>
      <c r="AI4730" s="35"/>
      <c r="AJ4730" s="33"/>
      <c r="AK4730" s="34"/>
      <c r="AL4730" s="35"/>
      <c r="AM4730" s="28"/>
      <c r="AN4730" s="28"/>
      <c r="AO4730" s="28"/>
    </row>
    <row r="4731" spans="5:41" x14ac:dyDescent="0.25">
      <c r="E4731" s="20"/>
      <c r="F4731" s="20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  <c r="Y4731" s="15"/>
      <c r="Z4731" s="16"/>
      <c r="AA4731" s="16"/>
      <c r="AB4731" s="16"/>
      <c r="AC4731" s="14"/>
      <c r="AD4731" s="14"/>
      <c r="AE4731" s="27"/>
      <c r="AF4731" s="27"/>
      <c r="AG4731" s="33"/>
      <c r="AH4731" s="34"/>
      <c r="AI4731" s="35"/>
      <c r="AJ4731" s="33"/>
      <c r="AK4731" s="34"/>
      <c r="AL4731" s="35"/>
      <c r="AM4731" s="28"/>
      <c r="AN4731" s="28"/>
      <c r="AO4731" s="28"/>
    </row>
    <row r="4732" spans="5:41" x14ac:dyDescent="0.25">
      <c r="E4732" s="20"/>
      <c r="F4732" s="20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15"/>
      <c r="Y4732" s="15"/>
      <c r="Z4732" s="16"/>
      <c r="AA4732" s="16"/>
      <c r="AB4732" s="16"/>
      <c r="AC4732" s="14"/>
      <c r="AD4732" s="14"/>
      <c r="AE4732" s="27"/>
      <c r="AF4732" s="27"/>
      <c r="AG4732" s="33"/>
      <c r="AH4732" s="34"/>
      <c r="AI4732" s="35"/>
      <c r="AJ4732" s="33"/>
      <c r="AK4732" s="34"/>
      <c r="AL4732" s="35"/>
      <c r="AM4732" s="28"/>
      <c r="AN4732" s="28"/>
      <c r="AO4732" s="28"/>
    </row>
    <row r="4733" spans="5:41" x14ac:dyDescent="0.25">
      <c r="E4733" s="20"/>
      <c r="F4733" s="20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6"/>
      <c r="AA4733" s="16"/>
      <c r="AB4733" s="16"/>
      <c r="AC4733" s="14"/>
      <c r="AD4733" s="14"/>
      <c r="AE4733" s="27"/>
      <c r="AF4733" s="27"/>
      <c r="AG4733" s="33"/>
      <c r="AH4733" s="34"/>
      <c r="AI4733" s="35"/>
      <c r="AJ4733" s="33"/>
      <c r="AK4733" s="34"/>
      <c r="AL4733" s="35"/>
      <c r="AM4733" s="28"/>
      <c r="AN4733" s="28"/>
      <c r="AO4733" s="28"/>
    </row>
    <row r="4734" spans="5:41" x14ac:dyDescent="0.25">
      <c r="E4734" s="20"/>
      <c r="F4734" s="20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  <c r="R4734" s="15"/>
      <c r="S4734" s="15"/>
      <c r="T4734" s="15"/>
      <c r="U4734" s="15"/>
      <c r="V4734" s="15"/>
      <c r="W4734" s="15"/>
      <c r="X4734" s="15"/>
      <c r="Y4734" s="15"/>
      <c r="Z4734" s="16"/>
      <c r="AA4734" s="16"/>
      <c r="AB4734" s="16"/>
      <c r="AC4734" s="14"/>
      <c r="AD4734" s="14"/>
      <c r="AE4734" s="27"/>
      <c r="AF4734" s="27"/>
      <c r="AG4734" s="33"/>
      <c r="AH4734" s="34"/>
      <c r="AI4734" s="35"/>
      <c r="AJ4734" s="33"/>
      <c r="AK4734" s="34"/>
      <c r="AL4734" s="35"/>
      <c r="AM4734" s="28"/>
      <c r="AN4734" s="28"/>
      <c r="AO4734" s="28"/>
    </row>
    <row r="4735" spans="5:41" x14ac:dyDescent="0.25">
      <c r="E4735" s="20"/>
      <c r="F4735" s="20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  <c r="R4735" s="15"/>
      <c r="S4735" s="15"/>
      <c r="T4735" s="15"/>
      <c r="U4735" s="15"/>
      <c r="V4735" s="15"/>
      <c r="W4735" s="15"/>
      <c r="X4735" s="15"/>
      <c r="Y4735" s="15"/>
      <c r="Z4735" s="16"/>
      <c r="AA4735" s="16"/>
      <c r="AB4735" s="16"/>
      <c r="AC4735" s="14"/>
      <c r="AD4735" s="14"/>
      <c r="AE4735" s="27"/>
      <c r="AF4735" s="27"/>
      <c r="AG4735" s="33"/>
      <c r="AH4735" s="34"/>
      <c r="AI4735" s="35"/>
      <c r="AJ4735" s="33"/>
      <c r="AK4735" s="34"/>
      <c r="AL4735" s="35"/>
      <c r="AM4735" s="28"/>
      <c r="AN4735" s="28"/>
      <c r="AO4735" s="28"/>
    </row>
    <row r="4736" spans="5:41" x14ac:dyDescent="0.25">
      <c r="E4736" s="20"/>
      <c r="F4736" s="20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  <c r="Y4736" s="15"/>
      <c r="Z4736" s="16"/>
      <c r="AA4736" s="16"/>
      <c r="AB4736" s="16"/>
      <c r="AC4736" s="14"/>
      <c r="AD4736" s="14"/>
      <c r="AE4736" s="27"/>
      <c r="AF4736" s="27"/>
      <c r="AG4736" s="33"/>
      <c r="AH4736" s="34"/>
      <c r="AI4736" s="35"/>
      <c r="AJ4736" s="33"/>
      <c r="AK4736" s="34"/>
      <c r="AL4736" s="35"/>
      <c r="AM4736" s="28"/>
      <c r="AN4736" s="28"/>
      <c r="AO4736" s="28"/>
    </row>
    <row r="4737" spans="5:41" x14ac:dyDescent="0.25">
      <c r="E4737" s="20"/>
      <c r="F4737" s="20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  <c r="R4737" s="15"/>
      <c r="S4737" s="15"/>
      <c r="T4737" s="15"/>
      <c r="U4737" s="15"/>
      <c r="V4737" s="15"/>
      <c r="W4737" s="15"/>
      <c r="X4737" s="15"/>
      <c r="Y4737" s="15"/>
      <c r="Z4737" s="16"/>
      <c r="AA4737" s="16"/>
      <c r="AB4737" s="16"/>
      <c r="AC4737" s="14"/>
      <c r="AD4737" s="14"/>
      <c r="AE4737" s="27"/>
      <c r="AF4737" s="27"/>
      <c r="AG4737" s="33"/>
      <c r="AH4737" s="34"/>
      <c r="AI4737" s="35"/>
      <c r="AJ4737" s="33"/>
      <c r="AK4737" s="34"/>
      <c r="AL4737" s="35"/>
      <c r="AM4737" s="28"/>
      <c r="AN4737" s="28"/>
      <c r="AO4737" s="28"/>
    </row>
    <row r="4738" spans="5:41" x14ac:dyDescent="0.25">
      <c r="E4738" s="20"/>
      <c r="F4738" s="20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  <c r="Y4738" s="15"/>
      <c r="Z4738" s="16"/>
      <c r="AA4738" s="16"/>
      <c r="AB4738" s="16"/>
      <c r="AC4738" s="14"/>
      <c r="AD4738" s="14"/>
      <c r="AE4738" s="27"/>
      <c r="AF4738" s="27"/>
      <c r="AG4738" s="33"/>
      <c r="AH4738" s="34"/>
      <c r="AI4738" s="35"/>
      <c r="AJ4738" s="33"/>
      <c r="AK4738" s="34"/>
      <c r="AL4738" s="35"/>
      <c r="AM4738" s="28"/>
      <c r="AN4738" s="28"/>
      <c r="AO4738" s="28"/>
    </row>
    <row r="4739" spans="5:41" x14ac:dyDescent="0.25">
      <c r="E4739" s="20"/>
      <c r="F4739" s="20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  <c r="R4739" s="15"/>
      <c r="S4739" s="15"/>
      <c r="T4739" s="15"/>
      <c r="U4739" s="15"/>
      <c r="V4739" s="15"/>
      <c r="W4739" s="15"/>
      <c r="X4739" s="15"/>
      <c r="Y4739" s="15"/>
      <c r="Z4739" s="16"/>
      <c r="AA4739" s="16"/>
      <c r="AB4739" s="16"/>
      <c r="AC4739" s="14"/>
      <c r="AD4739" s="14"/>
      <c r="AE4739" s="27"/>
      <c r="AF4739" s="27"/>
      <c r="AG4739" s="33"/>
      <c r="AH4739" s="34"/>
      <c r="AI4739" s="35"/>
      <c r="AJ4739" s="33"/>
      <c r="AK4739" s="34"/>
      <c r="AL4739" s="35"/>
      <c r="AM4739" s="28"/>
      <c r="AN4739" s="28"/>
      <c r="AO4739" s="28"/>
    </row>
    <row r="4740" spans="5:41" x14ac:dyDescent="0.25">
      <c r="E4740" s="20"/>
      <c r="F4740" s="20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  <c r="R4740" s="15"/>
      <c r="S4740" s="15"/>
      <c r="T4740" s="15"/>
      <c r="U4740" s="15"/>
      <c r="V4740" s="15"/>
      <c r="W4740" s="15"/>
      <c r="X4740" s="15"/>
      <c r="Y4740" s="15"/>
      <c r="Z4740" s="16"/>
      <c r="AA4740" s="16"/>
      <c r="AB4740" s="16"/>
      <c r="AC4740" s="14"/>
      <c r="AD4740" s="14"/>
      <c r="AE4740" s="27"/>
      <c r="AF4740" s="27"/>
      <c r="AG4740" s="33"/>
      <c r="AH4740" s="34"/>
      <c r="AI4740" s="35"/>
      <c r="AJ4740" s="33"/>
      <c r="AK4740" s="34"/>
      <c r="AL4740" s="35"/>
      <c r="AM4740" s="28"/>
      <c r="AN4740" s="28"/>
      <c r="AO4740" s="28"/>
    </row>
    <row r="4741" spans="5:41" x14ac:dyDescent="0.25">
      <c r="E4741" s="20"/>
      <c r="F4741" s="20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  <c r="R4741" s="15"/>
      <c r="S4741" s="15"/>
      <c r="T4741" s="15"/>
      <c r="U4741" s="15"/>
      <c r="V4741" s="15"/>
      <c r="W4741" s="15"/>
      <c r="X4741" s="15"/>
      <c r="Y4741" s="15"/>
      <c r="Z4741" s="16"/>
      <c r="AA4741" s="16"/>
      <c r="AB4741" s="16"/>
      <c r="AC4741" s="14"/>
      <c r="AD4741" s="14"/>
      <c r="AE4741" s="27"/>
      <c r="AF4741" s="27"/>
      <c r="AG4741" s="33"/>
      <c r="AH4741" s="34"/>
      <c r="AI4741" s="35"/>
      <c r="AJ4741" s="33"/>
      <c r="AK4741" s="34"/>
      <c r="AL4741" s="35"/>
      <c r="AM4741" s="28"/>
      <c r="AN4741" s="28"/>
      <c r="AO4741" s="28"/>
    </row>
    <row r="4742" spans="5:41" x14ac:dyDescent="0.25">
      <c r="E4742" s="20"/>
      <c r="F4742" s="20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  <c r="R4742" s="15"/>
      <c r="S4742" s="15"/>
      <c r="T4742" s="15"/>
      <c r="U4742" s="15"/>
      <c r="V4742" s="15"/>
      <c r="W4742" s="15"/>
      <c r="X4742" s="15"/>
      <c r="Y4742" s="15"/>
      <c r="Z4742" s="16"/>
      <c r="AA4742" s="16"/>
      <c r="AB4742" s="16"/>
      <c r="AC4742" s="14"/>
      <c r="AD4742" s="14"/>
      <c r="AE4742" s="27"/>
      <c r="AF4742" s="27"/>
      <c r="AG4742" s="33"/>
      <c r="AH4742" s="34"/>
      <c r="AI4742" s="35"/>
      <c r="AJ4742" s="33"/>
      <c r="AK4742" s="34"/>
      <c r="AL4742" s="35"/>
      <c r="AM4742" s="28"/>
      <c r="AN4742" s="28"/>
      <c r="AO4742" s="28"/>
    </row>
    <row r="4743" spans="5:41" x14ac:dyDescent="0.25">
      <c r="E4743" s="20"/>
      <c r="F4743" s="20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  <c r="R4743" s="15"/>
      <c r="S4743" s="15"/>
      <c r="T4743" s="15"/>
      <c r="U4743" s="15"/>
      <c r="V4743" s="15"/>
      <c r="W4743" s="15"/>
      <c r="X4743" s="15"/>
      <c r="Y4743" s="15"/>
      <c r="Z4743" s="16"/>
      <c r="AA4743" s="16"/>
      <c r="AB4743" s="16"/>
      <c r="AC4743" s="14"/>
      <c r="AD4743" s="14"/>
      <c r="AE4743" s="27"/>
      <c r="AF4743" s="27"/>
      <c r="AG4743" s="33"/>
      <c r="AH4743" s="34"/>
      <c r="AI4743" s="35"/>
      <c r="AJ4743" s="33"/>
      <c r="AK4743" s="34"/>
      <c r="AL4743" s="35"/>
      <c r="AM4743" s="28"/>
      <c r="AN4743" s="28"/>
      <c r="AO4743" s="28"/>
    </row>
    <row r="4744" spans="5:41" x14ac:dyDescent="0.25">
      <c r="E4744" s="20"/>
      <c r="F4744" s="20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  <c r="R4744" s="15"/>
      <c r="S4744" s="15"/>
      <c r="T4744" s="15"/>
      <c r="U4744" s="15"/>
      <c r="V4744" s="15"/>
      <c r="W4744" s="15"/>
      <c r="X4744" s="15"/>
      <c r="Y4744" s="15"/>
      <c r="Z4744" s="16"/>
      <c r="AA4744" s="16"/>
      <c r="AB4744" s="16"/>
      <c r="AC4744" s="14"/>
      <c r="AD4744" s="14"/>
      <c r="AE4744" s="27"/>
      <c r="AF4744" s="27"/>
      <c r="AG4744" s="33"/>
      <c r="AH4744" s="34"/>
      <c r="AI4744" s="35"/>
      <c r="AJ4744" s="33"/>
      <c r="AK4744" s="34"/>
      <c r="AL4744" s="35"/>
      <c r="AM4744" s="28"/>
      <c r="AN4744" s="28"/>
      <c r="AO4744" s="28"/>
    </row>
    <row r="4745" spans="5:41" x14ac:dyDescent="0.25">
      <c r="E4745" s="20"/>
      <c r="F4745" s="20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  <c r="R4745" s="15"/>
      <c r="S4745" s="15"/>
      <c r="T4745" s="15"/>
      <c r="U4745" s="15"/>
      <c r="V4745" s="15"/>
      <c r="W4745" s="15"/>
      <c r="X4745" s="15"/>
      <c r="Y4745" s="15"/>
      <c r="Z4745" s="16"/>
      <c r="AA4745" s="16"/>
      <c r="AB4745" s="16"/>
      <c r="AC4745" s="14"/>
      <c r="AD4745" s="14"/>
      <c r="AE4745" s="27"/>
      <c r="AF4745" s="27"/>
      <c r="AG4745" s="33"/>
      <c r="AH4745" s="34"/>
      <c r="AI4745" s="35"/>
      <c r="AJ4745" s="33"/>
      <c r="AK4745" s="34"/>
      <c r="AL4745" s="35"/>
      <c r="AM4745" s="28"/>
      <c r="AN4745" s="28"/>
      <c r="AO4745" s="28"/>
    </row>
    <row r="4746" spans="5:41" x14ac:dyDescent="0.25">
      <c r="E4746" s="20"/>
      <c r="F4746" s="20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  <c r="R4746" s="15"/>
      <c r="S4746" s="15"/>
      <c r="T4746" s="15"/>
      <c r="U4746" s="15"/>
      <c r="V4746" s="15"/>
      <c r="W4746" s="15"/>
      <c r="X4746" s="15"/>
      <c r="Y4746" s="15"/>
      <c r="Z4746" s="16"/>
      <c r="AA4746" s="16"/>
      <c r="AB4746" s="16"/>
      <c r="AC4746" s="14"/>
      <c r="AD4746" s="14"/>
      <c r="AE4746" s="27"/>
      <c r="AF4746" s="27"/>
      <c r="AG4746" s="33"/>
      <c r="AH4746" s="34"/>
      <c r="AI4746" s="35"/>
      <c r="AJ4746" s="33"/>
      <c r="AK4746" s="34"/>
      <c r="AL4746" s="35"/>
      <c r="AM4746" s="28"/>
      <c r="AN4746" s="28"/>
      <c r="AO4746" s="28"/>
    </row>
    <row r="4747" spans="5:41" x14ac:dyDescent="0.25">
      <c r="E4747" s="20"/>
      <c r="F4747" s="20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  <c r="Y4747" s="15"/>
      <c r="Z4747" s="16"/>
      <c r="AA4747" s="16"/>
      <c r="AB4747" s="16"/>
      <c r="AC4747" s="14"/>
      <c r="AD4747" s="14"/>
      <c r="AE4747" s="27"/>
      <c r="AF4747" s="27"/>
      <c r="AG4747" s="33"/>
      <c r="AH4747" s="34"/>
      <c r="AI4747" s="35"/>
      <c r="AJ4747" s="33"/>
      <c r="AK4747" s="34"/>
      <c r="AL4747" s="35"/>
      <c r="AM4747" s="28"/>
      <c r="AN4747" s="28"/>
      <c r="AO4747" s="28"/>
    </row>
    <row r="4748" spans="5:41" x14ac:dyDescent="0.25">
      <c r="E4748" s="20"/>
      <c r="F4748" s="20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  <c r="Y4748" s="15"/>
      <c r="Z4748" s="16"/>
      <c r="AA4748" s="16"/>
      <c r="AB4748" s="16"/>
      <c r="AC4748" s="14"/>
      <c r="AD4748" s="14"/>
      <c r="AE4748" s="27"/>
      <c r="AF4748" s="27"/>
      <c r="AG4748" s="33"/>
      <c r="AH4748" s="34"/>
      <c r="AI4748" s="35"/>
      <c r="AJ4748" s="33"/>
      <c r="AK4748" s="34"/>
      <c r="AL4748" s="35"/>
      <c r="AM4748" s="28"/>
      <c r="AN4748" s="28"/>
      <c r="AO4748" s="28"/>
    </row>
    <row r="4749" spans="5:41" x14ac:dyDescent="0.25">
      <c r="E4749" s="20"/>
      <c r="F4749" s="20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15"/>
      <c r="Y4749" s="15"/>
      <c r="Z4749" s="16"/>
      <c r="AA4749" s="16"/>
      <c r="AB4749" s="16"/>
      <c r="AC4749" s="14"/>
      <c r="AD4749" s="14"/>
      <c r="AE4749" s="27"/>
      <c r="AF4749" s="27"/>
      <c r="AG4749" s="33"/>
      <c r="AH4749" s="34"/>
      <c r="AI4749" s="35"/>
      <c r="AJ4749" s="33"/>
      <c r="AK4749" s="34"/>
      <c r="AL4749" s="35"/>
      <c r="AM4749" s="28"/>
      <c r="AN4749" s="28"/>
      <c r="AO4749" s="28"/>
    </row>
    <row r="4750" spans="5:41" x14ac:dyDescent="0.25">
      <c r="E4750" s="20"/>
      <c r="F4750" s="20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6"/>
      <c r="AA4750" s="16"/>
      <c r="AB4750" s="16"/>
      <c r="AC4750" s="14"/>
      <c r="AD4750" s="14"/>
      <c r="AE4750" s="27"/>
      <c r="AF4750" s="27"/>
      <c r="AG4750" s="33"/>
      <c r="AH4750" s="34"/>
      <c r="AI4750" s="35"/>
      <c r="AJ4750" s="33"/>
      <c r="AK4750" s="34"/>
      <c r="AL4750" s="35"/>
      <c r="AM4750" s="28"/>
      <c r="AN4750" s="28"/>
      <c r="AO4750" s="28"/>
    </row>
    <row r="4751" spans="5:41" x14ac:dyDescent="0.25">
      <c r="E4751" s="20"/>
      <c r="F4751" s="20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  <c r="R4751" s="15"/>
      <c r="S4751" s="15"/>
      <c r="T4751" s="15"/>
      <c r="U4751" s="15"/>
      <c r="V4751" s="15"/>
      <c r="W4751" s="15"/>
      <c r="X4751" s="15"/>
      <c r="Y4751" s="15"/>
      <c r="Z4751" s="16"/>
      <c r="AA4751" s="16"/>
      <c r="AB4751" s="16"/>
      <c r="AC4751" s="14"/>
      <c r="AD4751" s="14"/>
      <c r="AE4751" s="27"/>
      <c r="AF4751" s="27"/>
      <c r="AG4751" s="33"/>
      <c r="AH4751" s="34"/>
      <c r="AI4751" s="35"/>
      <c r="AJ4751" s="33"/>
      <c r="AK4751" s="34"/>
      <c r="AL4751" s="35"/>
      <c r="AM4751" s="28"/>
      <c r="AN4751" s="28"/>
      <c r="AO4751" s="28"/>
    </row>
    <row r="4752" spans="5:41" x14ac:dyDescent="0.25">
      <c r="E4752" s="20"/>
      <c r="F4752" s="20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15"/>
      <c r="Y4752" s="15"/>
      <c r="Z4752" s="16"/>
      <c r="AA4752" s="16"/>
      <c r="AB4752" s="16"/>
      <c r="AC4752" s="14"/>
      <c r="AD4752" s="14"/>
      <c r="AE4752" s="27"/>
      <c r="AF4752" s="27"/>
      <c r="AG4752" s="33"/>
      <c r="AH4752" s="34"/>
      <c r="AI4752" s="35"/>
      <c r="AJ4752" s="33"/>
      <c r="AK4752" s="34"/>
      <c r="AL4752" s="35"/>
      <c r="AM4752" s="28"/>
      <c r="AN4752" s="28"/>
      <c r="AO4752" s="28"/>
    </row>
    <row r="4753" spans="5:41" x14ac:dyDescent="0.25">
      <c r="E4753" s="20"/>
      <c r="F4753" s="20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  <c r="Y4753" s="15"/>
      <c r="Z4753" s="16"/>
      <c r="AA4753" s="16"/>
      <c r="AB4753" s="16"/>
      <c r="AC4753" s="14"/>
      <c r="AD4753" s="14"/>
      <c r="AE4753" s="27"/>
      <c r="AF4753" s="27"/>
      <c r="AG4753" s="33"/>
      <c r="AH4753" s="34"/>
      <c r="AI4753" s="35"/>
      <c r="AJ4753" s="33"/>
      <c r="AK4753" s="34"/>
      <c r="AL4753" s="35"/>
      <c r="AM4753" s="28"/>
      <c r="AN4753" s="28"/>
      <c r="AO4753" s="28"/>
    </row>
    <row r="4754" spans="5:41" x14ac:dyDescent="0.25">
      <c r="E4754" s="20"/>
      <c r="F4754" s="20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  <c r="Y4754" s="15"/>
      <c r="Z4754" s="16"/>
      <c r="AA4754" s="16"/>
      <c r="AB4754" s="16"/>
      <c r="AC4754" s="14"/>
      <c r="AD4754" s="14"/>
      <c r="AE4754" s="27"/>
      <c r="AF4754" s="27"/>
      <c r="AG4754" s="33"/>
      <c r="AH4754" s="34"/>
      <c r="AI4754" s="35"/>
      <c r="AJ4754" s="33"/>
      <c r="AK4754" s="34"/>
      <c r="AL4754" s="35"/>
      <c r="AM4754" s="28"/>
      <c r="AN4754" s="28"/>
      <c r="AO4754" s="28"/>
    </row>
    <row r="4755" spans="5:41" x14ac:dyDescent="0.25">
      <c r="E4755" s="20"/>
      <c r="F4755" s="20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15"/>
      <c r="Y4755" s="15"/>
      <c r="Z4755" s="16"/>
      <c r="AA4755" s="16"/>
      <c r="AB4755" s="16"/>
      <c r="AC4755" s="14"/>
      <c r="AD4755" s="14"/>
      <c r="AE4755" s="27"/>
      <c r="AF4755" s="27"/>
      <c r="AG4755" s="33"/>
      <c r="AH4755" s="34"/>
      <c r="AI4755" s="35"/>
      <c r="AJ4755" s="33"/>
      <c r="AK4755" s="34"/>
      <c r="AL4755" s="35"/>
      <c r="AM4755" s="28"/>
      <c r="AN4755" s="28"/>
      <c r="AO4755" s="28"/>
    </row>
    <row r="4756" spans="5:41" x14ac:dyDescent="0.25">
      <c r="E4756" s="20"/>
      <c r="F4756" s="20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  <c r="R4756" s="15"/>
      <c r="S4756" s="15"/>
      <c r="T4756" s="15"/>
      <c r="U4756" s="15"/>
      <c r="V4756" s="15"/>
      <c r="W4756" s="15"/>
      <c r="X4756" s="15"/>
      <c r="Y4756" s="15"/>
      <c r="Z4756" s="16"/>
      <c r="AA4756" s="16"/>
      <c r="AB4756" s="16"/>
      <c r="AC4756" s="14"/>
      <c r="AD4756" s="14"/>
      <c r="AE4756" s="27"/>
      <c r="AF4756" s="27"/>
      <c r="AG4756" s="33"/>
      <c r="AH4756" s="34"/>
      <c r="AI4756" s="35"/>
      <c r="AJ4756" s="33"/>
      <c r="AK4756" s="34"/>
      <c r="AL4756" s="35"/>
      <c r="AM4756" s="28"/>
      <c r="AN4756" s="28"/>
      <c r="AO4756" s="28"/>
    </row>
    <row r="4757" spans="5:41" x14ac:dyDescent="0.25">
      <c r="E4757" s="20"/>
      <c r="F4757" s="20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  <c r="S4757" s="15"/>
      <c r="T4757" s="15"/>
      <c r="U4757" s="15"/>
      <c r="V4757" s="15"/>
      <c r="W4757" s="15"/>
      <c r="X4757" s="15"/>
      <c r="Y4757" s="15"/>
      <c r="Z4757" s="16"/>
      <c r="AA4757" s="16"/>
      <c r="AB4757" s="16"/>
      <c r="AC4757" s="14"/>
      <c r="AD4757" s="14"/>
      <c r="AE4757" s="27"/>
      <c r="AF4757" s="27"/>
      <c r="AG4757" s="33"/>
      <c r="AH4757" s="34"/>
      <c r="AI4757" s="35"/>
      <c r="AJ4757" s="33"/>
      <c r="AK4757" s="34"/>
      <c r="AL4757" s="35"/>
      <c r="AM4757" s="28"/>
      <c r="AN4757" s="28"/>
      <c r="AO4757" s="28"/>
    </row>
    <row r="4758" spans="5:41" x14ac:dyDescent="0.25">
      <c r="E4758" s="20"/>
      <c r="F4758" s="20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  <c r="R4758" s="15"/>
      <c r="S4758" s="15"/>
      <c r="T4758" s="15"/>
      <c r="U4758" s="15"/>
      <c r="V4758" s="15"/>
      <c r="W4758" s="15"/>
      <c r="X4758" s="15"/>
      <c r="Y4758" s="15"/>
      <c r="Z4758" s="16"/>
      <c r="AA4758" s="16"/>
      <c r="AB4758" s="16"/>
      <c r="AC4758" s="14"/>
      <c r="AD4758" s="14"/>
      <c r="AE4758" s="27"/>
      <c r="AF4758" s="27"/>
      <c r="AG4758" s="33"/>
      <c r="AH4758" s="34"/>
      <c r="AI4758" s="35"/>
      <c r="AJ4758" s="33"/>
      <c r="AK4758" s="34"/>
      <c r="AL4758" s="35"/>
      <c r="AM4758" s="28"/>
      <c r="AN4758" s="28"/>
      <c r="AO4758" s="28"/>
    </row>
    <row r="4759" spans="5:41" x14ac:dyDescent="0.25">
      <c r="E4759" s="20"/>
      <c r="F4759" s="20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  <c r="R4759" s="15"/>
      <c r="S4759" s="15"/>
      <c r="T4759" s="15"/>
      <c r="U4759" s="15"/>
      <c r="V4759" s="15"/>
      <c r="W4759" s="15"/>
      <c r="X4759" s="15"/>
      <c r="Y4759" s="15"/>
      <c r="Z4759" s="16"/>
      <c r="AA4759" s="16"/>
      <c r="AB4759" s="16"/>
      <c r="AC4759" s="14"/>
      <c r="AD4759" s="14"/>
      <c r="AE4759" s="27"/>
      <c r="AF4759" s="27"/>
      <c r="AG4759" s="33"/>
      <c r="AH4759" s="34"/>
      <c r="AI4759" s="35"/>
      <c r="AJ4759" s="33"/>
      <c r="AK4759" s="34"/>
      <c r="AL4759" s="35"/>
      <c r="AM4759" s="28"/>
      <c r="AN4759" s="28"/>
      <c r="AO4759" s="28"/>
    </row>
    <row r="4760" spans="5:41" x14ac:dyDescent="0.25">
      <c r="E4760" s="20"/>
      <c r="F4760" s="20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  <c r="Y4760" s="15"/>
      <c r="Z4760" s="16"/>
      <c r="AA4760" s="16"/>
      <c r="AB4760" s="16"/>
      <c r="AC4760" s="14"/>
      <c r="AD4760" s="14"/>
      <c r="AE4760" s="27"/>
      <c r="AF4760" s="27"/>
      <c r="AG4760" s="33"/>
      <c r="AH4760" s="34"/>
      <c r="AI4760" s="35"/>
      <c r="AJ4760" s="33"/>
      <c r="AK4760" s="34"/>
      <c r="AL4760" s="35"/>
      <c r="AM4760" s="28"/>
      <c r="AN4760" s="28"/>
      <c r="AO4760" s="28"/>
    </row>
    <row r="4761" spans="5:41" x14ac:dyDescent="0.25">
      <c r="E4761" s="20"/>
      <c r="F4761" s="20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  <c r="R4761" s="15"/>
      <c r="S4761" s="15"/>
      <c r="T4761" s="15"/>
      <c r="U4761" s="15"/>
      <c r="V4761" s="15"/>
      <c r="W4761" s="15"/>
      <c r="X4761" s="15"/>
      <c r="Y4761" s="15"/>
      <c r="Z4761" s="16"/>
      <c r="AA4761" s="16"/>
      <c r="AB4761" s="16"/>
      <c r="AC4761" s="14"/>
      <c r="AD4761" s="14"/>
      <c r="AE4761" s="27"/>
      <c r="AF4761" s="27"/>
      <c r="AG4761" s="33"/>
      <c r="AH4761" s="34"/>
      <c r="AI4761" s="35"/>
      <c r="AJ4761" s="33"/>
      <c r="AK4761" s="34"/>
      <c r="AL4761" s="35"/>
      <c r="AM4761" s="28"/>
      <c r="AN4761" s="28"/>
      <c r="AO4761" s="28"/>
    </row>
    <row r="4762" spans="5:41" x14ac:dyDescent="0.25">
      <c r="E4762" s="20"/>
      <c r="F4762" s="20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6"/>
      <c r="AA4762" s="16"/>
      <c r="AB4762" s="16"/>
      <c r="AC4762" s="14"/>
      <c r="AD4762" s="14"/>
      <c r="AE4762" s="27"/>
      <c r="AF4762" s="27"/>
      <c r="AG4762" s="33"/>
      <c r="AH4762" s="34"/>
      <c r="AI4762" s="35"/>
      <c r="AJ4762" s="33"/>
      <c r="AK4762" s="34"/>
      <c r="AL4762" s="35"/>
      <c r="AM4762" s="28"/>
      <c r="AN4762" s="28"/>
      <c r="AO4762" s="28"/>
    </row>
    <row r="4763" spans="5:41" x14ac:dyDescent="0.25">
      <c r="E4763" s="20"/>
      <c r="F4763" s="20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  <c r="R4763" s="15"/>
      <c r="S4763" s="15"/>
      <c r="T4763" s="15"/>
      <c r="U4763" s="15"/>
      <c r="V4763" s="15"/>
      <c r="W4763" s="15"/>
      <c r="X4763" s="15"/>
      <c r="Y4763" s="15"/>
      <c r="Z4763" s="16"/>
      <c r="AA4763" s="16"/>
      <c r="AB4763" s="16"/>
      <c r="AC4763" s="14"/>
      <c r="AD4763" s="14"/>
      <c r="AE4763" s="27"/>
      <c r="AF4763" s="27"/>
      <c r="AG4763" s="33"/>
      <c r="AH4763" s="34"/>
      <c r="AI4763" s="35"/>
      <c r="AJ4763" s="33"/>
      <c r="AK4763" s="34"/>
      <c r="AL4763" s="35"/>
      <c r="AM4763" s="28"/>
      <c r="AN4763" s="28"/>
      <c r="AO4763" s="28"/>
    </row>
    <row r="4764" spans="5:41" x14ac:dyDescent="0.25">
      <c r="E4764" s="20"/>
      <c r="F4764" s="20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  <c r="Y4764" s="15"/>
      <c r="Z4764" s="16"/>
      <c r="AA4764" s="16"/>
      <c r="AB4764" s="16"/>
      <c r="AC4764" s="14"/>
      <c r="AD4764" s="14"/>
      <c r="AE4764" s="27"/>
      <c r="AF4764" s="27"/>
      <c r="AG4764" s="33"/>
      <c r="AH4764" s="34"/>
      <c r="AI4764" s="35"/>
      <c r="AJ4764" s="33"/>
      <c r="AK4764" s="34"/>
      <c r="AL4764" s="35"/>
      <c r="AM4764" s="28"/>
      <c r="AN4764" s="28"/>
      <c r="AO4764" s="28"/>
    </row>
    <row r="4765" spans="5:41" x14ac:dyDescent="0.25">
      <c r="E4765" s="20"/>
      <c r="F4765" s="20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  <c r="R4765" s="15"/>
      <c r="S4765" s="15"/>
      <c r="T4765" s="15"/>
      <c r="U4765" s="15"/>
      <c r="V4765" s="15"/>
      <c r="W4765" s="15"/>
      <c r="X4765" s="15"/>
      <c r="Y4765" s="15"/>
      <c r="Z4765" s="16"/>
      <c r="AA4765" s="16"/>
      <c r="AB4765" s="16"/>
      <c r="AC4765" s="14"/>
      <c r="AD4765" s="14"/>
      <c r="AE4765" s="27"/>
      <c r="AF4765" s="27"/>
      <c r="AG4765" s="33"/>
      <c r="AH4765" s="34"/>
      <c r="AI4765" s="35"/>
      <c r="AJ4765" s="33"/>
      <c r="AK4765" s="34"/>
      <c r="AL4765" s="35"/>
      <c r="AM4765" s="28"/>
      <c r="AN4765" s="28"/>
      <c r="AO4765" s="28"/>
    </row>
    <row r="4766" spans="5:41" x14ac:dyDescent="0.25">
      <c r="E4766" s="20"/>
      <c r="F4766" s="20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  <c r="R4766" s="15"/>
      <c r="S4766" s="15"/>
      <c r="T4766" s="15"/>
      <c r="U4766" s="15"/>
      <c r="V4766" s="15"/>
      <c r="W4766" s="15"/>
      <c r="X4766" s="15"/>
      <c r="Y4766" s="15"/>
      <c r="Z4766" s="16"/>
      <c r="AA4766" s="16"/>
      <c r="AB4766" s="16"/>
      <c r="AC4766" s="14"/>
      <c r="AD4766" s="14"/>
      <c r="AE4766" s="27"/>
      <c r="AF4766" s="27"/>
      <c r="AG4766" s="33"/>
      <c r="AH4766" s="34"/>
      <c r="AI4766" s="35"/>
      <c r="AJ4766" s="33"/>
      <c r="AK4766" s="34"/>
      <c r="AL4766" s="35"/>
      <c r="AM4766" s="28"/>
      <c r="AN4766" s="28"/>
      <c r="AO4766" s="28"/>
    </row>
    <row r="4767" spans="5:41" x14ac:dyDescent="0.25">
      <c r="E4767" s="20"/>
      <c r="F4767" s="20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  <c r="R4767" s="15"/>
      <c r="S4767" s="15"/>
      <c r="T4767" s="15"/>
      <c r="U4767" s="15"/>
      <c r="V4767" s="15"/>
      <c r="W4767" s="15"/>
      <c r="X4767" s="15"/>
      <c r="Y4767" s="15"/>
      <c r="Z4767" s="16"/>
      <c r="AA4767" s="16"/>
      <c r="AB4767" s="16"/>
      <c r="AC4767" s="14"/>
      <c r="AD4767" s="14"/>
      <c r="AE4767" s="27"/>
      <c r="AF4767" s="27"/>
      <c r="AG4767" s="33"/>
      <c r="AH4767" s="34"/>
      <c r="AI4767" s="35"/>
      <c r="AJ4767" s="33"/>
      <c r="AK4767" s="34"/>
      <c r="AL4767" s="35"/>
      <c r="AM4767" s="28"/>
      <c r="AN4767" s="28"/>
      <c r="AO4767" s="28"/>
    </row>
    <row r="4768" spans="5:41" x14ac:dyDescent="0.25">
      <c r="E4768" s="20"/>
      <c r="F4768" s="20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  <c r="R4768" s="15"/>
      <c r="S4768" s="15"/>
      <c r="T4768" s="15"/>
      <c r="U4768" s="15"/>
      <c r="V4768" s="15"/>
      <c r="W4768" s="15"/>
      <c r="X4768" s="15"/>
      <c r="Y4768" s="15"/>
      <c r="Z4768" s="16"/>
      <c r="AA4768" s="16"/>
      <c r="AB4768" s="16"/>
      <c r="AC4768" s="14"/>
      <c r="AD4768" s="14"/>
      <c r="AE4768" s="27"/>
      <c r="AF4768" s="27"/>
      <c r="AG4768" s="33"/>
      <c r="AH4768" s="34"/>
      <c r="AI4768" s="35"/>
      <c r="AJ4768" s="33"/>
      <c r="AK4768" s="34"/>
      <c r="AL4768" s="35"/>
      <c r="AM4768" s="28"/>
      <c r="AN4768" s="28"/>
      <c r="AO4768" s="28"/>
    </row>
    <row r="4769" spans="5:41" x14ac:dyDescent="0.25">
      <c r="E4769" s="20"/>
      <c r="F4769" s="20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  <c r="Y4769" s="15"/>
      <c r="Z4769" s="16"/>
      <c r="AA4769" s="16"/>
      <c r="AB4769" s="16"/>
      <c r="AC4769" s="14"/>
      <c r="AD4769" s="14"/>
      <c r="AE4769" s="27"/>
      <c r="AF4769" s="27"/>
      <c r="AG4769" s="33"/>
      <c r="AH4769" s="34"/>
      <c r="AI4769" s="35"/>
      <c r="AJ4769" s="33"/>
      <c r="AK4769" s="34"/>
      <c r="AL4769" s="35"/>
      <c r="AM4769" s="28"/>
      <c r="AN4769" s="28"/>
      <c r="AO4769" s="28"/>
    </row>
    <row r="4770" spans="5:41" x14ac:dyDescent="0.25">
      <c r="E4770" s="20"/>
      <c r="F4770" s="20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  <c r="R4770" s="15"/>
      <c r="S4770" s="15"/>
      <c r="T4770" s="15"/>
      <c r="U4770" s="15"/>
      <c r="V4770" s="15"/>
      <c r="W4770" s="15"/>
      <c r="X4770" s="15"/>
      <c r="Y4770" s="15"/>
      <c r="Z4770" s="16"/>
      <c r="AA4770" s="16"/>
      <c r="AB4770" s="16"/>
      <c r="AC4770" s="14"/>
      <c r="AD4770" s="14"/>
      <c r="AE4770" s="27"/>
      <c r="AF4770" s="27"/>
      <c r="AG4770" s="33"/>
      <c r="AH4770" s="34"/>
      <c r="AI4770" s="35"/>
      <c r="AJ4770" s="33"/>
      <c r="AK4770" s="34"/>
      <c r="AL4770" s="35"/>
      <c r="AM4770" s="28"/>
      <c r="AN4770" s="28"/>
      <c r="AO4770" s="28"/>
    </row>
    <row r="4771" spans="5:41" x14ac:dyDescent="0.25">
      <c r="E4771" s="20"/>
      <c r="F4771" s="20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  <c r="R4771" s="15"/>
      <c r="S4771" s="15"/>
      <c r="T4771" s="15"/>
      <c r="U4771" s="15"/>
      <c r="V4771" s="15"/>
      <c r="W4771" s="15"/>
      <c r="X4771" s="15"/>
      <c r="Y4771" s="15"/>
      <c r="Z4771" s="16"/>
      <c r="AA4771" s="16"/>
      <c r="AB4771" s="16"/>
      <c r="AC4771" s="14"/>
      <c r="AD4771" s="14"/>
      <c r="AE4771" s="27"/>
      <c r="AF4771" s="27"/>
      <c r="AG4771" s="33"/>
      <c r="AH4771" s="34"/>
      <c r="AI4771" s="35"/>
      <c r="AJ4771" s="33"/>
      <c r="AK4771" s="34"/>
      <c r="AL4771" s="35"/>
      <c r="AM4771" s="28"/>
      <c r="AN4771" s="28"/>
      <c r="AO4771" s="28"/>
    </row>
    <row r="4772" spans="5:41" x14ac:dyDescent="0.25">
      <c r="E4772" s="20"/>
      <c r="F4772" s="20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  <c r="R4772" s="15"/>
      <c r="S4772" s="15"/>
      <c r="T4772" s="15"/>
      <c r="U4772" s="15"/>
      <c r="V4772" s="15"/>
      <c r="W4772" s="15"/>
      <c r="X4772" s="15"/>
      <c r="Y4772" s="15"/>
      <c r="Z4772" s="16"/>
      <c r="AA4772" s="16"/>
      <c r="AB4772" s="16"/>
      <c r="AC4772" s="14"/>
      <c r="AD4772" s="14"/>
      <c r="AE4772" s="27"/>
      <c r="AF4772" s="27"/>
      <c r="AG4772" s="33"/>
      <c r="AH4772" s="34"/>
      <c r="AI4772" s="35"/>
      <c r="AJ4772" s="33"/>
      <c r="AK4772" s="34"/>
      <c r="AL4772" s="35"/>
      <c r="AM4772" s="28"/>
      <c r="AN4772" s="28"/>
      <c r="AO4772" s="28"/>
    </row>
    <row r="4773" spans="5:41" x14ac:dyDescent="0.25">
      <c r="E4773" s="20"/>
      <c r="F4773" s="20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  <c r="R4773" s="15"/>
      <c r="S4773" s="15"/>
      <c r="T4773" s="15"/>
      <c r="U4773" s="15"/>
      <c r="V4773" s="15"/>
      <c r="W4773" s="15"/>
      <c r="X4773" s="15"/>
      <c r="Y4773" s="15"/>
      <c r="Z4773" s="16"/>
      <c r="AA4773" s="16"/>
      <c r="AB4773" s="16"/>
      <c r="AC4773" s="14"/>
      <c r="AD4773" s="14"/>
      <c r="AE4773" s="27"/>
      <c r="AF4773" s="27"/>
      <c r="AG4773" s="33"/>
      <c r="AH4773" s="34"/>
      <c r="AI4773" s="35"/>
      <c r="AJ4773" s="33"/>
      <c r="AK4773" s="34"/>
      <c r="AL4773" s="35"/>
      <c r="AM4773" s="28"/>
      <c r="AN4773" s="28"/>
      <c r="AO4773" s="28"/>
    </row>
    <row r="4774" spans="5:41" x14ac:dyDescent="0.25">
      <c r="E4774" s="20"/>
      <c r="F4774" s="20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15"/>
      <c r="Y4774" s="15"/>
      <c r="Z4774" s="16"/>
      <c r="AA4774" s="16"/>
      <c r="AB4774" s="16"/>
      <c r="AC4774" s="14"/>
      <c r="AD4774" s="14"/>
      <c r="AE4774" s="27"/>
      <c r="AF4774" s="27"/>
      <c r="AG4774" s="33"/>
      <c r="AH4774" s="34"/>
      <c r="AI4774" s="35"/>
      <c r="AJ4774" s="33"/>
      <c r="AK4774" s="34"/>
      <c r="AL4774" s="35"/>
      <c r="AM4774" s="28"/>
      <c r="AN4774" s="28"/>
      <c r="AO4774" s="28"/>
    </row>
    <row r="4775" spans="5:41" x14ac:dyDescent="0.25">
      <c r="E4775" s="20"/>
      <c r="F4775" s="20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  <c r="R4775" s="15"/>
      <c r="S4775" s="15"/>
      <c r="T4775" s="15"/>
      <c r="U4775" s="15"/>
      <c r="V4775" s="15"/>
      <c r="W4775" s="15"/>
      <c r="X4775" s="15"/>
      <c r="Y4775" s="15"/>
      <c r="Z4775" s="16"/>
      <c r="AA4775" s="16"/>
      <c r="AB4775" s="16"/>
      <c r="AC4775" s="14"/>
      <c r="AD4775" s="14"/>
      <c r="AE4775" s="27"/>
      <c r="AF4775" s="27"/>
      <c r="AG4775" s="33"/>
      <c r="AH4775" s="34"/>
      <c r="AI4775" s="35"/>
      <c r="AJ4775" s="33"/>
      <c r="AK4775" s="34"/>
      <c r="AL4775" s="35"/>
      <c r="AM4775" s="28"/>
      <c r="AN4775" s="28"/>
      <c r="AO4775" s="28"/>
    </row>
    <row r="4776" spans="5:41" x14ac:dyDescent="0.25">
      <c r="E4776" s="20"/>
      <c r="F4776" s="20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  <c r="R4776" s="15"/>
      <c r="S4776" s="15"/>
      <c r="T4776" s="15"/>
      <c r="U4776" s="15"/>
      <c r="V4776" s="15"/>
      <c r="W4776" s="15"/>
      <c r="X4776" s="15"/>
      <c r="Y4776" s="15"/>
      <c r="Z4776" s="16"/>
      <c r="AA4776" s="16"/>
      <c r="AB4776" s="16"/>
      <c r="AC4776" s="14"/>
      <c r="AD4776" s="14"/>
      <c r="AE4776" s="27"/>
      <c r="AF4776" s="27"/>
      <c r="AG4776" s="33"/>
      <c r="AH4776" s="34"/>
      <c r="AI4776" s="35"/>
      <c r="AJ4776" s="33"/>
      <c r="AK4776" s="34"/>
      <c r="AL4776" s="35"/>
      <c r="AM4776" s="28"/>
      <c r="AN4776" s="28"/>
      <c r="AO4776" s="28"/>
    </row>
    <row r="4777" spans="5:41" x14ac:dyDescent="0.25">
      <c r="E4777" s="20"/>
      <c r="F4777" s="20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15"/>
      <c r="Y4777" s="15"/>
      <c r="Z4777" s="16"/>
      <c r="AA4777" s="16"/>
      <c r="AB4777" s="16"/>
      <c r="AC4777" s="14"/>
      <c r="AD4777" s="14"/>
      <c r="AE4777" s="27"/>
      <c r="AF4777" s="27"/>
      <c r="AG4777" s="33"/>
      <c r="AH4777" s="34"/>
      <c r="AI4777" s="35"/>
      <c r="AJ4777" s="33"/>
      <c r="AK4777" s="34"/>
      <c r="AL4777" s="35"/>
      <c r="AM4777" s="28"/>
      <c r="AN4777" s="28"/>
      <c r="AO4777" s="28"/>
    </row>
    <row r="4778" spans="5:41" x14ac:dyDescent="0.25">
      <c r="E4778" s="20"/>
      <c r="F4778" s="20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6"/>
      <c r="AA4778" s="16"/>
      <c r="AB4778" s="16"/>
      <c r="AC4778" s="14"/>
      <c r="AD4778" s="14"/>
      <c r="AE4778" s="27"/>
      <c r="AF4778" s="27"/>
      <c r="AG4778" s="33"/>
      <c r="AH4778" s="34"/>
      <c r="AI4778" s="35"/>
      <c r="AJ4778" s="33"/>
      <c r="AK4778" s="34"/>
      <c r="AL4778" s="35"/>
      <c r="AM4778" s="28"/>
      <c r="AN4778" s="28"/>
      <c r="AO4778" s="28"/>
    </row>
    <row r="4779" spans="5:41" x14ac:dyDescent="0.25">
      <c r="E4779" s="20"/>
      <c r="F4779" s="20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  <c r="Y4779" s="15"/>
      <c r="Z4779" s="16"/>
      <c r="AA4779" s="16"/>
      <c r="AB4779" s="16"/>
      <c r="AC4779" s="14"/>
      <c r="AD4779" s="14"/>
      <c r="AE4779" s="27"/>
      <c r="AF4779" s="27"/>
      <c r="AG4779" s="33"/>
      <c r="AH4779" s="34"/>
      <c r="AI4779" s="35"/>
      <c r="AJ4779" s="33"/>
      <c r="AK4779" s="34"/>
      <c r="AL4779" s="35"/>
      <c r="AM4779" s="28"/>
      <c r="AN4779" s="28"/>
      <c r="AO4779" s="28"/>
    </row>
    <row r="4780" spans="5:41" x14ac:dyDescent="0.25">
      <c r="E4780" s="20"/>
      <c r="F4780" s="20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15"/>
      <c r="Y4780" s="15"/>
      <c r="Z4780" s="16"/>
      <c r="AA4780" s="16"/>
      <c r="AB4780" s="16"/>
      <c r="AC4780" s="14"/>
      <c r="AD4780" s="14"/>
      <c r="AE4780" s="27"/>
      <c r="AF4780" s="27"/>
      <c r="AG4780" s="33"/>
      <c r="AH4780" s="34"/>
      <c r="AI4780" s="35"/>
      <c r="AJ4780" s="33"/>
      <c r="AK4780" s="34"/>
      <c r="AL4780" s="35"/>
      <c r="AM4780" s="28"/>
      <c r="AN4780" s="28"/>
      <c r="AO4780" s="28"/>
    </row>
    <row r="4781" spans="5:41" x14ac:dyDescent="0.25">
      <c r="E4781" s="20"/>
      <c r="F4781" s="20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  <c r="R4781" s="15"/>
      <c r="S4781" s="15"/>
      <c r="T4781" s="15"/>
      <c r="U4781" s="15"/>
      <c r="V4781" s="15"/>
      <c r="W4781" s="15"/>
      <c r="X4781" s="15"/>
      <c r="Y4781" s="15"/>
      <c r="Z4781" s="16"/>
      <c r="AA4781" s="16"/>
      <c r="AB4781" s="16"/>
      <c r="AC4781" s="14"/>
      <c r="AD4781" s="14"/>
      <c r="AE4781" s="27"/>
      <c r="AF4781" s="27"/>
      <c r="AG4781" s="33"/>
      <c r="AH4781" s="34"/>
      <c r="AI4781" s="35"/>
      <c r="AJ4781" s="33"/>
      <c r="AK4781" s="34"/>
      <c r="AL4781" s="35"/>
      <c r="AM4781" s="28"/>
      <c r="AN4781" s="28"/>
      <c r="AO4781" s="28"/>
    </row>
    <row r="4782" spans="5:41" x14ac:dyDescent="0.25">
      <c r="E4782" s="20"/>
      <c r="F4782" s="20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  <c r="R4782" s="15"/>
      <c r="S4782" s="15"/>
      <c r="T4782" s="15"/>
      <c r="U4782" s="15"/>
      <c r="V4782" s="15"/>
      <c r="W4782" s="15"/>
      <c r="X4782" s="15"/>
      <c r="Y4782" s="15"/>
      <c r="Z4782" s="16"/>
      <c r="AA4782" s="16"/>
      <c r="AB4782" s="16"/>
      <c r="AC4782" s="14"/>
      <c r="AD4782" s="14"/>
      <c r="AE4782" s="27"/>
      <c r="AF4782" s="27"/>
      <c r="AG4782" s="33"/>
      <c r="AH4782" s="34"/>
      <c r="AI4782" s="35"/>
      <c r="AJ4782" s="33"/>
      <c r="AK4782" s="34"/>
      <c r="AL4782" s="35"/>
      <c r="AM4782" s="28"/>
      <c r="AN4782" s="28"/>
      <c r="AO4782" s="28"/>
    </row>
    <row r="4783" spans="5:41" x14ac:dyDescent="0.25">
      <c r="E4783" s="20"/>
      <c r="F4783" s="20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  <c r="R4783" s="15"/>
      <c r="S4783" s="15"/>
      <c r="T4783" s="15"/>
      <c r="U4783" s="15"/>
      <c r="V4783" s="15"/>
      <c r="W4783" s="15"/>
      <c r="X4783" s="15"/>
      <c r="Y4783" s="15"/>
      <c r="Z4783" s="16"/>
      <c r="AA4783" s="16"/>
      <c r="AB4783" s="16"/>
      <c r="AC4783" s="14"/>
      <c r="AD4783" s="14"/>
      <c r="AE4783" s="27"/>
      <c r="AF4783" s="27"/>
      <c r="AG4783" s="33"/>
      <c r="AH4783" s="34"/>
      <c r="AI4783" s="35"/>
      <c r="AJ4783" s="33"/>
      <c r="AK4783" s="34"/>
      <c r="AL4783" s="35"/>
      <c r="AM4783" s="28"/>
      <c r="AN4783" s="28"/>
      <c r="AO4783" s="28"/>
    </row>
    <row r="4784" spans="5:41" x14ac:dyDescent="0.25">
      <c r="E4784" s="20"/>
      <c r="F4784" s="20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  <c r="Y4784" s="15"/>
      <c r="Z4784" s="16"/>
      <c r="AA4784" s="16"/>
      <c r="AB4784" s="16"/>
      <c r="AC4784" s="14"/>
      <c r="AD4784" s="14"/>
      <c r="AE4784" s="27"/>
      <c r="AF4784" s="27"/>
      <c r="AG4784" s="33"/>
      <c r="AH4784" s="34"/>
      <c r="AI4784" s="35"/>
      <c r="AJ4784" s="33"/>
      <c r="AK4784" s="34"/>
      <c r="AL4784" s="35"/>
      <c r="AM4784" s="28"/>
      <c r="AN4784" s="28"/>
      <c r="AO4784" s="28"/>
    </row>
    <row r="4785" spans="5:41" x14ac:dyDescent="0.25">
      <c r="E4785" s="20"/>
      <c r="F4785" s="20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  <c r="Y4785" s="15"/>
      <c r="Z4785" s="16"/>
      <c r="AA4785" s="16"/>
      <c r="AB4785" s="16"/>
      <c r="AC4785" s="14"/>
      <c r="AD4785" s="14"/>
      <c r="AE4785" s="27"/>
      <c r="AF4785" s="27"/>
      <c r="AG4785" s="33"/>
      <c r="AH4785" s="34"/>
      <c r="AI4785" s="35"/>
      <c r="AJ4785" s="33"/>
      <c r="AK4785" s="34"/>
      <c r="AL4785" s="35"/>
      <c r="AM4785" s="28"/>
      <c r="AN4785" s="28"/>
      <c r="AO4785" s="28"/>
    </row>
    <row r="4786" spans="5:41" x14ac:dyDescent="0.25">
      <c r="E4786" s="20"/>
      <c r="F4786" s="20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6"/>
      <c r="AA4786" s="16"/>
      <c r="AB4786" s="16"/>
      <c r="AC4786" s="14"/>
      <c r="AD4786" s="14"/>
      <c r="AE4786" s="27"/>
      <c r="AF4786" s="27"/>
      <c r="AG4786" s="33"/>
      <c r="AH4786" s="34"/>
      <c r="AI4786" s="35"/>
      <c r="AJ4786" s="33"/>
      <c r="AK4786" s="34"/>
      <c r="AL4786" s="35"/>
      <c r="AM4786" s="28"/>
      <c r="AN4786" s="28"/>
      <c r="AO4786" s="28"/>
    </row>
    <row r="4787" spans="5:41" x14ac:dyDescent="0.25">
      <c r="E4787" s="20"/>
      <c r="F4787" s="20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  <c r="R4787" s="15"/>
      <c r="S4787" s="15"/>
      <c r="T4787" s="15"/>
      <c r="U4787" s="15"/>
      <c r="V4787" s="15"/>
      <c r="W4787" s="15"/>
      <c r="X4787" s="15"/>
      <c r="Y4787" s="15"/>
      <c r="Z4787" s="16"/>
      <c r="AA4787" s="16"/>
      <c r="AB4787" s="16"/>
      <c r="AC4787" s="14"/>
      <c r="AD4787" s="14"/>
      <c r="AE4787" s="27"/>
      <c r="AF4787" s="27"/>
      <c r="AG4787" s="33"/>
      <c r="AH4787" s="34"/>
      <c r="AI4787" s="35"/>
      <c r="AJ4787" s="33"/>
      <c r="AK4787" s="34"/>
      <c r="AL4787" s="35"/>
      <c r="AM4787" s="28"/>
      <c r="AN4787" s="28"/>
      <c r="AO4787" s="28"/>
    </row>
    <row r="4788" spans="5:41" x14ac:dyDescent="0.25">
      <c r="E4788" s="20"/>
      <c r="F4788" s="20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  <c r="Y4788" s="15"/>
      <c r="Z4788" s="16"/>
      <c r="AA4788" s="16"/>
      <c r="AB4788" s="16"/>
      <c r="AC4788" s="14"/>
      <c r="AD4788" s="14"/>
      <c r="AE4788" s="27"/>
      <c r="AF4788" s="27"/>
      <c r="AG4788" s="33"/>
      <c r="AH4788" s="34"/>
      <c r="AI4788" s="35"/>
      <c r="AJ4788" s="33"/>
      <c r="AK4788" s="34"/>
      <c r="AL4788" s="35"/>
      <c r="AM4788" s="28"/>
      <c r="AN4788" s="28"/>
      <c r="AO4788" s="28"/>
    </row>
    <row r="4789" spans="5:41" x14ac:dyDescent="0.25">
      <c r="E4789" s="20"/>
      <c r="F4789" s="20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  <c r="R4789" s="15"/>
      <c r="S4789" s="15"/>
      <c r="T4789" s="15"/>
      <c r="U4789" s="15"/>
      <c r="V4789" s="15"/>
      <c r="W4789" s="15"/>
      <c r="X4789" s="15"/>
      <c r="Y4789" s="15"/>
      <c r="Z4789" s="16"/>
      <c r="AA4789" s="16"/>
      <c r="AB4789" s="16"/>
      <c r="AC4789" s="14"/>
      <c r="AD4789" s="14"/>
      <c r="AE4789" s="27"/>
      <c r="AF4789" s="27"/>
      <c r="AG4789" s="33"/>
      <c r="AH4789" s="34"/>
      <c r="AI4789" s="35"/>
      <c r="AJ4789" s="33"/>
      <c r="AK4789" s="34"/>
      <c r="AL4789" s="35"/>
      <c r="AM4789" s="28"/>
      <c r="AN4789" s="28"/>
      <c r="AO4789" s="28"/>
    </row>
    <row r="4790" spans="5:41" x14ac:dyDescent="0.25">
      <c r="E4790" s="20"/>
      <c r="F4790" s="20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  <c r="Y4790" s="15"/>
      <c r="Z4790" s="16"/>
      <c r="AA4790" s="16"/>
      <c r="AB4790" s="16"/>
      <c r="AC4790" s="14"/>
      <c r="AD4790" s="14"/>
      <c r="AE4790" s="27"/>
      <c r="AF4790" s="27"/>
      <c r="AG4790" s="33"/>
      <c r="AH4790" s="34"/>
      <c r="AI4790" s="35"/>
      <c r="AJ4790" s="33"/>
      <c r="AK4790" s="34"/>
      <c r="AL4790" s="35"/>
      <c r="AM4790" s="28"/>
      <c r="AN4790" s="28"/>
      <c r="AO4790" s="28"/>
    </row>
    <row r="4791" spans="5:41" x14ac:dyDescent="0.25">
      <c r="E4791" s="20"/>
      <c r="F4791" s="20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  <c r="Y4791" s="15"/>
      <c r="Z4791" s="16"/>
      <c r="AA4791" s="16"/>
      <c r="AB4791" s="16"/>
      <c r="AC4791" s="14"/>
      <c r="AD4791" s="14"/>
      <c r="AE4791" s="27"/>
      <c r="AF4791" s="27"/>
      <c r="AG4791" s="33"/>
      <c r="AH4791" s="34"/>
      <c r="AI4791" s="35"/>
      <c r="AJ4791" s="33"/>
      <c r="AK4791" s="34"/>
      <c r="AL4791" s="35"/>
      <c r="AM4791" s="28"/>
      <c r="AN4791" s="28"/>
      <c r="AO4791" s="28"/>
    </row>
    <row r="4792" spans="5:41" x14ac:dyDescent="0.25">
      <c r="E4792" s="20"/>
      <c r="F4792" s="20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  <c r="Y4792" s="15"/>
      <c r="Z4792" s="16"/>
      <c r="AA4792" s="16"/>
      <c r="AB4792" s="16"/>
      <c r="AC4792" s="14"/>
      <c r="AD4792" s="14"/>
      <c r="AE4792" s="27"/>
      <c r="AF4792" s="27"/>
      <c r="AG4792" s="33"/>
      <c r="AH4792" s="34"/>
      <c r="AI4792" s="35"/>
      <c r="AJ4792" s="33"/>
      <c r="AK4792" s="34"/>
      <c r="AL4792" s="35"/>
      <c r="AM4792" s="28"/>
      <c r="AN4792" s="28"/>
      <c r="AO4792" s="28"/>
    </row>
    <row r="4793" spans="5:41" x14ac:dyDescent="0.25">
      <c r="E4793" s="20"/>
      <c r="F4793" s="20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  <c r="Y4793" s="15"/>
      <c r="Z4793" s="16"/>
      <c r="AA4793" s="16"/>
      <c r="AB4793" s="16"/>
      <c r="AC4793" s="14"/>
      <c r="AD4793" s="14"/>
      <c r="AE4793" s="27"/>
      <c r="AF4793" s="27"/>
      <c r="AG4793" s="33"/>
      <c r="AH4793" s="34"/>
      <c r="AI4793" s="35"/>
      <c r="AJ4793" s="33"/>
      <c r="AK4793" s="34"/>
      <c r="AL4793" s="35"/>
      <c r="AM4793" s="28"/>
      <c r="AN4793" s="28"/>
      <c r="AO4793" s="28"/>
    </row>
    <row r="4794" spans="5:41" x14ac:dyDescent="0.25">
      <c r="E4794" s="20"/>
      <c r="F4794" s="20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  <c r="Y4794" s="15"/>
      <c r="Z4794" s="16"/>
      <c r="AA4794" s="16"/>
      <c r="AB4794" s="16"/>
      <c r="AC4794" s="14"/>
      <c r="AD4794" s="14"/>
      <c r="AE4794" s="27"/>
      <c r="AF4794" s="27"/>
      <c r="AG4794" s="33"/>
      <c r="AH4794" s="34"/>
      <c r="AI4794" s="35"/>
      <c r="AJ4794" s="33"/>
      <c r="AK4794" s="34"/>
      <c r="AL4794" s="35"/>
      <c r="AM4794" s="28"/>
      <c r="AN4794" s="28"/>
      <c r="AO4794" s="28"/>
    </row>
    <row r="4795" spans="5:41" x14ac:dyDescent="0.25">
      <c r="E4795" s="20"/>
      <c r="F4795" s="20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  <c r="Y4795" s="15"/>
      <c r="Z4795" s="16"/>
      <c r="AA4795" s="16"/>
      <c r="AB4795" s="16"/>
      <c r="AC4795" s="14"/>
      <c r="AD4795" s="14"/>
      <c r="AE4795" s="27"/>
      <c r="AF4795" s="27"/>
      <c r="AG4795" s="33"/>
      <c r="AH4795" s="34"/>
      <c r="AI4795" s="35"/>
      <c r="AJ4795" s="33"/>
      <c r="AK4795" s="34"/>
      <c r="AL4795" s="35"/>
      <c r="AM4795" s="28"/>
      <c r="AN4795" s="28"/>
      <c r="AO4795" s="28"/>
    </row>
    <row r="4796" spans="5:41" x14ac:dyDescent="0.25">
      <c r="E4796" s="20"/>
      <c r="F4796" s="20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  <c r="Y4796" s="15"/>
      <c r="Z4796" s="16"/>
      <c r="AA4796" s="16"/>
      <c r="AB4796" s="16"/>
      <c r="AC4796" s="14"/>
      <c r="AD4796" s="14"/>
      <c r="AE4796" s="27"/>
      <c r="AF4796" s="27"/>
      <c r="AG4796" s="33"/>
      <c r="AH4796" s="34"/>
      <c r="AI4796" s="35"/>
      <c r="AJ4796" s="33"/>
      <c r="AK4796" s="34"/>
      <c r="AL4796" s="35"/>
      <c r="AM4796" s="28"/>
      <c r="AN4796" s="28"/>
      <c r="AO4796" s="28"/>
    </row>
    <row r="4797" spans="5:41" x14ac:dyDescent="0.25">
      <c r="E4797" s="20"/>
      <c r="F4797" s="20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6"/>
      <c r="AA4797" s="16"/>
      <c r="AB4797" s="16"/>
      <c r="AC4797" s="14"/>
      <c r="AD4797" s="14"/>
      <c r="AE4797" s="27"/>
      <c r="AF4797" s="27"/>
      <c r="AG4797" s="33"/>
      <c r="AH4797" s="34"/>
      <c r="AI4797" s="35"/>
      <c r="AJ4797" s="33"/>
      <c r="AK4797" s="34"/>
      <c r="AL4797" s="35"/>
      <c r="AM4797" s="28"/>
      <c r="AN4797" s="28"/>
      <c r="AO4797" s="28"/>
    </row>
    <row r="4798" spans="5:41" x14ac:dyDescent="0.25">
      <c r="E4798" s="20"/>
      <c r="F4798" s="20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  <c r="R4798" s="15"/>
      <c r="S4798" s="15"/>
      <c r="T4798" s="15"/>
      <c r="U4798" s="15"/>
      <c r="V4798" s="15"/>
      <c r="W4798" s="15"/>
      <c r="X4798" s="15"/>
      <c r="Y4798" s="15"/>
      <c r="Z4798" s="16"/>
      <c r="AA4798" s="16"/>
      <c r="AB4798" s="16"/>
      <c r="AC4798" s="14"/>
      <c r="AD4798" s="14"/>
      <c r="AE4798" s="27"/>
      <c r="AF4798" s="27"/>
      <c r="AG4798" s="33"/>
      <c r="AH4798" s="34"/>
      <c r="AI4798" s="35"/>
      <c r="AJ4798" s="33"/>
      <c r="AK4798" s="34"/>
      <c r="AL4798" s="35"/>
      <c r="AM4798" s="28"/>
      <c r="AN4798" s="28"/>
      <c r="AO4798" s="28"/>
    </row>
    <row r="4799" spans="5:41" x14ac:dyDescent="0.25">
      <c r="E4799" s="20"/>
      <c r="F4799" s="20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15"/>
      <c r="Y4799" s="15"/>
      <c r="Z4799" s="16"/>
      <c r="AA4799" s="16"/>
      <c r="AB4799" s="16"/>
      <c r="AC4799" s="14"/>
      <c r="AD4799" s="14"/>
      <c r="AE4799" s="27"/>
      <c r="AF4799" s="27"/>
      <c r="AG4799" s="33"/>
      <c r="AH4799" s="34"/>
      <c r="AI4799" s="35"/>
      <c r="AJ4799" s="33"/>
      <c r="AK4799" s="34"/>
      <c r="AL4799" s="35"/>
      <c r="AM4799" s="28"/>
      <c r="AN4799" s="28"/>
      <c r="AO4799" s="28"/>
    </row>
    <row r="4800" spans="5:41" x14ac:dyDescent="0.25">
      <c r="E4800" s="20"/>
      <c r="F4800" s="20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  <c r="Y4800" s="15"/>
      <c r="Z4800" s="16"/>
      <c r="AA4800" s="16"/>
      <c r="AB4800" s="16"/>
      <c r="AC4800" s="14"/>
      <c r="AD4800" s="14"/>
      <c r="AE4800" s="27"/>
      <c r="AF4800" s="27"/>
      <c r="AG4800" s="33"/>
      <c r="AH4800" s="34"/>
      <c r="AI4800" s="35"/>
      <c r="AJ4800" s="33"/>
      <c r="AK4800" s="34"/>
      <c r="AL4800" s="35"/>
      <c r="AM4800" s="28"/>
      <c r="AN4800" s="28"/>
      <c r="AO4800" s="28"/>
    </row>
    <row r="4801" spans="5:41" x14ac:dyDescent="0.25">
      <c r="E4801" s="20"/>
      <c r="F4801" s="20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  <c r="R4801" s="15"/>
      <c r="S4801" s="15"/>
      <c r="T4801" s="15"/>
      <c r="U4801" s="15"/>
      <c r="V4801" s="15"/>
      <c r="W4801" s="15"/>
      <c r="X4801" s="15"/>
      <c r="Y4801" s="15"/>
      <c r="Z4801" s="16"/>
      <c r="AA4801" s="16"/>
      <c r="AB4801" s="16"/>
      <c r="AC4801" s="14"/>
      <c r="AD4801" s="14"/>
      <c r="AE4801" s="27"/>
      <c r="AF4801" s="27"/>
      <c r="AG4801" s="33"/>
      <c r="AH4801" s="34"/>
      <c r="AI4801" s="35"/>
      <c r="AJ4801" s="33"/>
      <c r="AK4801" s="34"/>
      <c r="AL4801" s="35"/>
      <c r="AM4801" s="28"/>
      <c r="AN4801" s="28"/>
      <c r="AO4801" s="28"/>
    </row>
    <row r="4802" spans="5:41" x14ac:dyDescent="0.25">
      <c r="E4802" s="20"/>
      <c r="F4802" s="20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15"/>
      <c r="Y4802" s="15"/>
      <c r="Z4802" s="16"/>
      <c r="AA4802" s="16"/>
      <c r="AB4802" s="16"/>
      <c r="AC4802" s="14"/>
      <c r="AD4802" s="14"/>
      <c r="AE4802" s="27"/>
      <c r="AF4802" s="27"/>
      <c r="AG4802" s="33"/>
      <c r="AH4802" s="34"/>
      <c r="AI4802" s="35"/>
      <c r="AJ4802" s="33"/>
      <c r="AK4802" s="34"/>
      <c r="AL4802" s="35"/>
      <c r="AM4802" s="28"/>
      <c r="AN4802" s="28"/>
      <c r="AO4802" s="28"/>
    </row>
    <row r="4803" spans="5:41" x14ac:dyDescent="0.25">
      <c r="E4803" s="20"/>
      <c r="F4803" s="20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  <c r="R4803" s="15"/>
      <c r="S4803" s="15"/>
      <c r="T4803" s="15"/>
      <c r="U4803" s="15"/>
      <c r="V4803" s="15"/>
      <c r="W4803" s="15"/>
      <c r="X4803" s="15"/>
      <c r="Y4803" s="15"/>
      <c r="Z4803" s="16"/>
      <c r="AA4803" s="16"/>
      <c r="AB4803" s="16"/>
      <c r="AC4803" s="14"/>
      <c r="AD4803" s="14"/>
      <c r="AE4803" s="27"/>
      <c r="AF4803" s="27"/>
      <c r="AG4803" s="33"/>
      <c r="AH4803" s="34"/>
      <c r="AI4803" s="35"/>
      <c r="AJ4803" s="33"/>
      <c r="AK4803" s="34"/>
      <c r="AL4803" s="35"/>
      <c r="AM4803" s="28"/>
      <c r="AN4803" s="28"/>
      <c r="AO4803" s="28"/>
    </row>
    <row r="4804" spans="5:41" x14ac:dyDescent="0.25">
      <c r="E4804" s="20"/>
      <c r="F4804" s="20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  <c r="R4804" s="15"/>
      <c r="S4804" s="15"/>
      <c r="T4804" s="15"/>
      <c r="U4804" s="15"/>
      <c r="V4804" s="15"/>
      <c r="W4804" s="15"/>
      <c r="X4804" s="15"/>
      <c r="Y4804" s="15"/>
      <c r="Z4804" s="16"/>
      <c r="AA4804" s="16"/>
      <c r="AB4804" s="16"/>
      <c r="AC4804" s="14"/>
      <c r="AD4804" s="14"/>
      <c r="AE4804" s="27"/>
      <c r="AF4804" s="27"/>
      <c r="AG4804" s="33"/>
      <c r="AH4804" s="34"/>
      <c r="AI4804" s="35"/>
      <c r="AJ4804" s="33"/>
      <c r="AK4804" s="34"/>
      <c r="AL4804" s="35"/>
      <c r="AM4804" s="28"/>
      <c r="AN4804" s="28"/>
      <c r="AO4804" s="28"/>
    </row>
    <row r="4805" spans="5:41" x14ac:dyDescent="0.25">
      <c r="E4805" s="20"/>
      <c r="F4805" s="20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15"/>
      <c r="Y4805" s="15"/>
      <c r="Z4805" s="16"/>
      <c r="AA4805" s="16"/>
      <c r="AB4805" s="16"/>
      <c r="AC4805" s="14"/>
      <c r="AD4805" s="14"/>
      <c r="AE4805" s="27"/>
      <c r="AF4805" s="27"/>
      <c r="AG4805" s="33"/>
      <c r="AH4805" s="34"/>
      <c r="AI4805" s="35"/>
      <c r="AJ4805" s="33"/>
      <c r="AK4805" s="34"/>
      <c r="AL4805" s="35"/>
      <c r="AM4805" s="28"/>
      <c r="AN4805" s="28"/>
      <c r="AO4805" s="28"/>
    </row>
    <row r="4806" spans="5:41" x14ac:dyDescent="0.25">
      <c r="E4806" s="20"/>
      <c r="F4806" s="20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  <c r="R4806" s="15"/>
      <c r="S4806" s="15"/>
      <c r="T4806" s="15"/>
      <c r="U4806" s="15"/>
      <c r="V4806" s="15"/>
      <c r="W4806" s="15"/>
      <c r="X4806" s="15"/>
      <c r="Y4806" s="15"/>
      <c r="Z4806" s="16"/>
      <c r="AA4806" s="16"/>
      <c r="AB4806" s="16"/>
      <c r="AC4806" s="14"/>
      <c r="AD4806" s="14"/>
      <c r="AE4806" s="27"/>
      <c r="AF4806" s="27"/>
      <c r="AG4806" s="33"/>
      <c r="AH4806" s="34"/>
      <c r="AI4806" s="35"/>
      <c r="AJ4806" s="33"/>
      <c r="AK4806" s="34"/>
      <c r="AL4806" s="35"/>
      <c r="AM4806" s="28"/>
      <c r="AN4806" s="28"/>
      <c r="AO4806" s="28"/>
    </row>
    <row r="4807" spans="5:41" x14ac:dyDescent="0.25">
      <c r="E4807" s="20"/>
      <c r="F4807" s="20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  <c r="Y4807" s="15"/>
      <c r="Z4807" s="16"/>
      <c r="AA4807" s="16"/>
      <c r="AB4807" s="16"/>
      <c r="AC4807" s="14"/>
      <c r="AD4807" s="14"/>
      <c r="AE4807" s="27"/>
      <c r="AF4807" s="27"/>
      <c r="AG4807" s="33"/>
      <c r="AH4807" s="34"/>
      <c r="AI4807" s="35"/>
      <c r="AJ4807" s="33"/>
      <c r="AK4807" s="34"/>
      <c r="AL4807" s="35"/>
      <c r="AM4807" s="28"/>
      <c r="AN4807" s="28"/>
      <c r="AO4807" s="28"/>
    </row>
    <row r="4808" spans="5:41" x14ac:dyDescent="0.25">
      <c r="E4808" s="20"/>
      <c r="F4808" s="20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  <c r="R4808" s="15"/>
      <c r="S4808" s="15"/>
      <c r="T4808" s="15"/>
      <c r="U4808" s="15"/>
      <c r="V4808" s="15"/>
      <c r="W4808" s="15"/>
      <c r="X4808" s="15"/>
      <c r="Y4808" s="15"/>
      <c r="Z4808" s="16"/>
      <c r="AA4808" s="16"/>
      <c r="AB4808" s="16"/>
      <c r="AC4808" s="14"/>
      <c r="AD4808" s="14"/>
      <c r="AE4808" s="27"/>
      <c r="AF4808" s="27"/>
      <c r="AG4808" s="33"/>
      <c r="AH4808" s="34"/>
      <c r="AI4808" s="35"/>
      <c r="AJ4808" s="33"/>
      <c r="AK4808" s="34"/>
      <c r="AL4808" s="35"/>
      <c r="AM4808" s="28"/>
      <c r="AN4808" s="28"/>
      <c r="AO4808" s="28"/>
    </row>
    <row r="4809" spans="5:41" x14ac:dyDescent="0.25">
      <c r="E4809" s="20"/>
      <c r="F4809" s="20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  <c r="R4809" s="15"/>
      <c r="S4809" s="15"/>
      <c r="T4809" s="15"/>
      <c r="U4809" s="15"/>
      <c r="V4809" s="15"/>
      <c r="W4809" s="15"/>
      <c r="X4809" s="15"/>
      <c r="Y4809" s="15"/>
      <c r="Z4809" s="16"/>
      <c r="AA4809" s="16"/>
      <c r="AB4809" s="16"/>
      <c r="AC4809" s="14"/>
      <c r="AD4809" s="14"/>
      <c r="AE4809" s="27"/>
      <c r="AF4809" s="27"/>
      <c r="AG4809" s="33"/>
      <c r="AH4809" s="34"/>
      <c r="AI4809" s="35"/>
      <c r="AJ4809" s="33"/>
      <c r="AK4809" s="34"/>
      <c r="AL4809" s="35"/>
      <c r="AM4809" s="28"/>
      <c r="AN4809" s="28"/>
      <c r="AO4809" s="28"/>
    </row>
    <row r="4810" spans="5:41" x14ac:dyDescent="0.25">
      <c r="E4810" s="20"/>
      <c r="F4810" s="20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  <c r="R4810" s="15"/>
      <c r="S4810" s="15"/>
      <c r="T4810" s="15"/>
      <c r="U4810" s="15"/>
      <c r="V4810" s="15"/>
      <c r="W4810" s="15"/>
      <c r="X4810" s="15"/>
      <c r="Y4810" s="15"/>
      <c r="Z4810" s="16"/>
      <c r="AA4810" s="16"/>
      <c r="AB4810" s="16"/>
      <c r="AC4810" s="14"/>
      <c r="AD4810" s="14"/>
      <c r="AE4810" s="27"/>
      <c r="AF4810" s="27"/>
      <c r="AG4810" s="33"/>
      <c r="AH4810" s="34"/>
      <c r="AI4810" s="35"/>
      <c r="AJ4810" s="33"/>
      <c r="AK4810" s="34"/>
      <c r="AL4810" s="35"/>
      <c r="AM4810" s="28"/>
      <c r="AN4810" s="28"/>
      <c r="AO4810" s="28"/>
    </row>
    <row r="4811" spans="5:41" x14ac:dyDescent="0.25">
      <c r="E4811" s="20"/>
      <c r="F4811" s="20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  <c r="R4811" s="15"/>
      <c r="S4811" s="15"/>
      <c r="T4811" s="15"/>
      <c r="U4811" s="15"/>
      <c r="V4811" s="15"/>
      <c r="W4811" s="15"/>
      <c r="X4811" s="15"/>
      <c r="Y4811" s="15"/>
      <c r="Z4811" s="16"/>
      <c r="AA4811" s="16"/>
      <c r="AB4811" s="16"/>
      <c r="AC4811" s="14"/>
      <c r="AD4811" s="14"/>
      <c r="AE4811" s="27"/>
      <c r="AF4811" s="27"/>
      <c r="AG4811" s="33"/>
      <c r="AH4811" s="34"/>
      <c r="AI4811" s="35"/>
      <c r="AJ4811" s="33"/>
      <c r="AK4811" s="34"/>
      <c r="AL4811" s="35"/>
      <c r="AM4811" s="28"/>
      <c r="AN4811" s="28"/>
      <c r="AO4811" s="28"/>
    </row>
    <row r="4812" spans="5:41" x14ac:dyDescent="0.25">
      <c r="E4812" s="20"/>
      <c r="F4812" s="20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  <c r="R4812" s="15"/>
      <c r="S4812" s="15"/>
      <c r="T4812" s="15"/>
      <c r="U4812" s="15"/>
      <c r="V4812" s="15"/>
      <c r="W4812" s="15"/>
      <c r="X4812" s="15"/>
      <c r="Y4812" s="15"/>
      <c r="Z4812" s="16"/>
      <c r="AA4812" s="16"/>
      <c r="AB4812" s="16"/>
      <c r="AC4812" s="14"/>
      <c r="AD4812" s="14"/>
      <c r="AE4812" s="27"/>
      <c r="AF4812" s="27"/>
      <c r="AG4812" s="33"/>
      <c r="AH4812" s="34"/>
      <c r="AI4812" s="35"/>
      <c r="AJ4812" s="33"/>
      <c r="AK4812" s="34"/>
      <c r="AL4812" s="35"/>
      <c r="AM4812" s="28"/>
      <c r="AN4812" s="28"/>
      <c r="AO4812" s="28"/>
    </row>
    <row r="4813" spans="5:41" x14ac:dyDescent="0.25">
      <c r="E4813" s="20"/>
      <c r="F4813" s="20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  <c r="R4813" s="15"/>
      <c r="S4813" s="15"/>
      <c r="T4813" s="15"/>
      <c r="U4813" s="15"/>
      <c r="V4813" s="15"/>
      <c r="W4813" s="15"/>
      <c r="X4813" s="15"/>
      <c r="Y4813" s="15"/>
      <c r="Z4813" s="16"/>
      <c r="AA4813" s="16"/>
      <c r="AB4813" s="16"/>
      <c r="AC4813" s="14"/>
      <c r="AD4813" s="14"/>
      <c r="AE4813" s="27"/>
      <c r="AF4813" s="27"/>
      <c r="AG4813" s="33"/>
      <c r="AH4813" s="34"/>
      <c r="AI4813" s="35"/>
      <c r="AJ4813" s="33"/>
      <c r="AK4813" s="34"/>
      <c r="AL4813" s="35"/>
      <c r="AM4813" s="28"/>
      <c r="AN4813" s="28"/>
      <c r="AO4813" s="28"/>
    </row>
    <row r="4814" spans="5:41" x14ac:dyDescent="0.25">
      <c r="E4814" s="20"/>
      <c r="F4814" s="20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6"/>
      <c r="AA4814" s="16"/>
      <c r="AB4814" s="16"/>
      <c r="AC4814" s="14"/>
      <c r="AD4814" s="14"/>
      <c r="AE4814" s="27"/>
      <c r="AF4814" s="27"/>
      <c r="AG4814" s="33"/>
      <c r="AH4814" s="34"/>
      <c r="AI4814" s="35"/>
      <c r="AJ4814" s="33"/>
      <c r="AK4814" s="34"/>
      <c r="AL4814" s="35"/>
      <c r="AM4814" s="28"/>
      <c r="AN4814" s="28"/>
      <c r="AO4814" s="28"/>
    </row>
    <row r="4815" spans="5:41" x14ac:dyDescent="0.25">
      <c r="E4815" s="20"/>
      <c r="F4815" s="20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  <c r="R4815" s="15"/>
      <c r="S4815" s="15"/>
      <c r="T4815" s="15"/>
      <c r="U4815" s="15"/>
      <c r="V4815" s="15"/>
      <c r="W4815" s="15"/>
      <c r="X4815" s="15"/>
      <c r="Y4815" s="15"/>
      <c r="Z4815" s="16"/>
      <c r="AA4815" s="16"/>
      <c r="AB4815" s="16"/>
      <c r="AC4815" s="14"/>
      <c r="AD4815" s="14"/>
      <c r="AE4815" s="27"/>
      <c r="AF4815" s="27"/>
      <c r="AG4815" s="33"/>
      <c r="AH4815" s="34"/>
      <c r="AI4815" s="35"/>
      <c r="AJ4815" s="33"/>
      <c r="AK4815" s="34"/>
      <c r="AL4815" s="35"/>
      <c r="AM4815" s="28"/>
      <c r="AN4815" s="28"/>
      <c r="AO4815" s="28"/>
    </row>
    <row r="4816" spans="5:41" x14ac:dyDescent="0.25">
      <c r="E4816" s="20"/>
      <c r="F4816" s="20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  <c r="Y4816" s="15"/>
      <c r="Z4816" s="16"/>
      <c r="AA4816" s="16"/>
      <c r="AB4816" s="16"/>
      <c r="AC4816" s="14"/>
      <c r="AD4816" s="14"/>
      <c r="AE4816" s="27"/>
      <c r="AF4816" s="27"/>
      <c r="AG4816" s="33"/>
      <c r="AH4816" s="34"/>
      <c r="AI4816" s="35"/>
      <c r="AJ4816" s="33"/>
      <c r="AK4816" s="34"/>
      <c r="AL4816" s="35"/>
      <c r="AM4816" s="28"/>
      <c r="AN4816" s="28"/>
      <c r="AO4816" s="28"/>
    </row>
    <row r="4817" spans="5:41" x14ac:dyDescent="0.25">
      <c r="E4817" s="20"/>
      <c r="F4817" s="20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  <c r="R4817" s="15"/>
      <c r="S4817" s="15"/>
      <c r="T4817" s="15"/>
      <c r="U4817" s="15"/>
      <c r="V4817" s="15"/>
      <c r="W4817" s="15"/>
      <c r="X4817" s="15"/>
      <c r="Y4817" s="15"/>
      <c r="Z4817" s="16"/>
      <c r="AA4817" s="16"/>
      <c r="AB4817" s="16"/>
      <c r="AC4817" s="14"/>
      <c r="AD4817" s="14"/>
      <c r="AE4817" s="27"/>
      <c r="AF4817" s="27"/>
      <c r="AG4817" s="33"/>
      <c r="AH4817" s="34"/>
      <c r="AI4817" s="35"/>
      <c r="AJ4817" s="33"/>
      <c r="AK4817" s="34"/>
      <c r="AL4817" s="35"/>
      <c r="AM4817" s="28"/>
      <c r="AN4817" s="28"/>
      <c r="AO4817" s="28"/>
    </row>
    <row r="4818" spans="5:41" x14ac:dyDescent="0.25">
      <c r="E4818" s="20"/>
      <c r="F4818" s="20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  <c r="R4818" s="15"/>
      <c r="S4818" s="15"/>
      <c r="T4818" s="15"/>
      <c r="U4818" s="15"/>
      <c r="V4818" s="15"/>
      <c r="W4818" s="15"/>
      <c r="X4818" s="15"/>
      <c r="Y4818" s="15"/>
      <c r="Z4818" s="16"/>
      <c r="AA4818" s="16"/>
      <c r="AB4818" s="16"/>
      <c r="AC4818" s="14"/>
      <c r="AD4818" s="14"/>
      <c r="AE4818" s="27"/>
      <c r="AF4818" s="27"/>
      <c r="AG4818" s="33"/>
      <c r="AH4818" s="34"/>
      <c r="AI4818" s="35"/>
      <c r="AJ4818" s="33"/>
      <c r="AK4818" s="34"/>
      <c r="AL4818" s="35"/>
      <c r="AM4818" s="28"/>
      <c r="AN4818" s="28"/>
      <c r="AO4818" s="28"/>
    </row>
    <row r="4819" spans="5:41" x14ac:dyDescent="0.25">
      <c r="E4819" s="20"/>
      <c r="F4819" s="20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  <c r="R4819" s="15"/>
      <c r="S4819" s="15"/>
      <c r="T4819" s="15"/>
      <c r="U4819" s="15"/>
      <c r="V4819" s="15"/>
      <c r="W4819" s="15"/>
      <c r="X4819" s="15"/>
      <c r="Y4819" s="15"/>
      <c r="Z4819" s="16"/>
      <c r="AA4819" s="16"/>
      <c r="AB4819" s="16"/>
      <c r="AC4819" s="14"/>
      <c r="AD4819" s="14"/>
      <c r="AE4819" s="27"/>
      <c r="AF4819" s="27"/>
      <c r="AG4819" s="33"/>
      <c r="AH4819" s="34"/>
      <c r="AI4819" s="35"/>
      <c r="AJ4819" s="33"/>
      <c r="AK4819" s="34"/>
      <c r="AL4819" s="35"/>
      <c r="AM4819" s="28"/>
      <c r="AN4819" s="28"/>
      <c r="AO4819" s="28"/>
    </row>
    <row r="4820" spans="5:41" x14ac:dyDescent="0.25">
      <c r="E4820" s="20"/>
      <c r="F4820" s="20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  <c r="R4820" s="15"/>
      <c r="S4820" s="15"/>
      <c r="T4820" s="15"/>
      <c r="U4820" s="15"/>
      <c r="V4820" s="15"/>
      <c r="W4820" s="15"/>
      <c r="X4820" s="15"/>
      <c r="Y4820" s="15"/>
      <c r="Z4820" s="16"/>
      <c r="AA4820" s="16"/>
      <c r="AB4820" s="16"/>
      <c r="AC4820" s="14"/>
      <c r="AD4820" s="14"/>
      <c r="AE4820" s="27"/>
      <c r="AF4820" s="27"/>
      <c r="AG4820" s="33"/>
      <c r="AH4820" s="34"/>
      <c r="AI4820" s="35"/>
      <c r="AJ4820" s="33"/>
      <c r="AK4820" s="34"/>
      <c r="AL4820" s="35"/>
      <c r="AM4820" s="28"/>
      <c r="AN4820" s="28"/>
      <c r="AO4820" s="28"/>
    </row>
    <row r="4821" spans="5:41" x14ac:dyDescent="0.25">
      <c r="E4821" s="20"/>
      <c r="F4821" s="20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  <c r="R4821" s="15"/>
      <c r="S4821" s="15"/>
      <c r="T4821" s="15"/>
      <c r="U4821" s="15"/>
      <c r="V4821" s="15"/>
      <c r="W4821" s="15"/>
      <c r="X4821" s="15"/>
      <c r="Y4821" s="15"/>
      <c r="Z4821" s="16"/>
      <c r="AA4821" s="16"/>
      <c r="AB4821" s="16"/>
      <c r="AC4821" s="14"/>
      <c r="AD4821" s="14"/>
      <c r="AE4821" s="27"/>
      <c r="AF4821" s="27"/>
      <c r="AG4821" s="33"/>
      <c r="AH4821" s="34"/>
      <c r="AI4821" s="35"/>
      <c r="AJ4821" s="33"/>
      <c r="AK4821" s="34"/>
      <c r="AL4821" s="35"/>
      <c r="AM4821" s="28"/>
      <c r="AN4821" s="28"/>
      <c r="AO4821" s="28"/>
    </row>
    <row r="4822" spans="5:41" x14ac:dyDescent="0.25">
      <c r="E4822" s="20"/>
      <c r="F4822" s="20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  <c r="R4822" s="15"/>
      <c r="S4822" s="15"/>
      <c r="T4822" s="15"/>
      <c r="U4822" s="15"/>
      <c r="V4822" s="15"/>
      <c r="W4822" s="15"/>
      <c r="X4822" s="15"/>
      <c r="Y4822" s="15"/>
      <c r="Z4822" s="16"/>
      <c r="AA4822" s="16"/>
      <c r="AB4822" s="16"/>
      <c r="AC4822" s="14"/>
      <c r="AD4822" s="14"/>
      <c r="AE4822" s="27"/>
      <c r="AF4822" s="27"/>
      <c r="AG4822" s="33"/>
      <c r="AH4822" s="34"/>
      <c r="AI4822" s="35"/>
      <c r="AJ4822" s="33"/>
      <c r="AK4822" s="34"/>
      <c r="AL4822" s="35"/>
      <c r="AM4822" s="28"/>
      <c r="AN4822" s="28"/>
      <c r="AO4822" s="28"/>
    </row>
    <row r="4823" spans="5:41" x14ac:dyDescent="0.25">
      <c r="E4823" s="20"/>
      <c r="F4823" s="20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  <c r="Y4823" s="15"/>
      <c r="Z4823" s="16"/>
      <c r="AA4823" s="16"/>
      <c r="AB4823" s="16"/>
      <c r="AC4823" s="14"/>
      <c r="AD4823" s="14"/>
      <c r="AE4823" s="27"/>
      <c r="AF4823" s="27"/>
      <c r="AG4823" s="33"/>
      <c r="AH4823" s="34"/>
      <c r="AI4823" s="35"/>
      <c r="AJ4823" s="33"/>
      <c r="AK4823" s="34"/>
      <c r="AL4823" s="35"/>
      <c r="AM4823" s="28"/>
      <c r="AN4823" s="28"/>
      <c r="AO4823" s="28"/>
    </row>
    <row r="4824" spans="5:41" x14ac:dyDescent="0.25">
      <c r="E4824" s="20"/>
      <c r="F4824" s="20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  <c r="R4824" s="15"/>
      <c r="S4824" s="15"/>
      <c r="T4824" s="15"/>
      <c r="U4824" s="15"/>
      <c r="V4824" s="15"/>
      <c r="W4824" s="15"/>
      <c r="X4824" s="15"/>
      <c r="Y4824" s="15"/>
      <c r="Z4824" s="16"/>
      <c r="AA4824" s="16"/>
      <c r="AB4824" s="16"/>
      <c r="AC4824" s="14"/>
      <c r="AD4824" s="14"/>
      <c r="AE4824" s="27"/>
      <c r="AF4824" s="27"/>
      <c r="AG4824" s="33"/>
      <c r="AH4824" s="34"/>
      <c r="AI4824" s="35"/>
      <c r="AJ4824" s="33"/>
      <c r="AK4824" s="34"/>
      <c r="AL4824" s="35"/>
      <c r="AM4824" s="28"/>
      <c r="AN4824" s="28"/>
      <c r="AO4824" s="28"/>
    </row>
    <row r="4825" spans="5:41" x14ac:dyDescent="0.25">
      <c r="E4825" s="20"/>
      <c r="F4825" s="20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  <c r="Y4825" s="15"/>
      <c r="Z4825" s="16"/>
      <c r="AA4825" s="16"/>
      <c r="AB4825" s="16"/>
      <c r="AC4825" s="14"/>
      <c r="AD4825" s="14"/>
      <c r="AE4825" s="27"/>
      <c r="AF4825" s="27"/>
      <c r="AG4825" s="33"/>
      <c r="AH4825" s="34"/>
      <c r="AI4825" s="35"/>
      <c r="AJ4825" s="33"/>
      <c r="AK4825" s="34"/>
      <c r="AL4825" s="35"/>
      <c r="AM4825" s="28"/>
      <c r="AN4825" s="28"/>
      <c r="AO4825" s="28"/>
    </row>
    <row r="4826" spans="5:41" x14ac:dyDescent="0.25">
      <c r="E4826" s="20"/>
      <c r="F4826" s="20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  <c r="R4826" s="15"/>
      <c r="S4826" s="15"/>
      <c r="T4826" s="15"/>
      <c r="U4826" s="15"/>
      <c r="V4826" s="15"/>
      <c r="W4826" s="15"/>
      <c r="X4826" s="15"/>
      <c r="Y4826" s="15"/>
      <c r="Z4826" s="16"/>
      <c r="AA4826" s="16"/>
      <c r="AB4826" s="16"/>
      <c r="AC4826" s="14"/>
      <c r="AD4826" s="14"/>
      <c r="AE4826" s="27"/>
      <c r="AF4826" s="27"/>
      <c r="AG4826" s="33"/>
      <c r="AH4826" s="34"/>
      <c r="AI4826" s="35"/>
      <c r="AJ4826" s="33"/>
      <c r="AK4826" s="34"/>
      <c r="AL4826" s="35"/>
      <c r="AM4826" s="28"/>
      <c r="AN4826" s="28"/>
      <c r="AO4826" s="28"/>
    </row>
    <row r="4827" spans="5:41" x14ac:dyDescent="0.25">
      <c r="E4827" s="20"/>
      <c r="F4827" s="20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  <c r="Y4827" s="15"/>
      <c r="Z4827" s="16"/>
      <c r="AA4827" s="16"/>
      <c r="AB4827" s="16"/>
      <c r="AC4827" s="14"/>
      <c r="AD4827" s="14"/>
      <c r="AE4827" s="27"/>
      <c r="AF4827" s="27"/>
      <c r="AG4827" s="33"/>
      <c r="AH4827" s="34"/>
      <c r="AI4827" s="35"/>
      <c r="AJ4827" s="33"/>
      <c r="AK4827" s="34"/>
      <c r="AL4827" s="35"/>
      <c r="AM4827" s="28"/>
      <c r="AN4827" s="28"/>
      <c r="AO4827" s="28"/>
    </row>
    <row r="4828" spans="5:41" x14ac:dyDescent="0.25">
      <c r="E4828" s="20"/>
      <c r="F4828" s="20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  <c r="Y4828" s="15"/>
      <c r="Z4828" s="16"/>
      <c r="AA4828" s="16"/>
      <c r="AB4828" s="16"/>
      <c r="AC4828" s="14"/>
      <c r="AD4828" s="14"/>
      <c r="AE4828" s="27"/>
      <c r="AF4828" s="27"/>
      <c r="AG4828" s="33"/>
      <c r="AH4828" s="34"/>
      <c r="AI4828" s="35"/>
      <c r="AJ4828" s="33"/>
      <c r="AK4828" s="34"/>
      <c r="AL4828" s="35"/>
      <c r="AM4828" s="28"/>
      <c r="AN4828" s="28"/>
      <c r="AO4828" s="28"/>
    </row>
    <row r="4829" spans="5:41" x14ac:dyDescent="0.25">
      <c r="E4829" s="20"/>
      <c r="F4829" s="20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6"/>
      <c r="AA4829" s="16"/>
      <c r="AB4829" s="16"/>
      <c r="AC4829" s="14"/>
      <c r="AD4829" s="14"/>
      <c r="AE4829" s="27"/>
      <c r="AF4829" s="27"/>
      <c r="AG4829" s="33"/>
      <c r="AH4829" s="34"/>
      <c r="AI4829" s="35"/>
      <c r="AJ4829" s="33"/>
      <c r="AK4829" s="34"/>
      <c r="AL4829" s="35"/>
      <c r="AM4829" s="28"/>
      <c r="AN4829" s="28"/>
      <c r="AO4829" s="28"/>
    </row>
    <row r="4830" spans="5:41" x14ac:dyDescent="0.25">
      <c r="E4830" s="20"/>
      <c r="F4830" s="20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  <c r="Y4830" s="15"/>
      <c r="Z4830" s="16"/>
      <c r="AA4830" s="16"/>
      <c r="AB4830" s="16"/>
      <c r="AC4830" s="14"/>
      <c r="AD4830" s="14"/>
      <c r="AE4830" s="27"/>
      <c r="AF4830" s="27"/>
      <c r="AG4830" s="33"/>
      <c r="AH4830" s="34"/>
      <c r="AI4830" s="35"/>
      <c r="AJ4830" s="33"/>
      <c r="AK4830" s="34"/>
      <c r="AL4830" s="35"/>
      <c r="AM4830" s="28"/>
      <c r="AN4830" s="28"/>
      <c r="AO4830" s="28"/>
    </row>
    <row r="4831" spans="5:41" x14ac:dyDescent="0.25">
      <c r="E4831" s="20"/>
      <c r="F4831" s="20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  <c r="Y4831" s="15"/>
      <c r="Z4831" s="16"/>
      <c r="AA4831" s="16"/>
      <c r="AB4831" s="16"/>
      <c r="AC4831" s="14"/>
      <c r="AD4831" s="14"/>
      <c r="AE4831" s="27"/>
      <c r="AF4831" s="27"/>
      <c r="AG4831" s="33"/>
      <c r="AH4831" s="34"/>
      <c r="AI4831" s="35"/>
      <c r="AJ4831" s="33"/>
      <c r="AK4831" s="34"/>
      <c r="AL4831" s="35"/>
      <c r="AM4831" s="28"/>
      <c r="AN4831" s="28"/>
      <c r="AO4831" s="28"/>
    </row>
    <row r="4832" spans="5:41" x14ac:dyDescent="0.25">
      <c r="E4832" s="20"/>
      <c r="F4832" s="20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  <c r="R4832" s="15"/>
      <c r="S4832" s="15"/>
      <c r="T4832" s="15"/>
      <c r="U4832" s="15"/>
      <c r="V4832" s="15"/>
      <c r="W4832" s="15"/>
      <c r="X4832" s="15"/>
      <c r="Y4832" s="15"/>
      <c r="Z4832" s="16"/>
      <c r="AA4832" s="16"/>
      <c r="AB4832" s="16"/>
      <c r="AC4832" s="14"/>
      <c r="AD4832" s="14"/>
      <c r="AE4832" s="27"/>
      <c r="AF4832" s="27"/>
      <c r="AG4832" s="33"/>
      <c r="AH4832" s="34"/>
      <c r="AI4832" s="35"/>
      <c r="AJ4832" s="33"/>
      <c r="AK4832" s="34"/>
      <c r="AL4832" s="35"/>
      <c r="AM4832" s="28"/>
      <c r="AN4832" s="28"/>
      <c r="AO4832" s="28"/>
    </row>
    <row r="4833" spans="5:41" x14ac:dyDescent="0.25">
      <c r="E4833" s="20"/>
      <c r="F4833" s="20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  <c r="R4833" s="15"/>
      <c r="S4833" s="15"/>
      <c r="T4833" s="15"/>
      <c r="U4833" s="15"/>
      <c r="V4833" s="15"/>
      <c r="W4833" s="15"/>
      <c r="X4833" s="15"/>
      <c r="Y4833" s="15"/>
      <c r="Z4833" s="16"/>
      <c r="AA4833" s="16"/>
      <c r="AB4833" s="16"/>
      <c r="AC4833" s="14"/>
      <c r="AD4833" s="14"/>
      <c r="AE4833" s="27"/>
      <c r="AF4833" s="27"/>
      <c r="AG4833" s="33"/>
      <c r="AH4833" s="34"/>
      <c r="AI4833" s="35"/>
      <c r="AJ4833" s="33"/>
      <c r="AK4833" s="34"/>
      <c r="AL4833" s="35"/>
      <c r="AM4833" s="28"/>
      <c r="AN4833" s="28"/>
      <c r="AO4833" s="28"/>
    </row>
    <row r="4834" spans="5:41" x14ac:dyDescent="0.25">
      <c r="E4834" s="20"/>
      <c r="F4834" s="20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  <c r="Y4834" s="15"/>
      <c r="Z4834" s="16"/>
      <c r="AA4834" s="16"/>
      <c r="AB4834" s="16"/>
      <c r="AC4834" s="14"/>
      <c r="AD4834" s="14"/>
      <c r="AE4834" s="27"/>
      <c r="AF4834" s="27"/>
      <c r="AG4834" s="33"/>
      <c r="AH4834" s="34"/>
      <c r="AI4834" s="35"/>
      <c r="AJ4834" s="33"/>
      <c r="AK4834" s="34"/>
      <c r="AL4834" s="35"/>
      <c r="AM4834" s="28"/>
      <c r="AN4834" s="28"/>
      <c r="AO4834" s="28"/>
    </row>
    <row r="4835" spans="5:41" x14ac:dyDescent="0.25">
      <c r="E4835" s="20"/>
      <c r="F4835" s="20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  <c r="R4835" s="15"/>
      <c r="S4835" s="15"/>
      <c r="T4835" s="15"/>
      <c r="U4835" s="15"/>
      <c r="V4835" s="15"/>
      <c r="W4835" s="15"/>
      <c r="X4835" s="15"/>
      <c r="Y4835" s="15"/>
      <c r="Z4835" s="16"/>
      <c r="AA4835" s="16"/>
      <c r="AB4835" s="16"/>
      <c r="AC4835" s="14"/>
      <c r="AD4835" s="14"/>
      <c r="AE4835" s="27"/>
      <c r="AF4835" s="27"/>
      <c r="AG4835" s="33"/>
      <c r="AH4835" s="34"/>
      <c r="AI4835" s="35"/>
      <c r="AJ4835" s="33"/>
      <c r="AK4835" s="34"/>
      <c r="AL4835" s="35"/>
      <c r="AM4835" s="28"/>
      <c r="AN4835" s="28"/>
      <c r="AO4835" s="28"/>
    </row>
    <row r="4836" spans="5:41" x14ac:dyDescent="0.25">
      <c r="E4836" s="20"/>
      <c r="F4836" s="20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  <c r="R4836" s="15"/>
      <c r="S4836" s="15"/>
      <c r="T4836" s="15"/>
      <c r="U4836" s="15"/>
      <c r="V4836" s="15"/>
      <c r="W4836" s="15"/>
      <c r="X4836" s="15"/>
      <c r="Y4836" s="15"/>
      <c r="Z4836" s="16"/>
      <c r="AA4836" s="16"/>
      <c r="AB4836" s="16"/>
      <c r="AC4836" s="14"/>
      <c r="AD4836" s="14"/>
      <c r="AE4836" s="27"/>
      <c r="AF4836" s="27"/>
      <c r="AG4836" s="33"/>
      <c r="AH4836" s="34"/>
      <c r="AI4836" s="35"/>
      <c r="AJ4836" s="33"/>
      <c r="AK4836" s="34"/>
      <c r="AL4836" s="35"/>
      <c r="AM4836" s="28"/>
      <c r="AN4836" s="28"/>
      <c r="AO4836" s="28"/>
    </row>
    <row r="4837" spans="5:41" x14ac:dyDescent="0.25">
      <c r="E4837" s="20"/>
      <c r="F4837" s="20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  <c r="R4837" s="15"/>
      <c r="S4837" s="15"/>
      <c r="T4837" s="15"/>
      <c r="U4837" s="15"/>
      <c r="V4837" s="15"/>
      <c r="W4837" s="15"/>
      <c r="X4837" s="15"/>
      <c r="Y4837" s="15"/>
      <c r="Z4837" s="16"/>
      <c r="AA4837" s="16"/>
      <c r="AB4837" s="16"/>
      <c r="AC4837" s="14"/>
      <c r="AD4837" s="14"/>
      <c r="AE4837" s="27"/>
      <c r="AF4837" s="27"/>
      <c r="AG4837" s="33"/>
      <c r="AH4837" s="34"/>
      <c r="AI4837" s="35"/>
      <c r="AJ4837" s="33"/>
      <c r="AK4837" s="34"/>
      <c r="AL4837" s="35"/>
      <c r="AM4837" s="28"/>
      <c r="AN4837" s="28"/>
      <c r="AO4837" s="28"/>
    </row>
    <row r="4838" spans="5:41" x14ac:dyDescent="0.25">
      <c r="E4838" s="20"/>
      <c r="F4838" s="20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6"/>
      <c r="AA4838" s="16"/>
      <c r="AB4838" s="16"/>
      <c r="AC4838" s="14"/>
      <c r="AD4838" s="14"/>
      <c r="AE4838" s="27"/>
      <c r="AF4838" s="27"/>
      <c r="AG4838" s="33"/>
      <c r="AH4838" s="34"/>
      <c r="AI4838" s="35"/>
      <c r="AJ4838" s="33"/>
      <c r="AK4838" s="34"/>
      <c r="AL4838" s="35"/>
      <c r="AM4838" s="28"/>
      <c r="AN4838" s="28"/>
      <c r="AO4838" s="28"/>
    </row>
    <row r="4839" spans="5:41" x14ac:dyDescent="0.25">
      <c r="E4839" s="20"/>
      <c r="F4839" s="20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6"/>
      <c r="AA4839" s="16"/>
      <c r="AB4839" s="16"/>
      <c r="AC4839" s="14"/>
      <c r="AD4839" s="14"/>
      <c r="AE4839" s="27"/>
      <c r="AF4839" s="27"/>
      <c r="AG4839" s="33"/>
      <c r="AH4839" s="34"/>
      <c r="AI4839" s="35"/>
      <c r="AJ4839" s="33"/>
      <c r="AK4839" s="34"/>
      <c r="AL4839" s="35"/>
      <c r="AM4839" s="28"/>
      <c r="AN4839" s="28"/>
      <c r="AO4839" s="28"/>
    </row>
    <row r="4840" spans="5:41" x14ac:dyDescent="0.25">
      <c r="E4840" s="20"/>
      <c r="F4840" s="20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6"/>
      <c r="AA4840" s="16"/>
      <c r="AB4840" s="16"/>
      <c r="AC4840" s="14"/>
      <c r="AD4840" s="14"/>
      <c r="AE4840" s="27"/>
      <c r="AF4840" s="27"/>
      <c r="AG4840" s="33"/>
      <c r="AH4840" s="34"/>
      <c r="AI4840" s="35"/>
      <c r="AJ4840" s="33"/>
      <c r="AK4840" s="34"/>
      <c r="AL4840" s="35"/>
      <c r="AM4840" s="28"/>
      <c r="AN4840" s="28"/>
      <c r="AO4840" s="28"/>
    </row>
    <row r="4841" spans="5:41" x14ac:dyDescent="0.25">
      <c r="E4841" s="20"/>
      <c r="F4841" s="20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  <c r="R4841" s="15"/>
      <c r="S4841" s="15"/>
      <c r="T4841" s="15"/>
      <c r="U4841" s="15"/>
      <c r="V4841" s="15"/>
      <c r="W4841" s="15"/>
      <c r="X4841" s="15"/>
      <c r="Y4841" s="15"/>
      <c r="Z4841" s="16"/>
      <c r="AA4841" s="16"/>
      <c r="AB4841" s="16"/>
      <c r="AC4841" s="14"/>
      <c r="AD4841" s="14"/>
      <c r="AE4841" s="27"/>
      <c r="AF4841" s="27"/>
      <c r="AG4841" s="33"/>
      <c r="AH4841" s="34"/>
      <c r="AI4841" s="35"/>
      <c r="AJ4841" s="33"/>
      <c r="AK4841" s="34"/>
      <c r="AL4841" s="35"/>
      <c r="AM4841" s="28"/>
      <c r="AN4841" s="28"/>
      <c r="AO4841" s="28"/>
    </row>
    <row r="4842" spans="5:41" x14ac:dyDescent="0.25">
      <c r="E4842" s="20"/>
      <c r="F4842" s="20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  <c r="R4842" s="15"/>
      <c r="S4842" s="15"/>
      <c r="T4842" s="15"/>
      <c r="U4842" s="15"/>
      <c r="V4842" s="15"/>
      <c r="W4842" s="15"/>
      <c r="X4842" s="15"/>
      <c r="Y4842" s="15"/>
      <c r="Z4842" s="16"/>
      <c r="AA4842" s="16"/>
      <c r="AB4842" s="16"/>
      <c r="AC4842" s="14"/>
      <c r="AD4842" s="14"/>
      <c r="AE4842" s="27"/>
      <c r="AF4842" s="27"/>
      <c r="AG4842" s="33"/>
      <c r="AH4842" s="34"/>
      <c r="AI4842" s="35"/>
      <c r="AJ4842" s="33"/>
      <c r="AK4842" s="34"/>
      <c r="AL4842" s="35"/>
      <c r="AM4842" s="28"/>
      <c r="AN4842" s="28"/>
      <c r="AO4842" s="28"/>
    </row>
    <row r="4843" spans="5:41" x14ac:dyDescent="0.25">
      <c r="E4843" s="20"/>
      <c r="F4843" s="20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  <c r="R4843" s="15"/>
      <c r="S4843" s="15"/>
      <c r="T4843" s="15"/>
      <c r="U4843" s="15"/>
      <c r="V4843" s="15"/>
      <c r="W4843" s="15"/>
      <c r="X4843" s="15"/>
      <c r="Y4843" s="15"/>
      <c r="Z4843" s="16"/>
      <c r="AA4843" s="16"/>
      <c r="AB4843" s="16"/>
      <c r="AC4843" s="14"/>
      <c r="AD4843" s="14"/>
      <c r="AE4843" s="27"/>
      <c r="AF4843" s="27"/>
      <c r="AG4843" s="33"/>
      <c r="AH4843" s="34"/>
      <c r="AI4843" s="35"/>
      <c r="AJ4843" s="33"/>
      <c r="AK4843" s="34"/>
      <c r="AL4843" s="35"/>
      <c r="AM4843" s="28"/>
      <c r="AN4843" s="28"/>
      <c r="AO4843" s="28"/>
    </row>
    <row r="4844" spans="5:41" x14ac:dyDescent="0.25">
      <c r="E4844" s="20"/>
      <c r="F4844" s="20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  <c r="Y4844" s="15"/>
      <c r="Z4844" s="16"/>
      <c r="AA4844" s="16"/>
      <c r="AB4844" s="16"/>
      <c r="AC4844" s="14"/>
      <c r="AD4844" s="14"/>
      <c r="AE4844" s="27"/>
      <c r="AF4844" s="27"/>
      <c r="AG4844" s="33"/>
      <c r="AH4844" s="34"/>
      <c r="AI4844" s="35"/>
      <c r="AJ4844" s="33"/>
      <c r="AK4844" s="34"/>
      <c r="AL4844" s="35"/>
      <c r="AM4844" s="28"/>
      <c r="AN4844" s="28"/>
      <c r="AO4844" s="28"/>
    </row>
    <row r="4845" spans="5:41" x14ac:dyDescent="0.25">
      <c r="E4845" s="20"/>
      <c r="F4845" s="20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  <c r="Y4845" s="15"/>
      <c r="Z4845" s="16"/>
      <c r="AA4845" s="16"/>
      <c r="AB4845" s="16"/>
      <c r="AC4845" s="14"/>
      <c r="AD4845" s="14"/>
      <c r="AE4845" s="27"/>
      <c r="AF4845" s="27"/>
      <c r="AG4845" s="33"/>
      <c r="AH4845" s="34"/>
      <c r="AI4845" s="35"/>
      <c r="AJ4845" s="33"/>
      <c r="AK4845" s="34"/>
      <c r="AL4845" s="35"/>
      <c r="AM4845" s="28"/>
      <c r="AN4845" s="28"/>
      <c r="AO4845" s="28"/>
    </row>
    <row r="4846" spans="5:41" x14ac:dyDescent="0.25">
      <c r="E4846" s="20"/>
      <c r="F4846" s="20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  <c r="Y4846" s="15"/>
      <c r="Z4846" s="16"/>
      <c r="AA4846" s="16"/>
      <c r="AB4846" s="16"/>
      <c r="AC4846" s="14"/>
      <c r="AD4846" s="14"/>
      <c r="AE4846" s="27"/>
      <c r="AF4846" s="27"/>
      <c r="AG4846" s="33"/>
      <c r="AH4846" s="34"/>
      <c r="AI4846" s="35"/>
      <c r="AJ4846" s="33"/>
      <c r="AK4846" s="34"/>
      <c r="AL4846" s="35"/>
      <c r="AM4846" s="28"/>
      <c r="AN4846" s="28"/>
      <c r="AO4846" s="28"/>
    </row>
    <row r="4847" spans="5:41" x14ac:dyDescent="0.25">
      <c r="E4847" s="20"/>
      <c r="F4847" s="20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  <c r="Y4847" s="15"/>
      <c r="Z4847" s="16"/>
      <c r="AA4847" s="16"/>
      <c r="AB4847" s="16"/>
      <c r="AC4847" s="14"/>
      <c r="AD4847" s="14"/>
      <c r="AE4847" s="27"/>
      <c r="AF4847" s="27"/>
      <c r="AG4847" s="33"/>
      <c r="AH4847" s="34"/>
      <c r="AI4847" s="35"/>
      <c r="AJ4847" s="33"/>
      <c r="AK4847" s="34"/>
      <c r="AL4847" s="35"/>
      <c r="AM4847" s="28"/>
      <c r="AN4847" s="28"/>
      <c r="AO4847" s="28"/>
    </row>
    <row r="4848" spans="5:41" x14ac:dyDescent="0.25">
      <c r="E4848" s="20"/>
      <c r="F4848" s="20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  <c r="R4848" s="15"/>
      <c r="S4848" s="15"/>
      <c r="T4848" s="15"/>
      <c r="U4848" s="15"/>
      <c r="V4848" s="15"/>
      <c r="W4848" s="15"/>
      <c r="X4848" s="15"/>
      <c r="Y4848" s="15"/>
      <c r="Z4848" s="16"/>
      <c r="AA4848" s="16"/>
      <c r="AB4848" s="16"/>
      <c r="AC4848" s="14"/>
      <c r="AD4848" s="14"/>
      <c r="AE4848" s="27"/>
      <c r="AF4848" s="27"/>
      <c r="AG4848" s="33"/>
      <c r="AH4848" s="34"/>
      <c r="AI4848" s="35"/>
      <c r="AJ4848" s="33"/>
      <c r="AK4848" s="34"/>
      <c r="AL4848" s="35"/>
      <c r="AM4848" s="28"/>
      <c r="AN4848" s="28"/>
      <c r="AO4848" s="28"/>
    </row>
    <row r="4849" spans="5:41" x14ac:dyDescent="0.25">
      <c r="E4849" s="20"/>
      <c r="F4849" s="20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  <c r="R4849" s="15"/>
      <c r="S4849" s="15"/>
      <c r="T4849" s="15"/>
      <c r="U4849" s="15"/>
      <c r="V4849" s="15"/>
      <c r="W4849" s="15"/>
      <c r="X4849" s="15"/>
      <c r="Y4849" s="15"/>
      <c r="Z4849" s="16"/>
      <c r="AA4849" s="16"/>
      <c r="AB4849" s="16"/>
      <c r="AC4849" s="14"/>
      <c r="AD4849" s="14"/>
      <c r="AE4849" s="27"/>
      <c r="AF4849" s="27"/>
      <c r="AG4849" s="33"/>
      <c r="AH4849" s="34"/>
      <c r="AI4849" s="35"/>
      <c r="AJ4849" s="33"/>
      <c r="AK4849" s="34"/>
      <c r="AL4849" s="35"/>
      <c r="AM4849" s="28"/>
      <c r="AN4849" s="28"/>
      <c r="AO4849" s="28"/>
    </row>
    <row r="4850" spans="5:41" x14ac:dyDescent="0.25">
      <c r="E4850" s="20"/>
      <c r="F4850" s="20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15"/>
      <c r="Y4850" s="15"/>
      <c r="Z4850" s="16"/>
      <c r="AA4850" s="16"/>
      <c r="AB4850" s="16"/>
      <c r="AC4850" s="14"/>
      <c r="AD4850" s="14"/>
      <c r="AE4850" s="27"/>
      <c r="AF4850" s="27"/>
      <c r="AG4850" s="33"/>
      <c r="AH4850" s="34"/>
      <c r="AI4850" s="35"/>
      <c r="AJ4850" s="33"/>
      <c r="AK4850" s="34"/>
      <c r="AL4850" s="35"/>
      <c r="AM4850" s="28"/>
      <c r="AN4850" s="28"/>
      <c r="AO4850" s="28"/>
    </row>
    <row r="4851" spans="5:41" x14ac:dyDescent="0.25">
      <c r="E4851" s="20"/>
      <c r="F4851" s="20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  <c r="R4851" s="15"/>
      <c r="S4851" s="15"/>
      <c r="T4851" s="15"/>
      <c r="U4851" s="15"/>
      <c r="V4851" s="15"/>
      <c r="W4851" s="15"/>
      <c r="X4851" s="15"/>
      <c r="Y4851" s="15"/>
      <c r="Z4851" s="16"/>
      <c r="AA4851" s="16"/>
      <c r="AB4851" s="16"/>
      <c r="AC4851" s="14"/>
      <c r="AD4851" s="14"/>
      <c r="AE4851" s="27"/>
      <c r="AF4851" s="27"/>
      <c r="AG4851" s="33"/>
      <c r="AH4851" s="34"/>
      <c r="AI4851" s="35"/>
      <c r="AJ4851" s="33"/>
      <c r="AK4851" s="34"/>
      <c r="AL4851" s="35"/>
      <c r="AM4851" s="28"/>
      <c r="AN4851" s="28"/>
      <c r="AO4851" s="28"/>
    </row>
    <row r="4852" spans="5:41" x14ac:dyDescent="0.25">
      <c r="E4852" s="20"/>
      <c r="F4852" s="20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  <c r="Y4852" s="15"/>
      <c r="Z4852" s="16"/>
      <c r="AA4852" s="16"/>
      <c r="AB4852" s="16"/>
      <c r="AC4852" s="14"/>
      <c r="AD4852" s="14"/>
      <c r="AE4852" s="27"/>
      <c r="AF4852" s="27"/>
      <c r="AG4852" s="33"/>
      <c r="AH4852" s="34"/>
      <c r="AI4852" s="35"/>
      <c r="AJ4852" s="33"/>
      <c r="AK4852" s="34"/>
      <c r="AL4852" s="35"/>
      <c r="AM4852" s="28"/>
      <c r="AN4852" s="28"/>
      <c r="AO4852" s="28"/>
    </row>
    <row r="4853" spans="5:41" x14ac:dyDescent="0.25">
      <c r="E4853" s="20"/>
      <c r="F4853" s="20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15"/>
      <c r="Y4853" s="15"/>
      <c r="Z4853" s="16"/>
      <c r="AA4853" s="16"/>
      <c r="AB4853" s="16"/>
      <c r="AC4853" s="14"/>
      <c r="AD4853" s="14"/>
      <c r="AE4853" s="27"/>
      <c r="AF4853" s="27"/>
      <c r="AG4853" s="33"/>
      <c r="AH4853" s="34"/>
      <c r="AI4853" s="35"/>
      <c r="AJ4853" s="33"/>
      <c r="AK4853" s="34"/>
      <c r="AL4853" s="35"/>
      <c r="AM4853" s="28"/>
      <c r="AN4853" s="28"/>
      <c r="AO4853" s="28"/>
    </row>
    <row r="4854" spans="5:41" x14ac:dyDescent="0.25">
      <c r="E4854" s="20"/>
      <c r="F4854" s="20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  <c r="R4854" s="15"/>
      <c r="S4854" s="15"/>
      <c r="T4854" s="15"/>
      <c r="U4854" s="15"/>
      <c r="V4854" s="15"/>
      <c r="W4854" s="15"/>
      <c r="X4854" s="15"/>
      <c r="Y4854" s="15"/>
      <c r="Z4854" s="16"/>
      <c r="AA4854" s="16"/>
      <c r="AB4854" s="16"/>
      <c r="AC4854" s="14"/>
      <c r="AD4854" s="14"/>
      <c r="AE4854" s="27"/>
      <c r="AF4854" s="27"/>
      <c r="AG4854" s="33"/>
      <c r="AH4854" s="34"/>
      <c r="AI4854" s="35"/>
      <c r="AJ4854" s="33"/>
      <c r="AK4854" s="34"/>
      <c r="AL4854" s="35"/>
      <c r="AM4854" s="28"/>
      <c r="AN4854" s="28"/>
      <c r="AO4854" s="28"/>
    </row>
    <row r="4855" spans="5:41" x14ac:dyDescent="0.25">
      <c r="E4855" s="20"/>
      <c r="F4855" s="20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  <c r="R4855" s="15"/>
      <c r="S4855" s="15"/>
      <c r="T4855" s="15"/>
      <c r="U4855" s="15"/>
      <c r="V4855" s="15"/>
      <c r="W4855" s="15"/>
      <c r="X4855" s="15"/>
      <c r="Y4855" s="15"/>
      <c r="Z4855" s="16"/>
      <c r="AA4855" s="16"/>
      <c r="AB4855" s="16"/>
      <c r="AC4855" s="14"/>
      <c r="AD4855" s="14"/>
      <c r="AE4855" s="27"/>
      <c r="AF4855" s="27"/>
      <c r="AG4855" s="33"/>
      <c r="AH4855" s="34"/>
      <c r="AI4855" s="35"/>
      <c r="AJ4855" s="33"/>
      <c r="AK4855" s="34"/>
      <c r="AL4855" s="35"/>
      <c r="AM4855" s="28"/>
      <c r="AN4855" s="28"/>
      <c r="AO4855" s="28"/>
    </row>
    <row r="4856" spans="5:41" x14ac:dyDescent="0.25">
      <c r="E4856" s="20"/>
      <c r="F4856" s="20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6"/>
      <c r="AA4856" s="16"/>
      <c r="AB4856" s="16"/>
      <c r="AC4856" s="14"/>
      <c r="AD4856" s="14"/>
      <c r="AE4856" s="27"/>
      <c r="AF4856" s="27"/>
      <c r="AG4856" s="33"/>
      <c r="AH4856" s="34"/>
      <c r="AI4856" s="35"/>
      <c r="AJ4856" s="33"/>
      <c r="AK4856" s="34"/>
      <c r="AL4856" s="35"/>
      <c r="AM4856" s="28"/>
      <c r="AN4856" s="28"/>
      <c r="AO4856" s="28"/>
    </row>
    <row r="4857" spans="5:41" x14ac:dyDescent="0.25">
      <c r="E4857" s="20"/>
      <c r="F4857" s="20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  <c r="R4857" s="15"/>
      <c r="S4857" s="15"/>
      <c r="T4857" s="15"/>
      <c r="U4857" s="15"/>
      <c r="V4857" s="15"/>
      <c r="W4857" s="15"/>
      <c r="X4857" s="15"/>
      <c r="Y4857" s="15"/>
      <c r="Z4857" s="16"/>
      <c r="AA4857" s="16"/>
      <c r="AB4857" s="16"/>
      <c r="AC4857" s="14"/>
      <c r="AD4857" s="14"/>
      <c r="AE4857" s="27"/>
      <c r="AF4857" s="27"/>
      <c r="AG4857" s="33"/>
      <c r="AH4857" s="34"/>
      <c r="AI4857" s="35"/>
      <c r="AJ4857" s="33"/>
      <c r="AK4857" s="34"/>
      <c r="AL4857" s="35"/>
      <c r="AM4857" s="28"/>
      <c r="AN4857" s="28"/>
      <c r="AO4857" s="28"/>
    </row>
    <row r="4858" spans="5:41" x14ac:dyDescent="0.25">
      <c r="E4858" s="20"/>
      <c r="F4858" s="20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  <c r="R4858" s="15"/>
      <c r="S4858" s="15"/>
      <c r="T4858" s="15"/>
      <c r="U4858" s="15"/>
      <c r="V4858" s="15"/>
      <c r="W4858" s="15"/>
      <c r="X4858" s="15"/>
      <c r="Y4858" s="15"/>
      <c r="Z4858" s="16"/>
      <c r="AA4858" s="16"/>
      <c r="AB4858" s="16"/>
      <c r="AC4858" s="14"/>
      <c r="AD4858" s="14"/>
      <c r="AE4858" s="27"/>
      <c r="AF4858" s="27"/>
      <c r="AG4858" s="33"/>
      <c r="AH4858" s="34"/>
      <c r="AI4858" s="35"/>
      <c r="AJ4858" s="33"/>
      <c r="AK4858" s="34"/>
      <c r="AL4858" s="35"/>
      <c r="AM4858" s="28"/>
      <c r="AN4858" s="28"/>
      <c r="AO4858" s="28"/>
    </row>
    <row r="4859" spans="5:41" x14ac:dyDescent="0.25">
      <c r="E4859" s="20"/>
      <c r="F4859" s="20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  <c r="R4859" s="15"/>
      <c r="S4859" s="15"/>
      <c r="T4859" s="15"/>
      <c r="U4859" s="15"/>
      <c r="V4859" s="15"/>
      <c r="W4859" s="15"/>
      <c r="X4859" s="15"/>
      <c r="Y4859" s="15"/>
      <c r="Z4859" s="16"/>
      <c r="AA4859" s="16"/>
      <c r="AB4859" s="16"/>
      <c r="AC4859" s="14"/>
      <c r="AD4859" s="14"/>
      <c r="AE4859" s="27"/>
      <c r="AF4859" s="27"/>
      <c r="AG4859" s="33"/>
      <c r="AH4859" s="34"/>
      <c r="AI4859" s="35"/>
      <c r="AJ4859" s="33"/>
      <c r="AK4859" s="34"/>
      <c r="AL4859" s="35"/>
      <c r="AM4859" s="28"/>
      <c r="AN4859" s="28"/>
      <c r="AO4859" s="28"/>
    </row>
    <row r="4860" spans="5:41" x14ac:dyDescent="0.25">
      <c r="E4860" s="20"/>
      <c r="F4860" s="20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  <c r="Y4860" s="15"/>
      <c r="Z4860" s="16"/>
      <c r="AA4860" s="16"/>
      <c r="AB4860" s="16"/>
      <c r="AC4860" s="14"/>
      <c r="AD4860" s="14"/>
      <c r="AE4860" s="27"/>
      <c r="AF4860" s="27"/>
      <c r="AG4860" s="33"/>
      <c r="AH4860" s="34"/>
      <c r="AI4860" s="35"/>
      <c r="AJ4860" s="33"/>
      <c r="AK4860" s="34"/>
      <c r="AL4860" s="35"/>
      <c r="AM4860" s="28"/>
      <c r="AN4860" s="28"/>
      <c r="AO4860" s="28"/>
    </row>
    <row r="4861" spans="5:41" x14ac:dyDescent="0.25">
      <c r="E4861" s="20"/>
      <c r="F4861" s="20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  <c r="R4861" s="15"/>
      <c r="S4861" s="15"/>
      <c r="T4861" s="15"/>
      <c r="U4861" s="15"/>
      <c r="V4861" s="15"/>
      <c r="W4861" s="15"/>
      <c r="X4861" s="15"/>
      <c r="Y4861" s="15"/>
      <c r="Z4861" s="16"/>
      <c r="AA4861" s="16"/>
      <c r="AB4861" s="16"/>
      <c r="AC4861" s="14"/>
      <c r="AD4861" s="14"/>
      <c r="AE4861" s="27"/>
      <c r="AF4861" s="27"/>
      <c r="AG4861" s="33"/>
      <c r="AH4861" s="34"/>
      <c r="AI4861" s="35"/>
      <c r="AJ4861" s="33"/>
      <c r="AK4861" s="34"/>
      <c r="AL4861" s="35"/>
      <c r="AM4861" s="28"/>
      <c r="AN4861" s="28"/>
      <c r="AO4861" s="28"/>
    </row>
    <row r="4862" spans="5:41" x14ac:dyDescent="0.25">
      <c r="E4862" s="20"/>
      <c r="F4862" s="20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6"/>
      <c r="AA4862" s="16"/>
      <c r="AB4862" s="16"/>
      <c r="AC4862" s="14"/>
      <c r="AD4862" s="14"/>
      <c r="AE4862" s="27"/>
      <c r="AF4862" s="27"/>
      <c r="AG4862" s="33"/>
      <c r="AH4862" s="34"/>
      <c r="AI4862" s="35"/>
      <c r="AJ4862" s="33"/>
      <c r="AK4862" s="34"/>
      <c r="AL4862" s="35"/>
      <c r="AM4862" s="28"/>
      <c r="AN4862" s="28"/>
      <c r="AO4862" s="28"/>
    </row>
    <row r="4863" spans="5:41" x14ac:dyDescent="0.25">
      <c r="E4863" s="20"/>
      <c r="F4863" s="20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15"/>
      <c r="S4863" s="15"/>
      <c r="T4863" s="15"/>
      <c r="U4863" s="15"/>
      <c r="V4863" s="15"/>
      <c r="W4863" s="15"/>
      <c r="X4863" s="15"/>
      <c r="Y4863" s="15"/>
      <c r="Z4863" s="16"/>
      <c r="AA4863" s="16"/>
      <c r="AB4863" s="16"/>
      <c r="AC4863" s="14"/>
      <c r="AD4863" s="14"/>
      <c r="AE4863" s="27"/>
      <c r="AF4863" s="27"/>
      <c r="AG4863" s="33"/>
      <c r="AH4863" s="34"/>
      <c r="AI4863" s="35"/>
      <c r="AJ4863" s="33"/>
      <c r="AK4863" s="34"/>
      <c r="AL4863" s="35"/>
      <c r="AM4863" s="28"/>
      <c r="AN4863" s="28"/>
      <c r="AO4863" s="28"/>
    </row>
    <row r="4864" spans="5:41" x14ac:dyDescent="0.25">
      <c r="E4864" s="20"/>
      <c r="F4864" s="20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15"/>
      <c r="S4864" s="15"/>
      <c r="T4864" s="15"/>
      <c r="U4864" s="15"/>
      <c r="V4864" s="15"/>
      <c r="W4864" s="15"/>
      <c r="X4864" s="15"/>
      <c r="Y4864" s="15"/>
      <c r="Z4864" s="16"/>
      <c r="AA4864" s="16"/>
      <c r="AB4864" s="16"/>
      <c r="AC4864" s="14"/>
      <c r="AD4864" s="14"/>
      <c r="AE4864" s="27"/>
      <c r="AF4864" s="27"/>
      <c r="AG4864" s="33"/>
      <c r="AH4864" s="34"/>
      <c r="AI4864" s="35"/>
      <c r="AJ4864" s="33"/>
      <c r="AK4864" s="34"/>
      <c r="AL4864" s="35"/>
      <c r="AM4864" s="28"/>
      <c r="AN4864" s="28"/>
      <c r="AO4864" s="28"/>
    </row>
    <row r="4865" spans="5:41" x14ac:dyDescent="0.25">
      <c r="E4865" s="20"/>
      <c r="F4865" s="20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15"/>
      <c r="S4865" s="15"/>
      <c r="T4865" s="15"/>
      <c r="U4865" s="15"/>
      <c r="V4865" s="15"/>
      <c r="W4865" s="15"/>
      <c r="X4865" s="15"/>
      <c r="Y4865" s="15"/>
      <c r="Z4865" s="16"/>
      <c r="AA4865" s="16"/>
      <c r="AB4865" s="16"/>
      <c r="AC4865" s="14"/>
      <c r="AD4865" s="14"/>
      <c r="AE4865" s="27"/>
      <c r="AF4865" s="27"/>
      <c r="AG4865" s="33"/>
      <c r="AH4865" s="34"/>
      <c r="AI4865" s="35"/>
      <c r="AJ4865" s="33"/>
      <c r="AK4865" s="34"/>
      <c r="AL4865" s="35"/>
      <c r="AM4865" s="28"/>
      <c r="AN4865" s="28"/>
      <c r="AO4865" s="28"/>
    </row>
    <row r="4866" spans="5:41" x14ac:dyDescent="0.25">
      <c r="E4866" s="20"/>
      <c r="F4866" s="20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15"/>
      <c r="S4866" s="15"/>
      <c r="T4866" s="15"/>
      <c r="U4866" s="15"/>
      <c r="V4866" s="15"/>
      <c r="W4866" s="15"/>
      <c r="X4866" s="15"/>
      <c r="Y4866" s="15"/>
      <c r="Z4866" s="16"/>
      <c r="AA4866" s="16"/>
      <c r="AB4866" s="16"/>
      <c r="AC4866" s="14"/>
      <c r="AD4866" s="14"/>
      <c r="AE4866" s="27"/>
      <c r="AF4866" s="27"/>
      <c r="AG4866" s="33"/>
      <c r="AH4866" s="34"/>
      <c r="AI4866" s="35"/>
      <c r="AJ4866" s="33"/>
      <c r="AK4866" s="34"/>
      <c r="AL4866" s="35"/>
      <c r="AM4866" s="28"/>
      <c r="AN4866" s="28"/>
      <c r="AO4866" s="28"/>
    </row>
    <row r="4867" spans="5:41" x14ac:dyDescent="0.25">
      <c r="E4867" s="20"/>
      <c r="F4867" s="20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15"/>
      <c r="S4867" s="15"/>
      <c r="T4867" s="15"/>
      <c r="U4867" s="15"/>
      <c r="V4867" s="15"/>
      <c r="W4867" s="15"/>
      <c r="X4867" s="15"/>
      <c r="Y4867" s="15"/>
      <c r="Z4867" s="16"/>
      <c r="AA4867" s="16"/>
      <c r="AB4867" s="16"/>
      <c r="AC4867" s="14"/>
      <c r="AD4867" s="14"/>
      <c r="AE4867" s="27"/>
      <c r="AF4867" s="27"/>
      <c r="AG4867" s="33"/>
      <c r="AH4867" s="34"/>
      <c r="AI4867" s="35"/>
      <c r="AJ4867" s="33"/>
      <c r="AK4867" s="34"/>
      <c r="AL4867" s="35"/>
      <c r="AM4867" s="28"/>
      <c r="AN4867" s="28"/>
      <c r="AO4867" s="28"/>
    </row>
    <row r="4868" spans="5:41" x14ac:dyDescent="0.25">
      <c r="E4868" s="20"/>
      <c r="F4868" s="20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  <c r="Y4868" s="15"/>
      <c r="Z4868" s="16"/>
      <c r="AA4868" s="16"/>
      <c r="AB4868" s="16"/>
      <c r="AC4868" s="14"/>
      <c r="AD4868" s="14"/>
      <c r="AE4868" s="27"/>
      <c r="AF4868" s="27"/>
      <c r="AG4868" s="33"/>
      <c r="AH4868" s="34"/>
      <c r="AI4868" s="35"/>
      <c r="AJ4868" s="33"/>
      <c r="AK4868" s="34"/>
      <c r="AL4868" s="35"/>
      <c r="AM4868" s="28"/>
      <c r="AN4868" s="28"/>
      <c r="AO4868" s="28"/>
    </row>
    <row r="4869" spans="5:41" x14ac:dyDescent="0.25">
      <c r="E4869" s="20"/>
      <c r="F4869" s="20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15"/>
      <c r="S4869" s="15"/>
      <c r="T4869" s="15"/>
      <c r="U4869" s="15"/>
      <c r="V4869" s="15"/>
      <c r="W4869" s="15"/>
      <c r="X4869" s="15"/>
      <c r="Y4869" s="15"/>
      <c r="Z4869" s="16"/>
      <c r="AA4869" s="16"/>
      <c r="AB4869" s="16"/>
      <c r="AC4869" s="14"/>
      <c r="AD4869" s="14"/>
      <c r="AE4869" s="27"/>
      <c r="AF4869" s="27"/>
      <c r="AG4869" s="33"/>
      <c r="AH4869" s="34"/>
      <c r="AI4869" s="35"/>
      <c r="AJ4869" s="33"/>
      <c r="AK4869" s="34"/>
      <c r="AL4869" s="35"/>
      <c r="AM4869" s="28"/>
      <c r="AN4869" s="28"/>
      <c r="AO4869" s="28"/>
    </row>
    <row r="4870" spans="5:41" x14ac:dyDescent="0.25">
      <c r="E4870" s="20"/>
      <c r="F4870" s="20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15"/>
      <c r="S4870" s="15"/>
      <c r="T4870" s="15"/>
      <c r="U4870" s="15"/>
      <c r="V4870" s="15"/>
      <c r="W4870" s="15"/>
      <c r="X4870" s="15"/>
      <c r="Y4870" s="15"/>
      <c r="Z4870" s="16"/>
      <c r="AA4870" s="16"/>
      <c r="AB4870" s="16"/>
      <c r="AC4870" s="14"/>
      <c r="AD4870" s="14"/>
      <c r="AE4870" s="27"/>
      <c r="AF4870" s="27"/>
      <c r="AG4870" s="33"/>
      <c r="AH4870" s="34"/>
      <c r="AI4870" s="35"/>
      <c r="AJ4870" s="33"/>
      <c r="AK4870" s="34"/>
      <c r="AL4870" s="35"/>
      <c r="AM4870" s="28"/>
      <c r="AN4870" s="28"/>
      <c r="AO4870" s="28"/>
    </row>
    <row r="4871" spans="5:41" x14ac:dyDescent="0.25">
      <c r="E4871" s="20"/>
      <c r="F4871" s="20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15"/>
      <c r="S4871" s="15"/>
      <c r="T4871" s="15"/>
      <c r="U4871" s="15"/>
      <c r="V4871" s="15"/>
      <c r="W4871" s="15"/>
      <c r="X4871" s="15"/>
      <c r="Y4871" s="15"/>
      <c r="Z4871" s="16"/>
      <c r="AA4871" s="16"/>
      <c r="AB4871" s="16"/>
      <c r="AC4871" s="14"/>
      <c r="AD4871" s="14"/>
      <c r="AE4871" s="27"/>
      <c r="AF4871" s="27"/>
      <c r="AG4871" s="33"/>
      <c r="AH4871" s="34"/>
      <c r="AI4871" s="35"/>
      <c r="AJ4871" s="33"/>
      <c r="AK4871" s="34"/>
      <c r="AL4871" s="35"/>
      <c r="AM4871" s="28"/>
      <c r="AN4871" s="28"/>
      <c r="AO4871" s="28"/>
    </row>
    <row r="4872" spans="5:41" x14ac:dyDescent="0.25">
      <c r="E4872" s="20"/>
      <c r="F4872" s="20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15"/>
      <c r="S4872" s="15"/>
      <c r="T4872" s="15"/>
      <c r="U4872" s="15"/>
      <c r="V4872" s="15"/>
      <c r="W4872" s="15"/>
      <c r="X4872" s="15"/>
      <c r="Y4872" s="15"/>
      <c r="Z4872" s="16"/>
      <c r="AA4872" s="16"/>
      <c r="AB4872" s="16"/>
      <c r="AC4872" s="14"/>
      <c r="AD4872" s="14"/>
      <c r="AE4872" s="27"/>
      <c r="AF4872" s="27"/>
      <c r="AG4872" s="33"/>
      <c r="AH4872" s="34"/>
      <c r="AI4872" s="35"/>
      <c r="AJ4872" s="33"/>
      <c r="AK4872" s="34"/>
      <c r="AL4872" s="35"/>
      <c r="AM4872" s="28"/>
      <c r="AN4872" s="28"/>
      <c r="AO4872" s="28"/>
    </row>
    <row r="4873" spans="5:41" x14ac:dyDescent="0.25">
      <c r="E4873" s="20"/>
      <c r="F4873" s="20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15"/>
      <c r="S4873" s="15"/>
      <c r="T4873" s="15"/>
      <c r="U4873" s="15"/>
      <c r="V4873" s="15"/>
      <c r="W4873" s="15"/>
      <c r="X4873" s="15"/>
      <c r="Y4873" s="15"/>
      <c r="Z4873" s="16"/>
      <c r="AA4873" s="16"/>
      <c r="AB4873" s="16"/>
      <c r="AC4873" s="14"/>
      <c r="AD4873" s="14"/>
      <c r="AE4873" s="27"/>
      <c r="AF4873" s="27"/>
      <c r="AG4873" s="33"/>
      <c r="AH4873" s="34"/>
      <c r="AI4873" s="35"/>
      <c r="AJ4873" s="33"/>
      <c r="AK4873" s="34"/>
      <c r="AL4873" s="35"/>
      <c r="AM4873" s="28"/>
      <c r="AN4873" s="28"/>
      <c r="AO4873" s="28"/>
    </row>
    <row r="4874" spans="5:41" x14ac:dyDescent="0.25">
      <c r="E4874" s="20"/>
      <c r="F4874" s="20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15"/>
      <c r="S4874" s="15"/>
      <c r="T4874" s="15"/>
      <c r="U4874" s="15"/>
      <c r="V4874" s="15"/>
      <c r="W4874" s="15"/>
      <c r="X4874" s="15"/>
      <c r="Y4874" s="15"/>
      <c r="Z4874" s="16"/>
      <c r="AA4874" s="16"/>
      <c r="AB4874" s="16"/>
      <c r="AC4874" s="14"/>
      <c r="AD4874" s="14"/>
      <c r="AE4874" s="27"/>
      <c r="AF4874" s="27"/>
      <c r="AG4874" s="33"/>
      <c r="AH4874" s="34"/>
      <c r="AI4874" s="35"/>
      <c r="AJ4874" s="33"/>
      <c r="AK4874" s="34"/>
      <c r="AL4874" s="35"/>
      <c r="AM4874" s="28"/>
      <c r="AN4874" s="28"/>
      <c r="AO4874" s="28"/>
    </row>
    <row r="4875" spans="5:41" x14ac:dyDescent="0.25">
      <c r="E4875" s="20"/>
      <c r="F4875" s="20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15"/>
      <c r="Y4875" s="15"/>
      <c r="Z4875" s="16"/>
      <c r="AA4875" s="16"/>
      <c r="AB4875" s="16"/>
      <c r="AC4875" s="14"/>
      <c r="AD4875" s="14"/>
      <c r="AE4875" s="27"/>
      <c r="AF4875" s="27"/>
      <c r="AG4875" s="33"/>
      <c r="AH4875" s="34"/>
      <c r="AI4875" s="35"/>
      <c r="AJ4875" s="33"/>
      <c r="AK4875" s="34"/>
      <c r="AL4875" s="35"/>
      <c r="AM4875" s="28"/>
      <c r="AN4875" s="28"/>
      <c r="AO4875" s="28"/>
    </row>
    <row r="4876" spans="5:41" x14ac:dyDescent="0.25">
      <c r="E4876" s="20"/>
      <c r="F4876" s="20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  <c r="R4876" s="15"/>
      <c r="S4876" s="15"/>
      <c r="T4876" s="15"/>
      <c r="U4876" s="15"/>
      <c r="V4876" s="15"/>
      <c r="W4876" s="15"/>
      <c r="X4876" s="15"/>
      <c r="Y4876" s="15"/>
      <c r="Z4876" s="16"/>
      <c r="AA4876" s="16"/>
      <c r="AB4876" s="16"/>
      <c r="AC4876" s="14"/>
      <c r="AD4876" s="14"/>
      <c r="AE4876" s="27"/>
      <c r="AF4876" s="27"/>
      <c r="AG4876" s="33"/>
      <c r="AH4876" s="34"/>
      <c r="AI4876" s="35"/>
      <c r="AJ4876" s="33"/>
      <c r="AK4876" s="34"/>
      <c r="AL4876" s="35"/>
      <c r="AM4876" s="28"/>
      <c r="AN4876" s="28"/>
      <c r="AO4876" s="28"/>
    </row>
    <row r="4877" spans="5:41" x14ac:dyDescent="0.25">
      <c r="E4877" s="20"/>
      <c r="F4877" s="20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  <c r="R4877" s="15"/>
      <c r="S4877" s="15"/>
      <c r="T4877" s="15"/>
      <c r="U4877" s="15"/>
      <c r="V4877" s="15"/>
      <c r="W4877" s="15"/>
      <c r="X4877" s="15"/>
      <c r="Y4877" s="15"/>
      <c r="Z4877" s="16"/>
      <c r="AA4877" s="16"/>
      <c r="AB4877" s="16"/>
      <c r="AC4877" s="14"/>
      <c r="AD4877" s="14"/>
      <c r="AE4877" s="27"/>
      <c r="AF4877" s="27"/>
      <c r="AG4877" s="33"/>
      <c r="AH4877" s="34"/>
      <c r="AI4877" s="35"/>
      <c r="AJ4877" s="33"/>
      <c r="AK4877" s="34"/>
      <c r="AL4877" s="35"/>
      <c r="AM4877" s="28"/>
      <c r="AN4877" s="28"/>
      <c r="AO4877" s="28"/>
    </row>
    <row r="4878" spans="5:41" x14ac:dyDescent="0.25">
      <c r="E4878" s="20"/>
      <c r="F4878" s="20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  <c r="Y4878" s="15"/>
      <c r="Z4878" s="16"/>
      <c r="AA4878" s="16"/>
      <c r="AB4878" s="16"/>
      <c r="AC4878" s="14"/>
      <c r="AD4878" s="14"/>
      <c r="AE4878" s="27"/>
      <c r="AF4878" s="27"/>
      <c r="AG4878" s="33"/>
      <c r="AH4878" s="34"/>
      <c r="AI4878" s="35"/>
      <c r="AJ4878" s="33"/>
      <c r="AK4878" s="34"/>
      <c r="AL4878" s="35"/>
      <c r="AM4878" s="28"/>
      <c r="AN4878" s="28"/>
      <c r="AO4878" s="28"/>
    </row>
    <row r="4879" spans="5:41" x14ac:dyDescent="0.25">
      <c r="E4879" s="20"/>
      <c r="F4879" s="20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  <c r="Y4879" s="15"/>
      <c r="Z4879" s="16"/>
      <c r="AA4879" s="16"/>
      <c r="AB4879" s="16"/>
      <c r="AC4879" s="14"/>
      <c r="AD4879" s="14"/>
      <c r="AE4879" s="27"/>
      <c r="AF4879" s="27"/>
      <c r="AG4879" s="33"/>
      <c r="AH4879" s="34"/>
      <c r="AI4879" s="35"/>
      <c r="AJ4879" s="33"/>
      <c r="AK4879" s="34"/>
      <c r="AL4879" s="35"/>
      <c r="AM4879" s="28"/>
      <c r="AN4879" s="28"/>
      <c r="AO4879" s="28"/>
    </row>
    <row r="4880" spans="5:41" x14ac:dyDescent="0.25">
      <c r="E4880" s="20"/>
      <c r="F4880" s="20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  <c r="R4880" s="15"/>
      <c r="S4880" s="15"/>
      <c r="T4880" s="15"/>
      <c r="U4880" s="15"/>
      <c r="V4880" s="15"/>
      <c r="W4880" s="15"/>
      <c r="X4880" s="15"/>
      <c r="Y4880" s="15"/>
      <c r="Z4880" s="16"/>
      <c r="AA4880" s="16"/>
      <c r="AB4880" s="16"/>
      <c r="AC4880" s="14"/>
      <c r="AD4880" s="14"/>
      <c r="AE4880" s="27"/>
      <c r="AF4880" s="27"/>
      <c r="AG4880" s="33"/>
      <c r="AH4880" s="34"/>
      <c r="AI4880" s="35"/>
      <c r="AJ4880" s="33"/>
      <c r="AK4880" s="34"/>
      <c r="AL4880" s="35"/>
      <c r="AM4880" s="28"/>
      <c r="AN4880" s="28"/>
      <c r="AO4880" s="28"/>
    </row>
    <row r="4881" spans="5:41" x14ac:dyDescent="0.25">
      <c r="E4881" s="20"/>
      <c r="F4881" s="20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  <c r="Y4881" s="15"/>
      <c r="Z4881" s="16"/>
      <c r="AA4881" s="16"/>
      <c r="AB4881" s="16"/>
      <c r="AC4881" s="14"/>
      <c r="AD4881" s="14"/>
      <c r="AE4881" s="27"/>
      <c r="AF4881" s="27"/>
      <c r="AG4881" s="33"/>
      <c r="AH4881" s="34"/>
      <c r="AI4881" s="35"/>
      <c r="AJ4881" s="33"/>
      <c r="AK4881" s="34"/>
      <c r="AL4881" s="35"/>
      <c r="AM4881" s="28"/>
      <c r="AN4881" s="28"/>
      <c r="AO4881" s="28"/>
    </row>
    <row r="4882" spans="5:41" x14ac:dyDescent="0.25">
      <c r="E4882" s="20"/>
      <c r="F4882" s="20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6"/>
      <c r="AA4882" s="16"/>
      <c r="AB4882" s="16"/>
      <c r="AC4882" s="14"/>
      <c r="AD4882" s="14"/>
      <c r="AE4882" s="27"/>
      <c r="AF4882" s="27"/>
      <c r="AG4882" s="33"/>
      <c r="AH4882" s="34"/>
      <c r="AI4882" s="35"/>
      <c r="AJ4882" s="33"/>
      <c r="AK4882" s="34"/>
      <c r="AL4882" s="35"/>
      <c r="AM4882" s="28"/>
      <c r="AN4882" s="28"/>
      <c r="AO4882" s="28"/>
    </row>
    <row r="4883" spans="5:41" x14ac:dyDescent="0.25">
      <c r="E4883" s="20"/>
      <c r="F4883" s="20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  <c r="R4883" s="15"/>
      <c r="S4883" s="15"/>
      <c r="T4883" s="15"/>
      <c r="U4883" s="15"/>
      <c r="V4883" s="15"/>
      <c r="W4883" s="15"/>
      <c r="X4883" s="15"/>
      <c r="Y4883" s="15"/>
      <c r="Z4883" s="16"/>
      <c r="AA4883" s="16"/>
      <c r="AB4883" s="16"/>
      <c r="AC4883" s="14"/>
      <c r="AD4883" s="14"/>
      <c r="AE4883" s="27"/>
      <c r="AF4883" s="27"/>
      <c r="AG4883" s="33"/>
      <c r="AH4883" s="34"/>
      <c r="AI4883" s="35"/>
      <c r="AJ4883" s="33"/>
      <c r="AK4883" s="34"/>
      <c r="AL4883" s="35"/>
      <c r="AM4883" s="28"/>
      <c r="AN4883" s="28"/>
      <c r="AO4883" s="28"/>
    </row>
    <row r="4884" spans="5:41" x14ac:dyDescent="0.25">
      <c r="E4884" s="20"/>
      <c r="F4884" s="20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  <c r="R4884" s="15"/>
      <c r="S4884" s="15"/>
      <c r="T4884" s="15"/>
      <c r="U4884" s="15"/>
      <c r="V4884" s="15"/>
      <c r="W4884" s="15"/>
      <c r="X4884" s="15"/>
      <c r="Y4884" s="15"/>
      <c r="Z4884" s="16"/>
      <c r="AA4884" s="16"/>
      <c r="AB4884" s="16"/>
      <c r="AC4884" s="14"/>
      <c r="AD4884" s="14"/>
      <c r="AE4884" s="27"/>
      <c r="AF4884" s="27"/>
      <c r="AG4884" s="33"/>
      <c r="AH4884" s="34"/>
      <c r="AI4884" s="35"/>
      <c r="AJ4884" s="33"/>
      <c r="AK4884" s="34"/>
      <c r="AL4884" s="35"/>
      <c r="AM4884" s="28"/>
      <c r="AN4884" s="28"/>
      <c r="AO4884" s="28"/>
    </row>
    <row r="4885" spans="5:41" x14ac:dyDescent="0.25">
      <c r="E4885" s="20"/>
      <c r="F4885" s="20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  <c r="Y4885" s="15"/>
      <c r="Z4885" s="16"/>
      <c r="AA4885" s="16"/>
      <c r="AB4885" s="16"/>
      <c r="AC4885" s="14"/>
      <c r="AD4885" s="14"/>
      <c r="AE4885" s="27"/>
      <c r="AF4885" s="27"/>
      <c r="AG4885" s="33"/>
      <c r="AH4885" s="34"/>
      <c r="AI4885" s="35"/>
      <c r="AJ4885" s="33"/>
      <c r="AK4885" s="34"/>
      <c r="AL4885" s="35"/>
      <c r="AM4885" s="28"/>
      <c r="AN4885" s="28"/>
      <c r="AO4885" s="28"/>
    </row>
    <row r="4886" spans="5:41" x14ac:dyDescent="0.25">
      <c r="E4886" s="20"/>
      <c r="F4886" s="20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  <c r="Y4886" s="15"/>
      <c r="Z4886" s="16"/>
      <c r="AA4886" s="16"/>
      <c r="AB4886" s="16"/>
      <c r="AC4886" s="14"/>
      <c r="AD4886" s="14"/>
      <c r="AE4886" s="27"/>
      <c r="AF4886" s="27"/>
      <c r="AG4886" s="33"/>
      <c r="AH4886" s="34"/>
      <c r="AI4886" s="35"/>
      <c r="AJ4886" s="33"/>
      <c r="AK4886" s="34"/>
      <c r="AL4886" s="35"/>
      <c r="AM4886" s="28"/>
      <c r="AN4886" s="28"/>
      <c r="AO4886" s="28"/>
    </row>
    <row r="4887" spans="5:41" x14ac:dyDescent="0.25">
      <c r="E4887" s="20"/>
      <c r="F4887" s="20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  <c r="R4887" s="15"/>
      <c r="S4887" s="15"/>
      <c r="T4887" s="15"/>
      <c r="U4887" s="15"/>
      <c r="V4887" s="15"/>
      <c r="W4887" s="15"/>
      <c r="X4887" s="15"/>
      <c r="Y4887" s="15"/>
      <c r="Z4887" s="16"/>
      <c r="AA4887" s="16"/>
      <c r="AB4887" s="16"/>
      <c r="AC4887" s="14"/>
      <c r="AD4887" s="14"/>
      <c r="AE4887" s="27"/>
      <c r="AF4887" s="27"/>
      <c r="AG4887" s="33"/>
      <c r="AH4887" s="34"/>
      <c r="AI4887" s="35"/>
      <c r="AJ4887" s="33"/>
      <c r="AK4887" s="34"/>
      <c r="AL4887" s="35"/>
      <c r="AM4887" s="28"/>
      <c r="AN4887" s="28"/>
      <c r="AO4887" s="28"/>
    </row>
    <row r="4888" spans="5:41" x14ac:dyDescent="0.25">
      <c r="E4888" s="20"/>
      <c r="F4888" s="20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  <c r="R4888" s="15"/>
      <c r="S4888" s="15"/>
      <c r="T4888" s="15"/>
      <c r="U4888" s="15"/>
      <c r="V4888" s="15"/>
      <c r="W4888" s="15"/>
      <c r="X4888" s="15"/>
      <c r="Y4888" s="15"/>
      <c r="Z4888" s="16"/>
      <c r="AA4888" s="16"/>
      <c r="AB4888" s="16"/>
      <c r="AC4888" s="14"/>
      <c r="AD4888" s="14"/>
      <c r="AE4888" s="27"/>
      <c r="AF4888" s="27"/>
      <c r="AG4888" s="33"/>
      <c r="AH4888" s="34"/>
      <c r="AI4888" s="35"/>
      <c r="AJ4888" s="33"/>
      <c r="AK4888" s="34"/>
      <c r="AL4888" s="35"/>
      <c r="AM4888" s="28"/>
      <c r="AN4888" s="28"/>
      <c r="AO4888" s="28"/>
    </row>
    <row r="4889" spans="5:41" x14ac:dyDescent="0.25">
      <c r="E4889" s="20"/>
      <c r="F4889" s="20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  <c r="R4889" s="15"/>
      <c r="S4889" s="15"/>
      <c r="T4889" s="15"/>
      <c r="U4889" s="15"/>
      <c r="V4889" s="15"/>
      <c r="W4889" s="15"/>
      <c r="X4889" s="15"/>
      <c r="Y4889" s="15"/>
      <c r="Z4889" s="16"/>
      <c r="AA4889" s="16"/>
      <c r="AB4889" s="16"/>
      <c r="AC4889" s="14"/>
      <c r="AD4889" s="14"/>
      <c r="AE4889" s="27"/>
      <c r="AF4889" s="27"/>
      <c r="AG4889" s="33"/>
      <c r="AH4889" s="34"/>
      <c r="AI4889" s="35"/>
      <c r="AJ4889" s="33"/>
      <c r="AK4889" s="34"/>
      <c r="AL4889" s="35"/>
      <c r="AM4889" s="28"/>
      <c r="AN4889" s="28"/>
      <c r="AO4889" s="28"/>
    </row>
    <row r="4890" spans="5:41" x14ac:dyDescent="0.25">
      <c r="E4890" s="20"/>
      <c r="F4890" s="20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  <c r="Y4890" s="15"/>
      <c r="Z4890" s="16"/>
      <c r="AA4890" s="16"/>
      <c r="AB4890" s="16"/>
      <c r="AC4890" s="14"/>
      <c r="AD4890" s="14"/>
      <c r="AE4890" s="27"/>
      <c r="AF4890" s="27"/>
      <c r="AG4890" s="33"/>
      <c r="AH4890" s="34"/>
      <c r="AI4890" s="35"/>
      <c r="AJ4890" s="33"/>
      <c r="AK4890" s="34"/>
      <c r="AL4890" s="35"/>
      <c r="AM4890" s="28"/>
      <c r="AN4890" s="28"/>
      <c r="AO4890" s="28"/>
    </row>
    <row r="4891" spans="5:41" x14ac:dyDescent="0.25">
      <c r="E4891" s="20"/>
      <c r="F4891" s="20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  <c r="R4891" s="15"/>
      <c r="S4891" s="15"/>
      <c r="T4891" s="15"/>
      <c r="U4891" s="15"/>
      <c r="V4891" s="15"/>
      <c r="W4891" s="15"/>
      <c r="X4891" s="15"/>
      <c r="Y4891" s="15"/>
      <c r="Z4891" s="16"/>
      <c r="AA4891" s="16"/>
      <c r="AB4891" s="16"/>
      <c r="AC4891" s="14"/>
      <c r="AD4891" s="14"/>
      <c r="AE4891" s="27"/>
      <c r="AF4891" s="27"/>
      <c r="AG4891" s="33"/>
      <c r="AH4891" s="34"/>
      <c r="AI4891" s="35"/>
      <c r="AJ4891" s="33"/>
      <c r="AK4891" s="34"/>
      <c r="AL4891" s="35"/>
      <c r="AM4891" s="28"/>
      <c r="AN4891" s="28"/>
      <c r="AO4891" s="28"/>
    </row>
    <row r="4892" spans="5:41" x14ac:dyDescent="0.25">
      <c r="E4892" s="20"/>
      <c r="F4892" s="20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  <c r="Y4892" s="15"/>
      <c r="Z4892" s="16"/>
      <c r="AA4892" s="16"/>
      <c r="AB4892" s="16"/>
      <c r="AC4892" s="14"/>
      <c r="AD4892" s="14"/>
      <c r="AE4892" s="27"/>
      <c r="AF4892" s="27"/>
      <c r="AG4892" s="33"/>
      <c r="AH4892" s="34"/>
      <c r="AI4892" s="35"/>
      <c r="AJ4892" s="33"/>
      <c r="AK4892" s="34"/>
      <c r="AL4892" s="35"/>
      <c r="AM4892" s="28"/>
      <c r="AN4892" s="28"/>
      <c r="AO4892" s="28"/>
    </row>
    <row r="4893" spans="5:41" x14ac:dyDescent="0.25">
      <c r="E4893" s="20"/>
      <c r="F4893" s="20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  <c r="R4893" s="15"/>
      <c r="S4893" s="15"/>
      <c r="T4893" s="15"/>
      <c r="U4893" s="15"/>
      <c r="V4893" s="15"/>
      <c r="W4893" s="15"/>
      <c r="X4893" s="15"/>
      <c r="Y4893" s="15"/>
      <c r="Z4893" s="16"/>
      <c r="AA4893" s="16"/>
      <c r="AB4893" s="16"/>
      <c r="AC4893" s="14"/>
      <c r="AD4893" s="14"/>
      <c r="AE4893" s="27"/>
      <c r="AF4893" s="27"/>
      <c r="AG4893" s="33"/>
      <c r="AH4893" s="34"/>
      <c r="AI4893" s="35"/>
      <c r="AJ4893" s="33"/>
      <c r="AK4893" s="34"/>
      <c r="AL4893" s="35"/>
      <c r="AM4893" s="28"/>
      <c r="AN4893" s="28"/>
      <c r="AO4893" s="28"/>
    </row>
    <row r="4894" spans="5:41" x14ac:dyDescent="0.25">
      <c r="E4894" s="20"/>
      <c r="F4894" s="20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  <c r="Y4894" s="15"/>
      <c r="Z4894" s="16"/>
      <c r="AA4894" s="16"/>
      <c r="AB4894" s="16"/>
      <c r="AC4894" s="14"/>
      <c r="AD4894" s="14"/>
      <c r="AE4894" s="27"/>
      <c r="AF4894" s="27"/>
      <c r="AG4894" s="33"/>
      <c r="AH4894" s="34"/>
      <c r="AI4894" s="35"/>
      <c r="AJ4894" s="33"/>
      <c r="AK4894" s="34"/>
      <c r="AL4894" s="35"/>
      <c r="AM4894" s="28"/>
      <c r="AN4894" s="28"/>
      <c r="AO4894" s="28"/>
    </row>
    <row r="4895" spans="5:41" x14ac:dyDescent="0.25">
      <c r="E4895" s="20"/>
      <c r="F4895" s="20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  <c r="R4895" s="15"/>
      <c r="S4895" s="15"/>
      <c r="T4895" s="15"/>
      <c r="U4895" s="15"/>
      <c r="V4895" s="15"/>
      <c r="W4895" s="15"/>
      <c r="X4895" s="15"/>
      <c r="Y4895" s="15"/>
      <c r="Z4895" s="16"/>
      <c r="AA4895" s="16"/>
      <c r="AB4895" s="16"/>
      <c r="AC4895" s="14"/>
      <c r="AD4895" s="14"/>
      <c r="AE4895" s="27"/>
      <c r="AF4895" s="27"/>
      <c r="AG4895" s="33"/>
      <c r="AH4895" s="34"/>
      <c r="AI4895" s="35"/>
      <c r="AJ4895" s="33"/>
      <c r="AK4895" s="34"/>
      <c r="AL4895" s="35"/>
      <c r="AM4895" s="28"/>
      <c r="AN4895" s="28"/>
      <c r="AO4895" s="28"/>
    </row>
    <row r="4896" spans="5:41" x14ac:dyDescent="0.25">
      <c r="E4896" s="20"/>
      <c r="F4896" s="20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  <c r="R4896" s="15"/>
      <c r="S4896" s="15"/>
      <c r="T4896" s="15"/>
      <c r="U4896" s="15"/>
      <c r="V4896" s="15"/>
      <c r="W4896" s="15"/>
      <c r="X4896" s="15"/>
      <c r="Y4896" s="15"/>
      <c r="Z4896" s="16"/>
      <c r="AA4896" s="16"/>
      <c r="AB4896" s="16"/>
      <c r="AC4896" s="14"/>
      <c r="AD4896" s="14"/>
      <c r="AE4896" s="27"/>
      <c r="AF4896" s="27"/>
      <c r="AG4896" s="33"/>
      <c r="AH4896" s="34"/>
      <c r="AI4896" s="35"/>
      <c r="AJ4896" s="33"/>
      <c r="AK4896" s="34"/>
      <c r="AL4896" s="35"/>
      <c r="AM4896" s="28"/>
      <c r="AN4896" s="28"/>
      <c r="AO4896" s="28"/>
    </row>
    <row r="4897" spans="5:41" x14ac:dyDescent="0.25">
      <c r="E4897" s="20"/>
      <c r="F4897" s="20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6"/>
      <c r="AA4897" s="16"/>
      <c r="AB4897" s="16"/>
      <c r="AC4897" s="14"/>
      <c r="AD4897" s="14"/>
      <c r="AE4897" s="27"/>
      <c r="AF4897" s="27"/>
      <c r="AG4897" s="33"/>
      <c r="AH4897" s="34"/>
      <c r="AI4897" s="35"/>
      <c r="AJ4897" s="33"/>
      <c r="AK4897" s="34"/>
      <c r="AL4897" s="35"/>
      <c r="AM4897" s="28"/>
      <c r="AN4897" s="28"/>
      <c r="AO4897" s="28"/>
    </row>
    <row r="4898" spans="5:41" x14ac:dyDescent="0.25">
      <c r="E4898" s="20"/>
      <c r="F4898" s="20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15"/>
      <c r="Y4898" s="15"/>
      <c r="Z4898" s="16"/>
      <c r="AA4898" s="16"/>
      <c r="AB4898" s="16"/>
      <c r="AC4898" s="14"/>
      <c r="AD4898" s="14"/>
      <c r="AE4898" s="27"/>
      <c r="AF4898" s="27"/>
      <c r="AG4898" s="33"/>
      <c r="AH4898" s="34"/>
      <c r="AI4898" s="35"/>
      <c r="AJ4898" s="33"/>
      <c r="AK4898" s="34"/>
      <c r="AL4898" s="35"/>
      <c r="AM4898" s="28"/>
      <c r="AN4898" s="28"/>
      <c r="AO4898" s="28"/>
    </row>
    <row r="4899" spans="5:41" x14ac:dyDescent="0.25">
      <c r="E4899" s="20"/>
      <c r="F4899" s="20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6"/>
      <c r="AA4899" s="16"/>
      <c r="AB4899" s="16"/>
      <c r="AC4899" s="14"/>
      <c r="AD4899" s="14"/>
      <c r="AE4899" s="27"/>
      <c r="AF4899" s="27"/>
      <c r="AG4899" s="33"/>
      <c r="AH4899" s="34"/>
      <c r="AI4899" s="35"/>
      <c r="AJ4899" s="33"/>
      <c r="AK4899" s="34"/>
      <c r="AL4899" s="35"/>
      <c r="AM4899" s="28"/>
      <c r="AN4899" s="28"/>
      <c r="AO4899" s="28"/>
    </row>
    <row r="4900" spans="5:41" x14ac:dyDescent="0.25">
      <c r="E4900" s="20"/>
      <c r="F4900" s="20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  <c r="R4900" s="15"/>
      <c r="S4900" s="15"/>
      <c r="T4900" s="15"/>
      <c r="U4900" s="15"/>
      <c r="V4900" s="15"/>
      <c r="W4900" s="15"/>
      <c r="X4900" s="15"/>
      <c r="Y4900" s="15"/>
      <c r="Z4900" s="16"/>
      <c r="AA4900" s="16"/>
      <c r="AB4900" s="16"/>
      <c r="AC4900" s="14"/>
      <c r="AD4900" s="14"/>
      <c r="AE4900" s="27"/>
      <c r="AF4900" s="27"/>
      <c r="AG4900" s="33"/>
      <c r="AH4900" s="34"/>
      <c r="AI4900" s="35"/>
      <c r="AJ4900" s="33"/>
      <c r="AK4900" s="34"/>
      <c r="AL4900" s="35"/>
      <c r="AM4900" s="28"/>
      <c r="AN4900" s="28"/>
      <c r="AO4900" s="28"/>
    </row>
    <row r="4901" spans="5:41" x14ac:dyDescent="0.25">
      <c r="E4901" s="20"/>
      <c r="F4901" s="20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15"/>
      <c r="Y4901" s="15"/>
      <c r="Z4901" s="16"/>
      <c r="AA4901" s="16"/>
      <c r="AB4901" s="16"/>
      <c r="AC4901" s="14"/>
      <c r="AD4901" s="14"/>
      <c r="AE4901" s="27"/>
      <c r="AF4901" s="27"/>
      <c r="AG4901" s="33"/>
      <c r="AH4901" s="34"/>
      <c r="AI4901" s="35"/>
      <c r="AJ4901" s="33"/>
      <c r="AK4901" s="34"/>
      <c r="AL4901" s="35"/>
      <c r="AM4901" s="28"/>
      <c r="AN4901" s="28"/>
      <c r="AO4901" s="28"/>
    </row>
    <row r="4902" spans="5:41" x14ac:dyDescent="0.25">
      <c r="E4902" s="20"/>
      <c r="F4902" s="20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  <c r="Y4902" s="15"/>
      <c r="Z4902" s="16"/>
      <c r="AA4902" s="16"/>
      <c r="AB4902" s="16"/>
      <c r="AC4902" s="14"/>
      <c r="AD4902" s="14"/>
      <c r="AE4902" s="27"/>
      <c r="AF4902" s="27"/>
      <c r="AG4902" s="33"/>
      <c r="AH4902" s="34"/>
      <c r="AI4902" s="35"/>
      <c r="AJ4902" s="33"/>
      <c r="AK4902" s="34"/>
      <c r="AL4902" s="35"/>
      <c r="AM4902" s="28"/>
      <c r="AN4902" s="28"/>
      <c r="AO4902" s="28"/>
    </row>
    <row r="4903" spans="5:41" x14ac:dyDescent="0.25">
      <c r="E4903" s="20"/>
      <c r="F4903" s="20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  <c r="Y4903" s="15"/>
      <c r="Z4903" s="16"/>
      <c r="AA4903" s="16"/>
      <c r="AB4903" s="16"/>
      <c r="AC4903" s="14"/>
      <c r="AD4903" s="14"/>
      <c r="AE4903" s="27"/>
      <c r="AF4903" s="27"/>
      <c r="AG4903" s="33"/>
      <c r="AH4903" s="34"/>
      <c r="AI4903" s="35"/>
      <c r="AJ4903" s="33"/>
      <c r="AK4903" s="34"/>
      <c r="AL4903" s="35"/>
      <c r="AM4903" s="28"/>
      <c r="AN4903" s="28"/>
      <c r="AO4903" s="28"/>
    </row>
    <row r="4904" spans="5:41" x14ac:dyDescent="0.25">
      <c r="E4904" s="20"/>
      <c r="F4904" s="20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  <c r="Y4904" s="15"/>
      <c r="Z4904" s="16"/>
      <c r="AA4904" s="16"/>
      <c r="AB4904" s="16"/>
      <c r="AC4904" s="14"/>
      <c r="AD4904" s="14"/>
      <c r="AE4904" s="27"/>
      <c r="AF4904" s="27"/>
      <c r="AG4904" s="33"/>
      <c r="AH4904" s="34"/>
      <c r="AI4904" s="35"/>
      <c r="AJ4904" s="33"/>
      <c r="AK4904" s="34"/>
      <c r="AL4904" s="35"/>
      <c r="AM4904" s="28"/>
      <c r="AN4904" s="28"/>
      <c r="AO4904" s="28"/>
    </row>
    <row r="4905" spans="5:41" x14ac:dyDescent="0.25">
      <c r="E4905" s="20"/>
      <c r="F4905" s="20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  <c r="R4905" s="15"/>
      <c r="S4905" s="15"/>
      <c r="T4905" s="15"/>
      <c r="U4905" s="15"/>
      <c r="V4905" s="15"/>
      <c r="W4905" s="15"/>
      <c r="X4905" s="15"/>
      <c r="Y4905" s="15"/>
      <c r="Z4905" s="16"/>
      <c r="AA4905" s="16"/>
      <c r="AB4905" s="16"/>
      <c r="AC4905" s="14"/>
      <c r="AD4905" s="14"/>
      <c r="AE4905" s="27"/>
      <c r="AF4905" s="27"/>
      <c r="AG4905" s="33"/>
      <c r="AH4905" s="34"/>
      <c r="AI4905" s="35"/>
      <c r="AJ4905" s="33"/>
      <c r="AK4905" s="34"/>
      <c r="AL4905" s="35"/>
      <c r="AM4905" s="28"/>
      <c r="AN4905" s="28"/>
      <c r="AO4905" s="28"/>
    </row>
    <row r="4906" spans="5:41" x14ac:dyDescent="0.25">
      <c r="E4906" s="20"/>
      <c r="F4906" s="20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  <c r="R4906" s="15"/>
      <c r="S4906" s="15"/>
      <c r="T4906" s="15"/>
      <c r="U4906" s="15"/>
      <c r="V4906" s="15"/>
      <c r="W4906" s="15"/>
      <c r="X4906" s="15"/>
      <c r="Y4906" s="15"/>
      <c r="Z4906" s="16"/>
      <c r="AA4906" s="16"/>
      <c r="AB4906" s="16"/>
      <c r="AC4906" s="14"/>
      <c r="AD4906" s="14"/>
      <c r="AE4906" s="27"/>
      <c r="AF4906" s="27"/>
      <c r="AG4906" s="33"/>
      <c r="AH4906" s="34"/>
      <c r="AI4906" s="35"/>
      <c r="AJ4906" s="33"/>
      <c r="AK4906" s="34"/>
      <c r="AL4906" s="35"/>
      <c r="AM4906" s="28"/>
      <c r="AN4906" s="28"/>
      <c r="AO4906" s="28"/>
    </row>
    <row r="4907" spans="5:41" x14ac:dyDescent="0.25">
      <c r="E4907" s="20"/>
      <c r="F4907" s="20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  <c r="Y4907" s="15"/>
      <c r="Z4907" s="16"/>
      <c r="AA4907" s="16"/>
      <c r="AB4907" s="16"/>
      <c r="AC4907" s="14"/>
      <c r="AD4907" s="14"/>
      <c r="AE4907" s="27"/>
      <c r="AF4907" s="27"/>
      <c r="AG4907" s="33"/>
      <c r="AH4907" s="34"/>
      <c r="AI4907" s="35"/>
      <c r="AJ4907" s="33"/>
      <c r="AK4907" s="34"/>
      <c r="AL4907" s="35"/>
      <c r="AM4907" s="28"/>
      <c r="AN4907" s="28"/>
      <c r="AO4907" s="28"/>
    </row>
    <row r="4908" spans="5:41" x14ac:dyDescent="0.25">
      <c r="E4908" s="20"/>
      <c r="F4908" s="20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  <c r="R4908" s="15"/>
      <c r="S4908" s="15"/>
      <c r="T4908" s="15"/>
      <c r="U4908" s="15"/>
      <c r="V4908" s="15"/>
      <c r="W4908" s="15"/>
      <c r="X4908" s="15"/>
      <c r="Y4908" s="15"/>
      <c r="Z4908" s="16"/>
      <c r="AA4908" s="16"/>
      <c r="AB4908" s="16"/>
      <c r="AC4908" s="14"/>
      <c r="AD4908" s="14"/>
      <c r="AE4908" s="27"/>
      <c r="AF4908" s="27"/>
      <c r="AG4908" s="33"/>
      <c r="AH4908" s="34"/>
      <c r="AI4908" s="35"/>
      <c r="AJ4908" s="33"/>
      <c r="AK4908" s="34"/>
      <c r="AL4908" s="35"/>
      <c r="AM4908" s="28"/>
      <c r="AN4908" s="28"/>
      <c r="AO4908" s="28"/>
    </row>
    <row r="4909" spans="5:41" x14ac:dyDescent="0.25">
      <c r="E4909" s="20"/>
      <c r="F4909" s="20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6"/>
      <c r="AA4909" s="16"/>
      <c r="AB4909" s="16"/>
      <c r="AC4909" s="14"/>
      <c r="AD4909" s="14"/>
      <c r="AE4909" s="27"/>
      <c r="AF4909" s="27"/>
      <c r="AG4909" s="33"/>
      <c r="AH4909" s="34"/>
      <c r="AI4909" s="35"/>
      <c r="AJ4909" s="33"/>
      <c r="AK4909" s="34"/>
      <c r="AL4909" s="35"/>
      <c r="AM4909" s="28"/>
      <c r="AN4909" s="28"/>
      <c r="AO4909" s="28"/>
    </row>
    <row r="4910" spans="5:41" x14ac:dyDescent="0.25">
      <c r="E4910" s="20"/>
      <c r="F4910" s="20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  <c r="S4910" s="15"/>
      <c r="T4910" s="15"/>
      <c r="U4910" s="15"/>
      <c r="V4910" s="15"/>
      <c r="W4910" s="15"/>
      <c r="X4910" s="15"/>
      <c r="Y4910" s="15"/>
      <c r="Z4910" s="16"/>
      <c r="AA4910" s="16"/>
      <c r="AB4910" s="16"/>
      <c r="AC4910" s="14"/>
      <c r="AD4910" s="14"/>
      <c r="AE4910" s="27"/>
      <c r="AF4910" s="27"/>
      <c r="AG4910" s="33"/>
      <c r="AH4910" s="34"/>
      <c r="AI4910" s="35"/>
      <c r="AJ4910" s="33"/>
      <c r="AK4910" s="34"/>
      <c r="AL4910" s="35"/>
      <c r="AM4910" s="28"/>
      <c r="AN4910" s="28"/>
      <c r="AO4910" s="28"/>
    </row>
    <row r="4911" spans="5:41" x14ac:dyDescent="0.25">
      <c r="E4911" s="20"/>
      <c r="F4911" s="20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  <c r="S4911" s="15"/>
      <c r="T4911" s="15"/>
      <c r="U4911" s="15"/>
      <c r="V4911" s="15"/>
      <c r="W4911" s="15"/>
      <c r="X4911" s="15"/>
      <c r="Y4911" s="15"/>
      <c r="Z4911" s="16"/>
      <c r="AA4911" s="16"/>
      <c r="AB4911" s="16"/>
      <c r="AC4911" s="14"/>
      <c r="AD4911" s="14"/>
      <c r="AE4911" s="27"/>
      <c r="AF4911" s="27"/>
      <c r="AG4911" s="33"/>
      <c r="AH4911" s="34"/>
      <c r="AI4911" s="35"/>
      <c r="AJ4911" s="33"/>
      <c r="AK4911" s="34"/>
      <c r="AL4911" s="35"/>
      <c r="AM4911" s="28"/>
      <c r="AN4911" s="28"/>
      <c r="AO4911" s="28"/>
    </row>
    <row r="4912" spans="5:41" x14ac:dyDescent="0.25">
      <c r="E4912" s="20"/>
      <c r="F4912" s="20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  <c r="S4912" s="15"/>
      <c r="T4912" s="15"/>
      <c r="U4912" s="15"/>
      <c r="V4912" s="15"/>
      <c r="W4912" s="15"/>
      <c r="X4912" s="15"/>
      <c r="Y4912" s="15"/>
      <c r="Z4912" s="16"/>
      <c r="AA4912" s="16"/>
      <c r="AB4912" s="16"/>
      <c r="AC4912" s="14"/>
      <c r="AD4912" s="14"/>
      <c r="AE4912" s="27"/>
      <c r="AF4912" s="27"/>
      <c r="AG4912" s="33"/>
      <c r="AH4912" s="34"/>
      <c r="AI4912" s="35"/>
      <c r="AJ4912" s="33"/>
      <c r="AK4912" s="34"/>
      <c r="AL4912" s="35"/>
      <c r="AM4912" s="28"/>
      <c r="AN4912" s="28"/>
      <c r="AO4912" s="28"/>
    </row>
    <row r="4913" spans="5:41" x14ac:dyDescent="0.25">
      <c r="E4913" s="20"/>
      <c r="F4913" s="20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6"/>
      <c r="AA4913" s="16"/>
      <c r="AB4913" s="16"/>
      <c r="AC4913" s="14"/>
      <c r="AD4913" s="14"/>
      <c r="AE4913" s="27"/>
      <c r="AF4913" s="27"/>
      <c r="AG4913" s="33"/>
      <c r="AH4913" s="34"/>
      <c r="AI4913" s="35"/>
      <c r="AJ4913" s="33"/>
      <c r="AK4913" s="34"/>
      <c r="AL4913" s="35"/>
      <c r="AM4913" s="28"/>
      <c r="AN4913" s="28"/>
      <c r="AO4913" s="28"/>
    </row>
    <row r="4914" spans="5:41" x14ac:dyDescent="0.25">
      <c r="E4914" s="20"/>
      <c r="F4914" s="20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  <c r="S4914" s="15"/>
      <c r="T4914" s="15"/>
      <c r="U4914" s="15"/>
      <c r="V4914" s="15"/>
      <c r="W4914" s="15"/>
      <c r="X4914" s="15"/>
      <c r="Y4914" s="15"/>
      <c r="Z4914" s="16"/>
      <c r="AA4914" s="16"/>
      <c r="AB4914" s="16"/>
      <c r="AC4914" s="14"/>
      <c r="AD4914" s="14"/>
      <c r="AE4914" s="27"/>
      <c r="AF4914" s="27"/>
      <c r="AG4914" s="33"/>
      <c r="AH4914" s="34"/>
      <c r="AI4914" s="35"/>
      <c r="AJ4914" s="33"/>
      <c r="AK4914" s="34"/>
      <c r="AL4914" s="35"/>
      <c r="AM4914" s="28"/>
      <c r="AN4914" s="28"/>
      <c r="AO4914" s="28"/>
    </row>
    <row r="4915" spans="5:41" x14ac:dyDescent="0.25">
      <c r="E4915" s="20"/>
      <c r="F4915" s="20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  <c r="S4915" s="15"/>
      <c r="T4915" s="15"/>
      <c r="U4915" s="15"/>
      <c r="V4915" s="15"/>
      <c r="W4915" s="15"/>
      <c r="X4915" s="15"/>
      <c r="Y4915" s="15"/>
      <c r="Z4915" s="16"/>
      <c r="AA4915" s="16"/>
      <c r="AB4915" s="16"/>
      <c r="AC4915" s="14"/>
      <c r="AD4915" s="14"/>
      <c r="AE4915" s="27"/>
      <c r="AF4915" s="27"/>
      <c r="AG4915" s="33"/>
      <c r="AH4915" s="34"/>
      <c r="AI4915" s="35"/>
      <c r="AJ4915" s="33"/>
      <c r="AK4915" s="34"/>
      <c r="AL4915" s="35"/>
      <c r="AM4915" s="28"/>
      <c r="AN4915" s="28"/>
      <c r="AO4915" s="28"/>
    </row>
    <row r="4916" spans="5:41" x14ac:dyDescent="0.25">
      <c r="E4916" s="20"/>
      <c r="F4916" s="20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  <c r="S4916" s="15"/>
      <c r="T4916" s="15"/>
      <c r="U4916" s="15"/>
      <c r="V4916" s="15"/>
      <c r="W4916" s="15"/>
      <c r="X4916" s="15"/>
      <c r="Y4916" s="15"/>
      <c r="Z4916" s="16"/>
      <c r="AA4916" s="16"/>
      <c r="AB4916" s="16"/>
      <c r="AC4916" s="14"/>
      <c r="AD4916" s="14"/>
      <c r="AE4916" s="27"/>
      <c r="AF4916" s="27"/>
      <c r="AG4916" s="33"/>
      <c r="AH4916" s="34"/>
      <c r="AI4916" s="35"/>
      <c r="AJ4916" s="33"/>
      <c r="AK4916" s="34"/>
      <c r="AL4916" s="35"/>
      <c r="AM4916" s="28"/>
      <c r="AN4916" s="28"/>
      <c r="AO4916" s="28"/>
    </row>
    <row r="4917" spans="5:41" x14ac:dyDescent="0.25">
      <c r="E4917" s="20"/>
      <c r="F4917" s="20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  <c r="Y4917" s="15"/>
      <c r="Z4917" s="16"/>
      <c r="AA4917" s="16"/>
      <c r="AB4917" s="16"/>
      <c r="AC4917" s="14"/>
      <c r="AD4917" s="14"/>
      <c r="AE4917" s="27"/>
      <c r="AF4917" s="27"/>
      <c r="AG4917" s="33"/>
      <c r="AH4917" s="34"/>
      <c r="AI4917" s="35"/>
      <c r="AJ4917" s="33"/>
      <c r="AK4917" s="34"/>
      <c r="AL4917" s="35"/>
      <c r="AM4917" s="28"/>
      <c r="AN4917" s="28"/>
      <c r="AO4917" s="28"/>
    </row>
    <row r="4918" spans="5:41" x14ac:dyDescent="0.25">
      <c r="E4918" s="20"/>
      <c r="F4918" s="20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  <c r="S4918" s="15"/>
      <c r="T4918" s="15"/>
      <c r="U4918" s="15"/>
      <c r="V4918" s="15"/>
      <c r="W4918" s="15"/>
      <c r="X4918" s="15"/>
      <c r="Y4918" s="15"/>
      <c r="Z4918" s="16"/>
      <c r="AA4918" s="16"/>
      <c r="AB4918" s="16"/>
      <c r="AC4918" s="14"/>
      <c r="AD4918" s="14"/>
      <c r="AE4918" s="27"/>
      <c r="AF4918" s="27"/>
      <c r="AG4918" s="33"/>
      <c r="AH4918" s="34"/>
      <c r="AI4918" s="35"/>
      <c r="AJ4918" s="33"/>
      <c r="AK4918" s="34"/>
      <c r="AL4918" s="35"/>
      <c r="AM4918" s="28"/>
      <c r="AN4918" s="28"/>
      <c r="AO4918" s="28"/>
    </row>
    <row r="4919" spans="5:41" x14ac:dyDescent="0.25">
      <c r="E4919" s="20"/>
      <c r="F4919" s="20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  <c r="S4919" s="15"/>
      <c r="T4919" s="15"/>
      <c r="U4919" s="15"/>
      <c r="V4919" s="15"/>
      <c r="W4919" s="15"/>
      <c r="X4919" s="15"/>
      <c r="Y4919" s="15"/>
      <c r="Z4919" s="16"/>
      <c r="AA4919" s="16"/>
      <c r="AB4919" s="16"/>
      <c r="AC4919" s="14"/>
      <c r="AD4919" s="14"/>
      <c r="AE4919" s="27"/>
      <c r="AF4919" s="27"/>
      <c r="AG4919" s="33"/>
      <c r="AH4919" s="34"/>
      <c r="AI4919" s="35"/>
      <c r="AJ4919" s="33"/>
      <c r="AK4919" s="34"/>
      <c r="AL4919" s="35"/>
      <c r="AM4919" s="28"/>
      <c r="AN4919" s="28"/>
      <c r="AO4919" s="28"/>
    </row>
    <row r="4920" spans="5:41" x14ac:dyDescent="0.25">
      <c r="E4920" s="20"/>
      <c r="F4920" s="20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  <c r="S4920" s="15"/>
      <c r="T4920" s="15"/>
      <c r="U4920" s="15"/>
      <c r="V4920" s="15"/>
      <c r="W4920" s="15"/>
      <c r="X4920" s="15"/>
      <c r="Y4920" s="15"/>
      <c r="Z4920" s="16"/>
      <c r="AA4920" s="16"/>
      <c r="AB4920" s="16"/>
      <c r="AC4920" s="14"/>
      <c r="AD4920" s="14"/>
      <c r="AE4920" s="27"/>
      <c r="AF4920" s="27"/>
      <c r="AG4920" s="33"/>
      <c r="AH4920" s="34"/>
      <c r="AI4920" s="35"/>
      <c r="AJ4920" s="33"/>
      <c r="AK4920" s="34"/>
      <c r="AL4920" s="35"/>
      <c r="AM4920" s="28"/>
      <c r="AN4920" s="28"/>
      <c r="AO4920" s="28"/>
    </row>
    <row r="4921" spans="5:41" x14ac:dyDescent="0.25">
      <c r="E4921" s="20"/>
      <c r="F4921" s="20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  <c r="Y4921" s="15"/>
      <c r="Z4921" s="16"/>
      <c r="AA4921" s="16"/>
      <c r="AB4921" s="16"/>
      <c r="AC4921" s="14"/>
      <c r="AD4921" s="14"/>
      <c r="AE4921" s="27"/>
      <c r="AF4921" s="27"/>
      <c r="AG4921" s="33"/>
      <c r="AH4921" s="34"/>
      <c r="AI4921" s="35"/>
      <c r="AJ4921" s="33"/>
      <c r="AK4921" s="34"/>
      <c r="AL4921" s="35"/>
      <c r="AM4921" s="28"/>
      <c r="AN4921" s="28"/>
      <c r="AO4921" s="28"/>
    </row>
    <row r="4922" spans="5:41" x14ac:dyDescent="0.25">
      <c r="E4922" s="20"/>
      <c r="F4922" s="20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  <c r="S4922" s="15"/>
      <c r="T4922" s="15"/>
      <c r="U4922" s="15"/>
      <c r="V4922" s="15"/>
      <c r="W4922" s="15"/>
      <c r="X4922" s="15"/>
      <c r="Y4922" s="15"/>
      <c r="Z4922" s="16"/>
      <c r="AA4922" s="16"/>
      <c r="AB4922" s="16"/>
      <c r="AC4922" s="14"/>
      <c r="AD4922" s="14"/>
      <c r="AE4922" s="27"/>
      <c r="AF4922" s="27"/>
      <c r="AG4922" s="33"/>
      <c r="AH4922" s="34"/>
      <c r="AI4922" s="35"/>
      <c r="AJ4922" s="33"/>
      <c r="AK4922" s="34"/>
      <c r="AL4922" s="35"/>
      <c r="AM4922" s="28"/>
      <c r="AN4922" s="28"/>
      <c r="AO4922" s="28"/>
    </row>
    <row r="4923" spans="5:41" x14ac:dyDescent="0.25">
      <c r="E4923" s="20"/>
      <c r="F4923" s="20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6"/>
      <c r="AA4923" s="16"/>
      <c r="AB4923" s="16"/>
      <c r="AC4923" s="14"/>
      <c r="AD4923" s="14"/>
      <c r="AE4923" s="27"/>
      <c r="AF4923" s="27"/>
      <c r="AG4923" s="33"/>
      <c r="AH4923" s="34"/>
      <c r="AI4923" s="35"/>
      <c r="AJ4923" s="33"/>
      <c r="AK4923" s="34"/>
      <c r="AL4923" s="35"/>
      <c r="AM4923" s="28"/>
      <c r="AN4923" s="28"/>
      <c r="AO4923" s="28"/>
    </row>
    <row r="4924" spans="5:41" x14ac:dyDescent="0.25">
      <c r="E4924" s="20"/>
      <c r="F4924" s="20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  <c r="S4924" s="15"/>
      <c r="T4924" s="15"/>
      <c r="U4924" s="15"/>
      <c r="V4924" s="15"/>
      <c r="W4924" s="15"/>
      <c r="X4924" s="15"/>
      <c r="Y4924" s="15"/>
      <c r="Z4924" s="16"/>
      <c r="AA4924" s="16"/>
      <c r="AB4924" s="16"/>
      <c r="AC4924" s="14"/>
      <c r="AD4924" s="14"/>
      <c r="AE4924" s="27"/>
      <c r="AF4924" s="27"/>
      <c r="AG4924" s="33"/>
      <c r="AH4924" s="34"/>
      <c r="AI4924" s="35"/>
      <c r="AJ4924" s="33"/>
      <c r="AK4924" s="34"/>
      <c r="AL4924" s="35"/>
      <c r="AM4924" s="28"/>
      <c r="AN4924" s="28"/>
      <c r="AO4924" s="28"/>
    </row>
    <row r="4925" spans="5:41" x14ac:dyDescent="0.25">
      <c r="E4925" s="20"/>
      <c r="F4925" s="20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6"/>
      <c r="AA4925" s="16"/>
      <c r="AB4925" s="16"/>
      <c r="AC4925" s="14"/>
      <c r="AD4925" s="14"/>
      <c r="AE4925" s="27"/>
      <c r="AF4925" s="27"/>
      <c r="AG4925" s="33"/>
      <c r="AH4925" s="34"/>
      <c r="AI4925" s="35"/>
      <c r="AJ4925" s="33"/>
      <c r="AK4925" s="34"/>
      <c r="AL4925" s="35"/>
      <c r="AM4925" s="28"/>
      <c r="AN4925" s="28"/>
      <c r="AO4925" s="28"/>
    </row>
    <row r="4926" spans="5:41" x14ac:dyDescent="0.25">
      <c r="E4926" s="20"/>
      <c r="F4926" s="20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  <c r="Y4926" s="15"/>
      <c r="Z4926" s="16"/>
      <c r="AA4926" s="16"/>
      <c r="AB4926" s="16"/>
      <c r="AC4926" s="14"/>
      <c r="AD4926" s="14"/>
      <c r="AE4926" s="27"/>
      <c r="AF4926" s="27"/>
      <c r="AG4926" s="33"/>
      <c r="AH4926" s="34"/>
      <c r="AI4926" s="35"/>
      <c r="AJ4926" s="33"/>
      <c r="AK4926" s="34"/>
      <c r="AL4926" s="35"/>
      <c r="AM4926" s="28"/>
      <c r="AN4926" s="28"/>
      <c r="AO4926" s="28"/>
    </row>
    <row r="4927" spans="5:41" x14ac:dyDescent="0.25">
      <c r="E4927" s="20"/>
      <c r="F4927" s="20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  <c r="S4927" s="15"/>
      <c r="T4927" s="15"/>
      <c r="U4927" s="15"/>
      <c r="V4927" s="15"/>
      <c r="W4927" s="15"/>
      <c r="X4927" s="15"/>
      <c r="Y4927" s="15"/>
      <c r="Z4927" s="16"/>
      <c r="AA4927" s="16"/>
      <c r="AB4927" s="16"/>
      <c r="AC4927" s="14"/>
      <c r="AD4927" s="14"/>
      <c r="AE4927" s="27"/>
      <c r="AF4927" s="27"/>
      <c r="AG4927" s="33"/>
      <c r="AH4927" s="34"/>
      <c r="AI4927" s="35"/>
      <c r="AJ4927" s="33"/>
      <c r="AK4927" s="34"/>
      <c r="AL4927" s="35"/>
      <c r="AM4927" s="28"/>
      <c r="AN4927" s="28"/>
      <c r="AO4927" s="28"/>
    </row>
    <row r="4928" spans="5:41" x14ac:dyDescent="0.25">
      <c r="E4928" s="20"/>
      <c r="F4928" s="20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  <c r="S4928" s="15"/>
      <c r="T4928" s="15"/>
      <c r="U4928" s="15"/>
      <c r="V4928" s="15"/>
      <c r="W4928" s="15"/>
      <c r="X4928" s="15"/>
      <c r="Y4928" s="15"/>
      <c r="Z4928" s="16"/>
      <c r="AA4928" s="16"/>
      <c r="AB4928" s="16"/>
      <c r="AC4928" s="14"/>
      <c r="AD4928" s="14"/>
      <c r="AE4928" s="27"/>
      <c r="AF4928" s="27"/>
      <c r="AG4928" s="33"/>
      <c r="AH4928" s="34"/>
      <c r="AI4928" s="35"/>
      <c r="AJ4928" s="33"/>
      <c r="AK4928" s="34"/>
      <c r="AL4928" s="35"/>
      <c r="AM4928" s="28"/>
      <c r="AN4928" s="28"/>
      <c r="AO4928" s="28"/>
    </row>
    <row r="4929" spans="5:41" x14ac:dyDescent="0.25">
      <c r="E4929" s="20"/>
      <c r="F4929" s="20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15"/>
      <c r="Y4929" s="15"/>
      <c r="Z4929" s="16"/>
      <c r="AA4929" s="16"/>
      <c r="AB4929" s="16"/>
      <c r="AC4929" s="14"/>
      <c r="AD4929" s="14"/>
      <c r="AE4929" s="27"/>
      <c r="AF4929" s="27"/>
      <c r="AG4929" s="33"/>
      <c r="AH4929" s="34"/>
      <c r="AI4929" s="35"/>
      <c r="AJ4929" s="33"/>
      <c r="AK4929" s="34"/>
      <c r="AL4929" s="35"/>
      <c r="AM4929" s="28"/>
      <c r="AN4929" s="28"/>
      <c r="AO4929" s="28"/>
    </row>
    <row r="4930" spans="5:41" x14ac:dyDescent="0.25">
      <c r="E4930" s="20"/>
      <c r="F4930" s="20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6"/>
      <c r="AA4930" s="16"/>
      <c r="AB4930" s="16"/>
      <c r="AC4930" s="14"/>
      <c r="AD4930" s="14"/>
      <c r="AE4930" s="27"/>
      <c r="AF4930" s="27"/>
      <c r="AG4930" s="33"/>
      <c r="AH4930" s="34"/>
      <c r="AI4930" s="35"/>
      <c r="AJ4930" s="33"/>
      <c r="AK4930" s="34"/>
      <c r="AL4930" s="35"/>
      <c r="AM4930" s="28"/>
      <c r="AN4930" s="28"/>
      <c r="AO4930" s="28"/>
    </row>
    <row r="4931" spans="5:41" x14ac:dyDescent="0.25">
      <c r="E4931" s="20"/>
      <c r="F4931" s="20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  <c r="Y4931" s="15"/>
      <c r="Z4931" s="16"/>
      <c r="AA4931" s="16"/>
      <c r="AB4931" s="16"/>
      <c r="AC4931" s="14"/>
      <c r="AD4931" s="14"/>
      <c r="AE4931" s="27"/>
      <c r="AF4931" s="27"/>
      <c r="AG4931" s="33"/>
      <c r="AH4931" s="34"/>
      <c r="AI4931" s="35"/>
      <c r="AJ4931" s="33"/>
      <c r="AK4931" s="34"/>
      <c r="AL4931" s="35"/>
      <c r="AM4931" s="28"/>
      <c r="AN4931" s="28"/>
      <c r="AO4931" s="28"/>
    </row>
    <row r="4932" spans="5:41" x14ac:dyDescent="0.25">
      <c r="E4932" s="20"/>
      <c r="F4932" s="20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6"/>
      <c r="AA4932" s="16"/>
      <c r="AB4932" s="16"/>
      <c r="AC4932" s="14"/>
      <c r="AD4932" s="14"/>
      <c r="AE4932" s="27"/>
      <c r="AF4932" s="27"/>
      <c r="AG4932" s="33"/>
      <c r="AH4932" s="34"/>
      <c r="AI4932" s="35"/>
      <c r="AJ4932" s="33"/>
      <c r="AK4932" s="34"/>
      <c r="AL4932" s="35"/>
      <c r="AM4932" s="28"/>
      <c r="AN4932" s="28"/>
      <c r="AO4932" s="28"/>
    </row>
    <row r="4933" spans="5:41" x14ac:dyDescent="0.25">
      <c r="E4933" s="20"/>
      <c r="F4933" s="20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  <c r="Y4933" s="15"/>
      <c r="Z4933" s="16"/>
      <c r="AA4933" s="16"/>
      <c r="AB4933" s="16"/>
      <c r="AC4933" s="14"/>
      <c r="AD4933" s="14"/>
      <c r="AE4933" s="27"/>
      <c r="AF4933" s="27"/>
      <c r="AG4933" s="33"/>
      <c r="AH4933" s="34"/>
      <c r="AI4933" s="35"/>
      <c r="AJ4933" s="33"/>
      <c r="AK4933" s="34"/>
      <c r="AL4933" s="35"/>
      <c r="AM4933" s="28"/>
      <c r="AN4933" s="28"/>
      <c r="AO4933" s="28"/>
    </row>
    <row r="4934" spans="5:41" x14ac:dyDescent="0.25">
      <c r="E4934" s="20"/>
      <c r="F4934" s="20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  <c r="S4934" s="15"/>
      <c r="T4934" s="15"/>
      <c r="U4934" s="15"/>
      <c r="V4934" s="15"/>
      <c r="W4934" s="15"/>
      <c r="X4934" s="15"/>
      <c r="Y4934" s="15"/>
      <c r="Z4934" s="16"/>
      <c r="AA4934" s="16"/>
      <c r="AB4934" s="16"/>
      <c r="AC4934" s="14"/>
      <c r="AD4934" s="14"/>
      <c r="AE4934" s="27"/>
      <c r="AF4934" s="27"/>
      <c r="AG4934" s="33"/>
      <c r="AH4934" s="34"/>
      <c r="AI4934" s="35"/>
      <c r="AJ4934" s="33"/>
      <c r="AK4934" s="34"/>
      <c r="AL4934" s="35"/>
      <c r="AM4934" s="28"/>
      <c r="AN4934" s="28"/>
      <c r="AO4934" s="28"/>
    </row>
    <row r="4935" spans="5:41" x14ac:dyDescent="0.25">
      <c r="E4935" s="20"/>
      <c r="F4935" s="20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6"/>
      <c r="AA4935" s="16"/>
      <c r="AB4935" s="16"/>
      <c r="AC4935" s="14"/>
      <c r="AD4935" s="14"/>
      <c r="AE4935" s="27"/>
      <c r="AF4935" s="27"/>
      <c r="AG4935" s="33"/>
      <c r="AH4935" s="34"/>
      <c r="AI4935" s="35"/>
      <c r="AJ4935" s="33"/>
      <c r="AK4935" s="34"/>
      <c r="AL4935" s="35"/>
      <c r="AM4935" s="28"/>
      <c r="AN4935" s="28"/>
      <c r="AO4935" s="28"/>
    </row>
    <row r="4936" spans="5:41" x14ac:dyDescent="0.25">
      <c r="E4936" s="20"/>
      <c r="F4936" s="20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  <c r="S4936" s="15"/>
      <c r="T4936" s="15"/>
      <c r="U4936" s="15"/>
      <c r="V4936" s="15"/>
      <c r="W4936" s="15"/>
      <c r="X4936" s="15"/>
      <c r="Y4936" s="15"/>
      <c r="Z4936" s="16"/>
      <c r="AA4936" s="16"/>
      <c r="AB4936" s="16"/>
      <c r="AC4936" s="14"/>
      <c r="AD4936" s="14"/>
      <c r="AE4936" s="27"/>
      <c r="AF4936" s="27"/>
      <c r="AG4936" s="33"/>
      <c r="AH4936" s="34"/>
      <c r="AI4936" s="35"/>
      <c r="AJ4936" s="33"/>
      <c r="AK4936" s="34"/>
      <c r="AL4936" s="35"/>
      <c r="AM4936" s="28"/>
      <c r="AN4936" s="28"/>
      <c r="AO4936" s="28"/>
    </row>
    <row r="4937" spans="5:41" x14ac:dyDescent="0.25">
      <c r="E4937" s="20"/>
      <c r="F4937" s="20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  <c r="S4937" s="15"/>
      <c r="T4937" s="15"/>
      <c r="U4937" s="15"/>
      <c r="V4937" s="15"/>
      <c r="W4937" s="15"/>
      <c r="X4937" s="15"/>
      <c r="Y4937" s="15"/>
      <c r="Z4937" s="16"/>
      <c r="AA4937" s="16"/>
      <c r="AB4937" s="16"/>
      <c r="AC4937" s="14"/>
      <c r="AD4937" s="14"/>
      <c r="AE4937" s="27"/>
      <c r="AF4937" s="27"/>
      <c r="AG4937" s="33"/>
      <c r="AH4937" s="34"/>
      <c r="AI4937" s="35"/>
      <c r="AJ4937" s="33"/>
      <c r="AK4937" s="34"/>
      <c r="AL4937" s="35"/>
      <c r="AM4937" s="28"/>
      <c r="AN4937" s="28"/>
      <c r="AO4937" s="28"/>
    </row>
    <row r="4938" spans="5:41" x14ac:dyDescent="0.25">
      <c r="E4938" s="20"/>
      <c r="F4938" s="20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  <c r="S4938" s="15"/>
      <c r="T4938" s="15"/>
      <c r="U4938" s="15"/>
      <c r="V4938" s="15"/>
      <c r="W4938" s="15"/>
      <c r="X4938" s="15"/>
      <c r="Y4938" s="15"/>
      <c r="Z4938" s="16"/>
      <c r="AA4938" s="16"/>
      <c r="AB4938" s="16"/>
      <c r="AC4938" s="14"/>
      <c r="AD4938" s="14"/>
      <c r="AE4938" s="27"/>
      <c r="AF4938" s="27"/>
      <c r="AG4938" s="33"/>
      <c r="AH4938" s="34"/>
      <c r="AI4938" s="35"/>
      <c r="AJ4938" s="33"/>
      <c r="AK4938" s="34"/>
      <c r="AL4938" s="35"/>
      <c r="AM4938" s="28"/>
      <c r="AN4938" s="28"/>
      <c r="AO4938" s="28"/>
    </row>
    <row r="4939" spans="5:41" x14ac:dyDescent="0.25">
      <c r="E4939" s="20"/>
      <c r="F4939" s="20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6"/>
      <c r="AA4939" s="16"/>
      <c r="AB4939" s="16"/>
      <c r="AC4939" s="14"/>
      <c r="AD4939" s="14"/>
      <c r="AE4939" s="27"/>
      <c r="AF4939" s="27"/>
      <c r="AG4939" s="33"/>
      <c r="AH4939" s="34"/>
      <c r="AI4939" s="35"/>
      <c r="AJ4939" s="33"/>
      <c r="AK4939" s="34"/>
      <c r="AL4939" s="35"/>
      <c r="AM4939" s="28"/>
      <c r="AN4939" s="28"/>
      <c r="AO4939" s="28"/>
    </row>
    <row r="4940" spans="5:41" x14ac:dyDescent="0.25">
      <c r="E4940" s="20"/>
      <c r="F4940" s="20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  <c r="S4940" s="15"/>
      <c r="T4940" s="15"/>
      <c r="U4940" s="15"/>
      <c r="V4940" s="15"/>
      <c r="W4940" s="15"/>
      <c r="X4940" s="15"/>
      <c r="Y4940" s="15"/>
      <c r="Z4940" s="16"/>
      <c r="AA4940" s="16"/>
      <c r="AB4940" s="16"/>
      <c r="AC4940" s="14"/>
      <c r="AD4940" s="14"/>
      <c r="AE4940" s="27"/>
      <c r="AF4940" s="27"/>
      <c r="AG4940" s="33"/>
      <c r="AH4940" s="34"/>
      <c r="AI4940" s="35"/>
      <c r="AJ4940" s="33"/>
      <c r="AK4940" s="34"/>
      <c r="AL4940" s="35"/>
      <c r="AM4940" s="28"/>
      <c r="AN4940" s="28"/>
      <c r="AO4940" s="28"/>
    </row>
    <row r="4941" spans="5:41" x14ac:dyDescent="0.25">
      <c r="E4941" s="20"/>
      <c r="F4941" s="20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  <c r="S4941" s="15"/>
      <c r="T4941" s="15"/>
      <c r="U4941" s="15"/>
      <c r="V4941" s="15"/>
      <c r="W4941" s="15"/>
      <c r="X4941" s="15"/>
      <c r="Y4941" s="15"/>
      <c r="Z4941" s="16"/>
      <c r="AA4941" s="16"/>
      <c r="AB4941" s="16"/>
      <c r="AC4941" s="14"/>
      <c r="AD4941" s="14"/>
      <c r="AE4941" s="27"/>
      <c r="AF4941" s="27"/>
      <c r="AG4941" s="33"/>
      <c r="AH4941" s="34"/>
      <c r="AI4941" s="35"/>
      <c r="AJ4941" s="33"/>
      <c r="AK4941" s="34"/>
      <c r="AL4941" s="35"/>
      <c r="AM4941" s="28"/>
      <c r="AN4941" s="28"/>
      <c r="AO4941" s="28"/>
    </row>
    <row r="4942" spans="5:41" x14ac:dyDescent="0.25">
      <c r="E4942" s="20"/>
      <c r="F4942" s="20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  <c r="Y4942" s="15"/>
      <c r="Z4942" s="16"/>
      <c r="AA4942" s="16"/>
      <c r="AB4942" s="16"/>
      <c r="AC4942" s="14"/>
      <c r="AD4942" s="14"/>
      <c r="AE4942" s="27"/>
      <c r="AF4942" s="27"/>
      <c r="AG4942" s="33"/>
      <c r="AH4942" s="34"/>
      <c r="AI4942" s="35"/>
      <c r="AJ4942" s="33"/>
      <c r="AK4942" s="34"/>
      <c r="AL4942" s="35"/>
      <c r="AM4942" s="28"/>
      <c r="AN4942" s="28"/>
      <c r="AO4942" s="28"/>
    </row>
    <row r="4943" spans="5:41" x14ac:dyDescent="0.25">
      <c r="E4943" s="20"/>
      <c r="F4943" s="20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  <c r="Y4943" s="15"/>
      <c r="Z4943" s="16"/>
      <c r="AA4943" s="16"/>
      <c r="AB4943" s="16"/>
      <c r="AC4943" s="14"/>
      <c r="AD4943" s="14"/>
      <c r="AE4943" s="27"/>
      <c r="AF4943" s="27"/>
      <c r="AG4943" s="33"/>
      <c r="AH4943" s="34"/>
      <c r="AI4943" s="35"/>
      <c r="AJ4943" s="33"/>
      <c r="AK4943" s="34"/>
      <c r="AL4943" s="35"/>
      <c r="AM4943" s="28"/>
      <c r="AN4943" s="28"/>
      <c r="AO4943" s="28"/>
    </row>
    <row r="4944" spans="5:41" x14ac:dyDescent="0.25">
      <c r="E4944" s="20"/>
      <c r="F4944" s="20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  <c r="S4944" s="15"/>
      <c r="T4944" s="15"/>
      <c r="U4944" s="15"/>
      <c r="V4944" s="15"/>
      <c r="W4944" s="15"/>
      <c r="X4944" s="15"/>
      <c r="Y4944" s="15"/>
      <c r="Z4944" s="16"/>
      <c r="AA4944" s="16"/>
      <c r="AB4944" s="16"/>
      <c r="AC4944" s="14"/>
      <c r="AD4944" s="14"/>
      <c r="AE4944" s="27"/>
      <c r="AF4944" s="27"/>
      <c r="AG4944" s="33"/>
      <c r="AH4944" s="34"/>
      <c r="AI4944" s="35"/>
      <c r="AJ4944" s="33"/>
      <c r="AK4944" s="34"/>
      <c r="AL4944" s="35"/>
      <c r="AM4944" s="28"/>
      <c r="AN4944" s="28"/>
      <c r="AO4944" s="28"/>
    </row>
    <row r="4945" spans="5:41" x14ac:dyDescent="0.25">
      <c r="E4945" s="20"/>
      <c r="F4945" s="20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  <c r="S4945" s="15"/>
      <c r="T4945" s="15"/>
      <c r="U4945" s="15"/>
      <c r="V4945" s="15"/>
      <c r="W4945" s="15"/>
      <c r="X4945" s="15"/>
      <c r="Y4945" s="15"/>
      <c r="Z4945" s="16"/>
      <c r="AA4945" s="16"/>
      <c r="AB4945" s="16"/>
      <c r="AC4945" s="14"/>
      <c r="AD4945" s="14"/>
      <c r="AE4945" s="27"/>
      <c r="AF4945" s="27"/>
      <c r="AG4945" s="33"/>
      <c r="AH4945" s="34"/>
      <c r="AI4945" s="35"/>
      <c r="AJ4945" s="33"/>
      <c r="AK4945" s="34"/>
      <c r="AL4945" s="35"/>
      <c r="AM4945" s="28"/>
      <c r="AN4945" s="28"/>
      <c r="AO4945" s="28"/>
    </row>
    <row r="4946" spans="5:41" x14ac:dyDescent="0.25">
      <c r="E4946" s="20"/>
      <c r="F4946" s="20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  <c r="Y4946" s="15"/>
      <c r="Z4946" s="16"/>
      <c r="AA4946" s="16"/>
      <c r="AB4946" s="16"/>
      <c r="AC4946" s="14"/>
      <c r="AD4946" s="14"/>
      <c r="AE4946" s="27"/>
      <c r="AF4946" s="27"/>
      <c r="AG4946" s="33"/>
      <c r="AH4946" s="34"/>
      <c r="AI4946" s="35"/>
      <c r="AJ4946" s="33"/>
      <c r="AK4946" s="34"/>
      <c r="AL4946" s="35"/>
      <c r="AM4946" s="28"/>
      <c r="AN4946" s="28"/>
      <c r="AO4946" s="28"/>
    </row>
    <row r="4947" spans="5:41" x14ac:dyDescent="0.25">
      <c r="E4947" s="20"/>
      <c r="F4947" s="20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  <c r="S4947" s="15"/>
      <c r="T4947" s="15"/>
      <c r="U4947" s="15"/>
      <c r="V4947" s="15"/>
      <c r="W4947" s="15"/>
      <c r="X4947" s="15"/>
      <c r="Y4947" s="15"/>
      <c r="Z4947" s="16"/>
      <c r="AA4947" s="16"/>
      <c r="AB4947" s="16"/>
      <c r="AC4947" s="14"/>
      <c r="AD4947" s="14"/>
      <c r="AE4947" s="27"/>
      <c r="AF4947" s="27"/>
      <c r="AG4947" s="33"/>
      <c r="AH4947" s="34"/>
      <c r="AI4947" s="35"/>
      <c r="AJ4947" s="33"/>
      <c r="AK4947" s="34"/>
      <c r="AL4947" s="35"/>
      <c r="AM4947" s="28"/>
      <c r="AN4947" s="28"/>
      <c r="AO4947" s="28"/>
    </row>
    <row r="4948" spans="5:41" x14ac:dyDescent="0.25">
      <c r="E4948" s="20"/>
      <c r="F4948" s="20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15"/>
      <c r="Y4948" s="15"/>
      <c r="Z4948" s="16"/>
      <c r="AA4948" s="16"/>
      <c r="AB4948" s="16"/>
      <c r="AC4948" s="14"/>
      <c r="AD4948" s="14"/>
      <c r="AE4948" s="27"/>
      <c r="AF4948" s="27"/>
      <c r="AG4948" s="33"/>
      <c r="AH4948" s="34"/>
      <c r="AI4948" s="35"/>
      <c r="AJ4948" s="33"/>
      <c r="AK4948" s="34"/>
      <c r="AL4948" s="35"/>
      <c r="AM4948" s="28"/>
      <c r="AN4948" s="28"/>
      <c r="AO4948" s="28"/>
    </row>
    <row r="4949" spans="5:41" x14ac:dyDescent="0.25">
      <c r="E4949" s="20"/>
      <c r="F4949" s="20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  <c r="S4949" s="15"/>
      <c r="T4949" s="15"/>
      <c r="U4949" s="15"/>
      <c r="V4949" s="15"/>
      <c r="W4949" s="15"/>
      <c r="X4949" s="15"/>
      <c r="Y4949" s="15"/>
      <c r="Z4949" s="16"/>
      <c r="AA4949" s="16"/>
      <c r="AB4949" s="16"/>
      <c r="AC4949" s="14"/>
      <c r="AD4949" s="14"/>
      <c r="AE4949" s="27"/>
      <c r="AF4949" s="27"/>
      <c r="AG4949" s="33"/>
      <c r="AH4949" s="34"/>
      <c r="AI4949" s="35"/>
      <c r="AJ4949" s="33"/>
      <c r="AK4949" s="34"/>
      <c r="AL4949" s="35"/>
      <c r="AM4949" s="28"/>
      <c r="AN4949" s="28"/>
      <c r="AO4949" s="28"/>
    </row>
    <row r="4950" spans="5:41" x14ac:dyDescent="0.25">
      <c r="E4950" s="20"/>
      <c r="F4950" s="20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  <c r="S4950" s="15"/>
      <c r="T4950" s="15"/>
      <c r="U4950" s="15"/>
      <c r="V4950" s="15"/>
      <c r="W4950" s="15"/>
      <c r="X4950" s="15"/>
      <c r="Y4950" s="15"/>
      <c r="Z4950" s="16"/>
      <c r="AA4950" s="16"/>
      <c r="AB4950" s="16"/>
      <c r="AC4950" s="14"/>
      <c r="AD4950" s="14"/>
      <c r="AE4950" s="27"/>
      <c r="AF4950" s="27"/>
      <c r="AG4950" s="33"/>
      <c r="AH4950" s="34"/>
      <c r="AI4950" s="35"/>
      <c r="AJ4950" s="33"/>
      <c r="AK4950" s="34"/>
      <c r="AL4950" s="35"/>
      <c r="AM4950" s="28"/>
      <c r="AN4950" s="28"/>
      <c r="AO4950" s="28"/>
    </row>
    <row r="4951" spans="5:41" x14ac:dyDescent="0.25">
      <c r="E4951" s="20"/>
      <c r="F4951" s="20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15"/>
      <c r="Y4951" s="15"/>
      <c r="Z4951" s="16"/>
      <c r="AA4951" s="16"/>
      <c r="AB4951" s="16"/>
      <c r="AC4951" s="14"/>
      <c r="AD4951" s="14"/>
      <c r="AE4951" s="27"/>
      <c r="AF4951" s="27"/>
      <c r="AG4951" s="33"/>
      <c r="AH4951" s="34"/>
      <c r="AI4951" s="35"/>
      <c r="AJ4951" s="33"/>
      <c r="AK4951" s="34"/>
      <c r="AL4951" s="35"/>
      <c r="AM4951" s="28"/>
      <c r="AN4951" s="28"/>
      <c r="AO4951" s="28"/>
    </row>
    <row r="4952" spans="5:41" x14ac:dyDescent="0.25">
      <c r="E4952" s="20"/>
      <c r="F4952" s="20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  <c r="S4952" s="15"/>
      <c r="T4952" s="15"/>
      <c r="U4952" s="15"/>
      <c r="V4952" s="15"/>
      <c r="W4952" s="15"/>
      <c r="X4952" s="15"/>
      <c r="Y4952" s="15"/>
      <c r="Z4952" s="16"/>
      <c r="AA4952" s="16"/>
      <c r="AB4952" s="16"/>
      <c r="AC4952" s="14"/>
      <c r="AD4952" s="14"/>
      <c r="AE4952" s="27"/>
      <c r="AF4952" s="27"/>
      <c r="AG4952" s="33"/>
      <c r="AH4952" s="34"/>
      <c r="AI4952" s="35"/>
      <c r="AJ4952" s="33"/>
      <c r="AK4952" s="34"/>
      <c r="AL4952" s="35"/>
      <c r="AM4952" s="28"/>
      <c r="AN4952" s="28"/>
      <c r="AO4952" s="28"/>
    </row>
    <row r="4953" spans="5:41" x14ac:dyDescent="0.25">
      <c r="E4953" s="20"/>
      <c r="F4953" s="20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  <c r="Y4953" s="15"/>
      <c r="Z4953" s="16"/>
      <c r="AA4953" s="16"/>
      <c r="AB4953" s="16"/>
      <c r="AC4953" s="14"/>
      <c r="AD4953" s="14"/>
      <c r="AE4953" s="27"/>
      <c r="AF4953" s="27"/>
      <c r="AG4953" s="33"/>
      <c r="AH4953" s="34"/>
      <c r="AI4953" s="35"/>
      <c r="AJ4953" s="33"/>
      <c r="AK4953" s="34"/>
      <c r="AL4953" s="35"/>
      <c r="AM4953" s="28"/>
      <c r="AN4953" s="28"/>
      <c r="AO4953" s="28"/>
    </row>
    <row r="4954" spans="5:41" x14ac:dyDescent="0.25">
      <c r="E4954" s="20"/>
      <c r="F4954" s="20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6"/>
      <c r="AA4954" s="16"/>
      <c r="AB4954" s="16"/>
      <c r="AC4954" s="14"/>
      <c r="AD4954" s="14"/>
      <c r="AE4954" s="27"/>
      <c r="AF4954" s="27"/>
      <c r="AG4954" s="33"/>
      <c r="AH4954" s="34"/>
      <c r="AI4954" s="35"/>
      <c r="AJ4954" s="33"/>
      <c r="AK4954" s="34"/>
      <c r="AL4954" s="35"/>
      <c r="AM4954" s="28"/>
      <c r="AN4954" s="28"/>
      <c r="AO4954" s="28"/>
    </row>
    <row r="4955" spans="5:41" x14ac:dyDescent="0.25">
      <c r="E4955" s="20"/>
      <c r="F4955" s="20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6"/>
      <c r="AA4955" s="16"/>
      <c r="AB4955" s="16"/>
      <c r="AC4955" s="14"/>
      <c r="AD4955" s="14"/>
      <c r="AE4955" s="27"/>
      <c r="AF4955" s="27"/>
      <c r="AG4955" s="33"/>
      <c r="AH4955" s="34"/>
      <c r="AI4955" s="35"/>
      <c r="AJ4955" s="33"/>
      <c r="AK4955" s="34"/>
      <c r="AL4955" s="35"/>
      <c r="AM4955" s="28"/>
      <c r="AN4955" s="28"/>
      <c r="AO4955" s="28"/>
    </row>
    <row r="4956" spans="5:41" x14ac:dyDescent="0.25">
      <c r="E4956" s="20"/>
      <c r="F4956" s="20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  <c r="S4956" s="15"/>
      <c r="T4956" s="15"/>
      <c r="U4956" s="15"/>
      <c r="V4956" s="15"/>
      <c r="W4956" s="15"/>
      <c r="X4956" s="15"/>
      <c r="Y4956" s="15"/>
      <c r="Z4956" s="16"/>
      <c r="AA4956" s="16"/>
      <c r="AB4956" s="16"/>
      <c r="AC4956" s="14"/>
      <c r="AD4956" s="14"/>
      <c r="AE4956" s="27"/>
      <c r="AF4956" s="27"/>
      <c r="AG4956" s="33"/>
      <c r="AH4956" s="34"/>
      <c r="AI4956" s="35"/>
      <c r="AJ4956" s="33"/>
      <c r="AK4956" s="34"/>
      <c r="AL4956" s="35"/>
      <c r="AM4956" s="28"/>
      <c r="AN4956" s="28"/>
      <c r="AO4956" s="28"/>
    </row>
    <row r="4957" spans="5:41" x14ac:dyDescent="0.25">
      <c r="E4957" s="20"/>
      <c r="F4957" s="20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  <c r="S4957" s="15"/>
      <c r="T4957" s="15"/>
      <c r="U4957" s="15"/>
      <c r="V4957" s="15"/>
      <c r="W4957" s="15"/>
      <c r="X4957" s="15"/>
      <c r="Y4957" s="15"/>
      <c r="Z4957" s="16"/>
      <c r="AA4957" s="16"/>
      <c r="AB4957" s="16"/>
      <c r="AC4957" s="14"/>
      <c r="AD4957" s="14"/>
      <c r="AE4957" s="27"/>
      <c r="AF4957" s="27"/>
      <c r="AG4957" s="33"/>
      <c r="AH4957" s="34"/>
      <c r="AI4957" s="35"/>
      <c r="AJ4957" s="33"/>
      <c r="AK4957" s="34"/>
      <c r="AL4957" s="35"/>
      <c r="AM4957" s="28"/>
      <c r="AN4957" s="28"/>
      <c r="AO4957" s="28"/>
    </row>
    <row r="4958" spans="5:41" x14ac:dyDescent="0.25">
      <c r="E4958" s="20"/>
      <c r="F4958" s="20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  <c r="S4958" s="15"/>
      <c r="T4958" s="15"/>
      <c r="U4958" s="15"/>
      <c r="V4958" s="15"/>
      <c r="W4958" s="15"/>
      <c r="X4958" s="15"/>
      <c r="Y4958" s="15"/>
      <c r="Z4958" s="16"/>
      <c r="AA4958" s="16"/>
      <c r="AB4958" s="16"/>
      <c r="AC4958" s="14"/>
      <c r="AD4958" s="14"/>
      <c r="AE4958" s="27"/>
      <c r="AF4958" s="27"/>
      <c r="AG4958" s="33"/>
      <c r="AH4958" s="34"/>
      <c r="AI4958" s="35"/>
      <c r="AJ4958" s="33"/>
      <c r="AK4958" s="34"/>
      <c r="AL4958" s="35"/>
      <c r="AM4958" s="28"/>
      <c r="AN4958" s="28"/>
      <c r="AO4958" s="28"/>
    </row>
    <row r="4959" spans="5:41" x14ac:dyDescent="0.25">
      <c r="E4959" s="20"/>
      <c r="F4959" s="20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  <c r="S4959" s="15"/>
      <c r="T4959" s="15"/>
      <c r="U4959" s="15"/>
      <c r="V4959" s="15"/>
      <c r="W4959" s="15"/>
      <c r="X4959" s="15"/>
      <c r="Y4959" s="15"/>
      <c r="Z4959" s="16"/>
      <c r="AA4959" s="16"/>
      <c r="AB4959" s="16"/>
      <c r="AC4959" s="14"/>
      <c r="AD4959" s="14"/>
      <c r="AE4959" s="27"/>
      <c r="AF4959" s="27"/>
      <c r="AG4959" s="33"/>
      <c r="AH4959" s="34"/>
      <c r="AI4959" s="35"/>
      <c r="AJ4959" s="33"/>
      <c r="AK4959" s="34"/>
      <c r="AL4959" s="35"/>
      <c r="AM4959" s="28"/>
      <c r="AN4959" s="28"/>
      <c r="AO4959" s="28"/>
    </row>
    <row r="4960" spans="5:41" x14ac:dyDescent="0.25">
      <c r="E4960" s="20"/>
      <c r="F4960" s="20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6"/>
      <c r="AA4960" s="16"/>
      <c r="AB4960" s="16"/>
      <c r="AC4960" s="14"/>
      <c r="AD4960" s="14"/>
      <c r="AE4960" s="27"/>
      <c r="AF4960" s="27"/>
      <c r="AG4960" s="33"/>
      <c r="AH4960" s="34"/>
      <c r="AI4960" s="35"/>
      <c r="AJ4960" s="33"/>
      <c r="AK4960" s="34"/>
      <c r="AL4960" s="35"/>
      <c r="AM4960" s="28"/>
      <c r="AN4960" s="28"/>
      <c r="AO4960" s="28"/>
    </row>
    <row r="4961" spans="5:41" x14ac:dyDescent="0.25">
      <c r="E4961" s="20"/>
      <c r="F4961" s="20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  <c r="S4961" s="15"/>
      <c r="T4961" s="15"/>
      <c r="U4961" s="15"/>
      <c r="V4961" s="15"/>
      <c r="W4961" s="15"/>
      <c r="X4961" s="15"/>
      <c r="Y4961" s="15"/>
      <c r="Z4961" s="16"/>
      <c r="AA4961" s="16"/>
      <c r="AB4961" s="16"/>
      <c r="AC4961" s="14"/>
      <c r="AD4961" s="14"/>
      <c r="AE4961" s="27"/>
      <c r="AF4961" s="27"/>
      <c r="AG4961" s="33"/>
      <c r="AH4961" s="34"/>
      <c r="AI4961" s="35"/>
      <c r="AJ4961" s="33"/>
      <c r="AK4961" s="34"/>
      <c r="AL4961" s="35"/>
      <c r="AM4961" s="28"/>
      <c r="AN4961" s="28"/>
      <c r="AO4961" s="28"/>
    </row>
    <row r="4962" spans="5:41" x14ac:dyDescent="0.25">
      <c r="E4962" s="20"/>
      <c r="F4962" s="20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  <c r="Y4962" s="15"/>
      <c r="Z4962" s="16"/>
      <c r="AA4962" s="16"/>
      <c r="AB4962" s="16"/>
      <c r="AC4962" s="14"/>
      <c r="AD4962" s="14"/>
      <c r="AE4962" s="27"/>
      <c r="AF4962" s="27"/>
      <c r="AG4962" s="33"/>
      <c r="AH4962" s="34"/>
      <c r="AI4962" s="35"/>
      <c r="AJ4962" s="33"/>
      <c r="AK4962" s="34"/>
      <c r="AL4962" s="35"/>
      <c r="AM4962" s="28"/>
      <c r="AN4962" s="28"/>
      <c r="AO4962" s="28"/>
    </row>
    <row r="4963" spans="5:41" x14ac:dyDescent="0.25">
      <c r="E4963" s="20"/>
      <c r="F4963" s="20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  <c r="S4963" s="15"/>
      <c r="T4963" s="15"/>
      <c r="U4963" s="15"/>
      <c r="V4963" s="15"/>
      <c r="W4963" s="15"/>
      <c r="X4963" s="15"/>
      <c r="Y4963" s="15"/>
      <c r="Z4963" s="16"/>
      <c r="AA4963" s="16"/>
      <c r="AB4963" s="16"/>
      <c r="AC4963" s="14"/>
      <c r="AD4963" s="14"/>
      <c r="AE4963" s="27"/>
      <c r="AF4963" s="27"/>
      <c r="AG4963" s="33"/>
      <c r="AH4963" s="34"/>
      <c r="AI4963" s="35"/>
      <c r="AJ4963" s="33"/>
      <c r="AK4963" s="34"/>
      <c r="AL4963" s="35"/>
      <c r="AM4963" s="28"/>
      <c r="AN4963" s="28"/>
      <c r="AO4963" s="28"/>
    </row>
    <row r="4964" spans="5:41" x14ac:dyDescent="0.25">
      <c r="E4964" s="20"/>
      <c r="F4964" s="20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  <c r="S4964" s="15"/>
      <c r="T4964" s="15"/>
      <c r="U4964" s="15"/>
      <c r="V4964" s="15"/>
      <c r="W4964" s="15"/>
      <c r="X4964" s="15"/>
      <c r="Y4964" s="15"/>
      <c r="Z4964" s="16"/>
      <c r="AA4964" s="16"/>
      <c r="AB4964" s="16"/>
      <c r="AC4964" s="14"/>
      <c r="AD4964" s="14"/>
      <c r="AE4964" s="27"/>
      <c r="AF4964" s="27"/>
      <c r="AG4964" s="33"/>
      <c r="AH4964" s="34"/>
      <c r="AI4964" s="35"/>
      <c r="AJ4964" s="33"/>
      <c r="AK4964" s="34"/>
      <c r="AL4964" s="35"/>
      <c r="AM4964" s="28"/>
      <c r="AN4964" s="28"/>
      <c r="AO4964" s="28"/>
    </row>
    <row r="4965" spans="5:41" x14ac:dyDescent="0.25">
      <c r="E4965" s="20"/>
      <c r="F4965" s="20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  <c r="S4965" s="15"/>
      <c r="T4965" s="15"/>
      <c r="U4965" s="15"/>
      <c r="V4965" s="15"/>
      <c r="W4965" s="15"/>
      <c r="X4965" s="15"/>
      <c r="Y4965" s="15"/>
      <c r="Z4965" s="16"/>
      <c r="AA4965" s="16"/>
      <c r="AB4965" s="16"/>
      <c r="AC4965" s="14"/>
      <c r="AD4965" s="14"/>
      <c r="AE4965" s="27"/>
      <c r="AF4965" s="27"/>
      <c r="AG4965" s="33"/>
      <c r="AH4965" s="34"/>
      <c r="AI4965" s="35"/>
      <c r="AJ4965" s="33"/>
      <c r="AK4965" s="34"/>
      <c r="AL4965" s="35"/>
      <c r="AM4965" s="28"/>
      <c r="AN4965" s="28"/>
      <c r="AO4965" s="28"/>
    </row>
    <row r="4966" spans="5:41" x14ac:dyDescent="0.25">
      <c r="E4966" s="20"/>
      <c r="F4966" s="20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  <c r="Y4966" s="15"/>
      <c r="Z4966" s="16"/>
      <c r="AA4966" s="16"/>
      <c r="AB4966" s="16"/>
      <c r="AC4966" s="14"/>
      <c r="AD4966" s="14"/>
      <c r="AE4966" s="27"/>
      <c r="AF4966" s="27"/>
      <c r="AG4966" s="33"/>
      <c r="AH4966" s="34"/>
      <c r="AI4966" s="35"/>
      <c r="AJ4966" s="33"/>
      <c r="AK4966" s="34"/>
      <c r="AL4966" s="35"/>
      <c r="AM4966" s="28"/>
      <c r="AN4966" s="28"/>
      <c r="AO4966" s="28"/>
    </row>
    <row r="4967" spans="5:41" x14ac:dyDescent="0.25">
      <c r="E4967" s="20"/>
      <c r="F4967" s="20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  <c r="S4967" s="15"/>
      <c r="T4967" s="15"/>
      <c r="U4967" s="15"/>
      <c r="V4967" s="15"/>
      <c r="W4967" s="15"/>
      <c r="X4967" s="15"/>
      <c r="Y4967" s="15"/>
      <c r="Z4967" s="16"/>
      <c r="AA4967" s="16"/>
      <c r="AB4967" s="16"/>
      <c r="AC4967" s="14"/>
      <c r="AD4967" s="14"/>
      <c r="AE4967" s="27"/>
      <c r="AF4967" s="27"/>
      <c r="AG4967" s="33"/>
      <c r="AH4967" s="34"/>
      <c r="AI4967" s="35"/>
      <c r="AJ4967" s="33"/>
      <c r="AK4967" s="34"/>
      <c r="AL4967" s="35"/>
      <c r="AM4967" s="28"/>
      <c r="AN4967" s="28"/>
      <c r="AO4967" s="28"/>
    </row>
  </sheetData>
  <mergeCells count="5">
    <mergeCell ref="B29:C29"/>
    <mergeCell ref="E2:F2"/>
    <mergeCell ref="E3:F3"/>
    <mergeCell ref="B11:C11"/>
    <mergeCell ref="B20:C20"/>
  </mergeCells>
  <dataValidations count="1"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C21" xr:uid="{00000000-0002-0000-0100-000000000000}">
      <formula1>"N,S"</formula1>
    </dataValidation>
  </dataValidation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B5E-AFAB-4AA3-960B-1513CE7BEBE9}">
  <dimension ref="A1:C54"/>
  <sheetViews>
    <sheetView workbookViewId="0"/>
  </sheetViews>
  <sheetFormatPr baseColWidth="10" defaultRowHeight="15" x14ac:dyDescent="0.25"/>
  <sheetData>
    <row r="1" spans="1:3" x14ac:dyDescent="0.25">
      <c r="A1" s="21"/>
      <c r="B1" s="21"/>
      <c r="C1" s="21"/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21"/>
      <c r="B4" s="21"/>
      <c r="C4" s="21"/>
    </row>
    <row r="5" spans="1:3" x14ac:dyDescent="0.25">
      <c r="A5" s="21"/>
      <c r="B5" s="21"/>
      <c r="C5" s="21"/>
    </row>
    <row r="6" spans="1:3" x14ac:dyDescent="0.25">
      <c r="A6" s="21"/>
      <c r="B6" s="21"/>
      <c r="C6" s="21"/>
    </row>
    <row r="7" spans="1:3" x14ac:dyDescent="0.25">
      <c r="A7" s="21"/>
      <c r="B7" s="21"/>
      <c r="C7" s="21"/>
    </row>
    <row r="8" spans="1:3" x14ac:dyDescent="0.25">
      <c r="A8" s="21"/>
      <c r="B8" s="21"/>
      <c r="C8" s="21"/>
    </row>
    <row r="9" spans="1:3" x14ac:dyDescent="0.25">
      <c r="A9" s="21"/>
      <c r="B9" s="21"/>
      <c r="C9" s="21"/>
    </row>
    <row r="10" spans="1:3" x14ac:dyDescent="0.25">
      <c r="A10" s="21"/>
      <c r="B10" s="21"/>
      <c r="C10" s="21"/>
    </row>
    <row r="11" spans="1:3" x14ac:dyDescent="0.25">
      <c r="A11" s="21"/>
      <c r="B11" s="21"/>
      <c r="C11" s="21"/>
    </row>
    <row r="12" spans="1:3" x14ac:dyDescent="0.25">
      <c r="A12" s="21"/>
      <c r="B12" s="21"/>
      <c r="C12" s="21"/>
    </row>
    <row r="13" spans="1:3" x14ac:dyDescent="0.25">
      <c r="A13" s="21"/>
      <c r="B13" s="21"/>
      <c r="C13" s="21"/>
    </row>
    <row r="14" spans="1:3" x14ac:dyDescent="0.25">
      <c r="A14" s="21"/>
      <c r="B14" s="21"/>
      <c r="C14" s="21"/>
    </row>
    <row r="15" spans="1:3" x14ac:dyDescent="0.25">
      <c r="A15" s="21"/>
      <c r="B15" s="21"/>
      <c r="C15" s="21"/>
    </row>
    <row r="16" spans="1:3" x14ac:dyDescent="0.25">
      <c r="A16" s="21"/>
      <c r="B16" s="21"/>
      <c r="C16" s="21"/>
    </row>
    <row r="17" spans="1:3" x14ac:dyDescent="0.25">
      <c r="A17" s="21"/>
      <c r="B17" s="21"/>
      <c r="C17" s="21"/>
    </row>
    <row r="18" spans="1:3" x14ac:dyDescent="0.25">
      <c r="A18" s="21"/>
      <c r="B18" s="21"/>
      <c r="C18" s="21"/>
    </row>
    <row r="19" spans="1:3" x14ac:dyDescent="0.25">
      <c r="A19" s="21"/>
      <c r="B19" s="21"/>
      <c r="C19" s="21"/>
    </row>
    <row r="20" spans="1:3" x14ac:dyDescent="0.25">
      <c r="A20" s="21"/>
      <c r="B20" s="21"/>
      <c r="C20" s="21"/>
    </row>
    <row r="21" spans="1:3" x14ac:dyDescent="0.25">
      <c r="A21" s="21"/>
      <c r="B21" s="21"/>
      <c r="C21" s="21"/>
    </row>
    <row r="22" spans="1:3" x14ac:dyDescent="0.25">
      <c r="A22" s="21"/>
      <c r="B22" s="21"/>
      <c r="C22" s="21"/>
    </row>
    <row r="23" spans="1:3" x14ac:dyDescent="0.25">
      <c r="A23" s="21"/>
      <c r="B23" s="21"/>
      <c r="C23" s="21"/>
    </row>
    <row r="24" spans="1:3" x14ac:dyDescent="0.25">
      <c r="A24" s="21"/>
      <c r="B24" s="21"/>
      <c r="C24" s="21"/>
    </row>
    <row r="25" spans="1:3" x14ac:dyDescent="0.25">
      <c r="A25" s="21"/>
      <c r="B25" s="21"/>
      <c r="C25" s="21"/>
    </row>
    <row r="26" spans="1:3" x14ac:dyDescent="0.25">
      <c r="A26" s="21"/>
      <c r="B26" s="21"/>
      <c r="C26" s="21"/>
    </row>
    <row r="27" spans="1:3" x14ac:dyDescent="0.25">
      <c r="A27" s="21"/>
      <c r="B27" s="21"/>
      <c r="C27" s="21"/>
    </row>
    <row r="28" spans="1:3" x14ac:dyDescent="0.25">
      <c r="A28" s="21"/>
      <c r="B28" s="21"/>
      <c r="C28" s="21"/>
    </row>
    <row r="29" spans="1:3" x14ac:dyDescent="0.25">
      <c r="A29" s="21"/>
      <c r="B29" s="21"/>
      <c r="C29" s="21"/>
    </row>
    <row r="30" spans="1:3" x14ac:dyDescent="0.25">
      <c r="A30" s="21"/>
      <c r="B30" s="21"/>
      <c r="C30" s="21"/>
    </row>
    <row r="31" spans="1:3" x14ac:dyDescent="0.25">
      <c r="A31" s="21"/>
      <c r="B31" s="21"/>
      <c r="C31" s="21"/>
    </row>
    <row r="32" spans="1:3" x14ac:dyDescent="0.25">
      <c r="A32" s="21"/>
      <c r="B32" s="21"/>
      <c r="C32" s="21"/>
    </row>
    <row r="33" spans="1:3" x14ac:dyDescent="0.25">
      <c r="A33" s="21"/>
      <c r="B33" s="21"/>
      <c r="C33" s="21"/>
    </row>
    <row r="34" spans="1:3" x14ac:dyDescent="0.25">
      <c r="A34" s="21"/>
      <c r="B34" s="21"/>
      <c r="C34" s="21"/>
    </row>
    <row r="35" spans="1:3" x14ac:dyDescent="0.25">
      <c r="A35" s="21"/>
      <c r="B35" s="21"/>
      <c r="C35" s="21"/>
    </row>
    <row r="36" spans="1:3" x14ac:dyDescent="0.25">
      <c r="A36" s="21"/>
      <c r="B36" s="21"/>
      <c r="C36" s="21"/>
    </row>
    <row r="37" spans="1:3" x14ac:dyDescent="0.25">
      <c r="A37" s="21"/>
      <c r="B37" s="21"/>
      <c r="C37" s="21"/>
    </row>
    <row r="38" spans="1:3" x14ac:dyDescent="0.25">
      <c r="A38" s="21"/>
      <c r="B38" s="21"/>
      <c r="C38" s="21"/>
    </row>
    <row r="39" spans="1:3" x14ac:dyDescent="0.25">
      <c r="A39" s="21"/>
      <c r="B39" s="21"/>
      <c r="C39" s="21"/>
    </row>
    <row r="40" spans="1:3" x14ac:dyDescent="0.25">
      <c r="A40" s="21"/>
      <c r="B40" s="21"/>
      <c r="C40" s="21"/>
    </row>
    <row r="41" spans="1:3" x14ac:dyDescent="0.25">
      <c r="A41" s="21"/>
      <c r="B41" s="21"/>
      <c r="C41" s="21"/>
    </row>
    <row r="42" spans="1:3" x14ac:dyDescent="0.25">
      <c r="A42" s="21"/>
      <c r="B42" s="21"/>
      <c r="C42" s="21"/>
    </row>
    <row r="43" spans="1:3" x14ac:dyDescent="0.25">
      <c r="A43" s="21"/>
      <c r="B43" s="21"/>
      <c r="C43" s="21"/>
    </row>
    <row r="44" spans="1:3" x14ac:dyDescent="0.25">
      <c r="A44" s="21"/>
      <c r="B44" s="21"/>
      <c r="C44" s="21"/>
    </row>
    <row r="45" spans="1:3" x14ac:dyDescent="0.25">
      <c r="A45" s="21"/>
      <c r="B45" s="21"/>
      <c r="C45" s="21"/>
    </row>
    <row r="46" spans="1:3" x14ac:dyDescent="0.25">
      <c r="A46" s="21"/>
      <c r="B46" s="21"/>
      <c r="C46" s="21"/>
    </row>
    <row r="47" spans="1:3" x14ac:dyDescent="0.25">
      <c r="A47" s="21"/>
      <c r="B47" s="21"/>
      <c r="C47" s="21"/>
    </row>
    <row r="48" spans="1:3" x14ac:dyDescent="0.25">
      <c r="A48" s="21"/>
      <c r="B48" s="21"/>
      <c r="C48" s="21"/>
    </row>
    <row r="49" spans="1:3" x14ac:dyDescent="0.25">
      <c r="A49" s="21"/>
      <c r="B49" s="21"/>
      <c r="C49" s="21"/>
    </row>
    <row r="50" spans="1:3" x14ac:dyDescent="0.25">
      <c r="A50" s="21"/>
      <c r="B50" s="21"/>
      <c r="C50" s="21"/>
    </row>
    <row r="51" spans="1:3" x14ac:dyDescent="0.25">
      <c r="A51" s="21"/>
      <c r="B51" s="21"/>
      <c r="C51" s="21"/>
    </row>
    <row r="52" spans="1:3" x14ac:dyDescent="0.25">
      <c r="A52" s="21"/>
      <c r="B52" s="21"/>
      <c r="C52" s="21"/>
    </row>
    <row r="53" spans="1:3" x14ac:dyDescent="0.25">
      <c r="A53" s="21"/>
      <c r="B53" s="21"/>
      <c r="C53" s="21"/>
    </row>
    <row r="54" spans="1:3" x14ac:dyDescent="0.25">
      <c r="A54" s="21"/>
      <c r="B54" s="21"/>
      <c r="C54" s="2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route</vt:lpstr>
      <vt:lpstr>dec deg to utm</vt:lpstr>
      <vt:lpstr>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2024-02-05T17:01:40Z</dcterms:created>
  <dcterms:modified xsi:type="dcterms:W3CDTF">2024-02-10T05:58:31Z</dcterms:modified>
</cp:coreProperties>
</file>