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13_ncr:1_{FAFB02F7-EC4D-45EF-8991-8099618D6FAE}" xr6:coauthVersionLast="40" xr6:coauthVersionMax="40" xr10:uidLastSave="{00000000-0000-0000-0000-000000000000}"/>
  <bookViews>
    <workbookView xWindow="-120" yWindow="-120" windowWidth="24240" windowHeight="13140" xr2:uid="{AF8BE483-A71F-4811-9B5C-5666DB6D9877}"/>
  </bookViews>
  <sheets>
    <sheet name="1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\a">'[2]TAB3-06p'!#REF!</definedName>
    <definedName name="\i">#REF!</definedName>
    <definedName name="\j">#REF!</definedName>
    <definedName name="\k">[4]DEUDA!#REF!</definedName>
    <definedName name="\p">[4]DEUDA!#REF!</definedName>
    <definedName name="_01_01_06">#REF!</definedName>
    <definedName name="_01_04_04">'[5]Tx Max LTN'!#REF!</definedName>
    <definedName name="_01_04_05">#REF!</definedName>
    <definedName name="_01_07_04">'[5]Tx Max LTN'!#REF!</definedName>
    <definedName name="_01_07_05">#REF!</definedName>
    <definedName name="_01_10_03">OFFSET('[5]Tx Max LTN'!#REF!,0,0,COUNTA('[5]Tx Max LTN'!#REF!)-1)</definedName>
    <definedName name="_01_10_04">'[5]Tx Max LTN'!#REF!</definedName>
    <definedName name="_02_Jan2004">[6]Impacto!$D$32:$D$36</definedName>
    <definedName name="_04_01_05">#REF!</definedName>
    <definedName name="_07_01_04">'[5]Tx Max LTN'!#REF!</definedName>
    <definedName name="_1_">[4]DEUDA!#REF!</definedName>
    <definedName name="_15">[7]Impacto!$D$42:$D$44</definedName>
    <definedName name="_2_">[4]DEUDA!#REF!</definedName>
    <definedName name="_26">[8]Impacto!$D$39:$D$43</definedName>
    <definedName name="_2TAXA_DE">#REF!</definedName>
    <definedName name="_4_">[4]DEUDA!#REF!</definedName>
    <definedName name="_5_">[4]DEUDA!#REF!</definedName>
    <definedName name="_5TAXA_DE">#REF!</definedName>
    <definedName name="_6TAXA_DE">#REF!</definedName>
    <definedName name="_7TAXA_DE">#REF!</definedName>
    <definedName name="_abr01">[9]dias_úteis_selic!#REF!</definedName>
    <definedName name="_abr08">'[10]Tabela 1'!#REF!</definedName>
    <definedName name="_abr09">'[11]Tabela 1 e 2'!#REF!</definedName>
    <definedName name="_ago08">'[10]Tabela 1'!#REF!</definedName>
    <definedName name="_ID">"II.19 BACEN balancete passivo(5)"</definedName>
    <definedName name="_Jan2004">[12]Impacto!$E$25:$E$29</definedName>
    <definedName name="_jul08">'[10]Tabela 1'!#REF!</definedName>
    <definedName name="_jun08">'[10]Tabela 1'!#REF!</definedName>
    <definedName name="_Lin1">8</definedName>
    <definedName name="_Lin2">12</definedName>
    <definedName name="_Lin3">42</definedName>
    <definedName name="_mar08">'[10]Tabela 1'!#REF!</definedName>
    <definedName name="_NCol">7</definedName>
    <definedName name="_out08">'[10]Tabela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[13]PIB!#REF!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OFFSET(OFFSET('[14]Resgates e Emissoes'!$A$7,MATCH('[14]Resgates e Emissoes'!$G$4,RE_DT_POR,0),0),0,0,ROWS(RE_DT_POR)-MATCH('[14]Resgates e Emissoes'!$G$4,RE_DT_POR,0)+1)</definedName>
    <definedName name="_Regression_Int" hidden="1">1</definedName>
    <definedName name="_set08">'[10]Tabela 1'!#REF!</definedName>
    <definedName name="_Tipo">1</definedName>
    <definedName name="a">OFFSET(OFFSET('[14]Resgates e Emissoes'!$A$7,MATCH('[14]Resgates e Emissoes'!$G$4,RE_DT_POR,0),0),0,0,ROWS(RE_DT_POR)-MATCH('[14]Resgates e Emissoes'!$G$4,RE_DT_POR,0)+1)</definedName>
    <definedName name="AAA">'[10]Tabela 1'!#REF!</definedName>
    <definedName name="abril10">'[11]Tabela 1 e 2'!#REF!</definedName>
    <definedName name="abril11">'[11]Tabela 1 e 2'!#REF!</definedName>
    <definedName name="Abril12">'[11]Tabela 1 e 2'!#REF!</definedName>
    <definedName name="abril2008">'[10]Tabela 1'!#REF!</definedName>
    <definedName name="ACCOUNTS_DB">#REF!</definedName>
    <definedName name="Acima_de_10_anos">[15]Vendas!$K$5:$K$6</definedName>
    <definedName name="AÇOPALMAII">[16]Plan1!$A$14:$Y$35</definedName>
    <definedName name="ad" hidden="1">#REF!</definedName>
    <definedName name="ADICIONAIS">#REF!</definedName>
    <definedName name="agosto">'[11]Tabela 1 e 2'!#REF!</definedName>
    <definedName name="agosto11">'[11]Tabela 1 e 2'!#REF!</definedName>
    <definedName name="Agosto12">'[11]Tabela 1 e 2'!#REF!</definedName>
    <definedName name="agosto2008">'[10]Tabela 1'!#REF!</definedName>
    <definedName name="Agosto2010">'[11]Tabela 1 e 2'!#REF!</definedName>
    <definedName name="AMARELO">[17]AUX!$CA$2</definedName>
    <definedName name="AMEIXA">[17]AUX!$BR$3</definedName>
    <definedName name="Amortização">[18]CálculoUSD!#REF!</definedName>
    <definedName name="area">#REF!</definedName>
    <definedName name="_xlnm.Print_Area" localSheetId="0">'1.1'!$A$2:$FJ$44</definedName>
    <definedName name="_xlnm.Print_Area">#REF!</definedName>
    <definedName name="area_de_impressaoEST">#REF!</definedName>
    <definedName name="Área_impressão_DIR">#REF!</definedName>
    <definedName name="Até_1_ano">[15]Vendas!$H$5:$H$6</definedName>
    <definedName name="ATIVIDADE">#REF!</definedName>
    <definedName name="awdsaedf">#REF!</definedName>
    <definedName name="axa">#REF!</definedName>
    <definedName name="AZUL">[17]AUX!$I$2</definedName>
    <definedName name="b">#REF!</definedName>
    <definedName name="BANCO_CENTRAL_DO_BRASIL">[6]Impacto!$D$1</definedName>
    <definedName name="_xlnm.Database">#REF!</definedName>
    <definedName name="BANRORAIMA_PMBOAVISTA">#REF!</definedName>
    <definedName name="BBB">'[10]Tabela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[19]EURO!#REF!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[19]BRASIL!#REF!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[19]BRASIL!#REF!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[19]EUA!#REF!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[19]EUA!#REF!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[19]EUA!#REF!</definedName>
    <definedName name="BLPH67" hidden="1">[19]EUA!#REF!</definedName>
    <definedName name="BLPH68" hidden="1">[19]EUA!#REF!</definedName>
    <definedName name="BLPH69" hidden="1">#REF!</definedName>
    <definedName name="BLPH7" hidden="1">#REF!</definedName>
    <definedName name="BLPH70" hidden="1">#REF!</definedName>
    <definedName name="BLPH71" hidden="1">[19]EUA!#REF!</definedName>
    <definedName name="BLPH72" hidden="1">[19]EUA!#REF!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[19]BRASIL!#REF!</definedName>
    <definedName name="BLPH80" hidden="1">#REF!</definedName>
    <definedName name="BLPH81" hidden="1">[19]EUA!#REF!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[19]ARG!#REF!</definedName>
    <definedName name="BNCC">[20]Mudanome!#REF!</definedName>
    <definedName name="BNDESPAR">#REF!</definedName>
    <definedName name="BolCopin">'[21]Impresso Dibap'!$A$1:$B$72,'[21]Impresso Dibap'!$F$1:$J$72,'[21]Impresso Dibap'!$V$1:$CE$72</definedName>
    <definedName name="Brasil___Produto_Interno_Bruto___PIB">#REF!</definedName>
    <definedName name="cambio">#REF!</definedName>
    <definedName name="Câmbio_por">OFFSET([22]composição!$E$3,0,0,COUNTA([22]composição!$E$1:$E$65536)-1)</definedName>
    <definedName name="CAPA">#REF!</definedName>
    <definedName name="Cenário_tendência">#REF!</definedName>
    <definedName name="CINZA">[17]AUX!$BG$2</definedName>
    <definedName name="COF">#N/A</definedName>
    <definedName name="d">OFFSET(OFFSET('[14]Resgates e Emissoes'!$A$7,MATCH('[14]Resgates e Emissoes'!$G$4,RE_DT_POR,0),0),0,0,ROWS(RE_DT_POR)-MATCH('[14]Resgates e Emissoes'!$G$4,RE_DT_POR,0)+1)</definedName>
    <definedName name="dados">[17]DadosSoja!$B$2:$B$116</definedName>
    <definedName name="DATA">OFFSET('[5]Tx Max LTN'!$A$2,0,0,COUNTA('[5]Tx Max LTN'!$A$1:$A$65536)-1)</definedName>
    <definedName name="DATA_ing">OFFSET(#REF!,0,0,COUNTA(#REF!)-1)</definedName>
    <definedName name="DATA_por">OFFSET([22]composição!$B$3,0,0,COUNTA([22]composição!$B$1:$B$65536)-1)</definedName>
    <definedName name="dd">#REF!</definedName>
    <definedName name="dez">'[11]Tabela 1 e 2'!#REF!</definedName>
    <definedName name="dezembro">'[10]Tabela 1'!#REF!</definedName>
    <definedName name="dezembro08">'[10]Tabela 1'!#REF!</definedName>
    <definedName name="dezembro10">'[11]Tabela 1 e 2'!#REF!</definedName>
    <definedName name="dezembro11">'[11]Tabela 1 e 2'!#REF!</definedName>
    <definedName name="dezembro12">'[23]Tabela 1 e 2'!$F$14913:$H$15091</definedName>
    <definedName name="DIAATUAL">#REF!</definedName>
    <definedName name="DIARIO1B">'[2]TAB3-06p'!#REF!</definedName>
    <definedName name="DIARIO1E">'[2]TAB3-06p'!#REF!</definedName>
    <definedName name="DIARIO2A">'[2]TAB3-06p'!#REF!</definedName>
    <definedName name="DIARIO2B">'[2]TAB3-06p'!#REF!</definedName>
    <definedName name="DIARIO2E">'[2]TAB3-06p'!#REF!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'[24]anexo 24'!$F$175</definedName>
    <definedName name="DPF" hidden="1">{#N/A,#N/A,FALSE,"DIVIG"}</definedName>
    <definedName name="dt">[17]DadosSoja!$A$3:$A$116</definedName>
    <definedName name="EBTU">[20]Mudanome!#REF!</definedName>
    <definedName name="Emissão">[18]CálculoUSD!#REF!</definedName>
    <definedName name="emitido">[25]EMISSÕES!$J$2:$J$953</definedName>
    <definedName name="Entre_1_e_5_anos">[15]Vendas!$I$5:$I$6</definedName>
    <definedName name="Entre_5_e_10_anos">[15]Vendas!$J$5:$J$6</definedName>
    <definedName name="estoque_atual">[26]Plan1!$AK$98:$AL$131</definedName>
    <definedName name="EXTERNO">#REF!</definedName>
    <definedName name="Feriado">[27]Feriado!$A$1:$A$936</definedName>
    <definedName name="fevereiro">'[11]Tabela 1 e 2'!#REF!</definedName>
    <definedName name="fevereiro08">'[10]Tabela 1'!#REF!</definedName>
    <definedName name="Fevereiro10">'[11]Tabela 1 e 2'!#REF!</definedName>
    <definedName name="fevereiro11">'[11]Tabela 1 e 2'!#REF!</definedName>
    <definedName name="Fevereiro12">#REF!</definedName>
    <definedName name="Fevereiro2012">'[11]Tabela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[17]abrir!$F$3:$F$16384</definedName>
    <definedName name="Hedings">#REF!</definedName>
    <definedName name="historico">'[2]TAB3-06p'!#REF!</definedName>
    <definedName name="HTML_CodePage" hidden="1">1252</definedName>
    <definedName name="HTML_Control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[20]Mudanome!#REF!</definedName>
    <definedName name="igp">#REF!</definedName>
    <definedName name="IGP_DI">[20]Mudanome!#REF!</definedName>
    <definedName name="IGP_M">'[28]Entrada de dados'!#REF!</definedName>
    <definedName name="igpdic">[4]DEUDA!#REF!</definedName>
    <definedName name="IMP">#N/A</definedName>
    <definedName name="IMPRESS2">#REF!</definedName>
    <definedName name="Índice_selecionado">[16]Plan1!$A$8</definedName>
    <definedName name="ÍNDICES">'[28]Entrada de dados'!$D$6:$O$744</definedName>
    <definedName name="inggraf">'[29]Impresso Dibap'!$B$263:$L$287</definedName>
    <definedName name="INICIOFILTRADO">'[30]2002'!#REF!</definedName>
    <definedName name="IOF">#N/A</definedName>
    <definedName name="IPC_SGV">[20]Mudanome!#REF!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'[10]Tabela 1'!#REF!</definedName>
    <definedName name="janeiro09">'[11]Tabela 1 e 2'!#REF!</definedName>
    <definedName name="janeiro10">'[11]Tabela 1 e 2'!#REF!</definedName>
    <definedName name="janeiro11">'[11]Tabela 1 e 2'!#REF!</definedName>
    <definedName name="janeiro12">'[11]Tabela 1 e 2'!#REF!</definedName>
    <definedName name="janeiro2009">'[11]Tabela 1 e 2'!#REF!</definedName>
    <definedName name="julh08">'[10]Tabela 1'!#REF!</definedName>
    <definedName name="Julho">'[11]Tabela 1 e 2'!#REF!</definedName>
    <definedName name="Julho01">'[10]Tabela 1'!#REF!</definedName>
    <definedName name="julho11">'[11]Tabela 1 e 2'!#REF!</definedName>
    <definedName name="julho2010">'[11]Tabela 1 e 2'!#REF!</definedName>
    <definedName name="julho2012">'[11]Tabela 1 e 2'!#REF!</definedName>
    <definedName name="junho">'[11]Tabela 1 e 2'!#REF!</definedName>
    <definedName name="junho10">'[11]Tabela 1 e 2'!#REF!</definedName>
    <definedName name="Junho11">'[11]Tabela 1 e 2'!#REF!</definedName>
    <definedName name="junho12">'[11]Tabela 1 e 2'!#REF!</definedName>
    <definedName name="JUROS">#REF!</definedName>
    <definedName name="k">#REF!</definedName>
    <definedName name="LARANJA">[17]AUX!$AW$2</definedName>
    <definedName name="LFT">'[11]Tabela 1 e 2'!$G$1:$G$2</definedName>
    <definedName name="Lista_índices">[16]Plan1!$A$1:$A$6</definedName>
    <definedName name="LLOYDS">#REF!</definedName>
    <definedName name="LTN">'[11]Tabela 1 e 2'!$G$4:$G$5</definedName>
    <definedName name="maio">'[11]Tabela 1 e 2'!#REF!</definedName>
    <definedName name="Maio08">'[10]Tabela 1'!#REF!</definedName>
    <definedName name="maio10">'[11]Tabela 1 e 2'!#REF!</definedName>
    <definedName name="maio11">'[11]Tabela 1 e 2'!#REF!</definedName>
    <definedName name="Maio12">'[11]Tabela 1 e 2'!#REF!</definedName>
    <definedName name="maio2008">'[10]Tabela 1'!#REF!</definedName>
    <definedName name="MAPA1">#REF!</definedName>
    <definedName name="MAPA2">#REF!</definedName>
    <definedName name="MAPA3">[4]DEUDA!#REF!</definedName>
    <definedName name="MAPA4">[4]DEUDA!#REF!</definedName>
    <definedName name="MAPA5">[4]DEUDA!#REF!</definedName>
    <definedName name="MAPA6">[4]DEUDA!#REF!</definedName>
    <definedName name="MAPA7">[4]DEUDA!#REF!</definedName>
    <definedName name="MAPA8">#REF!</definedName>
    <definedName name="MAPA9">#REF!</definedName>
    <definedName name="março">'[11]Tabela 1 e 2'!#REF!</definedName>
    <definedName name="março08">'[10]Tabela 1'!#REF!</definedName>
    <definedName name="março10">'[11]Tabela 1 e 2'!#REF!</definedName>
    <definedName name="março11">'[11]Tabela 1 e 2'!#REF!</definedName>
    <definedName name="Março12">'[11]Tabela 1 e 2'!#REF!</definedName>
    <definedName name="MARINHO">[17]AUX!$CK$2</definedName>
    <definedName name="MARRON">[17]AUX!$AC$2</definedName>
    <definedName name="MATURACAO">[31]Maturação!$A$3:$DU$9</definedName>
    <definedName name="MENSAL2">'[2]TAB3-06p'!#REF!</definedName>
    <definedName name="MENSAL4">'[2]TAB3-06p'!#REF!</definedName>
    <definedName name="merc">#REF!</definedName>
    <definedName name="MERCADODETRABALHO">#REF!</definedName>
    <definedName name="MERCTRABALHO">#REF!</definedName>
    <definedName name="MES_REF">'[32]Matu Tot'!$IP$65394:$IP$65408</definedName>
    <definedName name="MESATUAL">[33]EstTF!$E$2</definedName>
    <definedName name="Meta_At_PM_IGP">#REF!</definedName>
    <definedName name="Meta_At_PM_Papel">#REF!</definedName>
    <definedName name="mm">'[10]Tabela 1'!#REF!</definedName>
    <definedName name="MONETÁRIO">#REF!</definedName>
    <definedName name="mudar">OFFSET(OFFSET('[14]Resgates e Emissoes'!$A$7,MATCH('[14]Resgates e Emissoes'!$G$4,RE_DT_POR,0),0),0,0,ROWS(RE_DT_POR)-MATCH('[14]Resgates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'[29]Impresso Dibap'!$B$1:$L$241</definedName>
    <definedName name="nov">'[10]Tabela 1'!#REF!</definedName>
    <definedName name="novembro">'[10]Tabela 1'!#REF!</definedName>
    <definedName name="novembro08">'[10]Tabela 1'!#REF!</definedName>
    <definedName name="novembro10">'[11]Tabela 1 e 2'!#REF!</definedName>
    <definedName name="novembro11">'[11]Tabela 1 e 2'!#REF!</definedName>
    <definedName name="Novembro12">'[11]Tabela 1 e 2'!$F$17:$H$213</definedName>
    <definedName name="Novo" hidden="1">#REF!</definedName>
    <definedName name="NTNB">'[11]Tabela 1 e 2'!$G$7:$G$8</definedName>
    <definedName name="NTNBP">[15]Vendas!$E$5:$E$6</definedName>
    <definedName name="NTNF">'[11]Tabela 1 e 2'!$G$13:$G$14</definedName>
    <definedName name="outubro">'[10]Tabela 1'!#REF!</definedName>
    <definedName name="Outubro08">'[10]Tabela 1'!#REF!</definedName>
    <definedName name="outubro09">'[11]Tabela 1 e 2'!#REF!</definedName>
    <definedName name="outubro11">'[11]Tabela 1 e 2'!#REF!</definedName>
    <definedName name="Outubro12">'[11]Tabela 1 e 2'!#REF!</definedName>
    <definedName name="Outubro2010">'[11]Tabela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'[34]Planilha 10'!$C$13:$C$14,'[34]Planilha 10'!$G$13:$H$14</definedName>
    <definedName name="Planilha_10TítCols">'[34]Planilha 10'!$C$13,'[34]Planilha 10'!$G$13:$H$13</definedName>
    <definedName name="Planilha_11ÁreaTotal">'[34]Planilha 11'!$C$13:$C$40,'[34]Planilha 11'!$G$13:$L$40</definedName>
    <definedName name="Planilha_11TítCols">'[34]Planilha 11'!$C$13,'[34]Planilha 11'!$G$13:$L$13</definedName>
    <definedName name="Planilha_1ÁreaTotal">'[34]Planilha 1'!$C$13:$C$14,'[34]Planilha 1'!$G$13:$H$14</definedName>
    <definedName name="Planilha_1TítCols">'[34]Planilha 1'!$C$13,'[34]Planilha 1'!$G$13:$H$13</definedName>
    <definedName name="Planilha_2ÁreaTotal">'[34]Planilha 2'!$C$13:$C$14,'[34]Planilha 2'!$G$13:$H$14</definedName>
    <definedName name="Planilha_2TítCols">'[34]Planilha 2'!$C$13,'[34]Planilha 2'!$G$13:$H$13</definedName>
    <definedName name="Planilha_3ÁreaTotal">'[34]Planilha 3'!$C$13:$C$14,'[34]Planilha 3'!$G$13:$J$14</definedName>
    <definedName name="Planilha_3TítCols">'[34]Planilha 3'!$C$13,'[34]Planilha 3'!$G$13:$J$13</definedName>
    <definedName name="Planilha_4ÁreaTotal">'[34]Planilha 4'!$C$13:$C$40,'[34]Planilha 4'!$G$13:$M$40</definedName>
    <definedName name="Planilha_4TítCols">'[34]Planilha 4'!$C$13,'[34]Planilha 4'!$G$13:$M$13</definedName>
    <definedName name="Planilha_5ÁreaTotal">'[34]Planilha 5'!$C$13:$C$17,'[34]Planilha 5'!$G$13:$L$17</definedName>
    <definedName name="Planilha_5TítCols">'[34]Planilha 5'!$C$13,'[34]Planilha 5'!$G$13:$L$13</definedName>
    <definedName name="Planilha_6ÁreaTotal">'[34]Planilha 6'!$C$13:$C$15,'[34]Planilha 6'!$G$13:$L$15</definedName>
    <definedName name="Planilha_6TítCols">'[34]Planilha 6'!$C$13,'[34]Planilha 6'!$G$13:$L$13</definedName>
    <definedName name="Planilha_7ÁreaTotal">'[34]Planilha 7'!$C$13:$C$14,'[34]Planilha 7'!$G$13:$H$14</definedName>
    <definedName name="Planilha_7TítCols">'[34]Planilha 7'!$C$13,'[34]Planilha 7'!$G$13:$H$13</definedName>
    <definedName name="Planilha_8ÁreaTotal">'[34]Planilha 8'!$C$13:$C$14,'[34]Planilha 8'!$G$13:$J$14</definedName>
    <definedName name="Planilha_8TítCols">'[34]Planilha 8'!$C$13,'[34]Planilha 8'!$G$13:$J$13</definedName>
    <definedName name="Planilha_9ÁreaTotal">'[34]Planilha 9'!$C$13:$C$40,'[34]Planilha 9'!$G$13:$L$40</definedName>
    <definedName name="Planilha_9TítCols">'[34]Planilha 9'!$C$13,'[34]Planilha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[17]DadosSoja!$D$2</definedName>
    <definedName name="pra">[17]DadosSoja!$AU$2</definedName>
    <definedName name="Pré_por">OFFSET([22]composição!$D$3,0,0,COUNTA([22]composição!$D$1:$D$65536)-1)</definedName>
    <definedName name="Preço_por">OFFSET([22]composição!$F$3,0,0,COUNTA([22]composição!$F$1:$F$65536)-1)</definedName>
    <definedName name="Prefixado">OFFSET(OFFSET('[14]Resgates e Emissoes'!$A$7,MATCH('[14]Resgates e Emissoes'!$G$4,RE_DT_POR,0),0),0,0,ROWS(RE_DT_POR)-MATCH('[14]Resgates e Emissoes'!$G$4,RE_DT_POR,0)+1)</definedName>
    <definedName name="previsão">[25]TAB_PRINC!$AB$14:$AB$4716</definedName>
    <definedName name="Principal">'[11]Tabela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OFFSET(OFFSET('[14]Resgates e Emissoes'!$A$7,MATCH('[14]Resgates e Emissoes'!$G$4,RE_DT_POR,0),0),0,0,ROWS(RE_DT_POR)-MATCH('[14]Resgates e Emissoes'!$G$4,RE_DT_POR,0)+1)</definedName>
    <definedName name="RE_DT_POR">OFFSET('[14]Resgates e Emissoes'!$A$8,0,0,COUNTA('[14]Resgates e Emissoes'!$A$1:$A$65536)-1)</definedName>
    <definedName name="realizado">[25]EMISSÕES!$G$2:$G$5033</definedName>
    <definedName name="resumo">[35]PROJEÇÕES!$A$1:$I$6814</definedName>
    <definedName name="ret">'[36]#REF'!$A$1:$I$23</definedName>
    <definedName name="REXT">#N/A</definedName>
    <definedName name="RODAPE1">'[2]TAB3-06p'!#REF!</definedName>
    <definedName name="RODAPE6">'[2]TAB3-06p'!#REF!</definedName>
    <definedName name="RODAPE7">'[2]TAB3-06p'!#REF!</definedName>
    <definedName name="RODAPE8">'[2]TAB3-06p'!#REF!</definedName>
    <definedName name="RSC">[4]DEUDA!#REF!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OFFSET([22]composição!$C$3,0,0,COUNTA([22]composição!$C$1:$C$65536)-1)</definedName>
    <definedName name="Semana1">[7]Impacto!$D$22:$D$26</definedName>
    <definedName name="Semana2">[7]Impacto!$D$27:$D$31</definedName>
    <definedName name="Semana3">[7]Impacto!$D$32:$D$36</definedName>
    <definedName name="Semana4">[7]Impacto!$D$37:$D$41</definedName>
    <definedName name="Semana5">[7]Impacto!$D$42:$D$44</definedName>
    <definedName name="set">'[10]Tabela 1'!#REF!</definedName>
    <definedName name="sete">'[10]Tabela 1'!#REF!</definedName>
    <definedName name="setembro">'[11]Tabela 1 e 2'!#REF!</definedName>
    <definedName name="setembro08">'[10]Tabela 1'!#REF!</definedName>
    <definedName name="setembro11">'[11]Tabela 1 e 2'!#REF!</definedName>
    <definedName name="Setembro12">'[11]Tabela 1 e 2'!#REF!</definedName>
    <definedName name="setembro2010">'[11]Tabela 1 e 2'!#REF!</definedName>
    <definedName name="ss">'[2]TAB3-06p'!#REF!</definedName>
    <definedName name="tab_aux_valores">[26]Plan1!$AU$6:$AU$63</definedName>
    <definedName name="tabela_aux_total">[26]Plan1!$AL$6:$AU$63</definedName>
    <definedName name="TABELÃOFILTRADO">'[30]2002'!#REF!</definedName>
    <definedName name="Taxa_câmbio">[20]Mudanome!#REF!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OFFSET('[5]Tx Max LTN'!#REF!,0,0,COUNTA('[5]Tx Max LTN'!#REF!)-1)</definedName>
    <definedName name="text" hidden="1">{#N/A,#N/A,FALSE,"DIVIG"}</definedName>
    <definedName name="TJLP_BNDES">[20]Mudanome!#REF!</definedName>
    <definedName name="total_bcomercial">[26]Plan1!$E$21:$E$80</definedName>
    <definedName name="total_classe">[26]Plan1!$C$21:$I$80</definedName>
    <definedName name="total_estrangeiros">[26]Plan1!$F$21:$F$80</definedName>
    <definedName name="total_fundos">[26]Plan1!$G$21:$G$80</definedName>
    <definedName name="total_outros">[26]Plan1!$H$21:$H$80</definedName>
    <definedName name="total_prev">[26]Plan1!$I$21:$I$80</definedName>
    <definedName name="TR">[20]Mudanome!#REF!</definedName>
    <definedName name="Último_Leilão">#REF!</definedName>
    <definedName name="ULTMES">'[2]TAB3-06p'!#REF!</definedName>
    <definedName name="valores">[25]TAB_PRINC!$X$14:$X$4716</definedName>
    <definedName name="VERDE">[17]AUX!$S$2</definedName>
    <definedName name="VERMELHO">[17]AUX!$AM$2</definedName>
    <definedName name="VOTOS">[20]Mudanome!#REF!</definedName>
    <definedName name="wrn.DIESP." hidden="1">{#N/A,#N/A,FALSE,"DIESP"}</definedName>
    <definedName name="wrn.DIVIG." hidden="1">{#N/A,#N/A,FALSE,"DIVIG"}</definedName>
    <definedName name="wrn.IAA." hidden="1">{#N/A,#N/A,FALSE,"IAA - Controlados pelo BB"}</definedName>
    <definedName name="wrn.TOTAL." hidden="1">{#N/A,#N/A,FALSE,"TOTALIZAÇÃO POR EMPRESA"}</definedName>
    <definedName name="xx">[4]DEUDA!#REF!</definedName>
    <definedName name="xxx">OFFSET(OFFSET('[14]Resgates e Emissoes'!$A$7,MATCH('[14]Resgates e Emissoes'!$G$4,RE_DT_POR,0),0),0,0,ROWS(RE_DT_POR)-MATCH('[14]Resgates e Emissoes'!$G$4,RE_DT_POR,0)+1)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9" i="1" l="1"/>
  <c r="P39" i="1" s="1"/>
  <c r="P38" i="1"/>
  <c r="K38" i="1"/>
  <c r="CB37" i="1"/>
  <c r="K37" i="1"/>
  <c r="H37" i="1"/>
  <c r="G37" i="1"/>
  <c r="F37" i="1"/>
  <c r="P37" i="1" s="1"/>
  <c r="FJ35" i="1"/>
  <c r="FC35" i="1"/>
  <c r="EP35" i="1"/>
  <c r="EC35" i="1"/>
  <c r="DP35" i="1"/>
  <c r="DC35" i="1"/>
  <c r="CP35" i="1"/>
  <c r="CC35" i="1"/>
  <c r="BP35" i="1"/>
  <c r="BC35" i="1"/>
  <c r="AP35" i="1"/>
  <c r="AC35" i="1"/>
  <c r="K35" i="1"/>
  <c r="P35" i="1" s="1"/>
  <c r="FJ34" i="1"/>
  <c r="FC34" i="1"/>
  <c r="EP34" i="1"/>
  <c r="EC34" i="1"/>
  <c r="DP34" i="1"/>
  <c r="DC34" i="1"/>
  <c r="CP34" i="1"/>
  <c r="CC34" i="1"/>
  <c r="BP34" i="1"/>
  <c r="BC34" i="1"/>
  <c r="AP34" i="1"/>
  <c r="AC34" i="1"/>
  <c r="K34" i="1"/>
  <c r="P34" i="1" s="1"/>
  <c r="FI33" i="1"/>
  <c r="FH33" i="1"/>
  <c r="FG33" i="1"/>
  <c r="FF33" i="1"/>
  <c r="FE33" i="1"/>
  <c r="FD33" i="1"/>
  <c r="FJ33" i="1" s="1"/>
  <c r="FB33" i="1"/>
  <c r="FA33" i="1"/>
  <c r="EZ33" i="1"/>
  <c r="EY33" i="1"/>
  <c r="EX33" i="1"/>
  <c r="EW33" i="1"/>
  <c r="EV33" i="1"/>
  <c r="EU33" i="1"/>
  <c r="ET33" i="1"/>
  <c r="ES33" i="1"/>
  <c r="ER33" i="1"/>
  <c r="EQ33" i="1"/>
  <c r="FC33" i="1" s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P33" i="1" s="1"/>
  <c r="EB33" i="1"/>
  <c r="EA33" i="1"/>
  <c r="DZ33" i="1"/>
  <c r="DY33" i="1"/>
  <c r="DX33" i="1"/>
  <c r="DW33" i="1"/>
  <c r="DV33" i="1"/>
  <c r="DU33" i="1"/>
  <c r="DT33" i="1"/>
  <c r="DS33" i="1"/>
  <c r="DR33" i="1"/>
  <c r="DQ33" i="1"/>
  <c r="EC33" i="1" s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P33" i="1" s="1"/>
  <c r="DB33" i="1"/>
  <c r="DA33" i="1"/>
  <c r="CZ33" i="1"/>
  <c r="CY33" i="1"/>
  <c r="CX33" i="1"/>
  <c r="CW33" i="1"/>
  <c r="CV33" i="1"/>
  <c r="CU33" i="1"/>
  <c r="CT33" i="1"/>
  <c r="CS33" i="1"/>
  <c r="CR33" i="1"/>
  <c r="CQ33" i="1"/>
  <c r="DC33" i="1" s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P33" i="1" s="1"/>
  <c r="CB33" i="1"/>
  <c r="CA33" i="1"/>
  <c r="BZ33" i="1"/>
  <c r="BY33" i="1"/>
  <c r="BX33" i="1"/>
  <c r="BW33" i="1"/>
  <c r="BV33" i="1"/>
  <c r="BU33" i="1"/>
  <c r="BT33" i="1"/>
  <c r="BS33" i="1"/>
  <c r="BR33" i="1"/>
  <c r="BQ33" i="1"/>
  <c r="CC33" i="1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P33" i="1" s="1"/>
  <c r="BA33" i="1"/>
  <c r="AZ33" i="1"/>
  <c r="AY33" i="1"/>
  <c r="AX33" i="1"/>
  <c r="AW33" i="1"/>
  <c r="AV33" i="1"/>
  <c r="AU33" i="1"/>
  <c r="AT33" i="1"/>
  <c r="BC33" i="1" s="1"/>
  <c r="AS33" i="1"/>
  <c r="AR33" i="1"/>
  <c r="AQ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P33" i="1" s="1"/>
  <c r="AB33" i="1"/>
  <c r="AA33" i="1"/>
  <c r="Z33" i="1"/>
  <c r="Y33" i="1"/>
  <c r="X33" i="1"/>
  <c r="W33" i="1"/>
  <c r="V33" i="1"/>
  <c r="U33" i="1"/>
  <c r="T33" i="1"/>
  <c r="S33" i="1"/>
  <c r="R33" i="1"/>
  <c r="Q33" i="1"/>
  <c r="AC33" i="1" s="1"/>
  <c r="O33" i="1"/>
  <c r="N33" i="1"/>
  <c r="M33" i="1"/>
  <c r="L33" i="1"/>
  <c r="J33" i="1"/>
  <c r="I33" i="1"/>
  <c r="H33" i="1"/>
  <c r="G33" i="1"/>
  <c r="F33" i="1"/>
  <c r="AA30" i="1"/>
  <c r="FJ29" i="1"/>
  <c r="FC29" i="1"/>
  <c r="EP29" i="1"/>
  <c r="EC29" i="1"/>
  <c r="DP29" i="1"/>
  <c r="DC29" i="1"/>
  <c r="CP29" i="1"/>
  <c r="CC29" i="1"/>
  <c r="BP29" i="1"/>
  <c r="BC29" i="1"/>
  <c r="AP29" i="1"/>
  <c r="AC29" i="1"/>
  <c r="K29" i="1"/>
  <c r="P29" i="1" s="1"/>
  <c r="FJ28" i="1"/>
  <c r="FC28" i="1"/>
  <c r="EP28" i="1"/>
  <c r="EC28" i="1"/>
  <c r="DP28" i="1"/>
  <c r="DC28" i="1"/>
  <c r="CP28" i="1"/>
  <c r="FJ27" i="1"/>
  <c r="FC27" i="1"/>
  <c r="EP27" i="1"/>
  <c r="EC27" i="1"/>
  <c r="DP27" i="1"/>
  <c r="DC27" i="1"/>
  <c r="CP27" i="1"/>
  <c r="CC27" i="1"/>
  <c r="BP27" i="1"/>
  <c r="BC27" i="1"/>
  <c r="AP27" i="1"/>
  <c r="AC27" i="1"/>
  <c r="P27" i="1"/>
  <c r="K27" i="1"/>
  <c r="FJ26" i="1"/>
  <c r="FC26" i="1"/>
  <c r="EP26" i="1"/>
  <c r="EC26" i="1"/>
  <c r="DP26" i="1"/>
  <c r="DC26" i="1"/>
  <c r="CP26" i="1"/>
  <c r="CC26" i="1"/>
  <c r="BP26" i="1"/>
  <c r="BC26" i="1"/>
  <c r="AP26" i="1"/>
  <c r="AC26" i="1"/>
  <c r="P26" i="1"/>
  <c r="FJ25" i="1"/>
  <c r="FC25" i="1"/>
  <c r="EP25" i="1"/>
  <c r="EC25" i="1"/>
  <c r="DP25" i="1"/>
  <c r="DC25" i="1"/>
  <c r="CP25" i="1"/>
  <c r="CC25" i="1"/>
  <c r="BP25" i="1"/>
  <c r="BC25" i="1"/>
  <c r="AP25" i="1"/>
  <c r="AC25" i="1"/>
  <c r="K25" i="1"/>
  <c r="P25" i="1" s="1"/>
  <c r="FJ24" i="1"/>
  <c r="FC24" i="1"/>
  <c r="EP24" i="1"/>
  <c r="EC24" i="1"/>
  <c r="DP24" i="1"/>
  <c r="DC24" i="1"/>
  <c r="CP24" i="1"/>
  <c r="CC24" i="1"/>
  <c r="BP24" i="1"/>
  <c r="BC24" i="1"/>
  <c r="AP24" i="1"/>
  <c r="AC24" i="1"/>
  <c r="P24" i="1"/>
  <c r="K24" i="1"/>
  <c r="FI23" i="1"/>
  <c r="FH23" i="1"/>
  <c r="FG23" i="1"/>
  <c r="FF23" i="1"/>
  <c r="FE23" i="1"/>
  <c r="FD23" i="1"/>
  <c r="FJ23" i="1" s="1"/>
  <c r="FB23" i="1"/>
  <c r="FA23" i="1"/>
  <c r="EZ23" i="1"/>
  <c r="EY23" i="1"/>
  <c r="EX23" i="1"/>
  <c r="EW23" i="1"/>
  <c r="EV23" i="1"/>
  <c r="EU23" i="1"/>
  <c r="ET23" i="1"/>
  <c r="ES23" i="1"/>
  <c r="ER23" i="1"/>
  <c r="EQ23" i="1"/>
  <c r="FC23" i="1" s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P23" i="1" s="1"/>
  <c r="EB23" i="1"/>
  <c r="EA23" i="1"/>
  <c r="DZ23" i="1"/>
  <c r="DY23" i="1"/>
  <c r="DX23" i="1"/>
  <c r="DW23" i="1"/>
  <c r="DV23" i="1"/>
  <c r="DU23" i="1"/>
  <c r="DT23" i="1"/>
  <c r="DS23" i="1"/>
  <c r="DR23" i="1"/>
  <c r="DQ23" i="1"/>
  <c r="EC23" i="1" s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P23" i="1" s="1"/>
  <c r="DB23" i="1"/>
  <c r="DA23" i="1"/>
  <c r="CZ23" i="1"/>
  <c r="CY23" i="1"/>
  <c r="CX23" i="1"/>
  <c r="CW23" i="1"/>
  <c r="CV23" i="1"/>
  <c r="CU23" i="1"/>
  <c r="CT23" i="1"/>
  <c r="CS23" i="1"/>
  <c r="CR23" i="1"/>
  <c r="CQ23" i="1"/>
  <c r="DC23" i="1" s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P23" i="1" s="1"/>
  <c r="CB23" i="1"/>
  <c r="CA23" i="1"/>
  <c r="BZ23" i="1"/>
  <c r="BY23" i="1"/>
  <c r="BX23" i="1"/>
  <c r="BW23" i="1"/>
  <c r="BV23" i="1"/>
  <c r="BU23" i="1"/>
  <c r="BT23" i="1"/>
  <c r="BS23" i="1"/>
  <c r="BR23" i="1"/>
  <c r="BQ23" i="1"/>
  <c r="CC23" i="1" s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P23" i="1" s="1"/>
  <c r="BA23" i="1"/>
  <c r="AZ23" i="1"/>
  <c r="AY23" i="1"/>
  <c r="AX23" i="1"/>
  <c r="AW23" i="1"/>
  <c r="AV23" i="1"/>
  <c r="AU23" i="1"/>
  <c r="AT23" i="1"/>
  <c r="AS23" i="1"/>
  <c r="AR23" i="1"/>
  <c r="AQ23" i="1"/>
  <c r="BC23" i="1" s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P23" i="1" s="1"/>
  <c r="AB23" i="1"/>
  <c r="AA23" i="1"/>
  <c r="Z23" i="1"/>
  <c r="Y23" i="1"/>
  <c r="X23" i="1"/>
  <c r="W23" i="1"/>
  <c r="V23" i="1"/>
  <c r="U23" i="1"/>
  <c r="T23" i="1"/>
  <c r="S23" i="1"/>
  <c r="R23" i="1"/>
  <c r="Q23" i="1"/>
  <c r="AC23" i="1" s="1"/>
  <c r="O23" i="1"/>
  <c r="N23" i="1"/>
  <c r="M23" i="1"/>
  <c r="L23" i="1"/>
  <c r="K23" i="1"/>
  <c r="J23" i="1"/>
  <c r="I23" i="1"/>
  <c r="H23" i="1"/>
  <c r="G23" i="1"/>
  <c r="F23" i="1"/>
  <c r="E23" i="1"/>
  <c r="D23" i="1"/>
  <c r="P23" i="1" s="1"/>
  <c r="C23" i="1"/>
  <c r="B23" i="1"/>
  <c r="FI21" i="1"/>
  <c r="FH21" i="1"/>
  <c r="FG21" i="1"/>
  <c r="FF21" i="1"/>
  <c r="FE21" i="1"/>
  <c r="FD21" i="1"/>
  <c r="FJ21" i="1" s="1"/>
  <c r="FB21" i="1"/>
  <c r="FA21" i="1"/>
  <c r="EZ21" i="1"/>
  <c r="EY21" i="1"/>
  <c r="EX21" i="1"/>
  <c r="EW21" i="1"/>
  <c r="EV21" i="1"/>
  <c r="EU21" i="1"/>
  <c r="ET21" i="1"/>
  <c r="ES21" i="1"/>
  <c r="ER21" i="1"/>
  <c r="EQ21" i="1"/>
  <c r="FC21" i="1" s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P21" i="1" s="1"/>
  <c r="EB21" i="1"/>
  <c r="EA21" i="1"/>
  <c r="DZ21" i="1"/>
  <c r="DY21" i="1"/>
  <c r="DX21" i="1"/>
  <c r="DW21" i="1"/>
  <c r="DV21" i="1"/>
  <c r="DU21" i="1"/>
  <c r="DT21" i="1"/>
  <c r="DS21" i="1"/>
  <c r="DR21" i="1"/>
  <c r="DQ21" i="1"/>
  <c r="EC21" i="1" s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P21" i="1" s="1"/>
  <c r="DB21" i="1"/>
  <c r="DA21" i="1"/>
  <c r="CZ21" i="1"/>
  <c r="CY21" i="1"/>
  <c r="CX21" i="1"/>
  <c r="CW21" i="1"/>
  <c r="CV21" i="1"/>
  <c r="CU21" i="1"/>
  <c r="CT21" i="1"/>
  <c r="CS21" i="1"/>
  <c r="CR21" i="1"/>
  <c r="CQ21" i="1"/>
  <c r="DC21" i="1" s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P21" i="1" s="1"/>
  <c r="CB21" i="1"/>
  <c r="CA21" i="1"/>
  <c r="BZ21" i="1"/>
  <c r="BY21" i="1"/>
  <c r="BX21" i="1"/>
  <c r="BW21" i="1"/>
  <c r="BV21" i="1"/>
  <c r="BU21" i="1"/>
  <c r="BT21" i="1"/>
  <c r="BS21" i="1"/>
  <c r="BR21" i="1"/>
  <c r="BQ21" i="1"/>
  <c r="CC21" i="1" s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P21" i="1" s="1"/>
  <c r="BA21" i="1"/>
  <c r="AZ21" i="1"/>
  <c r="AY21" i="1"/>
  <c r="AX21" i="1"/>
  <c r="AW21" i="1"/>
  <c r="AV21" i="1"/>
  <c r="AU21" i="1"/>
  <c r="AT21" i="1"/>
  <c r="AS21" i="1"/>
  <c r="AR21" i="1"/>
  <c r="AQ21" i="1"/>
  <c r="BC21" i="1" s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P21" i="1" s="1"/>
  <c r="AB21" i="1"/>
  <c r="AA21" i="1"/>
  <c r="Z21" i="1"/>
  <c r="Y21" i="1"/>
  <c r="X21" i="1"/>
  <c r="W21" i="1"/>
  <c r="V21" i="1"/>
  <c r="U21" i="1"/>
  <c r="T21" i="1"/>
  <c r="S21" i="1"/>
  <c r="R21" i="1"/>
  <c r="Q21" i="1"/>
  <c r="AC21" i="1" s="1"/>
  <c r="O21" i="1"/>
  <c r="N21" i="1"/>
  <c r="M21" i="1"/>
  <c r="L21" i="1"/>
  <c r="J21" i="1"/>
  <c r="I21" i="1"/>
  <c r="H21" i="1"/>
  <c r="G21" i="1"/>
  <c r="F21" i="1"/>
  <c r="E21" i="1"/>
  <c r="FJ19" i="1"/>
  <c r="FC19" i="1"/>
  <c r="EP19" i="1"/>
  <c r="EC19" i="1"/>
  <c r="DP19" i="1"/>
  <c r="DC19" i="1"/>
  <c r="CP19" i="1"/>
  <c r="CC19" i="1"/>
  <c r="BP19" i="1"/>
  <c r="BC19" i="1"/>
  <c r="AP19" i="1"/>
  <c r="AC19" i="1"/>
  <c r="P19" i="1"/>
  <c r="K19" i="1"/>
  <c r="FJ18" i="1"/>
  <c r="FC18" i="1"/>
  <c r="EP18" i="1"/>
  <c r="EC18" i="1"/>
  <c r="DP18" i="1"/>
  <c r="DC18" i="1"/>
  <c r="CP18" i="1"/>
  <c r="CC18" i="1"/>
  <c r="BP18" i="1"/>
  <c r="BC18" i="1"/>
  <c r="AP18" i="1"/>
  <c r="AC18" i="1"/>
  <c r="K18" i="1"/>
  <c r="P18" i="1" s="1"/>
  <c r="FI17" i="1"/>
  <c r="FI39" i="1" s="1"/>
  <c r="FH17" i="1"/>
  <c r="FH39" i="1" s="1"/>
  <c r="FG17" i="1"/>
  <c r="FG39" i="1" s="1"/>
  <c r="FF17" i="1"/>
  <c r="FF39" i="1" s="1"/>
  <c r="FE17" i="1"/>
  <c r="FE39" i="1" s="1"/>
  <c r="FD17" i="1"/>
  <c r="FD39" i="1" s="1"/>
  <c r="FJ39" i="1" s="1"/>
  <c r="FB17" i="1"/>
  <c r="FB39" i="1" s="1"/>
  <c r="FA17" i="1"/>
  <c r="FA39" i="1" s="1"/>
  <c r="EZ17" i="1"/>
  <c r="EZ39" i="1" s="1"/>
  <c r="EY17" i="1"/>
  <c r="EY39" i="1" s="1"/>
  <c r="EX17" i="1"/>
  <c r="EX39" i="1" s="1"/>
  <c r="EW17" i="1"/>
  <c r="EW39" i="1" s="1"/>
  <c r="EV17" i="1"/>
  <c r="EV39" i="1" s="1"/>
  <c r="EU17" i="1"/>
  <c r="EU39" i="1" s="1"/>
  <c r="ET17" i="1"/>
  <c r="ET39" i="1" s="1"/>
  <c r="ES17" i="1"/>
  <c r="ES39" i="1" s="1"/>
  <c r="ER17" i="1"/>
  <c r="ER39" i="1" s="1"/>
  <c r="EQ17" i="1"/>
  <c r="EQ39" i="1" s="1"/>
  <c r="EO17" i="1"/>
  <c r="EO39" i="1" s="1"/>
  <c r="EN17" i="1"/>
  <c r="EN39" i="1" s="1"/>
  <c r="EM17" i="1"/>
  <c r="EM39" i="1" s="1"/>
  <c r="EL17" i="1"/>
  <c r="EL39" i="1" s="1"/>
  <c r="EK17" i="1"/>
  <c r="EK39" i="1" s="1"/>
  <c r="EJ17" i="1"/>
  <c r="EJ39" i="1" s="1"/>
  <c r="EI17" i="1"/>
  <c r="EI39" i="1" s="1"/>
  <c r="EH17" i="1"/>
  <c r="EH39" i="1" s="1"/>
  <c r="EG17" i="1"/>
  <c r="EG39" i="1" s="1"/>
  <c r="EF17" i="1"/>
  <c r="EF39" i="1" s="1"/>
  <c r="EE17" i="1"/>
  <c r="EE39" i="1" s="1"/>
  <c r="ED17" i="1"/>
  <c r="ED39" i="1" s="1"/>
  <c r="EB17" i="1"/>
  <c r="EB39" i="1" s="1"/>
  <c r="EA17" i="1"/>
  <c r="EA39" i="1" s="1"/>
  <c r="DZ17" i="1"/>
  <c r="DZ39" i="1" s="1"/>
  <c r="DY17" i="1"/>
  <c r="DY39" i="1" s="1"/>
  <c r="DX17" i="1"/>
  <c r="DX39" i="1" s="1"/>
  <c r="DW17" i="1"/>
  <c r="DW39" i="1" s="1"/>
  <c r="DV17" i="1"/>
  <c r="DV39" i="1" s="1"/>
  <c r="DU17" i="1"/>
  <c r="DU39" i="1" s="1"/>
  <c r="DT17" i="1"/>
  <c r="DT39" i="1" s="1"/>
  <c r="DS17" i="1"/>
  <c r="DS39" i="1" s="1"/>
  <c r="DR17" i="1"/>
  <c r="DR39" i="1" s="1"/>
  <c r="DQ17" i="1"/>
  <c r="DQ39" i="1" s="1"/>
  <c r="DO17" i="1"/>
  <c r="DO39" i="1" s="1"/>
  <c r="DN17" i="1"/>
  <c r="DN39" i="1" s="1"/>
  <c r="DM17" i="1"/>
  <c r="DM39" i="1" s="1"/>
  <c r="DL17" i="1"/>
  <c r="DL39" i="1" s="1"/>
  <c r="DK17" i="1"/>
  <c r="DK39" i="1" s="1"/>
  <c r="DJ17" i="1"/>
  <c r="DJ39" i="1" s="1"/>
  <c r="DI17" i="1"/>
  <c r="DI39" i="1" s="1"/>
  <c r="DH17" i="1"/>
  <c r="DH39" i="1" s="1"/>
  <c r="DG17" i="1"/>
  <c r="DG39" i="1" s="1"/>
  <c r="DF17" i="1"/>
  <c r="DF39" i="1" s="1"/>
  <c r="DE17" i="1"/>
  <c r="DE39" i="1" s="1"/>
  <c r="DD17" i="1"/>
  <c r="DD39" i="1" s="1"/>
  <c r="DP39" i="1" s="1"/>
  <c r="DB17" i="1"/>
  <c r="DB39" i="1" s="1"/>
  <c r="DA17" i="1"/>
  <c r="DA39" i="1" s="1"/>
  <c r="CZ17" i="1"/>
  <c r="CZ39" i="1" s="1"/>
  <c r="CY17" i="1"/>
  <c r="CY39" i="1" s="1"/>
  <c r="CX17" i="1"/>
  <c r="CX39" i="1" s="1"/>
  <c r="CW17" i="1"/>
  <c r="CW39" i="1" s="1"/>
  <c r="CV17" i="1"/>
  <c r="CV39" i="1" s="1"/>
  <c r="CU17" i="1"/>
  <c r="CU39" i="1" s="1"/>
  <c r="CT17" i="1"/>
  <c r="CT39" i="1" s="1"/>
  <c r="CS17" i="1"/>
  <c r="CS39" i="1" s="1"/>
  <c r="CR17" i="1"/>
  <c r="CR39" i="1" s="1"/>
  <c r="CQ17" i="1"/>
  <c r="CQ39" i="1" s="1"/>
  <c r="CO17" i="1"/>
  <c r="CO39" i="1" s="1"/>
  <c r="CN17" i="1"/>
  <c r="CN39" i="1" s="1"/>
  <c r="CM17" i="1"/>
  <c r="CM39" i="1" s="1"/>
  <c r="CL17" i="1"/>
  <c r="CL39" i="1" s="1"/>
  <c r="CK17" i="1"/>
  <c r="CK39" i="1" s="1"/>
  <c r="CJ17" i="1"/>
  <c r="CJ39" i="1" s="1"/>
  <c r="CI17" i="1"/>
  <c r="CI39" i="1" s="1"/>
  <c r="CH17" i="1"/>
  <c r="CH39" i="1" s="1"/>
  <c r="CG17" i="1"/>
  <c r="CG39" i="1" s="1"/>
  <c r="CF17" i="1"/>
  <c r="CF39" i="1" s="1"/>
  <c r="CE17" i="1"/>
  <c r="CE39" i="1" s="1"/>
  <c r="CD17" i="1"/>
  <c r="CD39" i="1" s="1"/>
  <c r="CB17" i="1"/>
  <c r="CA17" i="1"/>
  <c r="CA39" i="1" s="1"/>
  <c r="BZ17" i="1"/>
  <c r="BZ39" i="1" s="1"/>
  <c r="BY17" i="1"/>
  <c r="BY39" i="1" s="1"/>
  <c r="BX17" i="1"/>
  <c r="BX39" i="1" s="1"/>
  <c r="BW17" i="1"/>
  <c r="BW39" i="1" s="1"/>
  <c r="BV17" i="1"/>
  <c r="BV39" i="1" s="1"/>
  <c r="BU17" i="1"/>
  <c r="BU39" i="1" s="1"/>
  <c r="BT17" i="1"/>
  <c r="BT39" i="1" s="1"/>
  <c r="BS17" i="1"/>
  <c r="BS39" i="1" s="1"/>
  <c r="BR17" i="1"/>
  <c r="BR39" i="1" s="1"/>
  <c r="BQ17" i="1"/>
  <c r="BQ39" i="1" s="1"/>
  <c r="BO17" i="1"/>
  <c r="BO39" i="1" s="1"/>
  <c r="BN17" i="1"/>
  <c r="BN39" i="1" s="1"/>
  <c r="BM17" i="1"/>
  <c r="BM39" i="1" s="1"/>
  <c r="BL17" i="1"/>
  <c r="BL39" i="1" s="1"/>
  <c r="BK17" i="1"/>
  <c r="BK39" i="1" s="1"/>
  <c r="BJ17" i="1"/>
  <c r="BJ39" i="1" s="1"/>
  <c r="BI17" i="1"/>
  <c r="BI39" i="1" s="1"/>
  <c r="BH17" i="1"/>
  <c r="BH39" i="1" s="1"/>
  <c r="BG17" i="1"/>
  <c r="BG39" i="1" s="1"/>
  <c r="BF17" i="1"/>
  <c r="BF39" i="1" s="1"/>
  <c r="BE17" i="1"/>
  <c r="BE39" i="1" s="1"/>
  <c r="BD17" i="1"/>
  <c r="BD39" i="1" s="1"/>
  <c r="BA17" i="1"/>
  <c r="BA39" i="1" s="1"/>
  <c r="AZ17" i="1"/>
  <c r="AZ39" i="1" s="1"/>
  <c r="AY17" i="1"/>
  <c r="AY39" i="1" s="1"/>
  <c r="AX17" i="1"/>
  <c r="AX39" i="1" s="1"/>
  <c r="AW17" i="1"/>
  <c r="AW39" i="1" s="1"/>
  <c r="AV17" i="1"/>
  <c r="AV39" i="1" s="1"/>
  <c r="AU17" i="1"/>
  <c r="AU39" i="1" s="1"/>
  <c r="AT17" i="1"/>
  <c r="AT39" i="1" s="1"/>
  <c r="AS17" i="1"/>
  <c r="AS39" i="1" s="1"/>
  <c r="AR17" i="1"/>
  <c r="AR39" i="1" s="1"/>
  <c r="AQ17" i="1"/>
  <c r="AQ39" i="1" s="1"/>
  <c r="BC39" i="1" s="1"/>
  <c r="AO17" i="1"/>
  <c r="AO39" i="1" s="1"/>
  <c r="AN17" i="1"/>
  <c r="AN39" i="1" s="1"/>
  <c r="AM17" i="1"/>
  <c r="AM39" i="1" s="1"/>
  <c r="AL17" i="1"/>
  <c r="AL39" i="1" s="1"/>
  <c r="AK17" i="1"/>
  <c r="AK39" i="1" s="1"/>
  <c r="AJ17" i="1"/>
  <c r="AJ39" i="1" s="1"/>
  <c r="AI17" i="1"/>
  <c r="AI39" i="1" s="1"/>
  <c r="AH17" i="1"/>
  <c r="AH39" i="1" s="1"/>
  <c r="AG17" i="1"/>
  <c r="AG39" i="1" s="1"/>
  <c r="AF17" i="1"/>
  <c r="AF39" i="1" s="1"/>
  <c r="AE17" i="1"/>
  <c r="AE39" i="1" s="1"/>
  <c r="AD17" i="1"/>
  <c r="AD39" i="1" s="1"/>
  <c r="AP39" i="1" s="1"/>
  <c r="AB17" i="1"/>
  <c r="AB39" i="1" s="1"/>
  <c r="AA17" i="1"/>
  <c r="AA39" i="1" s="1"/>
  <c r="Z17" i="1"/>
  <c r="Z39" i="1" s="1"/>
  <c r="Y17" i="1"/>
  <c r="Y39" i="1" s="1"/>
  <c r="X17" i="1"/>
  <c r="X39" i="1" s="1"/>
  <c r="W17" i="1"/>
  <c r="W39" i="1" s="1"/>
  <c r="V17" i="1"/>
  <c r="V39" i="1" s="1"/>
  <c r="AC39" i="1" s="1"/>
  <c r="U17" i="1"/>
  <c r="T17" i="1"/>
  <c r="S17" i="1"/>
  <c r="R17" i="1"/>
  <c r="Q17" i="1"/>
  <c r="AC17" i="1" s="1"/>
  <c r="O17" i="1"/>
  <c r="N17" i="1"/>
  <c r="M17" i="1"/>
  <c r="L17" i="1"/>
  <c r="K17" i="1"/>
  <c r="J17" i="1"/>
  <c r="I17" i="1"/>
  <c r="H17" i="1"/>
  <c r="G17" i="1"/>
  <c r="F17" i="1"/>
  <c r="E17" i="1"/>
  <c r="D17" i="1"/>
  <c r="P17" i="1" s="1"/>
  <c r="C17" i="1"/>
  <c r="B17" i="1"/>
  <c r="FJ15" i="1"/>
  <c r="FC15" i="1"/>
  <c r="EP15" i="1"/>
  <c r="EC15" i="1"/>
  <c r="DP15" i="1"/>
  <c r="DC15" i="1"/>
  <c r="CP15" i="1"/>
  <c r="CC15" i="1"/>
  <c r="BP15" i="1"/>
  <c r="BC15" i="1"/>
  <c r="AP15" i="1"/>
  <c r="AC15" i="1"/>
  <c r="P15" i="1"/>
  <c r="FJ14" i="1"/>
  <c r="FC14" i="1"/>
  <c r="EP14" i="1"/>
  <c r="EC14" i="1"/>
  <c r="DP14" i="1"/>
  <c r="DC14" i="1"/>
  <c r="CP14" i="1"/>
  <c r="CC14" i="1"/>
  <c r="BP14" i="1"/>
  <c r="BC14" i="1"/>
  <c r="AP14" i="1"/>
  <c r="AC14" i="1"/>
  <c r="P14" i="1"/>
  <c r="FJ13" i="1"/>
  <c r="FC13" i="1"/>
  <c r="EP13" i="1"/>
  <c r="EC13" i="1"/>
  <c r="DP13" i="1"/>
  <c r="DC13" i="1"/>
  <c r="CP13" i="1"/>
  <c r="CC13" i="1"/>
  <c r="BP13" i="1"/>
  <c r="BC13" i="1"/>
  <c r="AP13" i="1"/>
  <c r="AC13" i="1"/>
  <c r="P13" i="1"/>
  <c r="FJ12" i="1"/>
  <c r="FC12" i="1"/>
  <c r="EP12" i="1"/>
  <c r="EC12" i="1"/>
  <c r="DP12" i="1"/>
  <c r="DC12" i="1"/>
  <c r="CP12" i="1"/>
  <c r="CC12" i="1"/>
  <c r="BP12" i="1"/>
  <c r="BC12" i="1"/>
  <c r="AP12" i="1"/>
  <c r="AC12" i="1"/>
  <c r="P12" i="1"/>
  <c r="FJ11" i="1"/>
  <c r="FC11" i="1"/>
  <c r="EP11" i="1"/>
  <c r="EC11" i="1"/>
  <c r="DP11" i="1"/>
  <c r="DC11" i="1"/>
  <c r="CP11" i="1"/>
  <c r="CC11" i="1"/>
  <c r="BP11" i="1"/>
  <c r="BC11" i="1"/>
  <c r="AP11" i="1"/>
  <c r="AC11" i="1"/>
  <c r="P11" i="1"/>
  <c r="FJ10" i="1"/>
  <c r="FC10" i="1"/>
  <c r="EP10" i="1"/>
  <c r="EC10" i="1"/>
  <c r="DP10" i="1"/>
  <c r="DC10" i="1"/>
  <c r="CP10" i="1"/>
  <c r="CC10" i="1"/>
  <c r="BP10" i="1"/>
  <c r="BC10" i="1"/>
  <c r="AP10" i="1"/>
  <c r="AC10" i="1"/>
  <c r="P10" i="1"/>
  <c r="FI9" i="1"/>
  <c r="FI38" i="1" s="1"/>
  <c r="FI37" i="1" s="1"/>
  <c r="FH9" i="1"/>
  <c r="FH38" i="1" s="1"/>
  <c r="FH37" i="1" s="1"/>
  <c r="FG9" i="1"/>
  <c r="FG38" i="1" s="1"/>
  <c r="FG37" i="1" s="1"/>
  <c r="FF9" i="1"/>
  <c r="FF38" i="1" s="1"/>
  <c r="FF37" i="1" s="1"/>
  <c r="FE9" i="1"/>
  <c r="FE38" i="1" s="1"/>
  <c r="FE37" i="1" s="1"/>
  <c r="FD9" i="1"/>
  <c r="FB9" i="1"/>
  <c r="FB38" i="1" s="1"/>
  <c r="FB37" i="1" s="1"/>
  <c r="FA9" i="1"/>
  <c r="FA38" i="1" s="1"/>
  <c r="FA37" i="1" s="1"/>
  <c r="EZ9" i="1"/>
  <c r="EZ38" i="1" s="1"/>
  <c r="EY9" i="1"/>
  <c r="EY38" i="1" s="1"/>
  <c r="EY37" i="1" s="1"/>
  <c r="EX9" i="1"/>
  <c r="EX38" i="1" s="1"/>
  <c r="EX37" i="1" s="1"/>
  <c r="EW9" i="1"/>
  <c r="EW38" i="1" s="1"/>
  <c r="EW37" i="1" s="1"/>
  <c r="EV9" i="1"/>
  <c r="EV38" i="1" s="1"/>
  <c r="EU9" i="1"/>
  <c r="EU38" i="1" s="1"/>
  <c r="EU37" i="1" s="1"/>
  <c r="ET9" i="1"/>
  <c r="ET38" i="1" s="1"/>
  <c r="ET37" i="1" s="1"/>
  <c r="ES9" i="1"/>
  <c r="ES38" i="1" s="1"/>
  <c r="ES37" i="1" s="1"/>
  <c r="ER9" i="1"/>
  <c r="ER38" i="1" s="1"/>
  <c r="EQ9" i="1"/>
  <c r="EQ38" i="1" s="1"/>
  <c r="EO9" i="1"/>
  <c r="EO38" i="1" s="1"/>
  <c r="EO37" i="1" s="1"/>
  <c r="EN9" i="1"/>
  <c r="EN38" i="1" s="1"/>
  <c r="EM9" i="1"/>
  <c r="EM38" i="1" s="1"/>
  <c r="EM37" i="1" s="1"/>
  <c r="EL9" i="1"/>
  <c r="EL38" i="1" s="1"/>
  <c r="EL37" i="1" s="1"/>
  <c r="EK9" i="1"/>
  <c r="EK38" i="1" s="1"/>
  <c r="EK37" i="1" s="1"/>
  <c r="EJ9" i="1"/>
  <c r="EJ38" i="1" s="1"/>
  <c r="EI9" i="1"/>
  <c r="EI38" i="1" s="1"/>
  <c r="EI37" i="1" s="1"/>
  <c r="EH9" i="1"/>
  <c r="EH38" i="1" s="1"/>
  <c r="EH37" i="1" s="1"/>
  <c r="EG9" i="1"/>
  <c r="EG38" i="1" s="1"/>
  <c r="EG37" i="1" s="1"/>
  <c r="EF9" i="1"/>
  <c r="EF38" i="1" s="1"/>
  <c r="EE9" i="1"/>
  <c r="EE38" i="1" s="1"/>
  <c r="EE37" i="1" s="1"/>
  <c r="ED9" i="1"/>
  <c r="ED38" i="1" s="1"/>
  <c r="EB9" i="1"/>
  <c r="EB38" i="1" s="1"/>
  <c r="EB37" i="1" s="1"/>
  <c r="EA9" i="1"/>
  <c r="EA38" i="1" s="1"/>
  <c r="EA37" i="1" s="1"/>
  <c r="DZ9" i="1"/>
  <c r="DZ38" i="1" s="1"/>
  <c r="DZ37" i="1" s="1"/>
  <c r="DY9" i="1"/>
  <c r="DY38" i="1" s="1"/>
  <c r="DY37" i="1" s="1"/>
  <c r="DX9" i="1"/>
  <c r="DX38" i="1" s="1"/>
  <c r="DX37" i="1" s="1"/>
  <c r="DW9" i="1"/>
  <c r="DW38" i="1" s="1"/>
  <c r="DW37" i="1" s="1"/>
  <c r="DV9" i="1"/>
  <c r="DV38" i="1" s="1"/>
  <c r="DV37" i="1" s="1"/>
  <c r="DU9" i="1"/>
  <c r="DU38" i="1" s="1"/>
  <c r="DU37" i="1" s="1"/>
  <c r="DT9" i="1"/>
  <c r="DT38" i="1" s="1"/>
  <c r="DT37" i="1" s="1"/>
  <c r="DS9" i="1"/>
  <c r="DS38" i="1" s="1"/>
  <c r="DS37" i="1" s="1"/>
  <c r="DR9" i="1"/>
  <c r="DR38" i="1" s="1"/>
  <c r="DR37" i="1" s="1"/>
  <c r="DQ9" i="1"/>
  <c r="DQ38" i="1" s="1"/>
  <c r="DO9" i="1"/>
  <c r="DO38" i="1" s="1"/>
  <c r="DO37" i="1" s="1"/>
  <c r="DN9" i="1"/>
  <c r="DN38" i="1" s="1"/>
  <c r="DN37" i="1" s="1"/>
  <c r="DM9" i="1"/>
  <c r="DM38" i="1" s="1"/>
  <c r="DM37" i="1" s="1"/>
  <c r="DL9" i="1"/>
  <c r="DL38" i="1" s="1"/>
  <c r="DL37" i="1" s="1"/>
  <c r="DK9" i="1"/>
  <c r="DK38" i="1" s="1"/>
  <c r="DK37" i="1" s="1"/>
  <c r="DJ9" i="1"/>
  <c r="DJ38" i="1" s="1"/>
  <c r="DJ37" i="1" s="1"/>
  <c r="DI9" i="1"/>
  <c r="DI38" i="1" s="1"/>
  <c r="DI37" i="1" s="1"/>
  <c r="DH9" i="1"/>
  <c r="DH38" i="1" s="1"/>
  <c r="DH37" i="1" s="1"/>
  <c r="DG9" i="1"/>
  <c r="DG38" i="1" s="1"/>
  <c r="DG37" i="1" s="1"/>
  <c r="DF9" i="1"/>
  <c r="DF38" i="1" s="1"/>
  <c r="DF37" i="1" s="1"/>
  <c r="DE9" i="1"/>
  <c r="DE38" i="1" s="1"/>
  <c r="DE37" i="1" s="1"/>
  <c r="DD9" i="1"/>
  <c r="DD38" i="1" s="1"/>
  <c r="DB9" i="1"/>
  <c r="DB38" i="1" s="1"/>
  <c r="DB37" i="1" s="1"/>
  <c r="DA9" i="1"/>
  <c r="DA38" i="1" s="1"/>
  <c r="DA37" i="1" s="1"/>
  <c r="CZ9" i="1"/>
  <c r="CZ38" i="1" s="1"/>
  <c r="CZ37" i="1" s="1"/>
  <c r="CY9" i="1"/>
  <c r="CY38" i="1" s="1"/>
  <c r="CY37" i="1" s="1"/>
  <c r="CX9" i="1"/>
  <c r="CX38" i="1" s="1"/>
  <c r="CX37" i="1" s="1"/>
  <c r="CW9" i="1"/>
  <c r="CW38" i="1" s="1"/>
  <c r="CW37" i="1" s="1"/>
  <c r="CV9" i="1"/>
  <c r="CV38" i="1" s="1"/>
  <c r="CV37" i="1" s="1"/>
  <c r="CU9" i="1"/>
  <c r="CU38" i="1" s="1"/>
  <c r="CU37" i="1" s="1"/>
  <c r="CT9" i="1"/>
  <c r="CT38" i="1" s="1"/>
  <c r="CT37" i="1" s="1"/>
  <c r="CS9" i="1"/>
  <c r="CS38" i="1" s="1"/>
  <c r="CS37" i="1" s="1"/>
  <c r="CR9" i="1"/>
  <c r="CR38" i="1" s="1"/>
  <c r="CR37" i="1" s="1"/>
  <c r="CQ9" i="1"/>
  <c r="CQ38" i="1" s="1"/>
  <c r="CO9" i="1"/>
  <c r="CO38" i="1" s="1"/>
  <c r="CO37" i="1" s="1"/>
  <c r="CN9" i="1"/>
  <c r="CN38" i="1" s="1"/>
  <c r="CN37" i="1" s="1"/>
  <c r="CM9" i="1"/>
  <c r="CM38" i="1" s="1"/>
  <c r="CM37" i="1" s="1"/>
  <c r="CL9" i="1"/>
  <c r="CL38" i="1" s="1"/>
  <c r="CL37" i="1" s="1"/>
  <c r="CK9" i="1"/>
  <c r="CK38" i="1" s="1"/>
  <c r="CK37" i="1" s="1"/>
  <c r="CJ9" i="1"/>
  <c r="CJ38" i="1" s="1"/>
  <c r="CJ37" i="1" s="1"/>
  <c r="CI9" i="1"/>
  <c r="CI38" i="1" s="1"/>
  <c r="CI37" i="1" s="1"/>
  <c r="CH9" i="1"/>
  <c r="CH38" i="1" s="1"/>
  <c r="CH37" i="1" s="1"/>
  <c r="CG9" i="1"/>
  <c r="CG38" i="1" s="1"/>
  <c r="CG37" i="1" s="1"/>
  <c r="CF9" i="1"/>
  <c r="CF38" i="1" s="1"/>
  <c r="CF37" i="1" s="1"/>
  <c r="CE9" i="1"/>
  <c r="CE38" i="1" s="1"/>
  <c r="CE37" i="1" s="1"/>
  <c r="CD9" i="1"/>
  <c r="CD38" i="1" s="1"/>
  <c r="CB9" i="1"/>
  <c r="CA9" i="1"/>
  <c r="CA38" i="1" s="1"/>
  <c r="CA37" i="1" s="1"/>
  <c r="BZ9" i="1"/>
  <c r="BZ38" i="1" s="1"/>
  <c r="BZ37" i="1" s="1"/>
  <c r="BY9" i="1"/>
  <c r="BY38" i="1" s="1"/>
  <c r="BY37" i="1" s="1"/>
  <c r="BX9" i="1"/>
  <c r="BX38" i="1" s="1"/>
  <c r="BX37" i="1" s="1"/>
  <c r="BW9" i="1"/>
  <c r="BW38" i="1" s="1"/>
  <c r="BW37" i="1" s="1"/>
  <c r="BV9" i="1"/>
  <c r="BV38" i="1" s="1"/>
  <c r="BV37" i="1" s="1"/>
  <c r="BU9" i="1"/>
  <c r="BU38" i="1" s="1"/>
  <c r="BU37" i="1" s="1"/>
  <c r="BT9" i="1"/>
  <c r="BT38" i="1" s="1"/>
  <c r="BT37" i="1" s="1"/>
  <c r="BS9" i="1"/>
  <c r="BS38" i="1" s="1"/>
  <c r="BS37" i="1" s="1"/>
  <c r="BR9" i="1"/>
  <c r="BR38" i="1" s="1"/>
  <c r="BR37" i="1" s="1"/>
  <c r="BQ9" i="1"/>
  <c r="BQ38" i="1" s="1"/>
  <c r="BQ37" i="1" s="1"/>
  <c r="BO9" i="1"/>
  <c r="BO38" i="1" s="1"/>
  <c r="BO37" i="1" s="1"/>
  <c r="BN9" i="1"/>
  <c r="BN38" i="1" s="1"/>
  <c r="BN37" i="1" s="1"/>
  <c r="BM9" i="1"/>
  <c r="BM38" i="1" s="1"/>
  <c r="BM37" i="1" s="1"/>
  <c r="BL9" i="1"/>
  <c r="BL38" i="1" s="1"/>
  <c r="BL37" i="1" s="1"/>
  <c r="BK9" i="1"/>
  <c r="BK38" i="1" s="1"/>
  <c r="BK37" i="1" s="1"/>
  <c r="BJ9" i="1"/>
  <c r="BJ38" i="1" s="1"/>
  <c r="BJ37" i="1" s="1"/>
  <c r="BI9" i="1"/>
  <c r="BI38" i="1" s="1"/>
  <c r="BI37" i="1" s="1"/>
  <c r="BH9" i="1"/>
  <c r="BH38" i="1" s="1"/>
  <c r="BH37" i="1" s="1"/>
  <c r="BG9" i="1"/>
  <c r="BG38" i="1" s="1"/>
  <c r="BG37" i="1" s="1"/>
  <c r="BF9" i="1"/>
  <c r="BF38" i="1" s="1"/>
  <c r="BF37" i="1" s="1"/>
  <c r="BE9" i="1"/>
  <c r="BE38" i="1" s="1"/>
  <c r="BE37" i="1" s="1"/>
  <c r="BD9" i="1"/>
  <c r="BD38" i="1" s="1"/>
  <c r="BA9" i="1"/>
  <c r="BA38" i="1" s="1"/>
  <c r="BA37" i="1" s="1"/>
  <c r="AZ9" i="1"/>
  <c r="AZ38" i="1" s="1"/>
  <c r="AZ37" i="1" s="1"/>
  <c r="AY9" i="1"/>
  <c r="AY38" i="1" s="1"/>
  <c r="AY37" i="1" s="1"/>
  <c r="AX9" i="1"/>
  <c r="AX38" i="1" s="1"/>
  <c r="AX37" i="1" s="1"/>
  <c r="AW9" i="1"/>
  <c r="AW38" i="1" s="1"/>
  <c r="AW37" i="1" s="1"/>
  <c r="AV9" i="1"/>
  <c r="AV38" i="1" s="1"/>
  <c r="AV37" i="1" s="1"/>
  <c r="AU9" i="1"/>
  <c r="AU38" i="1" s="1"/>
  <c r="AU37" i="1" s="1"/>
  <c r="AT9" i="1"/>
  <c r="AT38" i="1" s="1"/>
  <c r="AT37" i="1" s="1"/>
  <c r="AS9" i="1"/>
  <c r="AS38" i="1" s="1"/>
  <c r="AS37" i="1" s="1"/>
  <c r="AR9" i="1"/>
  <c r="AR38" i="1" s="1"/>
  <c r="AR37" i="1" s="1"/>
  <c r="AQ9" i="1"/>
  <c r="AQ38" i="1" s="1"/>
  <c r="AO9" i="1"/>
  <c r="AO38" i="1" s="1"/>
  <c r="AO37" i="1" s="1"/>
  <c r="AN9" i="1"/>
  <c r="AN38" i="1" s="1"/>
  <c r="AN37" i="1" s="1"/>
  <c r="AM9" i="1"/>
  <c r="AM38" i="1" s="1"/>
  <c r="AM37" i="1" s="1"/>
  <c r="AL9" i="1"/>
  <c r="AL38" i="1" s="1"/>
  <c r="AL37" i="1" s="1"/>
  <c r="AK9" i="1"/>
  <c r="AK38" i="1" s="1"/>
  <c r="AK37" i="1" s="1"/>
  <c r="AJ9" i="1"/>
  <c r="AJ38" i="1" s="1"/>
  <c r="AJ37" i="1" s="1"/>
  <c r="AI9" i="1"/>
  <c r="AI38" i="1" s="1"/>
  <c r="AI37" i="1" s="1"/>
  <c r="AH9" i="1"/>
  <c r="AH38" i="1" s="1"/>
  <c r="AH37" i="1" s="1"/>
  <c r="AG9" i="1"/>
  <c r="AG38" i="1" s="1"/>
  <c r="AG37" i="1" s="1"/>
  <c r="AF9" i="1"/>
  <c r="AF38" i="1" s="1"/>
  <c r="AF37" i="1" s="1"/>
  <c r="AE9" i="1"/>
  <c r="AE38" i="1" s="1"/>
  <c r="AE37" i="1" s="1"/>
  <c r="AD9" i="1"/>
  <c r="AD38" i="1" s="1"/>
  <c r="AB9" i="1"/>
  <c r="AB38" i="1" s="1"/>
  <c r="AB37" i="1" s="1"/>
  <c r="AA9" i="1"/>
  <c r="AA38" i="1" s="1"/>
  <c r="AA37" i="1" s="1"/>
  <c r="Z9" i="1"/>
  <c r="Z38" i="1" s="1"/>
  <c r="Z37" i="1" s="1"/>
  <c r="Y9" i="1"/>
  <c r="Y38" i="1" s="1"/>
  <c r="Y37" i="1" s="1"/>
  <c r="X9" i="1"/>
  <c r="X38" i="1" s="1"/>
  <c r="X37" i="1" s="1"/>
  <c r="W9" i="1"/>
  <c r="W38" i="1" s="1"/>
  <c r="W37" i="1" s="1"/>
  <c r="V9" i="1"/>
  <c r="V38" i="1" s="1"/>
  <c r="U9" i="1"/>
  <c r="T9" i="1"/>
  <c r="T7" i="1" s="1"/>
  <c r="S9" i="1"/>
  <c r="R9" i="1"/>
  <c r="Q9" i="1"/>
  <c r="P9" i="1"/>
  <c r="O9" i="1"/>
  <c r="N9" i="1"/>
  <c r="M9" i="1"/>
  <c r="FI7" i="1"/>
  <c r="FH7" i="1"/>
  <c r="FF7" i="1"/>
  <c r="FE7" i="1"/>
  <c r="FD7" i="1"/>
  <c r="FB7" i="1"/>
  <c r="FA7" i="1"/>
  <c r="EZ7" i="1"/>
  <c r="EY7" i="1"/>
  <c r="EX7" i="1"/>
  <c r="EW7" i="1"/>
  <c r="EV7" i="1"/>
  <c r="EU7" i="1"/>
  <c r="ET7" i="1"/>
  <c r="ES7" i="1"/>
  <c r="ER7" i="1"/>
  <c r="EQ7" i="1"/>
  <c r="EO7" i="1"/>
  <c r="EN7" i="1"/>
  <c r="EM7" i="1"/>
  <c r="EL7" i="1"/>
  <c r="EK7" i="1"/>
  <c r="EJ7" i="1"/>
  <c r="EI7" i="1"/>
  <c r="EH7" i="1"/>
  <c r="EG7" i="1"/>
  <c r="EF7" i="1"/>
  <c r="EE7" i="1"/>
  <c r="ED7" i="1"/>
  <c r="EP7" i="1" s="1"/>
  <c r="EB7" i="1"/>
  <c r="EA7" i="1"/>
  <c r="DZ7" i="1"/>
  <c r="DY7" i="1"/>
  <c r="DX7" i="1"/>
  <c r="DW7" i="1"/>
  <c r="DV7" i="1"/>
  <c r="DU7" i="1"/>
  <c r="DT7" i="1"/>
  <c r="DS7" i="1"/>
  <c r="DR7" i="1"/>
  <c r="DQ7" i="1"/>
  <c r="EC7" i="1" s="1"/>
  <c r="DO7" i="1"/>
  <c r="DN7" i="1"/>
  <c r="DM7" i="1"/>
  <c r="DL7" i="1"/>
  <c r="DK7" i="1"/>
  <c r="DJ7" i="1"/>
  <c r="DI7" i="1"/>
  <c r="DH7" i="1"/>
  <c r="DG7" i="1"/>
  <c r="DF7" i="1"/>
  <c r="DE7" i="1"/>
  <c r="DD7" i="1"/>
  <c r="DP7" i="1" s="1"/>
  <c r="DB7" i="1"/>
  <c r="DA7" i="1"/>
  <c r="CZ7" i="1"/>
  <c r="CY7" i="1"/>
  <c r="CX7" i="1"/>
  <c r="CW7" i="1"/>
  <c r="CV7" i="1"/>
  <c r="CU7" i="1"/>
  <c r="CT7" i="1"/>
  <c r="CS7" i="1"/>
  <c r="CR7" i="1"/>
  <c r="CQ7" i="1"/>
  <c r="DC7" i="1" s="1"/>
  <c r="CO7" i="1"/>
  <c r="CN7" i="1"/>
  <c r="CL7" i="1"/>
  <c r="CK7" i="1"/>
  <c r="CJ7" i="1"/>
  <c r="CH7" i="1"/>
  <c r="CG7" i="1"/>
  <c r="CF7" i="1"/>
  <c r="CD7" i="1"/>
  <c r="CB7" i="1"/>
  <c r="CA7" i="1"/>
  <c r="BZ7" i="1"/>
  <c r="BY7" i="1"/>
  <c r="BX7" i="1"/>
  <c r="BW7" i="1"/>
  <c r="BV7" i="1"/>
  <c r="BU7" i="1"/>
  <c r="BT7" i="1"/>
  <c r="BS7" i="1"/>
  <c r="BR7" i="1"/>
  <c r="BQ7" i="1"/>
  <c r="CC7" i="1" s="1"/>
  <c r="BO7" i="1"/>
  <c r="BN7" i="1"/>
  <c r="BM7" i="1"/>
  <c r="BL7" i="1"/>
  <c r="BK7" i="1"/>
  <c r="BJ7" i="1"/>
  <c r="BI7" i="1"/>
  <c r="BH7" i="1"/>
  <c r="BG7" i="1"/>
  <c r="BF7" i="1"/>
  <c r="BE7" i="1"/>
  <c r="BD7" i="1"/>
  <c r="BP7" i="1" s="1"/>
  <c r="BA7" i="1"/>
  <c r="AZ7" i="1"/>
  <c r="AY7" i="1"/>
  <c r="AX7" i="1"/>
  <c r="AW7" i="1"/>
  <c r="AV7" i="1"/>
  <c r="AU7" i="1"/>
  <c r="AS7" i="1"/>
  <c r="AR7" i="1"/>
  <c r="AQ7" i="1"/>
  <c r="AO7" i="1"/>
  <c r="AN7" i="1"/>
  <c r="AM7" i="1"/>
  <c r="AK7" i="1"/>
  <c r="AJ7" i="1"/>
  <c r="AI7" i="1"/>
  <c r="AG7" i="1"/>
  <c r="AF7" i="1"/>
  <c r="AE7" i="1"/>
  <c r="AB7" i="1"/>
  <c r="AA7" i="1"/>
  <c r="Z7" i="1"/>
  <c r="Y7" i="1"/>
  <c r="X7" i="1"/>
  <c r="W7" i="1"/>
  <c r="V7" i="1"/>
  <c r="U7" i="1"/>
  <c r="S7" i="1"/>
  <c r="R7" i="1"/>
  <c r="Q7" i="1"/>
  <c r="AC7" i="1" s="1"/>
  <c r="O7" i="1"/>
  <c r="N7" i="1"/>
  <c r="M7" i="1"/>
  <c r="L7" i="1"/>
  <c r="K7" i="1"/>
  <c r="J7" i="1"/>
  <c r="I7" i="1"/>
  <c r="H7" i="1"/>
  <c r="G7" i="1"/>
  <c r="P7" i="1" s="1"/>
  <c r="F7" i="1"/>
  <c r="E7" i="1"/>
  <c r="AC9" i="1" l="1"/>
  <c r="AP38" i="1"/>
  <c r="AD37" i="1"/>
  <c r="AP37" i="1" s="1"/>
  <c r="AP9" i="1"/>
  <c r="BC9" i="1"/>
  <c r="DQ37" i="1"/>
  <c r="EC37" i="1" s="1"/>
  <c r="EC38" i="1"/>
  <c r="FC38" i="1"/>
  <c r="EQ37" i="1"/>
  <c r="FC9" i="1"/>
  <c r="AC38" i="1"/>
  <c r="V37" i="1"/>
  <c r="AC37" i="1" s="1"/>
  <c r="BC38" i="1"/>
  <c r="AQ37" i="1"/>
  <c r="BC37" i="1" s="1"/>
  <c r="BP38" i="1"/>
  <c r="BD37" i="1"/>
  <c r="BP37" i="1" s="1"/>
  <c r="BP9" i="1"/>
  <c r="ER37" i="1"/>
  <c r="EV37" i="1"/>
  <c r="EZ37" i="1"/>
  <c r="FD38" i="1"/>
  <c r="FJ9" i="1"/>
  <c r="AD7" i="1"/>
  <c r="AH7" i="1"/>
  <c r="AL7" i="1"/>
  <c r="AT7" i="1"/>
  <c r="BC7" i="1" s="1"/>
  <c r="CE7" i="1"/>
  <c r="CI7" i="1"/>
  <c r="CM7" i="1"/>
  <c r="CP7" i="1" s="1"/>
  <c r="FC7" i="1"/>
  <c r="CC37" i="1"/>
  <c r="DC38" i="1"/>
  <c r="CQ37" i="1"/>
  <c r="DC37" i="1" s="1"/>
  <c r="DC9" i="1"/>
  <c r="EF37" i="1"/>
  <c r="EJ37" i="1"/>
  <c r="EN37" i="1"/>
  <c r="DP38" i="1"/>
  <c r="DD37" i="1"/>
  <c r="DP37" i="1" s="1"/>
  <c r="DP9" i="1"/>
  <c r="CP39" i="1"/>
  <c r="CP17" i="1"/>
  <c r="EP39" i="1"/>
  <c r="EP17" i="1"/>
  <c r="FJ17" i="1"/>
  <c r="K33" i="1"/>
  <c r="K21" i="1" s="1"/>
  <c r="P21" i="1" s="1"/>
  <c r="CC9" i="1"/>
  <c r="EC9" i="1"/>
  <c r="AP17" i="1"/>
  <c r="BC17" i="1"/>
  <c r="DC39" i="1"/>
  <c r="DC17" i="1"/>
  <c r="FC39" i="1"/>
  <c r="FC17" i="1"/>
  <c r="CC38" i="1"/>
  <c r="FG7" i="1"/>
  <c r="FJ7" i="1" s="1"/>
  <c r="CP38" i="1"/>
  <c r="CP9" i="1"/>
  <c r="EP38" i="1"/>
  <c r="EP9" i="1"/>
  <c r="BP39" i="1"/>
  <c r="BP17" i="1"/>
  <c r="DP17" i="1"/>
  <c r="ED37" i="1"/>
  <c r="EP37" i="1" s="1"/>
  <c r="CC39" i="1"/>
  <c r="CC17" i="1"/>
  <c r="EC39" i="1"/>
  <c r="EC17" i="1"/>
  <c r="CD37" i="1"/>
  <c r="CP37" i="1" s="1"/>
  <c r="FC37" i="1" l="1"/>
  <c r="AP7" i="1"/>
  <c r="FJ38" i="1"/>
  <c r="FD37" i="1"/>
  <c r="FJ37" i="1" s="1"/>
  <c r="P33" i="1"/>
</calcChain>
</file>

<file path=xl/sharedStrings.xml><?xml version="1.0" encoding="utf-8"?>
<sst xmlns="http://schemas.openxmlformats.org/spreadsheetml/2006/main" count="200" uniqueCount="196">
  <si>
    <t xml:space="preserve">ANEXO 1.1 - EMISSÕES E RESGATES DA DPF </t>
  </si>
  <si>
    <t xml:space="preserve">  </t>
  </si>
  <si>
    <t xml:space="preserve">                    </t>
  </si>
  <si>
    <t>(R$ Milhões)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</si>
  <si>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</si>
  <si>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</si>
  <si>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</si>
  <si>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</si>
  <si>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</si>
  <si>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</si>
  <si>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</si>
  <si>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</si>
  <si>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</si>
  <si>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</si>
  <si>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</si>
  <si>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</si>
  <si>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</si>
  <si>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</si>
  <si>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2007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</si>
  <si>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</si>
  <si>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</si>
  <si>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</si>
  <si>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</si>
  <si>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</si>
  <si>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</si>
  <si>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</si>
  <si>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</si>
  <si>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</si>
  <si>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</si>
  <si>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</si>
  <si>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</si>
  <si>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2008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</si>
  <si>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</si>
  <si>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</si>
  <si>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</si>
  <si>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</si>
  <si>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</si>
  <si>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</si>
  <si>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</si>
  <si>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</si>
  <si>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</si>
  <si>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</si>
  <si>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</si>
  <si>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</si>
  <si>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2009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</si>
  <si>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</si>
  <si>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</si>
  <si>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</si>
  <si>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</si>
  <si>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</si>
  <si>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</si>
  <si>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</si>
  <si>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</si>
  <si>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</si>
  <si>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</si>
  <si>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</si>
  <si>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</si>
  <si>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2010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</si>
  <si>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</si>
  <si>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</si>
  <si>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</si>
  <si>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</si>
  <si>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</si>
  <si>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</si>
  <si>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</si>
  <si>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</si>
  <si>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</si>
  <si>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</si>
  <si>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</si>
  <si>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</si>
  <si>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2011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</si>
  <si>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</si>
  <si>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</si>
  <si>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</si>
  <si>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</si>
  <si>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</si>
  <si>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</si>
  <si>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</si>
  <si>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</si>
  <si>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</si>
  <si>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</si>
  <si>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</si>
  <si>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</si>
  <si>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2012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</si>
  <si>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</si>
  <si>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</si>
  <si>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</si>
  <si>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</si>
  <si>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</si>
  <si>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</si>
  <si>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</si>
  <si>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</si>
  <si>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</si>
  <si>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</si>
  <si>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</si>
  <si>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</si>
  <si>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2013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</si>
  <si>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</si>
  <si>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</si>
  <si>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</si>
  <si>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</si>
  <si>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</si>
  <si>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</si>
  <si>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</si>
  <si>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</si>
  <si>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</si>
  <si>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</si>
  <si>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</si>
  <si>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</si>
  <si>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2014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</si>
  <si>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</si>
  <si>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</si>
  <si>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</si>
  <si>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</si>
  <si>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</si>
  <si>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</si>
  <si>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</si>
  <si>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</si>
  <si>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</si>
  <si>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</si>
  <si>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</si>
  <si>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</si>
  <si>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2015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</si>
  <si>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</si>
  <si>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</si>
  <si>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</si>
  <si>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</si>
  <si>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</si>
  <si>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</si>
  <si>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</si>
  <si>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</si>
  <si>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</si>
  <si>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</si>
  <si>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</si>
  <si>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</si>
  <si>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2016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</si>
  <si>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</si>
  <si>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</si>
  <si>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</si>
  <si>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</si>
  <si>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</si>
  <si>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</si>
  <si>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</si>
  <si>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</si>
  <si>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</si>
  <si>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</si>
  <si>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</si>
  <si>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</si>
  <si>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2017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</si>
  <si>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</si>
  <si>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</si>
  <si>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</si>
  <si>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</si>
  <si>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</si>
  <si>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</si>
  <si>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</si>
  <si>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</si>
  <si>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</si>
  <si>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</si>
  <si>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</si>
  <si>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</si>
  <si>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2018</t>
  </si>
  <si>
    <t>Jan/19</t>
  </si>
  <si>
    <t>Fev/19</t>
  </si>
  <si>
    <t>Mar/19</t>
  </si>
  <si>
    <t>Abr/19</t>
  </si>
  <si>
    <t>Mai/19</t>
  </si>
  <si>
    <t>Jun/19</t>
  </si>
  <si>
    <t>2019</t>
  </si>
  <si>
    <t>EMISSÕES</t>
  </si>
  <si>
    <t>I - DPMFi</t>
  </si>
  <si>
    <t xml:space="preserve">        Oferta Pública </t>
  </si>
  <si>
    <r>
      <t xml:space="preserve">        Emissão Direta com Financeiro </t>
    </r>
    <r>
      <rPr>
        <b/>
        <vertAlign val="superscript"/>
        <sz val="10"/>
        <rFont val="Trebuchet MS"/>
        <family val="2"/>
      </rPr>
      <t>1</t>
    </r>
  </si>
  <si>
    <r>
      <t xml:space="preserve">        Emissão Direta sem Financeiro </t>
    </r>
    <r>
      <rPr>
        <b/>
        <vertAlign val="superscript"/>
        <sz val="10"/>
        <rFont val="Trebuchet MS"/>
        <family val="2"/>
      </rPr>
      <t>2</t>
    </r>
    <r>
      <rPr>
        <sz val="10"/>
        <rFont val="Arial"/>
        <family val="2"/>
      </rPr>
      <t/>
    </r>
  </si>
  <si>
    <t xml:space="preserve">        Trocas Oferta Pública</t>
  </si>
  <si>
    <t xml:space="preserve">        Tesouro Direto</t>
  </si>
  <si>
    <r>
      <t xml:space="preserve">        Transferência de Carteira </t>
    </r>
    <r>
      <rPr>
        <vertAlign val="superscript"/>
        <sz val="10"/>
        <rFont val="Trebuchet MS"/>
        <family val="2"/>
      </rPr>
      <t>3</t>
    </r>
  </si>
  <si>
    <t>II - DPFe</t>
  </si>
  <si>
    <t xml:space="preserve">        Dívida Mobiliária</t>
  </si>
  <si>
    <t xml:space="preserve">        Dívida Contratual</t>
  </si>
  <si>
    <t>RESGATES</t>
  </si>
  <si>
    <t>III - DPMFi</t>
  </si>
  <si>
    <t xml:space="preserve">        Vencimentos</t>
  </si>
  <si>
    <t xml:space="preserve">        Compras</t>
  </si>
  <si>
    <r>
      <t xml:space="preserve">        Pagamento de Dividendos</t>
    </r>
    <r>
      <rPr>
        <vertAlign val="superscript"/>
        <sz val="10"/>
        <rFont val="Trebuchet MS"/>
        <family val="2"/>
      </rPr>
      <t>4</t>
    </r>
  </si>
  <si>
    <t xml:space="preserve">        Cancelamentos</t>
  </si>
  <si>
    <t>Banco Central</t>
  </si>
  <si>
    <t xml:space="preserve">        NBC-E</t>
  </si>
  <si>
    <t>IV - DPFe</t>
  </si>
  <si>
    <t>EMISSÃO LÍQUIDA</t>
  </si>
  <si>
    <t xml:space="preserve">       DPMFi    (I - III)</t>
  </si>
  <si>
    <t xml:space="preserve">       DPFe    (II - IV)</t>
  </si>
  <si>
    <r>
      <t xml:space="preserve"> 1</t>
    </r>
    <r>
      <rPr>
        <sz val="8"/>
        <rFont val="Trebuchet MS"/>
        <family val="2"/>
      </rPr>
      <t xml:space="preserve">  Emissões diretas que envolvem o recebimento de recursos financeiros como contrapartida pela operação;</t>
    </r>
  </si>
  <si>
    <r>
      <t xml:space="preserve"> 2</t>
    </r>
    <r>
      <rPr>
        <sz val="8"/>
        <rFont val="Trebuchet MS"/>
        <family val="2"/>
      </rPr>
      <t xml:space="preserve">  Emissões diretas que não envolvem o recebimento de recursos financeiros como contrapartida pela operação;</t>
    </r>
  </si>
  <si>
    <r>
      <t xml:space="preserve"> 3</t>
    </r>
    <r>
      <rPr>
        <sz val="8"/>
        <rFont val="Trebuchet MS"/>
        <family val="2"/>
      </rPr>
      <t xml:space="preserve">  Referente a operações de compra ou venda definitiva de títulos do Tesouro Nacional pelo Banco Central em mercado. Valores positivos significam que as vendas superaram as compras.</t>
    </r>
  </si>
  <si>
    <r>
      <t>4</t>
    </r>
    <r>
      <rPr>
        <sz val="8"/>
        <rFont val="Trebuchet MS"/>
        <family val="2"/>
      </rPr>
      <t xml:space="preserve">   Refere-se a resgates de títulos para pagamento de dividendos e/ou juros sobre o capital próprio da entidade em que a União possui participação, relativo ao lucro do exercício. Até dezembro de 2012, tais valores eram computados em "Compras".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</si>
</sst>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0000000000_);_(* \(#,##0.00000000000\);_(* &quot;-&quot;??_);_(@_)"/>
    <numFmt numFmtId="167" formatCode="_(* #,##0.00000000000_);_(* \(#,##0.00000000000\);_(* &quot;-&quot;???????????_);_(@_)"/>
  </numFmts>
  <fonts count="20" x14ac:knownFonts="1">
    <font>
      <sz val="10"/>
      <name val="Arial"/>
    </font>
    <font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rebuchet MS"/>
      <family val="2"/>
    </font>
    <font>
      <b/>
      <sz val="9"/>
      <name val="Trebuchet MS"/>
      <family val="2"/>
    </font>
    <font>
      <sz val="8"/>
      <name val="Trebuchet MS"/>
      <family val="2"/>
    </font>
    <font>
      <b/>
      <i/>
      <sz val="12"/>
      <color theme="0"/>
      <name val="Trebuchet MS"/>
      <family val="2"/>
    </font>
    <font>
      <sz val="10"/>
      <color rgb="FFBF3F0C"/>
      <name val="Trebuchet MS"/>
      <family val="2"/>
    </font>
    <font>
      <b/>
      <i/>
      <sz val="12"/>
      <color rgb="FFBF3F0C"/>
      <name val="Trebuchet MS"/>
      <family val="2"/>
    </font>
    <font>
      <sz val="10"/>
      <color indexed="8"/>
      <name val="Trebuchet MS"/>
      <family val="2"/>
    </font>
    <font>
      <b/>
      <vertAlign val="superscript"/>
      <sz val="10"/>
      <name val="Trebuchet MS"/>
      <family val="2"/>
    </font>
    <font>
      <vertAlign val="superscript"/>
      <sz val="10"/>
      <name val="Trebuchet MS"/>
      <family val="2"/>
    </font>
    <font>
      <b/>
      <sz val="10"/>
      <color indexed="8"/>
      <name val="Trebuchet MS"/>
      <family val="2"/>
    </font>
    <font>
      <b/>
      <i/>
      <sz val="12"/>
      <color theme="4" tint="-0.24994659260841701"/>
      <name val="Trebuchet MS"/>
      <family val="2"/>
    </font>
    <font>
      <vertAlign val="superscript"/>
      <sz val="8"/>
      <name val="Trebuchet MS"/>
      <family val="2"/>
    </font>
    <font>
      <vertAlign val="superscript"/>
      <sz val="8"/>
      <color indexed="10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darkGray">
        <fgColor indexed="9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mediumGray">
        <fgColor indexed="9"/>
        <bgColor indexed="9"/>
      </patternFill>
    </fill>
  </fills>
  <borders count="3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</borders>
  <cellStyleXfs count="4">
    <xf numFmtId="0" fontId="0" fillId="0" borderId="0"/>
    <xf numFmtId="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165" fontId="4" fillId="0" borderId="0" xfId="2" applyNumberFormat="1" applyFont="1"/>
    <xf numFmtId="165" fontId="5" fillId="0" borderId="0" xfId="2" applyNumberFormat="1" applyFont="1"/>
    <xf numFmtId="164" fontId="5" fillId="0" borderId="0" xfId="2" applyFont="1"/>
    <xf numFmtId="164" fontId="4" fillId="0" borderId="0" xfId="2" applyFont="1"/>
    <xf numFmtId="3" fontId="6" fillId="0" borderId="0" xfId="3" applyNumberFormat="1" applyFont="1"/>
    <xf numFmtId="0" fontId="7" fillId="2" borderId="1" xfId="0" applyFont="1" applyFill="1" applyBorder="1"/>
    <xf numFmtId="0" fontId="1" fillId="2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7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7" fillId="0" borderId="2" xfId="0" applyFont="1" applyBorder="1" applyAlignment="1">
      <alignment horizontal="right" vertical="top"/>
    </xf>
    <xf numFmtId="0" fontId="1" fillId="0" borderId="0" xfId="0" applyFont="1" applyAlignment="1">
      <alignment vertical="top"/>
    </xf>
    <xf numFmtId="4" fontId="8" fillId="3" borderId="0" xfId="0" applyNumberFormat="1" applyFont="1" applyFill="1" applyAlignment="1">
      <alignment horizontal="left" vertical="center"/>
    </xf>
    <xf numFmtId="0" fontId="1" fillId="0" borderId="0" xfId="0" applyFont="1" applyAlignment="1">
      <alignment vertical="center"/>
    </xf>
    <xf numFmtId="4" fontId="9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0" fontId="10" fillId="4" borderId="0" xfId="0" applyFont="1" applyFill="1" applyAlignment="1">
      <alignment vertical="center"/>
    </xf>
    <xf numFmtId="164" fontId="10" fillId="4" borderId="0" xfId="1" applyNumberFormat="1" applyFont="1" applyFill="1" applyAlignment="1">
      <alignment vertical="center"/>
    </xf>
    <xf numFmtId="0" fontId="11" fillId="0" borderId="0" xfId="0" applyFont="1" applyAlignment="1">
      <alignment vertical="center"/>
    </xf>
    <xf numFmtId="0" fontId="7" fillId="5" borderId="0" xfId="0" applyFont="1" applyFill="1" applyAlignment="1">
      <alignment horizontal="left" vertical="center"/>
    </xf>
    <xf numFmtId="164" fontId="7" fillId="5" borderId="0" xfId="1" applyNumberFormat="1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164" fontId="12" fillId="6" borderId="0" xfId="1" applyNumberFormat="1" applyFont="1" applyFill="1" applyAlignment="1">
      <alignment vertical="center"/>
    </xf>
    <xf numFmtId="164" fontId="12" fillId="7" borderId="0" xfId="1" applyNumberFormat="1" applyFont="1" applyFill="1" applyAlignment="1">
      <alignment vertical="center"/>
    </xf>
    <xf numFmtId="0" fontId="1" fillId="0" borderId="0" xfId="0" applyFont="1" applyAlignment="1">
      <alignment horizontal="left" vertical="center"/>
    </xf>
    <xf numFmtId="164" fontId="13" fillId="6" borderId="0" xfId="1" applyNumberFormat="1" applyFont="1" applyFill="1" applyAlignment="1">
      <alignment horizontal="center" vertical="center"/>
    </xf>
    <xf numFmtId="164" fontId="13" fillId="7" borderId="0" xfId="1" applyNumberFormat="1" applyFont="1" applyFill="1" applyAlignment="1">
      <alignment horizontal="center" vertical="center"/>
    </xf>
    <xf numFmtId="43" fontId="1" fillId="0" borderId="0" xfId="0" applyNumberFormat="1" applyFont="1" applyAlignment="1">
      <alignment vertical="center"/>
    </xf>
    <xf numFmtId="0" fontId="1" fillId="5" borderId="0" xfId="0" applyFont="1" applyFill="1" applyAlignment="1">
      <alignment horizontal="left" vertical="center"/>
    </xf>
    <xf numFmtId="164" fontId="13" fillId="8" borderId="0" xfId="1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164" fontId="16" fillId="3" borderId="0" xfId="1" applyNumberFormat="1" applyFont="1" applyFill="1" applyAlignment="1">
      <alignment horizontal="center" vertical="center"/>
    </xf>
    <xf numFmtId="164" fontId="1" fillId="6" borderId="0" xfId="1" applyNumberFormat="1" applyFont="1" applyFill="1" applyAlignment="1">
      <alignment horizontal="center" vertical="center"/>
    </xf>
    <xf numFmtId="164" fontId="1" fillId="7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13" fillId="3" borderId="0" xfId="1" applyNumberFormat="1" applyFont="1" applyFill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18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/>
    <xf numFmtId="0" fontId="18" fillId="3" borderId="0" xfId="0" applyFont="1" applyFill="1" applyAlignment="1">
      <alignment horizontal="left" wrapText="1"/>
    </xf>
    <xf numFmtId="0" fontId="19" fillId="3" borderId="0" xfId="0" applyFont="1" applyFill="1" applyAlignment="1">
      <alignment horizontal="left" wrapText="1"/>
    </xf>
    <xf numFmtId="166" fontId="1" fillId="0" borderId="0" xfId="0" applyNumberFormat="1" applyFont="1"/>
    <xf numFmtId="167" fontId="1" fillId="0" borderId="0" xfId="0" applyNumberFormat="1" applyFont="1"/>
  </cellXfs>
  <cellStyles count="4">
    <cellStyle name="Normal" xfId="0" builtinId="0"/>
    <cellStyle name="Normal 29" xfId="3" xr:uid="{A799B27B-27E3-44B2-90A7-2AA93408892B}"/>
    <cellStyle name="Separador de milhares 10 4" xfId="2" xr:uid="{814D918F-5CC9-4F8C-964C-455CBA44A28A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Back\Estatistica\Relatorio%20Unificado\AGOSTO-07\Tabelas%20DPF%20agosto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DIP\GER&#202;NCIA%20DE%20MERCADO\Planilhas\Monitor%20Prefixados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ack\Estatistica\Relat&#243;rio%20Mensal%20da%20DPF\2019\Junho\Anexo_RMD_Jun_19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 1.1"/>
      <sheetName val="tabela 1.2"/>
      <sheetName val="tabela 1.3"/>
      <sheetName val="tabela 1.4"/>
      <sheetName val="tabela 1.5"/>
      <sheetName val="tabela 1.6"/>
      <sheetName val="tabela 2.1"/>
      <sheetName val="tabela 2.2 "/>
      <sheetName val="tabela 2.3"/>
      <sheetName val="tabela 3.1"/>
      <sheetName val="tabela 3.2"/>
      <sheetName val="tabela 3.3"/>
      <sheetName val="tabela 3.4"/>
      <sheetName val="tabela 3.5"/>
      <sheetName val="tabela 4.1"/>
      <sheetName val="tabela 5.1"/>
      <sheetName val="tabela 5.2"/>
      <sheetName val="grafico 1.1"/>
      <sheetName val="Vendas TD"/>
      <sheetName val="grafico 1.2"/>
      <sheetName val="Investidores"/>
      <sheetName val="grafico 1.3"/>
      <sheetName val="Emissões Externa"/>
      <sheetName val="grafico 1.4"/>
      <sheetName val="grafico 2.1 DPF"/>
      <sheetName val="grafico 2.2 DPFMi"/>
      <sheetName val="Prazo"/>
      <sheetName val="grafico 3.1"/>
      <sheetName val="Custo Médio"/>
      <sheetName val="grafico 4.1"/>
      <sheetName val="Secundario"/>
      <sheetName val="grafico 5.1"/>
      <sheetName val="Grafico 5.2"/>
      <sheetName val="Plan1"/>
      <sheetName val="Plan1 (2)"/>
      <sheetName val="Emissões por oferta pública Con"/>
      <sheetName val="tabela 1.7"/>
    </sheetNames>
    <sheetDataSet>
      <sheetData sheetId="0" refreshError="1">
        <row r="8">
          <cell r="D8" t="str">
            <v>I - DPMFi</v>
          </cell>
          <cell r="E8">
            <v>5617.7220861999995</v>
          </cell>
          <cell r="F8">
            <v>4415.0368443700008</v>
          </cell>
          <cell r="G8">
            <v>2076.0057678100002</v>
          </cell>
          <cell r="H8">
            <v>4177.9639611399998</v>
          </cell>
          <cell r="I8">
            <v>2276.1774020214129</v>
          </cell>
          <cell r="J8">
            <v>18562.906061541413</v>
          </cell>
        </row>
        <row r="9">
          <cell r="D9" t="str">
            <v xml:space="preserve">        Oferta Pública </v>
          </cell>
          <cell r="E9">
            <v>5264.8764369299997</v>
          </cell>
          <cell r="F9">
            <v>2343.1003263600001</v>
          </cell>
          <cell r="G9">
            <v>0</v>
          </cell>
          <cell r="H9">
            <v>2189.45211036</v>
          </cell>
          <cell r="I9">
            <v>1704.6914089100001</v>
          </cell>
          <cell r="J9">
            <v>11502.120282560001</v>
          </cell>
        </row>
        <row r="10">
          <cell r="D10" t="str">
            <v xml:space="preserve">        Emissão Direta com Financeiro 1</v>
          </cell>
          <cell r="E10">
            <v>11.70294172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11.70294172</v>
          </cell>
        </row>
        <row r="11">
          <cell r="D11" t="str">
            <v xml:space="preserve">        Emissão Direta sem Financeiro 2</v>
          </cell>
          <cell r="E11">
            <v>9.2099495100000013</v>
          </cell>
          <cell r="F11">
            <v>0</v>
          </cell>
          <cell r="G11">
            <v>0</v>
          </cell>
          <cell r="H11">
            <v>0</v>
          </cell>
          <cell r="I11">
            <v>39.986517649999996</v>
          </cell>
          <cell r="J11">
            <v>49.196467159999997</v>
          </cell>
        </row>
        <row r="12">
          <cell r="D12" t="str">
            <v xml:space="preserve">        Trocas</v>
          </cell>
          <cell r="E12">
            <v>322.21529735000001</v>
          </cell>
          <cell r="F12">
            <v>2058.2568047300001</v>
          </cell>
          <cell r="G12">
            <v>2063.1596524900001</v>
          </cell>
          <cell r="H12">
            <v>1966.7093711899997</v>
          </cell>
          <cell r="I12">
            <v>518.45645254999999</v>
          </cell>
          <cell r="J12">
            <v>6928.7975783100001</v>
          </cell>
        </row>
        <row r="13">
          <cell r="D13" t="str">
            <v xml:space="preserve">        Tesouro Direto</v>
          </cell>
          <cell r="E13">
            <v>9.7174606899999993</v>
          </cell>
          <cell r="F13">
            <v>13.67971328</v>
          </cell>
          <cell r="G13">
            <v>12.846115319999999</v>
          </cell>
          <cell r="H13">
            <v>21.802479589999997</v>
          </cell>
          <cell r="I13">
            <v>13.043022911412997</v>
          </cell>
          <cell r="J13">
            <v>71.088791791412987</v>
          </cell>
        </row>
        <row r="14">
          <cell r="D14" t="str">
            <v xml:space="preserve">        Transferência de Carteira 3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D15" t="str">
            <v>II - DPFe</v>
          </cell>
          <cell r="E15">
            <v>2.261786679808</v>
          </cell>
          <cell r="F15">
            <v>11.236737673598</v>
          </cell>
          <cell r="G15">
            <v>20.738618245423002</v>
          </cell>
          <cell r="H15">
            <v>5.6997497820599996</v>
          </cell>
          <cell r="I15">
            <v>10.257293410989002</v>
          </cell>
          <cell r="J15">
            <v>50.194185791878006</v>
          </cell>
        </row>
        <row r="16">
          <cell r="D16" t="str">
            <v xml:space="preserve">        Dívida Mobiliária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D17" t="str">
            <v xml:space="preserve">        Dívida Contratual</v>
          </cell>
          <cell r="E17">
            <v>2.261786679808</v>
          </cell>
          <cell r="F17">
            <v>11.236737673598</v>
          </cell>
          <cell r="G17">
            <v>20.738618245423002</v>
          </cell>
          <cell r="H17">
            <v>5.6997497820599996</v>
          </cell>
          <cell r="I17">
            <v>10.257293410989002</v>
          </cell>
          <cell r="J17">
            <v>50.194185791878006</v>
          </cell>
        </row>
        <row r="18">
          <cell r="D18" t="str">
            <v>RESGATES DPF</v>
          </cell>
          <cell r="E18">
            <v>2702.0196557326917</v>
          </cell>
          <cell r="F18">
            <v>2783.2683105158926</v>
          </cell>
          <cell r="G18">
            <v>7101.3993798169513</v>
          </cell>
          <cell r="H18">
            <v>2036.689814520571</v>
          </cell>
          <cell r="I18">
            <v>567.50715048389361</v>
          </cell>
          <cell r="J18">
            <v>15190.88431107</v>
          </cell>
        </row>
        <row r="19">
          <cell r="D19" t="str">
            <v>III - DPMFi</v>
          </cell>
          <cell r="E19">
            <v>2463.7291434999997</v>
          </cell>
          <cell r="F19">
            <v>2709.0565213500008</v>
          </cell>
          <cell r="G19">
            <v>6510.5314709499999</v>
          </cell>
          <cell r="H19">
            <v>1989.3757552500001</v>
          </cell>
          <cell r="I19">
            <v>543.04356782999992</v>
          </cell>
          <cell r="J19">
            <v>14215.736458880001</v>
          </cell>
        </row>
        <row r="20">
          <cell r="D20" t="str">
            <v xml:space="preserve">        Vencimentos</v>
          </cell>
          <cell r="E20">
            <v>167.15506941000004</v>
          </cell>
          <cell r="F20">
            <v>642.93166669000016</v>
          </cell>
          <cell r="G20">
            <v>2940.6328336899996</v>
          </cell>
          <cell r="H20">
            <v>13.556446420000002</v>
          </cell>
          <cell r="I20">
            <v>20.002189600000001</v>
          </cell>
          <cell r="J20">
            <v>3784.2782058099997</v>
          </cell>
        </row>
        <row r="21">
          <cell r="D21" t="str">
            <v xml:space="preserve">        Compras</v>
          </cell>
          <cell r="E21">
            <v>1966.3679469799997</v>
          </cell>
          <cell r="F21">
            <v>0</v>
          </cell>
          <cell r="G21">
            <v>1358.1517870000002</v>
          </cell>
          <cell r="H21">
            <v>0.22349600999999997</v>
          </cell>
          <cell r="I21">
            <v>0</v>
          </cell>
          <cell r="J21">
            <v>3324.7432299899997</v>
          </cell>
        </row>
        <row r="22">
          <cell r="D22" t="str">
            <v xml:space="preserve">        Trocas 4</v>
          </cell>
          <cell r="E22">
            <v>322.21379633000004</v>
          </cell>
          <cell r="F22">
            <v>2058.2476270300003</v>
          </cell>
          <cell r="G22">
            <v>2063.15891134</v>
          </cell>
          <cell r="H22">
            <v>1966.6952231100001</v>
          </cell>
          <cell r="I22">
            <v>518.45606447</v>
          </cell>
          <cell r="J22">
            <v>6928.7716222800009</v>
          </cell>
        </row>
        <row r="23">
          <cell r="D23" t="str">
            <v xml:space="preserve">        Tesouro Direto</v>
          </cell>
          <cell r="E23">
            <v>7.9923307799999996</v>
          </cell>
          <cell r="F23">
            <v>7.8770186500000001</v>
          </cell>
          <cell r="G23">
            <v>17.75020984</v>
          </cell>
          <cell r="H23">
            <v>8.9005897100000002</v>
          </cell>
          <cell r="I23">
            <v>4.58531376</v>
          </cell>
          <cell r="J23">
            <v>47.105462739999993</v>
          </cell>
        </row>
        <row r="24">
          <cell r="D24" t="str">
            <v xml:space="preserve">        Cancelamentos</v>
          </cell>
          <cell r="F24">
            <v>2.0897999999999999E-4</v>
          </cell>
          <cell r="G24">
            <v>130.83772908</v>
          </cell>
          <cell r="J24">
            <v>130.83793806</v>
          </cell>
        </row>
        <row r="25">
          <cell r="D25" t="str">
            <v>IV - DPFe</v>
          </cell>
          <cell r="E25">
            <v>238.29051223269201</v>
          </cell>
          <cell r="F25">
            <v>74.211789165891688</v>
          </cell>
          <cell r="G25">
            <v>590.86790886695178</v>
          </cell>
          <cell r="H25">
            <v>47.314059270570823</v>
          </cell>
          <cell r="I25">
            <v>24.463582653893667</v>
          </cell>
          <cell r="J25">
            <v>975.14785218999987</v>
          </cell>
        </row>
        <row r="26">
          <cell r="D26" t="str">
            <v xml:space="preserve">        Dívida Mobiliária</v>
          </cell>
          <cell r="E26">
            <v>156.54320938999999</v>
          </cell>
          <cell r="F26">
            <v>66.889131989999996</v>
          </cell>
          <cell r="G26">
            <v>480.77566005</v>
          </cell>
          <cell r="H26">
            <v>0</v>
          </cell>
          <cell r="I26">
            <v>0</v>
          </cell>
          <cell r="J26">
            <v>704.20800142999997</v>
          </cell>
        </row>
        <row r="27">
          <cell r="D27" t="str">
            <v xml:space="preserve">        Dívida Contratual</v>
          </cell>
          <cell r="E27">
            <v>81.747302842692022</v>
          </cell>
          <cell r="F27">
            <v>7.3226571758916901</v>
          </cell>
          <cell r="G27">
            <v>110.09224881695177</v>
          </cell>
          <cell r="H27">
            <v>47.314059270570823</v>
          </cell>
          <cell r="I27">
            <v>24.463582653893667</v>
          </cell>
          <cell r="J27">
            <v>270.93985075999996</v>
          </cell>
        </row>
        <row r="28">
          <cell r="D28" t="str">
            <v>EMISSÃO LÍQUIDA</v>
          </cell>
          <cell r="E28">
            <v>2917.964217147116</v>
          </cell>
          <cell r="F28">
            <v>1643.0052715277063</v>
          </cell>
          <cell r="G28">
            <v>-5004.6549937615282</v>
          </cell>
          <cell r="H28">
            <v>2146.9738964014887</v>
          </cell>
          <cell r="I28">
            <v>1718.9275449485083</v>
          </cell>
          <cell r="J28">
            <v>3422.215936263292</v>
          </cell>
        </row>
        <row r="29">
          <cell r="D29" t="str">
            <v xml:space="preserve">       DPMFi    (I - III)</v>
          </cell>
          <cell r="E29">
            <v>3153.9929426999997</v>
          </cell>
          <cell r="F29">
            <v>1705.98032302</v>
          </cell>
          <cell r="G29">
            <v>-4434.5257031399997</v>
          </cell>
          <cell r="H29">
            <v>2188.5882058899997</v>
          </cell>
          <cell r="I29">
            <v>1733.1338341914129</v>
          </cell>
          <cell r="J29">
            <v>4347.1696026614136</v>
          </cell>
        </row>
        <row r="30">
          <cell r="D30" t="str">
            <v xml:space="preserve">       DPFe    (II - IV)</v>
          </cell>
          <cell r="E30">
            <v>-236.028725552884</v>
          </cell>
          <cell r="F30">
            <v>-62.975051492293687</v>
          </cell>
          <cell r="G30">
            <v>-570.12929062152875</v>
          </cell>
          <cell r="H30">
            <v>-41.614309488510827</v>
          </cell>
          <cell r="I30">
            <v>-14.206289242904665</v>
          </cell>
          <cell r="J30">
            <v>-924.95366639812187</v>
          </cell>
        </row>
        <row r="32">
          <cell r="D32" t="str">
            <v>IMPACTO NA LIQUIDEZ 5</v>
          </cell>
          <cell r="E32">
            <v>-3144.7829931899996</v>
          </cell>
          <cell r="F32">
            <v>-1705.980532</v>
          </cell>
          <cell r="G32">
            <v>4303.6879740599998</v>
          </cell>
          <cell r="H32">
            <v>-2188.5882058899997</v>
          </cell>
          <cell r="I32">
            <v>-1693.1473165414129</v>
          </cell>
          <cell r="J32">
            <v>-4428.8110735614118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</sheetNames>
    <sheetDataSet>
      <sheetData sheetId="0" refreshError="1"/>
      <sheetData sheetId="1" refreshError="1">
        <row r="4">
          <cell r="G4">
            <v>37591</v>
          </cell>
        </row>
        <row r="6">
          <cell r="A6" t="str">
            <v>PORT</v>
          </cell>
        </row>
        <row r="8">
          <cell r="A8">
            <v>37591</v>
          </cell>
        </row>
        <row r="9">
          <cell r="A9">
            <v>37622</v>
          </cell>
        </row>
        <row r="10">
          <cell r="A10">
            <v>37653</v>
          </cell>
        </row>
        <row r="11">
          <cell r="A11">
            <v>37681</v>
          </cell>
        </row>
        <row r="12">
          <cell r="A12">
            <v>37712</v>
          </cell>
        </row>
        <row r="13">
          <cell r="A13">
            <v>37742</v>
          </cell>
        </row>
        <row r="14">
          <cell r="A14">
            <v>37773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43290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</sheetData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1.7 (2019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D9E8-0E10-4A6E-987D-24B7C6AE0373}">
  <sheetPr>
    <tabColor theme="9" tint="-0.249977111117893"/>
    <pageSetUpPr fitToPage="1"/>
  </sheetPr>
  <dimension ref="A1:FK49"/>
  <sheetViews>
    <sheetView showGridLines="0" tabSelected="1" zoomScale="70" zoomScaleNormal="70" zoomScaleSheetLayoutView="75" workbookViewId="0"/>
  </sheetViews>
  <sheetFormatPr defaultRowHeight="15" x14ac:dyDescent="0.3"/>
  <cols>
    <col min="1" max="1" width="34" style="1" customWidth="1"/>
    <col min="2" max="27" width="15.7109375" style="1" customWidth="1"/>
    <col min="28" max="46" width="15.7109375" style="2" customWidth="1"/>
    <col min="47" max="66" width="15.7109375" style="1" customWidth="1"/>
    <col min="67" max="67" width="18.42578125" style="1" customWidth="1"/>
    <col min="68" max="93" width="15.7109375" style="1" customWidth="1"/>
    <col min="94" max="95" width="16.85546875" style="1" customWidth="1"/>
    <col min="96" max="121" width="15.7109375" style="1" customWidth="1"/>
    <col min="122" max="122" width="15" style="1" customWidth="1"/>
    <col min="123" max="123" width="14.7109375" style="1" customWidth="1"/>
    <col min="124" max="124" width="16.85546875" style="1" customWidth="1"/>
    <col min="125" max="166" width="15.7109375" style="1" customWidth="1"/>
    <col min="167" max="16384" width="9.140625" style="1"/>
  </cols>
  <sheetData>
    <row r="1" spans="1:167" ht="15.75" thickBot="1" x14ac:dyDescent="0.35">
      <c r="CD1" s="3"/>
      <c r="CE1" s="4"/>
      <c r="CF1" s="4"/>
      <c r="CG1" s="5"/>
      <c r="CH1" s="3"/>
      <c r="CI1" s="5"/>
      <c r="CJ1" s="5"/>
      <c r="CK1" s="5"/>
      <c r="CL1" s="6"/>
      <c r="CM1" s="7"/>
      <c r="CN1" s="6"/>
      <c r="CO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D1" s="6"/>
      <c r="FE1" s="6"/>
      <c r="FF1" s="6"/>
      <c r="FG1" s="6"/>
      <c r="FH1" s="6"/>
      <c r="FI1" s="6"/>
    </row>
    <row r="2" spans="1:167" ht="24.95" customHeight="1" x14ac:dyDescent="0.3">
      <c r="A2" s="8" t="s">
        <v>0</v>
      </c>
      <c r="B2" s="8"/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 t="s">
        <v>1</v>
      </c>
      <c r="AA2" s="10"/>
      <c r="AB2" s="11"/>
      <c r="AC2" s="11"/>
      <c r="AD2" s="11"/>
      <c r="AE2" s="11"/>
      <c r="AF2" s="11"/>
      <c r="AG2" s="11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</row>
    <row r="3" spans="1:167" s="17" customFormat="1" ht="24.95" customHeight="1" thickBot="1" x14ac:dyDescent="0.25">
      <c r="A3" s="12" t="s">
        <v>2</v>
      </c>
      <c r="B3" s="12"/>
      <c r="C3" s="13"/>
      <c r="D3" s="13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5"/>
      <c r="AC3" s="15"/>
      <c r="AD3" s="15"/>
      <c r="AE3" s="15"/>
      <c r="AF3" s="15"/>
      <c r="AG3" s="15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4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 t="s">
        <v>3</v>
      </c>
    </row>
    <row r="4" spans="1:167" s="19" customFormat="1" ht="20.100000000000001" customHeight="1" x14ac:dyDescent="0.2">
      <c r="A4" s="18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1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</row>
    <row r="5" spans="1:167" s="19" customFormat="1" ht="20.100000000000001" customHeight="1" x14ac:dyDescent="0.2">
      <c r="A5" s="22"/>
      <c r="B5" s="23" t="s">
        <v>4</v>
      </c>
      <c r="C5" s="23" t="s">
        <v>5</v>
      </c>
      <c r="D5" s="23" t="s">
        <v>6</v>
      </c>
      <c r="E5" s="23" t="s">
        <v>7</v>
      </c>
      <c r="F5" s="23" t="s">
        <v>8</v>
      </c>
      <c r="G5" s="23" t="s">
        <v>9</v>
      </c>
      <c r="H5" s="23" t="s">
        <v>10</v>
      </c>
      <c r="I5" s="23" t="s">
        <v>11</v>
      </c>
      <c r="J5" s="23" t="s">
        <v>12</v>
      </c>
      <c r="K5" s="23" t="s">
        <v>13</v>
      </c>
      <c r="L5" s="23" t="s">
        <v>14</v>
      </c>
      <c r="M5" s="23" t="s">
        <v>15</v>
      </c>
      <c r="N5" s="23" t="s">
        <v>16</v>
      </c>
      <c r="O5" s="23" t="s">
        <v>17</v>
      </c>
      <c r="P5" s="23" t="s">
        <v>18</v>
      </c>
      <c r="Q5" s="23" t="s">
        <v>19</v>
      </c>
      <c r="R5" s="23" t="s">
        <v>20</v>
      </c>
      <c r="S5" s="23" t="s">
        <v>21</v>
      </c>
      <c r="T5" s="23" t="s">
        <v>22</v>
      </c>
      <c r="U5" s="23" t="s">
        <v>23</v>
      </c>
      <c r="V5" s="23" t="s">
        <v>24</v>
      </c>
      <c r="W5" s="23" t="s">
        <v>25</v>
      </c>
      <c r="X5" s="23" t="s">
        <v>26</v>
      </c>
      <c r="Y5" s="23" t="s">
        <v>27</v>
      </c>
      <c r="Z5" s="23" t="s">
        <v>28</v>
      </c>
      <c r="AA5" s="23" t="s">
        <v>29</v>
      </c>
      <c r="AB5" s="23" t="s">
        <v>30</v>
      </c>
      <c r="AC5" s="23" t="s">
        <v>31</v>
      </c>
      <c r="AD5" s="23" t="s">
        <v>32</v>
      </c>
      <c r="AE5" s="23" t="s">
        <v>33</v>
      </c>
      <c r="AF5" s="23" t="s">
        <v>34</v>
      </c>
      <c r="AG5" s="23" t="s">
        <v>35</v>
      </c>
      <c r="AH5" s="23" t="s">
        <v>36</v>
      </c>
      <c r="AI5" s="23" t="s">
        <v>37</v>
      </c>
      <c r="AJ5" s="23" t="s">
        <v>38</v>
      </c>
      <c r="AK5" s="23" t="s">
        <v>39</v>
      </c>
      <c r="AL5" s="23" t="s">
        <v>40</v>
      </c>
      <c r="AM5" s="23" t="s">
        <v>41</v>
      </c>
      <c r="AN5" s="23" t="s">
        <v>42</v>
      </c>
      <c r="AO5" s="23" t="s">
        <v>43</v>
      </c>
      <c r="AP5" s="23" t="s">
        <v>44</v>
      </c>
      <c r="AQ5" s="23" t="s">
        <v>45</v>
      </c>
      <c r="AR5" s="23" t="s">
        <v>46</v>
      </c>
      <c r="AS5" s="23" t="s">
        <v>47</v>
      </c>
      <c r="AT5" s="23" t="s">
        <v>48</v>
      </c>
      <c r="AU5" s="23" t="s">
        <v>49</v>
      </c>
      <c r="AV5" s="23" t="s">
        <v>50</v>
      </c>
      <c r="AW5" s="23" t="s">
        <v>51</v>
      </c>
      <c r="AX5" s="23" t="s">
        <v>52</v>
      </c>
      <c r="AY5" s="23" t="s">
        <v>53</v>
      </c>
      <c r="AZ5" s="23" t="s">
        <v>54</v>
      </c>
      <c r="BA5" s="23" t="s">
        <v>55</v>
      </c>
      <c r="BB5" s="23" t="s">
        <v>56</v>
      </c>
      <c r="BC5" s="23" t="s">
        <v>57</v>
      </c>
      <c r="BD5" s="23" t="s">
        <v>58</v>
      </c>
      <c r="BE5" s="23" t="s">
        <v>59</v>
      </c>
      <c r="BF5" s="23" t="s">
        <v>60</v>
      </c>
      <c r="BG5" s="23" t="s">
        <v>61</v>
      </c>
      <c r="BH5" s="23" t="s">
        <v>62</v>
      </c>
      <c r="BI5" s="23" t="s">
        <v>63</v>
      </c>
      <c r="BJ5" s="23" t="s">
        <v>64</v>
      </c>
      <c r="BK5" s="23" t="s">
        <v>65</v>
      </c>
      <c r="BL5" s="23" t="s">
        <v>66</v>
      </c>
      <c r="BM5" s="23" t="s">
        <v>67</v>
      </c>
      <c r="BN5" s="23" t="s">
        <v>68</v>
      </c>
      <c r="BO5" s="23" t="s">
        <v>69</v>
      </c>
      <c r="BP5" s="23" t="s">
        <v>70</v>
      </c>
      <c r="BQ5" s="23" t="s">
        <v>71</v>
      </c>
      <c r="BR5" s="23" t="s">
        <v>72</v>
      </c>
      <c r="BS5" s="23" t="s">
        <v>73</v>
      </c>
      <c r="BT5" s="23" t="s">
        <v>74</v>
      </c>
      <c r="BU5" s="23" t="s">
        <v>75</v>
      </c>
      <c r="BV5" s="23" t="s">
        <v>76</v>
      </c>
      <c r="BW5" s="23" t="s">
        <v>77</v>
      </c>
      <c r="BX5" s="23" t="s">
        <v>78</v>
      </c>
      <c r="BY5" s="23" t="s">
        <v>79</v>
      </c>
      <c r="BZ5" s="23" t="s">
        <v>80</v>
      </c>
      <c r="CA5" s="23" t="s">
        <v>81</v>
      </c>
      <c r="CB5" s="23" t="s">
        <v>82</v>
      </c>
      <c r="CC5" s="23" t="s">
        <v>83</v>
      </c>
      <c r="CD5" s="23" t="s">
        <v>84</v>
      </c>
      <c r="CE5" s="23" t="s">
        <v>85</v>
      </c>
      <c r="CF5" s="23" t="s">
        <v>86</v>
      </c>
      <c r="CG5" s="23" t="s">
        <v>87</v>
      </c>
      <c r="CH5" s="23" t="s">
        <v>88</v>
      </c>
      <c r="CI5" s="23" t="s">
        <v>89</v>
      </c>
      <c r="CJ5" s="23" t="s">
        <v>90</v>
      </c>
      <c r="CK5" s="23" t="s">
        <v>91</v>
      </c>
      <c r="CL5" s="23" t="s">
        <v>92</v>
      </c>
      <c r="CM5" s="23" t="s">
        <v>93</v>
      </c>
      <c r="CN5" s="23" t="s">
        <v>94</v>
      </c>
      <c r="CO5" s="23" t="s">
        <v>95</v>
      </c>
      <c r="CP5" s="23" t="s">
        <v>96</v>
      </c>
      <c r="CQ5" s="23" t="s">
        <v>97</v>
      </c>
      <c r="CR5" s="23" t="s">
        <v>98</v>
      </c>
      <c r="CS5" s="23" t="s">
        <v>99</v>
      </c>
      <c r="CT5" s="23" t="s">
        <v>100</v>
      </c>
      <c r="CU5" s="23" t="s">
        <v>101</v>
      </c>
      <c r="CV5" s="23" t="s">
        <v>102</v>
      </c>
      <c r="CW5" s="23" t="s">
        <v>103</v>
      </c>
      <c r="CX5" s="23" t="s">
        <v>104</v>
      </c>
      <c r="CY5" s="23" t="s">
        <v>105</v>
      </c>
      <c r="CZ5" s="23" t="s">
        <v>106</v>
      </c>
      <c r="DA5" s="23" t="s">
        <v>107</v>
      </c>
      <c r="DB5" s="23" t="s">
        <v>108</v>
      </c>
      <c r="DC5" s="23" t="s">
        <v>109</v>
      </c>
      <c r="DD5" s="23" t="s">
        <v>110</v>
      </c>
      <c r="DE5" s="23" t="s">
        <v>111</v>
      </c>
      <c r="DF5" s="23" t="s">
        <v>112</v>
      </c>
      <c r="DG5" s="23" t="s">
        <v>113</v>
      </c>
      <c r="DH5" s="23" t="s">
        <v>114</v>
      </c>
      <c r="DI5" s="23" t="s">
        <v>115</v>
      </c>
      <c r="DJ5" s="23" t="s">
        <v>116</v>
      </c>
      <c r="DK5" s="23" t="s">
        <v>117</v>
      </c>
      <c r="DL5" s="23" t="s">
        <v>118</v>
      </c>
      <c r="DM5" s="23" t="s">
        <v>119</v>
      </c>
      <c r="DN5" s="23" t="s">
        <v>120</v>
      </c>
      <c r="DO5" s="23" t="s">
        <v>121</v>
      </c>
      <c r="DP5" s="23" t="s">
        <v>122</v>
      </c>
      <c r="DQ5" s="23" t="s">
        <v>123</v>
      </c>
      <c r="DR5" s="23" t="s">
        <v>124</v>
      </c>
      <c r="DS5" s="23" t="s">
        <v>125</v>
      </c>
      <c r="DT5" s="23" t="s">
        <v>126</v>
      </c>
      <c r="DU5" s="23" t="s">
        <v>127</v>
      </c>
      <c r="DV5" s="23" t="s">
        <v>128</v>
      </c>
      <c r="DW5" s="23" t="s">
        <v>129</v>
      </c>
      <c r="DX5" s="23" t="s">
        <v>130</v>
      </c>
      <c r="DY5" s="23" t="s">
        <v>131</v>
      </c>
      <c r="DZ5" s="23" t="s">
        <v>132</v>
      </c>
      <c r="EA5" s="23" t="s">
        <v>133</v>
      </c>
      <c r="EB5" s="23" t="s">
        <v>134</v>
      </c>
      <c r="EC5" s="23" t="s">
        <v>135</v>
      </c>
      <c r="ED5" s="23" t="s">
        <v>136</v>
      </c>
      <c r="EE5" s="23" t="s">
        <v>137</v>
      </c>
      <c r="EF5" s="23" t="s">
        <v>138</v>
      </c>
      <c r="EG5" s="23" t="s">
        <v>139</v>
      </c>
      <c r="EH5" s="23" t="s">
        <v>140</v>
      </c>
      <c r="EI5" s="23" t="s">
        <v>141</v>
      </c>
      <c r="EJ5" s="23" t="s">
        <v>142</v>
      </c>
      <c r="EK5" s="23" t="s">
        <v>143</v>
      </c>
      <c r="EL5" s="23" t="s">
        <v>144</v>
      </c>
      <c r="EM5" s="23" t="s">
        <v>145</v>
      </c>
      <c r="EN5" s="23" t="s">
        <v>146</v>
      </c>
      <c r="EO5" s="23" t="s">
        <v>147</v>
      </c>
      <c r="EP5" s="23" t="s">
        <v>148</v>
      </c>
      <c r="EQ5" s="23" t="s">
        <v>149</v>
      </c>
      <c r="ER5" s="23" t="s">
        <v>150</v>
      </c>
      <c r="ES5" s="23" t="s">
        <v>151</v>
      </c>
      <c r="ET5" s="23" t="s">
        <v>152</v>
      </c>
      <c r="EU5" s="23" t="s">
        <v>153</v>
      </c>
      <c r="EV5" s="23" t="s">
        <v>154</v>
      </c>
      <c r="EW5" s="23" t="s">
        <v>155</v>
      </c>
      <c r="EX5" s="23" t="s">
        <v>156</v>
      </c>
      <c r="EY5" s="23" t="s">
        <v>157</v>
      </c>
      <c r="EZ5" s="23" t="s">
        <v>158</v>
      </c>
      <c r="FA5" s="23" t="s">
        <v>159</v>
      </c>
      <c r="FB5" s="23" t="s">
        <v>160</v>
      </c>
      <c r="FC5" s="23" t="s">
        <v>161</v>
      </c>
      <c r="FD5" s="23" t="s">
        <v>162</v>
      </c>
      <c r="FE5" s="23" t="s">
        <v>163</v>
      </c>
      <c r="FF5" s="23" t="s">
        <v>164</v>
      </c>
      <c r="FG5" s="23" t="s">
        <v>165</v>
      </c>
      <c r="FH5" s="23" t="s">
        <v>166</v>
      </c>
      <c r="FI5" s="23" t="s">
        <v>167</v>
      </c>
      <c r="FJ5" s="23" t="s">
        <v>168</v>
      </c>
    </row>
    <row r="6" spans="1:167" s="19" customFormat="1" ht="12" customHeight="1" x14ac:dyDescent="0.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</row>
    <row r="7" spans="1:167" s="26" customFormat="1" ht="20.100000000000001" customHeight="1" x14ac:dyDescent="0.2">
      <c r="A7" s="24" t="s">
        <v>169</v>
      </c>
      <c r="B7" s="25">
        <v>64904.73</v>
      </c>
      <c r="C7" s="25">
        <v>35328.755224100008</v>
      </c>
      <c r="D7" s="25">
        <v>52006.666744710004</v>
      </c>
      <c r="E7" s="25">
        <f t="shared" ref="E7:AX7" si="0">E9+E17</f>
        <v>42504.335436691617</v>
      </c>
      <c r="F7" s="25">
        <f t="shared" si="0"/>
        <v>53425.928212671497</v>
      </c>
      <c r="G7" s="25">
        <f t="shared" si="0"/>
        <v>54197.30503699847</v>
      </c>
      <c r="H7" s="25">
        <f t="shared" si="0"/>
        <v>52468.573144877213</v>
      </c>
      <c r="I7" s="25">
        <f t="shared" si="0"/>
        <v>62168.146180586307</v>
      </c>
      <c r="J7" s="25">
        <f t="shared" si="0"/>
        <v>29228.563250811643</v>
      </c>
      <c r="K7" s="25">
        <f t="shared" si="0"/>
        <v>18613.100247333292</v>
      </c>
      <c r="L7" s="25">
        <f t="shared" si="0"/>
        <v>42788.048052460035</v>
      </c>
      <c r="M7" s="25">
        <f t="shared" si="0"/>
        <v>44842.588032271393</v>
      </c>
      <c r="N7" s="25">
        <f t="shared" si="0"/>
        <v>29777.684142082766</v>
      </c>
      <c r="O7" s="25">
        <f t="shared" si="0"/>
        <v>28870.745102982371</v>
      </c>
      <c r="P7" s="25">
        <f>SUM(D7:O7)</f>
        <v>510891.68358447665</v>
      </c>
      <c r="Q7" s="25">
        <f t="shared" si="0"/>
        <v>28661.551611363004</v>
      </c>
      <c r="R7" s="25">
        <f t="shared" si="0"/>
        <v>49654.864004635339</v>
      </c>
      <c r="S7" s="25">
        <f t="shared" si="0"/>
        <v>32281.4744565851</v>
      </c>
      <c r="T7" s="25">
        <f t="shared" si="0"/>
        <v>27126.122809035853</v>
      </c>
      <c r="U7" s="25">
        <f t="shared" si="0"/>
        <v>24284.788589944023</v>
      </c>
      <c r="V7" s="25">
        <f t="shared" si="0"/>
        <v>24571.207261980489</v>
      </c>
      <c r="W7" s="25">
        <f t="shared" si="0"/>
        <v>33357.480589740117</v>
      </c>
      <c r="X7" s="25">
        <f t="shared" si="0"/>
        <v>20823.673929376593</v>
      </c>
      <c r="Y7" s="25">
        <f t="shared" si="0"/>
        <v>16774.352141410352</v>
      </c>
      <c r="Z7" s="25">
        <f t="shared" si="0"/>
        <v>15477.071141330303</v>
      </c>
      <c r="AA7" s="25">
        <f t="shared" si="0"/>
        <v>16454.2944559157</v>
      </c>
      <c r="AB7" s="25">
        <f t="shared" si="0"/>
        <v>41973.081106603524</v>
      </c>
      <c r="AC7" s="25">
        <f>SUM(Q7:AB7)</f>
        <v>331439.96209792036</v>
      </c>
      <c r="AD7" s="25">
        <f t="shared" si="0"/>
        <v>38627.629626360897</v>
      </c>
      <c r="AE7" s="25">
        <f t="shared" si="0"/>
        <v>23684.521537328135</v>
      </c>
      <c r="AF7" s="25">
        <f t="shared" si="0"/>
        <v>34725.826602372232</v>
      </c>
      <c r="AG7" s="25">
        <f t="shared" si="0"/>
        <v>21216.669978208112</v>
      </c>
      <c r="AH7" s="25">
        <f t="shared" si="0"/>
        <v>42297.139665172392</v>
      </c>
      <c r="AI7" s="25">
        <f t="shared" si="0"/>
        <v>68932.0837500739</v>
      </c>
      <c r="AJ7" s="25">
        <f t="shared" si="0"/>
        <v>63735.198894869951</v>
      </c>
      <c r="AK7" s="25">
        <f t="shared" si="0"/>
        <v>66063.43285832995</v>
      </c>
      <c r="AL7" s="25">
        <f t="shared" si="0"/>
        <v>18929.537714456921</v>
      </c>
      <c r="AM7" s="25">
        <f t="shared" si="0"/>
        <v>23765.205822094365</v>
      </c>
      <c r="AN7" s="25">
        <f t="shared" si="0"/>
        <v>33576.593921863838</v>
      </c>
      <c r="AO7" s="25">
        <f t="shared" si="0"/>
        <v>35288.844272534305</v>
      </c>
      <c r="AP7" s="25">
        <f>SUM(AD7:AO7)</f>
        <v>470842.68464366498</v>
      </c>
      <c r="AQ7" s="25">
        <f t="shared" si="0"/>
        <v>45658.235270427474</v>
      </c>
      <c r="AR7" s="25">
        <f t="shared" si="0"/>
        <v>39703.241277155161</v>
      </c>
      <c r="AS7" s="25">
        <f t="shared" si="0"/>
        <v>36053.419115267774</v>
      </c>
      <c r="AT7" s="25">
        <f t="shared" si="0"/>
        <v>104341.7060825354</v>
      </c>
      <c r="AU7" s="25">
        <f t="shared" si="0"/>
        <v>21279.483386614171</v>
      </c>
      <c r="AV7" s="25">
        <f t="shared" si="0"/>
        <v>36863.382271730654</v>
      </c>
      <c r="AW7" s="25">
        <f t="shared" si="0"/>
        <v>42327.058274834744</v>
      </c>
      <c r="AX7" s="25">
        <f t="shared" si="0"/>
        <v>49292.107935249252</v>
      </c>
      <c r="AY7" s="25">
        <f>AY9+AY17</f>
        <v>104757.82747806879</v>
      </c>
      <c r="AZ7" s="25">
        <f>AZ9+AZ17</f>
        <v>48411.02846241778</v>
      </c>
      <c r="BA7" s="25">
        <f>BA9+BA17</f>
        <v>22275.877045628007</v>
      </c>
      <c r="BB7" s="25">
        <v>49835.895848633743</v>
      </c>
      <c r="BC7" s="25">
        <f>SUM(AQ7:BB7)</f>
        <v>600799.26244856289</v>
      </c>
      <c r="BD7" s="25">
        <f t="shared" ref="BD7:BJ7" si="1">BD9+BD17</f>
        <v>36827.188796668452</v>
      </c>
      <c r="BE7" s="25">
        <f t="shared" si="1"/>
        <v>38979.410395655948</v>
      </c>
      <c r="BF7" s="25">
        <f t="shared" si="1"/>
        <v>48910.832299771449</v>
      </c>
      <c r="BG7" s="25">
        <f t="shared" si="1"/>
        <v>52738.946669926787</v>
      </c>
      <c r="BH7" s="25">
        <f t="shared" si="1"/>
        <v>42364.914208365204</v>
      </c>
      <c r="BI7" s="25">
        <f t="shared" si="1"/>
        <v>71658.654246356717</v>
      </c>
      <c r="BJ7" s="25">
        <f t="shared" si="1"/>
        <v>41908.562501881948</v>
      </c>
      <c r="BK7" s="25">
        <f>BK9+BK17</f>
        <v>26521.146387004923</v>
      </c>
      <c r="BL7" s="25">
        <f>BL9+BL17</f>
        <v>23831.116157984554</v>
      </c>
      <c r="BM7" s="25">
        <f>BM9+BM17</f>
        <v>27206.333882632483</v>
      </c>
      <c r="BN7" s="25">
        <f>BN9+BN17</f>
        <v>39963.70391058622</v>
      </c>
      <c r="BO7" s="25">
        <f>BO9+BO17</f>
        <v>38657.121834984609</v>
      </c>
      <c r="BP7" s="25">
        <f>SUM(BD7:BO7)</f>
        <v>489567.93129181932</v>
      </c>
      <c r="BQ7" s="25">
        <f t="shared" ref="BQ7:CB7" si="2">BQ9+BQ17</f>
        <v>41309.473182597503</v>
      </c>
      <c r="BR7" s="25">
        <f t="shared" si="2"/>
        <v>94975.886452669976</v>
      </c>
      <c r="BS7" s="25">
        <f t="shared" si="2"/>
        <v>28968.195403340003</v>
      </c>
      <c r="BT7" s="25">
        <f t="shared" si="2"/>
        <v>35829.529146510002</v>
      </c>
      <c r="BU7" s="25">
        <f t="shared" si="2"/>
        <v>31216.20195789</v>
      </c>
      <c r="BV7" s="25">
        <f t="shared" si="2"/>
        <v>85515.567340809997</v>
      </c>
      <c r="BW7" s="25">
        <f t="shared" si="2"/>
        <v>36335.350094189998</v>
      </c>
      <c r="BX7" s="25">
        <f t="shared" si="2"/>
        <v>39949.524271629998</v>
      </c>
      <c r="BY7" s="25">
        <f t="shared" si="2"/>
        <v>61874.516887869999</v>
      </c>
      <c r="BZ7" s="25">
        <f t="shared" si="2"/>
        <v>47963.070769470003</v>
      </c>
      <c r="CA7" s="25">
        <f t="shared" si="2"/>
        <v>30450.836615380009</v>
      </c>
      <c r="CB7" s="25">
        <f t="shared" si="2"/>
        <v>62196.705584360003</v>
      </c>
      <c r="CC7" s="25">
        <f>SUM(BQ7:CB7)</f>
        <v>596584.85770671745</v>
      </c>
      <c r="CD7" s="25">
        <f t="shared" ref="CD7:CO7" si="3">CD9+CD17</f>
        <v>25576.761135289998</v>
      </c>
      <c r="CE7" s="25">
        <f t="shared" si="3"/>
        <v>23387.800489729998</v>
      </c>
      <c r="CF7" s="25">
        <f t="shared" si="3"/>
        <v>33127.19585411001</v>
      </c>
      <c r="CG7" s="25">
        <f t="shared" si="3"/>
        <v>39406.431305210004</v>
      </c>
      <c r="CH7" s="25">
        <f t="shared" si="3"/>
        <v>37856.204066130085</v>
      </c>
      <c r="CI7" s="25">
        <f t="shared" si="3"/>
        <v>61470.32028633001</v>
      </c>
      <c r="CJ7" s="25">
        <f t="shared" si="3"/>
        <v>38093.464938089994</v>
      </c>
      <c r="CK7" s="25">
        <f t="shared" si="3"/>
        <v>40330.19769945</v>
      </c>
      <c r="CL7" s="25">
        <f t="shared" si="3"/>
        <v>56019.226798829994</v>
      </c>
      <c r="CM7" s="25">
        <f t="shared" si="3"/>
        <v>40719.804474740005</v>
      </c>
      <c r="CN7" s="25">
        <f t="shared" si="3"/>
        <v>37063.051809503486</v>
      </c>
      <c r="CO7" s="25">
        <f t="shared" si="3"/>
        <v>45251.001760500003</v>
      </c>
      <c r="CP7" s="25">
        <f>+SUM(CD7:CO7)</f>
        <v>478301.46061791357</v>
      </c>
      <c r="CQ7" s="25">
        <f t="shared" ref="CQ7:DB7" si="4">CQ9+CQ17</f>
        <v>35316.826629894371</v>
      </c>
      <c r="CR7" s="25">
        <f t="shared" si="4"/>
        <v>27385.680430441058</v>
      </c>
      <c r="CS7" s="25">
        <f t="shared" si="4"/>
        <v>60063.635695140001</v>
      </c>
      <c r="CT7" s="25">
        <f t="shared" si="4"/>
        <v>45877.926553190002</v>
      </c>
      <c r="CU7" s="25">
        <f t="shared" si="4"/>
        <v>59243.596215320009</v>
      </c>
      <c r="CV7" s="25">
        <f t="shared" si="4"/>
        <v>66731.127313160003</v>
      </c>
      <c r="CW7" s="25">
        <f t="shared" si="4"/>
        <v>31343.331676160004</v>
      </c>
      <c r="CX7" s="25">
        <f t="shared" si="4"/>
        <v>52286.054037689995</v>
      </c>
      <c r="CY7" s="25">
        <f t="shared" si="4"/>
        <v>45183.652354952501</v>
      </c>
      <c r="CZ7" s="25">
        <f t="shared" si="4"/>
        <v>35739.293122080009</v>
      </c>
      <c r="DA7" s="25">
        <f t="shared" si="4"/>
        <v>39761.960316160003</v>
      </c>
      <c r="DB7" s="25">
        <f t="shared" si="4"/>
        <v>68206.542005540003</v>
      </c>
      <c r="DC7" s="25">
        <f>+SUM(CQ7:DB7)</f>
        <v>567139.62634972786</v>
      </c>
      <c r="DD7" s="25">
        <f t="shared" ref="DD7:DO7" si="5">DD9+DD17</f>
        <v>52881.361284090002</v>
      </c>
      <c r="DE7" s="25">
        <f t="shared" si="5"/>
        <v>66373.323517269993</v>
      </c>
      <c r="DF7" s="25">
        <f t="shared" si="5"/>
        <v>147150.51430813997</v>
      </c>
      <c r="DG7" s="25">
        <f t="shared" si="5"/>
        <v>102213.98847568002</v>
      </c>
      <c r="DH7" s="25">
        <f t="shared" si="5"/>
        <v>86092.537952569997</v>
      </c>
      <c r="DI7" s="25">
        <f t="shared" si="5"/>
        <v>66578.041803119995</v>
      </c>
      <c r="DJ7" s="25">
        <f t="shared" si="5"/>
        <v>51243.146655720004</v>
      </c>
      <c r="DK7" s="25">
        <f t="shared" si="5"/>
        <v>66114.831992863939</v>
      </c>
      <c r="DL7" s="25">
        <f t="shared" si="5"/>
        <v>75453.442332249979</v>
      </c>
      <c r="DM7" s="25">
        <f t="shared" si="5"/>
        <v>37791.708078355005</v>
      </c>
      <c r="DN7" s="25">
        <f t="shared" si="5"/>
        <v>54821.738201919667</v>
      </c>
      <c r="DO7" s="25">
        <f t="shared" si="5"/>
        <v>50655.73731597</v>
      </c>
      <c r="DP7" s="25">
        <f>+SUM(DD7:DO7)</f>
        <v>857370.37191794859</v>
      </c>
      <c r="DQ7" s="25">
        <f t="shared" ref="DQ7:EB7" si="6">DQ9+DQ17</f>
        <v>72073.737062369997</v>
      </c>
      <c r="DR7" s="25">
        <f t="shared" si="6"/>
        <v>55751.740543877182</v>
      </c>
      <c r="DS7" s="25">
        <f t="shared" si="6"/>
        <v>52213.373556371247</v>
      </c>
      <c r="DT7" s="25">
        <f t="shared" si="6"/>
        <v>52735.022282150028</v>
      </c>
      <c r="DU7" s="25">
        <f t="shared" si="6"/>
        <v>55803.414294787377</v>
      </c>
      <c r="DV7" s="25">
        <f t="shared" si="6"/>
        <v>64333.748056722296</v>
      </c>
      <c r="DW7" s="25">
        <f t="shared" si="6"/>
        <v>68684.48898367252</v>
      </c>
      <c r="DX7" s="25">
        <f t="shared" si="6"/>
        <v>66379.99991203034</v>
      </c>
      <c r="DY7" s="25">
        <f t="shared" si="6"/>
        <v>78341.810896880008</v>
      </c>
      <c r="DZ7" s="25">
        <f t="shared" si="6"/>
        <v>77415.640753957952</v>
      </c>
      <c r="EA7" s="25">
        <f t="shared" si="6"/>
        <v>39358.605525598396</v>
      </c>
      <c r="EB7" s="25">
        <f t="shared" si="6"/>
        <v>38799.935038999298</v>
      </c>
      <c r="EC7" s="25">
        <f>+SUM(DQ7:EB7)</f>
        <v>721891.51690741663</v>
      </c>
      <c r="ED7" s="25">
        <f t="shared" ref="ED7:EO7" si="7">ED9+ED17</f>
        <v>70440.385337489308</v>
      </c>
      <c r="EE7" s="25">
        <f t="shared" si="7"/>
        <v>75641.630933067194</v>
      </c>
      <c r="EF7" s="25">
        <f t="shared" si="7"/>
        <v>80374.273170836721</v>
      </c>
      <c r="EG7" s="25">
        <f t="shared" si="7"/>
        <v>62052.272157349667</v>
      </c>
      <c r="EH7" s="25">
        <f t="shared" si="7"/>
        <v>46788.722130175542</v>
      </c>
      <c r="EI7" s="25">
        <f t="shared" si="7"/>
        <v>74102.799261702312</v>
      </c>
      <c r="EJ7" s="25">
        <f t="shared" si="7"/>
        <v>65053.959889584075</v>
      </c>
      <c r="EK7" s="25">
        <f t="shared" si="7"/>
        <v>51059.700870743509</v>
      </c>
      <c r="EL7" s="25">
        <f t="shared" si="7"/>
        <v>56726.180737140123</v>
      </c>
      <c r="EM7" s="25">
        <f t="shared" si="7"/>
        <v>66593.966329848554</v>
      </c>
      <c r="EN7" s="25">
        <f t="shared" si="7"/>
        <v>48607.400209523883</v>
      </c>
      <c r="EO7" s="25">
        <f t="shared" si="7"/>
        <v>39031.534287706505</v>
      </c>
      <c r="EP7" s="25">
        <f>+SUM(ED7:EO7)</f>
        <v>736472.82531516731</v>
      </c>
      <c r="EQ7" s="25">
        <f t="shared" ref="EQ7:FB7" si="8">EQ9+EQ17</f>
        <v>56813.842576239091</v>
      </c>
      <c r="ER7" s="25">
        <f t="shared" si="8"/>
        <v>47090.355921310002</v>
      </c>
      <c r="ES7" s="25">
        <f t="shared" si="8"/>
        <v>77636.801841607303</v>
      </c>
      <c r="ET7" s="25">
        <f t="shared" si="8"/>
        <v>92152.919104007087</v>
      </c>
      <c r="EU7" s="25">
        <f t="shared" si="8"/>
        <v>35335.558581496814</v>
      </c>
      <c r="EV7" s="25">
        <f t="shared" si="8"/>
        <v>22558.929015781829</v>
      </c>
      <c r="EW7" s="25">
        <f t="shared" si="8"/>
        <v>58831.588782299099</v>
      </c>
      <c r="EX7" s="25">
        <f t="shared" si="8"/>
        <v>75634.074450454456</v>
      </c>
      <c r="EY7" s="25">
        <f t="shared" si="8"/>
        <v>57638.584752230629</v>
      </c>
      <c r="EZ7" s="25">
        <f t="shared" si="8"/>
        <v>57007.592634024419</v>
      </c>
      <c r="FA7" s="25">
        <f t="shared" si="8"/>
        <v>52013.976520940603</v>
      </c>
      <c r="FB7" s="25">
        <f t="shared" si="8"/>
        <v>32009.31688255709</v>
      </c>
      <c r="FC7" s="25">
        <f>+SUM(EQ7:FB7)</f>
        <v>664723.54106294841</v>
      </c>
      <c r="FD7" s="25">
        <f t="shared" ref="FD7:FI7" si="9">FD9+FD17</f>
        <v>61781.353484949868</v>
      </c>
      <c r="FE7" s="25">
        <f t="shared" si="9"/>
        <v>55142.941835306388</v>
      </c>
      <c r="FF7" s="25">
        <f t="shared" si="9"/>
        <v>77679.231777741501</v>
      </c>
      <c r="FG7" s="25">
        <f t="shared" si="9"/>
        <v>56545.454363764147</v>
      </c>
      <c r="FH7" s="25">
        <f t="shared" si="9"/>
        <v>82849.301795774285</v>
      </c>
      <c r="FI7" s="25">
        <f t="shared" si="9"/>
        <v>71200.953111092022</v>
      </c>
      <c r="FJ7" s="25">
        <f>+SUM(FD7:FI7)</f>
        <v>405199.23636862828</v>
      </c>
    </row>
    <row r="8" spans="1:167" s="19" customFormat="1" ht="12" customHeight="1" x14ac:dyDescent="0.2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</row>
    <row r="9" spans="1:167" s="26" customFormat="1" ht="20.100000000000001" customHeight="1" x14ac:dyDescent="0.2">
      <c r="A9" s="29" t="s">
        <v>170</v>
      </c>
      <c r="B9" s="30">
        <v>60853.482486470006</v>
      </c>
      <c r="C9" s="30">
        <v>34518.092224100008</v>
      </c>
      <c r="D9" s="30">
        <v>50912.316744710006</v>
      </c>
      <c r="E9" s="30">
        <v>40697.478914259998</v>
      </c>
      <c r="F9" s="30">
        <v>52327.638437060006</v>
      </c>
      <c r="G9" s="30">
        <v>53067.66915432</v>
      </c>
      <c r="H9" s="30">
        <v>51497.832236919996</v>
      </c>
      <c r="I9" s="30">
        <v>61167.843734033704</v>
      </c>
      <c r="J9" s="30">
        <v>29169.410317520003</v>
      </c>
      <c r="K9" s="30">
        <v>18562.906061541413</v>
      </c>
      <c r="L9" s="30">
        <v>42703.484568411426</v>
      </c>
      <c r="M9" s="30">
        <f t="shared" ref="M9:AY9" si="10">SUM(M10:M15)</f>
        <v>44790.179901770003</v>
      </c>
      <c r="N9" s="30">
        <f t="shared" si="10"/>
        <v>29692.967972220002</v>
      </c>
      <c r="O9" s="30">
        <f t="shared" si="10"/>
        <v>28827.55924834</v>
      </c>
      <c r="P9" s="31">
        <f t="shared" ref="P9:P29" si="11">SUM(D9:O9)</f>
        <v>503417.28729110659</v>
      </c>
      <c r="Q9" s="30">
        <f t="shared" si="10"/>
        <v>28646.811138840003</v>
      </c>
      <c r="R9" s="30">
        <f t="shared" si="10"/>
        <v>49621.445704650003</v>
      </c>
      <c r="S9" s="30">
        <f t="shared" si="10"/>
        <v>32276.945560740001</v>
      </c>
      <c r="T9" s="30">
        <f t="shared" si="10"/>
        <v>27042.06674111</v>
      </c>
      <c r="U9" s="30">
        <f t="shared" si="10"/>
        <v>22877.11455151</v>
      </c>
      <c r="V9" s="30">
        <f t="shared" si="10"/>
        <v>24532.837297550002</v>
      </c>
      <c r="W9" s="30">
        <f t="shared" si="10"/>
        <v>33273.937999630005</v>
      </c>
      <c r="X9" s="30">
        <f t="shared" si="10"/>
        <v>20808.364082150001</v>
      </c>
      <c r="Y9" s="30">
        <f t="shared" si="10"/>
        <v>16731.78121524</v>
      </c>
      <c r="Z9" s="30">
        <f t="shared" si="10"/>
        <v>15413.790998129998</v>
      </c>
      <c r="AA9" s="30">
        <f t="shared" si="10"/>
        <v>16441.90789911</v>
      </c>
      <c r="AB9" s="30">
        <f t="shared" si="10"/>
        <v>41562.095263070005</v>
      </c>
      <c r="AC9" s="31">
        <f t="shared" ref="AC9:AC15" si="12">SUM(Q9:AB9)</f>
        <v>329229.09845173004</v>
      </c>
      <c r="AD9" s="30">
        <f t="shared" si="10"/>
        <v>36319.446184460001</v>
      </c>
      <c r="AE9" s="30">
        <f t="shared" si="10"/>
        <v>23668.591821049999</v>
      </c>
      <c r="AF9" s="30">
        <f t="shared" si="10"/>
        <v>34701.701121220001</v>
      </c>
      <c r="AG9" s="30">
        <f t="shared" si="10"/>
        <v>21182.479500770005</v>
      </c>
      <c r="AH9" s="30">
        <f t="shared" si="10"/>
        <v>40643.099240460004</v>
      </c>
      <c r="AI9" s="30">
        <f t="shared" si="10"/>
        <v>68894.827405210002</v>
      </c>
      <c r="AJ9" s="30">
        <f t="shared" si="10"/>
        <v>63719.773444480001</v>
      </c>
      <c r="AK9" s="30">
        <f t="shared" si="10"/>
        <v>64992.253717320011</v>
      </c>
      <c r="AL9" s="30">
        <f t="shared" si="10"/>
        <v>18903.079457260003</v>
      </c>
      <c r="AM9" s="30">
        <f t="shared" si="10"/>
        <v>21546.916134670002</v>
      </c>
      <c r="AN9" s="30">
        <f t="shared" si="10"/>
        <v>33565.766460979998</v>
      </c>
      <c r="AO9" s="30">
        <f t="shared" si="10"/>
        <v>34027.89756985</v>
      </c>
      <c r="AP9" s="31">
        <f t="shared" ref="AP9:AP15" si="13">SUM(AD9:AO9)</f>
        <v>462165.83205773006</v>
      </c>
      <c r="AQ9" s="30">
        <f t="shared" si="10"/>
        <v>45649.386593449999</v>
      </c>
      <c r="AR9" s="30">
        <f t="shared" si="10"/>
        <v>39690.170005009997</v>
      </c>
      <c r="AS9" s="30">
        <f t="shared" si="10"/>
        <v>36041.231360570004</v>
      </c>
      <c r="AT9" s="30">
        <f t="shared" si="10"/>
        <v>102932.94059182999</v>
      </c>
      <c r="AU9" s="30">
        <f t="shared" si="10"/>
        <v>21269.856391944413</v>
      </c>
      <c r="AV9" s="30">
        <f t="shared" si="10"/>
        <v>35265.061787480001</v>
      </c>
      <c r="AW9" s="30">
        <f t="shared" si="10"/>
        <v>42310.284768619997</v>
      </c>
      <c r="AX9" s="30">
        <f t="shared" si="10"/>
        <v>47790.498910529997</v>
      </c>
      <c r="AY9" s="30">
        <f t="shared" si="10"/>
        <v>103714.1220035</v>
      </c>
      <c r="AZ9" s="30">
        <f>SUM(AZ10:AZ15)</f>
        <v>47106.092334079993</v>
      </c>
      <c r="BA9" s="30">
        <f>SUM(BA10:BA15)</f>
        <v>21895.603976729999</v>
      </c>
      <c r="BB9" s="30">
        <v>48097.698005069993</v>
      </c>
      <c r="BC9" s="31">
        <f t="shared" ref="BC9:BC15" si="14">SUM(AQ9:BB9)</f>
        <v>591762.94672881439</v>
      </c>
      <c r="BD9" s="30">
        <f t="shared" ref="BD9:BO9" si="15">SUM(BD10:BD15)</f>
        <v>36820.675581390002</v>
      </c>
      <c r="BE9" s="30">
        <f t="shared" si="15"/>
        <v>38966.344948140002</v>
      </c>
      <c r="BF9" s="30">
        <f t="shared" si="15"/>
        <v>48899.982593830005</v>
      </c>
      <c r="BG9" s="30">
        <f t="shared" si="15"/>
        <v>52738.673978649997</v>
      </c>
      <c r="BH9" s="30">
        <f t="shared" si="15"/>
        <v>42274.761272340002</v>
      </c>
      <c r="BI9" s="30">
        <f t="shared" si="15"/>
        <v>71171.352261619992</v>
      </c>
      <c r="BJ9" s="30">
        <f t="shared" si="15"/>
        <v>40952.069021930009</v>
      </c>
      <c r="BK9" s="30">
        <f t="shared" si="15"/>
        <v>26503.754041240001</v>
      </c>
      <c r="BL9" s="30">
        <f t="shared" si="15"/>
        <v>23778.39663612</v>
      </c>
      <c r="BM9" s="30">
        <f t="shared" si="15"/>
        <v>27179.431391660004</v>
      </c>
      <c r="BN9" s="30">
        <f t="shared" si="15"/>
        <v>37227.764965390001</v>
      </c>
      <c r="BO9" s="30">
        <f t="shared" si="15"/>
        <v>38368.976703150001</v>
      </c>
      <c r="BP9" s="31">
        <f t="shared" ref="BP9:BP15" si="16">SUM(BD9:BO9)</f>
        <v>484882.18339545996</v>
      </c>
      <c r="BQ9" s="30">
        <f t="shared" ref="BQ9:CB9" si="17">SUM(BQ10:BQ15)</f>
        <v>39558.812998200003</v>
      </c>
      <c r="BR9" s="30">
        <f t="shared" si="17"/>
        <v>94968.731331329982</v>
      </c>
      <c r="BS9" s="30">
        <f t="shared" si="17"/>
        <v>28952.109489190003</v>
      </c>
      <c r="BT9" s="30">
        <f t="shared" si="17"/>
        <v>32696.21068651</v>
      </c>
      <c r="BU9" s="30">
        <f t="shared" si="17"/>
        <v>31106.729464429998</v>
      </c>
      <c r="BV9" s="30">
        <f t="shared" si="17"/>
        <v>85355.221310299996</v>
      </c>
      <c r="BW9" s="30">
        <f t="shared" si="17"/>
        <v>36156.343314170001</v>
      </c>
      <c r="BX9" s="30">
        <f t="shared" si="17"/>
        <v>39847.130775599995</v>
      </c>
      <c r="BY9" s="30">
        <f t="shared" si="17"/>
        <v>59044.421702510001</v>
      </c>
      <c r="BZ9" s="30">
        <f t="shared" si="17"/>
        <v>47732.77690379</v>
      </c>
      <c r="CA9" s="30">
        <f t="shared" si="17"/>
        <v>30069.662069120008</v>
      </c>
      <c r="CB9" s="30">
        <f t="shared" si="17"/>
        <v>61441.927969550001</v>
      </c>
      <c r="CC9" s="31">
        <f t="shared" ref="CC9:CC15" si="18">SUM(BQ9:CB9)</f>
        <v>586930.07801469998</v>
      </c>
      <c r="CD9" s="30">
        <f t="shared" ref="CD9:CO9" si="19">SUM(CD10:CD15)</f>
        <v>25559.76032614</v>
      </c>
      <c r="CE9" s="30">
        <f t="shared" si="19"/>
        <v>23387.279767379998</v>
      </c>
      <c r="CF9" s="30">
        <f t="shared" si="19"/>
        <v>33117.92732539001</v>
      </c>
      <c r="CG9" s="30">
        <f t="shared" si="19"/>
        <v>39112.828703700005</v>
      </c>
      <c r="CH9" s="30">
        <f t="shared" si="19"/>
        <v>36128.85648373</v>
      </c>
      <c r="CI9" s="30">
        <f t="shared" si="19"/>
        <v>61439.750575740007</v>
      </c>
      <c r="CJ9" s="30">
        <f t="shared" si="19"/>
        <v>37309.69791088999</v>
      </c>
      <c r="CK9" s="30">
        <f t="shared" si="19"/>
        <v>40242.789091910003</v>
      </c>
      <c r="CL9" s="30">
        <f t="shared" si="19"/>
        <v>55974.062583489991</v>
      </c>
      <c r="CM9" s="30">
        <f t="shared" si="19"/>
        <v>40535.710100570002</v>
      </c>
      <c r="CN9" s="30">
        <f t="shared" si="19"/>
        <v>29715.464494943488</v>
      </c>
      <c r="CO9" s="30">
        <f t="shared" si="19"/>
        <v>45182.496106360006</v>
      </c>
      <c r="CP9" s="31">
        <f t="shared" ref="CP9:CP15" si="20">+SUM(CD9:CO9)</f>
        <v>467706.62347024347</v>
      </c>
      <c r="CQ9" s="30">
        <f t="shared" ref="CQ9:DB9" si="21">SUM(CQ10:CQ15)</f>
        <v>34700.995842474375</v>
      </c>
      <c r="CR9" s="30">
        <f t="shared" si="21"/>
        <v>27170.612435661056</v>
      </c>
      <c r="CS9" s="30">
        <f t="shared" si="21"/>
        <v>59947.261737549998</v>
      </c>
      <c r="CT9" s="30">
        <f t="shared" si="21"/>
        <v>42747.289213190001</v>
      </c>
      <c r="CU9" s="30">
        <f t="shared" si="21"/>
        <v>59105.87961347001</v>
      </c>
      <c r="CV9" s="30">
        <f t="shared" si="21"/>
        <v>66690.750771160005</v>
      </c>
      <c r="CW9" s="30">
        <f t="shared" si="21"/>
        <v>31296.037990390003</v>
      </c>
      <c r="CX9" s="30">
        <f t="shared" si="21"/>
        <v>44439.457866809993</v>
      </c>
      <c r="CY9" s="30">
        <f t="shared" si="21"/>
        <v>42665.399820890001</v>
      </c>
      <c r="CZ9" s="30">
        <f t="shared" si="21"/>
        <v>35588.984147140007</v>
      </c>
      <c r="DA9" s="30">
        <f t="shared" si="21"/>
        <v>39739.868174650001</v>
      </c>
      <c r="DB9" s="30">
        <f t="shared" si="21"/>
        <v>68073.778643190002</v>
      </c>
      <c r="DC9" s="31">
        <f t="shared" ref="DC9:DC15" si="22">+SUM(CQ9:DB9)</f>
        <v>552166.3162565754</v>
      </c>
      <c r="DD9" s="30">
        <f t="shared" ref="DD9:DO9" si="23">SUM(DD10:DD15)</f>
        <v>52582.175609580001</v>
      </c>
      <c r="DE9" s="30">
        <f t="shared" si="23"/>
        <v>66343.83747128</v>
      </c>
      <c r="DF9" s="30">
        <f t="shared" si="23"/>
        <v>147140.94355904998</v>
      </c>
      <c r="DG9" s="30">
        <f t="shared" si="23"/>
        <v>102202.78056309001</v>
      </c>
      <c r="DH9" s="30">
        <f t="shared" si="23"/>
        <v>86092.537952569997</v>
      </c>
      <c r="DI9" s="30">
        <f t="shared" si="23"/>
        <v>66496.41175341999</v>
      </c>
      <c r="DJ9" s="30">
        <f t="shared" si="23"/>
        <v>51203.664590940003</v>
      </c>
      <c r="DK9" s="30">
        <f t="shared" si="23"/>
        <v>66098.550494233932</v>
      </c>
      <c r="DL9" s="30">
        <f t="shared" si="23"/>
        <v>75160.548893099985</v>
      </c>
      <c r="DM9" s="30">
        <f t="shared" si="23"/>
        <v>37665.316527015006</v>
      </c>
      <c r="DN9" s="30">
        <f t="shared" si="23"/>
        <v>54814.941075719667</v>
      </c>
      <c r="DO9" s="30">
        <f t="shared" si="23"/>
        <v>50634.858315439997</v>
      </c>
      <c r="DP9" s="31">
        <f t="shared" ref="DP9:DP15" si="24">+SUM(DD9:DO9)</f>
        <v>856436.56680543872</v>
      </c>
      <c r="DQ9" s="30">
        <f t="shared" ref="DQ9:EB9" si="25">SUM(DQ10:DQ15)</f>
        <v>70738.747557769995</v>
      </c>
      <c r="DR9" s="30">
        <f t="shared" si="25"/>
        <v>55747.402559610004</v>
      </c>
      <c r="DS9" s="30">
        <f t="shared" si="25"/>
        <v>46799.400394689997</v>
      </c>
      <c r="DT9" s="30">
        <f t="shared" si="25"/>
        <v>52614.624922309995</v>
      </c>
      <c r="DU9" s="30">
        <f t="shared" si="25"/>
        <v>55802.714759249997</v>
      </c>
      <c r="DV9" s="30">
        <f t="shared" si="25"/>
        <v>64086.257142659997</v>
      </c>
      <c r="DW9" s="30">
        <f t="shared" si="25"/>
        <v>63913.526408309997</v>
      </c>
      <c r="DX9" s="30">
        <f t="shared" si="25"/>
        <v>66200.123912309995</v>
      </c>
      <c r="DY9" s="30">
        <f t="shared" si="25"/>
        <v>78341.810896880008</v>
      </c>
      <c r="DZ9" s="30">
        <f t="shared" si="25"/>
        <v>77388.593834889994</v>
      </c>
      <c r="EA9" s="30">
        <f t="shared" si="25"/>
        <v>39322.001177339997</v>
      </c>
      <c r="EB9" s="30">
        <f t="shared" si="25"/>
        <v>37809.629068039991</v>
      </c>
      <c r="EC9" s="31">
        <f t="shared" ref="EC9:EC15" si="26">+SUM(DQ9:EB9)</f>
        <v>708764.83263406006</v>
      </c>
      <c r="ED9" s="30">
        <f t="shared" ref="ED9:EO9" si="27">SUM(ED10:ED15)</f>
        <v>69944.025111700001</v>
      </c>
      <c r="EE9" s="30">
        <f t="shared" si="27"/>
        <v>75617.670597529999</v>
      </c>
      <c r="EF9" s="30">
        <f t="shared" si="27"/>
        <v>76563.581660120006</v>
      </c>
      <c r="EG9" s="30">
        <f t="shared" si="27"/>
        <v>62047.424943440004</v>
      </c>
      <c r="EH9" s="30">
        <f t="shared" si="27"/>
        <v>46750.767650549999</v>
      </c>
      <c r="EI9" s="30">
        <f t="shared" si="27"/>
        <v>73588.318243409987</v>
      </c>
      <c r="EJ9" s="30">
        <f t="shared" si="27"/>
        <v>64985.807614359997</v>
      </c>
      <c r="EK9" s="30">
        <f t="shared" si="27"/>
        <v>50832.351516270006</v>
      </c>
      <c r="EL9" s="30">
        <f t="shared" si="27"/>
        <v>56474.632535029996</v>
      </c>
      <c r="EM9" s="30">
        <f t="shared" si="27"/>
        <v>57128.065203369995</v>
      </c>
      <c r="EN9" s="30">
        <f t="shared" si="27"/>
        <v>48604.088825850005</v>
      </c>
      <c r="EO9" s="30">
        <f t="shared" si="27"/>
        <v>38036.504198259994</v>
      </c>
      <c r="EP9" s="31">
        <f t="shared" ref="EP9:EP14" si="28">+SUM(ED9:EO9)</f>
        <v>720573.23809989006</v>
      </c>
      <c r="EQ9" s="30">
        <f t="shared" ref="EQ9:FB9" si="29">SUM(EQ10:EQ15)</f>
        <v>51361.821205259992</v>
      </c>
      <c r="ER9" s="30">
        <f t="shared" si="29"/>
        <v>47089.897561310005</v>
      </c>
      <c r="ES9" s="30">
        <f t="shared" si="29"/>
        <v>77621.532005709989</v>
      </c>
      <c r="ET9" s="30">
        <f t="shared" si="29"/>
        <v>92115.812774539983</v>
      </c>
      <c r="EU9" s="30">
        <f t="shared" si="29"/>
        <v>35136.822795149994</v>
      </c>
      <c r="EV9" s="30">
        <f t="shared" si="29"/>
        <v>22498.97382766</v>
      </c>
      <c r="EW9" s="30">
        <f t="shared" si="29"/>
        <v>58809.837436360001</v>
      </c>
      <c r="EX9" s="30">
        <f t="shared" si="29"/>
        <v>75474.875689760011</v>
      </c>
      <c r="EY9" s="30">
        <f t="shared" si="29"/>
        <v>57383.458834630001</v>
      </c>
      <c r="EZ9" s="30">
        <f t="shared" si="29"/>
        <v>56829.139924759998</v>
      </c>
      <c r="FA9" s="30">
        <f t="shared" si="29"/>
        <v>51557.016047000012</v>
      </c>
      <c r="FB9" s="30">
        <f t="shared" si="29"/>
        <v>31049.941046989999</v>
      </c>
      <c r="FC9" s="31">
        <f t="shared" ref="FC9:FC14" si="30">+SUM(EQ9:FB9)</f>
        <v>656929.12914913008</v>
      </c>
      <c r="FD9" s="30">
        <f t="shared" ref="FD9:FI9" si="31">SUM(FD10:FD15)</f>
        <v>61266.380307770007</v>
      </c>
      <c r="FE9" s="30">
        <f t="shared" si="31"/>
        <v>55142.423646710005</v>
      </c>
      <c r="FF9" s="30">
        <f t="shared" si="31"/>
        <v>71725.341484339995</v>
      </c>
      <c r="FG9" s="30">
        <f t="shared" si="31"/>
        <v>56558.41064717</v>
      </c>
      <c r="FH9" s="30">
        <f t="shared" si="31"/>
        <v>82846.715251220012</v>
      </c>
      <c r="FI9" s="30">
        <f t="shared" si="31"/>
        <v>71129.06190678</v>
      </c>
      <c r="FJ9" s="31">
        <f t="shared" ref="FJ9:FJ14" si="32">+SUM(FD9:FI9)</f>
        <v>398668.33324399003</v>
      </c>
    </row>
    <row r="10" spans="1:167" s="19" customFormat="1" ht="20.100000000000001" customHeight="1" x14ac:dyDescent="0.2">
      <c r="A10" s="32" t="s">
        <v>171</v>
      </c>
      <c r="B10" s="33">
        <v>41042.540295339997</v>
      </c>
      <c r="C10" s="33">
        <v>25810.897712420003</v>
      </c>
      <c r="D10" s="33">
        <v>39436.501978810003</v>
      </c>
      <c r="E10" s="33">
        <v>26037.893225309999</v>
      </c>
      <c r="F10" s="33">
        <v>41770.8562981</v>
      </c>
      <c r="G10" s="33">
        <v>38718.081232529999</v>
      </c>
      <c r="H10" s="33">
        <v>33897.955345199996</v>
      </c>
      <c r="I10" s="33">
        <v>44329.506729410001</v>
      </c>
      <c r="J10" s="33">
        <v>18813.724774090002</v>
      </c>
      <c r="K10" s="33">
        <v>11502.120282560001</v>
      </c>
      <c r="L10" s="33">
        <v>33269.649474919999</v>
      </c>
      <c r="M10" s="33">
        <v>32406.112769749998</v>
      </c>
      <c r="N10" s="33">
        <v>20668.679758570001</v>
      </c>
      <c r="O10" s="33">
        <v>15398.058022550002</v>
      </c>
      <c r="P10" s="34">
        <f t="shared" si="11"/>
        <v>356249.1398918</v>
      </c>
      <c r="Q10" s="33">
        <v>23075.577407290002</v>
      </c>
      <c r="R10" s="33">
        <v>33008.96516955</v>
      </c>
      <c r="S10" s="33">
        <v>20705.93247014</v>
      </c>
      <c r="T10" s="33">
        <v>21798.194932090002</v>
      </c>
      <c r="U10" s="33">
        <v>16216.855419569998</v>
      </c>
      <c r="V10" s="33">
        <v>18628.158648640001</v>
      </c>
      <c r="W10" s="33">
        <v>20413.500596600003</v>
      </c>
      <c r="X10" s="33">
        <v>15553.4056987</v>
      </c>
      <c r="Y10" s="33">
        <v>7414.3548726500003</v>
      </c>
      <c r="Z10" s="33">
        <v>8881.0291839499987</v>
      </c>
      <c r="AA10" s="33">
        <v>12588.932655249999</v>
      </c>
      <c r="AB10" s="33">
        <v>19070.62572254</v>
      </c>
      <c r="AC10" s="34">
        <f t="shared" si="12"/>
        <v>217355.53277696998</v>
      </c>
      <c r="AD10" s="33">
        <v>28190.653712130003</v>
      </c>
      <c r="AE10" s="33">
        <v>19037.529337309999</v>
      </c>
      <c r="AF10" s="33">
        <v>20180.512178229998</v>
      </c>
      <c r="AG10" s="33">
        <v>17704.833299180002</v>
      </c>
      <c r="AH10" s="33">
        <v>35229.651565640001</v>
      </c>
      <c r="AI10" s="33">
        <v>26311.689215330003</v>
      </c>
      <c r="AJ10" s="33">
        <v>33692.172629939996</v>
      </c>
      <c r="AK10" s="33">
        <v>16023.642042930001</v>
      </c>
      <c r="AL10" s="33">
        <v>14634.7803248</v>
      </c>
      <c r="AM10" s="33">
        <v>17612.395975980002</v>
      </c>
      <c r="AN10" s="33">
        <v>26418.629945209999</v>
      </c>
      <c r="AO10" s="33">
        <v>28272.197623460001</v>
      </c>
      <c r="AP10" s="34">
        <f t="shared" si="13"/>
        <v>283308.68785014004</v>
      </c>
      <c r="AQ10" s="33">
        <v>40160.69186916</v>
      </c>
      <c r="AR10" s="33">
        <v>34388.512690689997</v>
      </c>
      <c r="AS10" s="33">
        <v>30044.337789910001</v>
      </c>
      <c r="AT10" s="33">
        <v>27343.912696499996</v>
      </c>
      <c r="AU10" s="33">
        <v>13392.562693799999</v>
      </c>
      <c r="AV10" s="33">
        <v>30707.148117309996</v>
      </c>
      <c r="AW10" s="33">
        <v>39965.938648299998</v>
      </c>
      <c r="AX10" s="33">
        <v>43124.439584849999</v>
      </c>
      <c r="AY10" s="33">
        <v>32686.233423489997</v>
      </c>
      <c r="AZ10" s="33">
        <v>44675.606304839996</v>
      </c>
      <c r="BA10" s="33">
        <v>19495.742952640001</v>
      </c>
      <c r="BB10" s="33">
        <v>22584.92144595</v>
      </c>
      <c r="BC10" s="34">
        <f t="shared" si="14"/>
        <v>378570.04821743997</v>
      </c>
      <c r="BD10" s="33">
        <v>33627.360278669999</v>
      </c>
      <c r="BE10" s="33">
        <v>31465.193211819998</v>
      </c>
      <c r="BF10" s="33">
        <v>36482.954317130003</v>
      </c>
      <c r="BG10" s="33">
        <v>47835.38242727</v>
      </c>
      <c r="BH10" s="33">
        <v>37214.192310120001</v>
      </c>
      <c r="BI10" s="33">
        <v>36450.131392939998</v>
      </c>
      <c r="BJ10" s="33">
        <v>36303.509454259998</v>
      </c>
      <c r="BK10" s="33">
        <v>21031.310714650001</v>
      </c>
      <c r="BL10" s="33">
        <v>21110.765873169999</v>
      </c>
      <c r="BM10" s="33">
        <v>21950.289059450002</v>
      </c>
      <c r="BN10" s="33">
        <v>26840.386551299998</v>
      </c>
      <c r="BO10" s="33">
        <v>17572.72658671</v>
      </c>
      <c r="BP10" s="34">
        <f t="shared" si="16"/>
        <v>367884.20217748999</v>
      </c>
      <c r="BQ10" s="33">
        <v>25322.861658970003</v>
      </c>
      <c r="BR10" s="33">
        <v>25535.907031449999</v>
      </c>
      <c r="BS10" s="33">
        <v>26450.305715320002</v>
      </c>
      <c r="BT10" s="33">
        <v>28786.408220039997</v>
      </c>
      <c r="BU10" s="33">
        <v>27210.406133689998</v>
      </c>
      <c r="BV10" s="33">
        <v>22297.301731559997</v>
      </c>
      <c r="BW10" s="33">
        <v>32731.556854449998</v>
      </c>
      <c r="BX10" s="33">
        <v>24383.938385019999</v>
      </c>
      <c r="BY10" s="33">
        <v>31203.355507850003</v>
      </c>
      <c r="BZ10" s="33">
        <v>25629.476183140003</v>
      </c>
      <c r="CA10" s="33">
        <v>22621.257076100006</v>
      </c>
      <c r="CB10" s="33">
        <v>26064.015514070001</v>
      </c>
      <c r="CC10" s="34">
        <f t="shared" si="18"/>
        <v>318236.79001165996</v>
      </c>
      <c r="CD10" s="33">
        <v>22858.802815579998</v>
      </c>
      <c r="CE10" s="33">
        <v>21744.450042069999</v>
      </c>
      <c r="CF10" s="33">
        <v>28635.442526380004</v>
      </c>
      <c r="CG10" s="33">
        <v>36361.74833178</v>
      </c>
      <c r="CH10" s="33">
        <v>27440.66446236</v>
      </c>
      <c r="CI10" s="33">
        <v>34048.172970040003</v>
      </c>
      <c r="CJ10" s="33">
        <v>33521.38870571</v>
      </c>
      <c r="CK10" s="33">
        <v>32614.766754</v>
      </c>
      <c r="CL10" s="33">
        <v>52055.185462889996</v>
      </c>
      <c r="CM10" s="33">
        <v>36231.111715059997</v>
      </c>
      <c r="CN10" s="33">
        <v>26701.110766670001</v>
      </c>
      <c r="CO10" s="33">
        <v>15789.769096220001</v>
      </c>
      <c r="CP10" s="34">
        <f t="shared" si="20"/>
        <v>368002.61364876007</v>
      </c>
      <c r="CQ10" s="33">
        <v>31919.612186810005</v>
      </c>
      <c r="CR10" s="33">
        <v>25781.965392254522</v>
      </c>
      <c r="CS10" s="33">
        <v>57966.966145350001</v>
      </c>
      <c r="CT10" s="33">
        <v>41189.730723030007</v>
      </c>
      <c r="CU10" s="33">
        <v>56478.016083730006</v>
      </c>
      <c r="CV10" s="33">
        <v>35037.581067809995</v>
      </c>
      <c r="CW10" s="33">
        <v>28076.310734180002</v>
      </c>
      <c r="CX10" s="33">
        <v>41214.762061579997</v>
      </c>
      <c r="CY10" s="33">
        <v>39230.134920030003</v>
      </c>
      <c r="CZ10" s="33">
        <v>33424.663231960003</v>
      </c>
      <c r="DA10" s="33">
        <v>36970.060884220002</v>
      </c>
      <c r="DB10" s="33">
        <v>31096.2210184</v>
      </c>
      <c r="DC10" s="34">
        <f t="shared" si="22"/>
        <v>458386.0244493545</v>
      </c>
      <c r="DD10" s="33">
        <v>48042.12650559</v>
      </c>
      <c r="DE10" s="33">
        <v>64710.093275179999</v>
      </c>
      <c r="DF10" s="33">
        <v>142572.07816616</v>
      </c>
      <c r="DG10" s="33">
        <v>100532.38591923</v>
      </c>
      <c r="DH10" s="33">
        <v>82599.530648899992</v>
      </c>
      <c r="DI10" s="33">
        <v>63830.859664559997</v>
      </c>
      <c r="DJ10" s="33">
        <v>47353.088156409998</v>
      </c>
      <c r="DK10" s="33">
        <v>63551.311374563942</v>
      </c>
      <c r="DL10" s="33">
        <v>73590.438539709998</v>
      </c>
      <c r="DM10" s="33">
        <v>32942.23560801</v>
      </c>
      <c r="DN10" s="33">
        <v>50874.659424050005</v>
      </c>
      <c r="DO10" s="33">
        <v>43136.003017259995</v>
      </c>
      <c r="DP10" s="34">
        <f t="shared" si="24"/>
        <v>813734.81029962387</v>
      </c>
      <c r="DQ10" s="33">
        <v>67377.233270779994</v>
      </c>
      <c r="DR10" s="33">
        <v>53730.3928265</v>
      </c>
      <c r="DS10" s="33">
        <v>44962.54171836</v>
      </c>
      <c r="DT10" s="33">
        <v>50102.422000129998</v>
      </c>
      <c r="DU10" s="33">
        <v>52646.532488340003</v>
      </c>
      <c r="DV10" s="33">
        <v>57419.845827319994</v>
      </c>
      <c r="DW10" s="33">
        <v>61429.983278450003</v>
      </c>
      <c r="DX10" s="33">
        <v>64640.293062379998</v>
      </c>
      <c r="DY10" s="33">
        <v>76664.6171072</v>
      </c>
      <c r="DZ10" s="33">
        <v>75267.009132979991</v>
      </c>
      <c r="EA10" s="33">
        <v>36480.359088949997</v>
      </c>
      <c r="EB10" s="33">
        <v>33453.900886329997</v>
      </c>
      <c r="EC10" s="34">
        <f t="shared" si="26"/>
        <v>674175.13068771991</v>
      </c>
      <c r="ED10" s="33">
        <v>66200.533950969999</v>
      </c>
      <c r="EE10" s="33">
        <v>71957.580198800002</v>
      </c>
      <c r="EF10" s="33">
        <v>72900.904298230002</v>
      </c>
      <c r="EG10" s="33">
        <v>60525.855175820005</v>
      </c>
      <c r="EH10" s="33">
        <v>43782.615539529994</v>
      </c>
      <c r="EI10" s="33">
        <v>71441.104790259997</v>
      </c>
      <c r="EJ10" s="33">
        <v>63493.364564279997</v>
      </c>
      <c r="EK10" s="33">
        <v>48873.696542510006</v>
      </c>
      <c r="EL10" s="33">
        <v>55049.725390149993</v>
      </c>
      <c r="EM10" s="33">
        <v>55298.103301669995</v>
      </c>
      <c r="EN10" s="33">
        <v>43280.677747680005</v>
      </c>
      <c r="EO10" s="33">
        <v>32048.968597290001</v>
      </c>
      <c r="EP10" s="34">
        <f t="shared" si="28"/>
        <v>684853.13009719015</v>
      </c>
      <c r="EQ10" s="33">
        <v>49535.105566269995</v>
      </c>
      <c r="ER10" s="33">
        <v>45595.793545240005</v>
      </c>
      <c r="ES10" s="33">
        <v>76414.411864039997</v>
      </c>
      <c r="ET10" s="33">
        <v>91029.690309189988</v>
      </c>
      <c r="EU10" s="33">
        <v>32661.441240809996</v>
      </c>
      <c r="EV10" s="33">
        <v>20827.946068839999</v>
      </c>
      <c r="EW10" s="33">
        <v>56857.206804230002</v>
      </c>
      <c r="EX10" s="33">
        <v>73677.701983980005</v>
      </c>
      <c r="EY10" s="33">
        <v>55496.820192240004</v>
      </c>
      <c r="EZ10" s="33">
        <v>54128.057216749999</v>
      </c>
      <c r="FA10" s="33">
        <v>48227.356494130006</v>
      </c>
      <c r="FB10" s="33">
        <v>28849.664459719999</v>
      </c>
      <c r="FC10" s="34">
        <f t="shared" si="30"/>
        <v>633301.19574543997</v>
      </c>
      <c r="FD10" s="33">
        <v>58321.396361420004</v>
      </c>
      <c r="FE10" s="33">
        <v>51954.732381070004</v>
      </c>
      <c r="FF10" s="33">
        <v>69325.965422959998</v>
      </c>
      <c r="FG10" s="33">
        <v>53915.449602170003</v>
      </c>
      <c r="FH10" s="33">
        <v>72586.59072687001</v>
      </c>
      <c r="FI10" s="33">
        <v>68079.601788500004</v>
      </c>
      <c r="FJ10" s="34">
        <f t="shared" si="32"/>
        <v>374183.73628299008</v>
      </c>
      <c r="FK10" s="35"/>
    </row>
    <row r="11" spans="1:167" s="19" customFormat="1" ht="20.100000000000001" customHeight="1" x14ac:dyDescent="0.2">
      <c r="A11" s="32" t="s">
        <v>172</v>
      </c>
      <c r="B11" s="33">
        <v>50.581140900000001</v>
      </c>
      <c r="C11" s="33">
        <v>30.215139239999999</v>
      </c>
      <c r="D11" s="33">
        <v>46.986724119999998</v>
      </c>
      <c r="E11" s="33">
        <v>33.309637449999997</v>
      </c>
      <c r="F11" s="33">
        <v>97.279213380000002</v>
      </c>
      <c r="G11" s="33">
        <v>80.779427689999991</v>
      </c>
      <c r="H11" s="33">
        <v>87.989049040000012</v>
      </c>
      <c r="I11" s="33">
        <v>73.501677020000002</v>
      </c>
      <c r="J11" s="33">
        <v>54.960433990000006</v>
      </c>
      <c r="K11" s="33">
        <v>11.70294172</v>
      </c>
      <c r="L11" s="33">
        <v>61.407271569999999</v>
      </c>
      <c r="M11" s="33">
        <v>68.926428439999995</v>
      </c>
      <c r="N11" s="33">
        <v>51.244137969999997</v>
      </c>
      <c r="O11" s="33">
        <v>29.780774839999999</v>
      </c>
      <c r="P11" s="34">
        <f t="shared" si="11"/>
        <v>697.86771723000004</v>
      </c>
      <c r="Q11" s="33">
        <v>131.07931173</v>
      </c>
      <c r="R11" s="33">
        <v>10.326921089999999</v>
      </c>
      <c r="S11" s="33">
        <v>0</v>
      </c>
      <c r="T11" s="33">
        <v>137.08124533</v>
      </c>
      <c r="U11" s="33">
        <v>67.492832079999999</v>
      </c>
      <c r="V11" s="33">
        <v>55.459347869999995</v>
      </c>
      <c r="W11" s="33">
        <v>78.260538790000012</v>
      </c>
      <c r="X11" s="33">
        <v>4.3924195999999993</v>
      </c>
      <c r="Y11" s="33">
        <v>54.352580759999995</v>
      </c>
      <c r="Z11" s="33">
        <v>75.343333170000008</v>
      </c>
      <c r="AA11" s="33">
        <v>52.790414609999999</v>
      </c>
      <c r="AB11" s="33">
        <v>34.708132240000005</v>
      </c>
      <c r="AC11" s="34">
        <f t="shared" si="12"/>
        <v>701.28707727000005</v>
      </c>
      <c r="AD11" s="33">
        <v>51.270337210000001</v>
      </c>
      <c r="AE11" s="33">
        <v>78.042828200000002</v>
      </c>
      <c r="AF11" s="33">
        <v>40.213348329999995</v>
      </c>
      <c r="AG11" s="33">
        <v>74.86763182</v>
      </c>
      <c r="AH11" s="33">
        <v>91.463002010000011</v>
      </c>
      <c r="AI11" s="33">
        <v>71.590196779999999</v>
      </c>
      <c r="AJ11" s="33">
        <v>78.42310873000001</v>
      </c>
      <c r="AK11" s="33">
        <v>65.718523070000003</v>
      </c>
      <c r="AL11" s="33">
        <v>66.450068000000002</v>
      </c>
      <c r="AM11" s="33">
        <v>128.74636258999999</v>
      </c>
      <c r="AN11" s="33">
        <v>63.533671090000006</v>
      </c>
      <c r="AO11" s="33">
        <v>0</v>
      </c>
      <c r="AP11" s="34">
        <f t="shared" si="13"/>
        <v>810.31907782999997</v>
      </c>
      <c r="AQ11" s="33">
        <v>60.403954749999997</v>
      </c>
      <c r="AR11" s="33">
        <v>0</v>
      </c>
      <c r="AS11" s="33">
        <v>10.87799652</v>
      </c>
      <c r="AT11" s="33">
        <v>119.13023167</v>
      </c>
      <c r="AU11" s="33">
        <v>65.552049569999994</v>
      </c>
      <c r="AV11" s="33">
        <v>53.656326810000003</v>
      </c>
      <c r="AW11" s="33">
        <v>36.76942974</v>
      </c>
      <c r="AX11" s="33">
        <v>142.41838731000001</v>
      </c>
      <c r="AY11" s="33">
        <v>72.868488659999997</v>
      </c>
      <c r="AZ11" s="33">
        <v>76.916036199999994</v>
      </c>
      <c r="BA11" s="33">
        <v>91.270624220000002</v>
      </c>
      <c r="BB11" s="33">
        <v>48.59225326</v>
      </c>
      <c r="BC11" s="34">
        <f t="shared" si="14"/>
        <v>778.45577871</v>
      </c>
      <c r="BD11" s="33">
        <v>128.75569754</v>
      </c>
      <c r="BE11" s="33">
        <v>7.9443098499999998</v>
      </c>
      <c r="BF11" s="33">
        <v>39.812330689999996</v>
      </c>
      <c r="BG11" s="33">
        <v>74.136411240000001</v>
      </c>
      <c r="BH11" s="33">
        <v>109.99768575</v>
      </c>
      <c r="BI11" s="33">
        <v>56.371187689999999</v>
      </c>
      <c r="BJ11" s="33">
        <v>140.81247264999999</v>
      </c>
      <c r="BK11" s="33">
        <v>4.5920444600000003</v>
      </c>
      <c r="BL11" s="33">
        <v>93.390209519999999</v>
      </c>
      <c r="BM11" s="33">
        <v>88.974082060000001</v>
      </c>
      <c r="BN11" s="33">
        <v>76.154473949999996</v>
      </c>
      <c r="BO11" s="33">
        <v>495.40101771000002</v>
      </c>
      <c r="BP11" s="34">
        <f t="shared" si="16"/>
        <v>1316.3419231100002</v>
      </c>
      <c r="BQ11" s="33">
        <v>121.90339424000001</v>
      </c>
      <c r="BR11" s="33">
        <v>3.9609600199999999</v>
      </c>
      <c r="BS11" s="33">
        <v>180.62841455</v>
      </c>
      <c r="BT11" s="33">
        <v>0</v>
      </c>
      <c r="BU11" s="33">
        <v>0</v>
      </c>
      <c r="BV11" s="33">
        <v>0</v>
      </c>
      <c r="BW11" s="33">
        <v>0</v>
      </c>
      <c r="BX11" s="33">
        <v>0</v>
      </c>
      <c r="BY11" s="33">
        <v>0</v>
      </c>
      <c r="BZ11" s="33">
        <v>0</v>
      </c>
      <c r="CA11" s="33">
        <v>0</v>
      </c>
      <c r="CB11" s="33">
        <v>0</v>
      </c>
      <c r="CC11" s="34">
        <f t="shared" si="18"/>
        <v>306.49276881000003</v>
      </c>
      <c r="CD11" s="33">
        <v>185.63997255000001</v>
      </c>
      <c r="CE11" s="33">
        <v>2.9456487</v>
      </c>
      <c r="CF11" s="33">
        <v>278.38470351000001</v>
      </c>
      <c r="CG11" s="33">
        <v>549.26471230999994</v>
      </c>
      <c r="CH11" s="33">
        <v>428.15034594000002</v>
      </c>
      <c r="CI11" s="33">
        <v>50.83420212</v>
      </c>
      <c r="CJ11" s="33">
        <v>215.73809861999999</v>
      </c>
      <c r="CK11" s="33">
        <v>0</v>
      </c>
      <c r="CL11" s="33">
        <v>389.55682161999999</v>
      </c>
      <c r="CM11" s="33">
        <v>473.65759328999997</v>
      </c>
      <c r="CN11" s="33">
        <v>240.96131335999999</v>
      </c>
      <c r="CO11" s="33">
        <v>127.87595801999998</v>
      </c>
      <c r="CP11" s="34">
        <f t="shared" si="20"/>
        <v>2943.0093700400002</v>
      </c>
      <c r="CQ11" s="33">
        <v>317.01196870999996</v>
      </c>
      <c r="CR11" s="33">
        <v>0</v>
      </c>
      <c r="CS11" s="33">
        <v>0</v>
      </c>
      <c r="CT11" s="33">
        <v>300.10787512999997</v>
      </c>
      <c r="CU11" s="33">
        <v>0</v>
      </c>
      <c r="CV11" s="33">
        <v>0</v>
      </c>
      <c r="CW11" s="33">
        <v>0</v>
      </c>
      <c r="CX11" s="33">
        <v>0</v>
      </c>
      <c r="CY11" s="33">
        <v>0</v>
      </c>
      <c r="CZ11" s="33">
        <v>0</v>
      </c>
      <c r="DA11" s="33">
        <v>0</v>
      </c>
      <c r="DB11" s="33">
        <v>0</v>
      </c>
      <c r="DC11" s="34">
        <f t="shared" si="22"/>
        <v>617.11984383999993</v>
      </c>
      <c r="DD11" s="33">
        <v>0</v>
      </c>
      <c r="DE11" s="33">
        <v>0</v>
      </c>
      <c r="DF11" s="33">
        <v>0</v>
      </c>
      <c r="DG11" s="33">
        <v>0</v>
      </c>
      <c r="DH11" s="33">
        <v>0</v>
      </c>
      <c r="DI11" s="33">
        <v>0</v>
      </c>
      <c r="DJ11" s="33">
        <v>0</v>
      </c>
      <c r="DK11" s="33">
        <v>0</v>
      </c>
      <c r="DL11" s="33">
        <v>0</v>
      </c>
      <c r="DM11" s="33">
        <v>0</v>
      </c>
      <c r="DN11" s="33">
        <v>0</v>
      </c>
      <c r="DO11" s="33">
        <v>0</v>
      </c>
      <c r="DP11" s="34">
        <f t="shared" si="24"/>
        <v>0</v>
      </c>
      <c r="DQ11" s="33">
        <v>0</v>
      </c>
      <c r="DR11" s="33">
        <v>0.15153865244</v>
      </c>
      <c r="DS11" s="33">
        <v>0</v>
      </c>
      <c r="DT11" s="33">
        <v>0</v>
      </c>
      <c r="DU11" s="33">
        <v>0</v>
      </c>
      <c r="DV11" s="33">
        <v>0</v>
      </c>
      <c r="DW11" s="33">
        <v>0</v>
      </c>
      <c r="DX11" s="33">
        <v>0</v>
      </c>
      <c r="DY11" s="33">
        <v>0</v>
      </c>
      <c r="DZ11" s="33">
        <v>1.72998728</v>
      </c>
      <c r="EA11" s="33">
        <v>0</v>
      </c>
      <c r="EB11" s="33">
        <v>0</v>
      </c>
      <c r="EC11" s="34">
        <f t="shared" si="26"/>
        <v>1.88152593244</v>
      </c>
      <c r="ED11" s="33">
        <v>0</v>
      </c>
      <c r="EE11" s="33">
        <v>0</v>
      </c>
      <c r="EF11" s="33">
        <v>0</v>
      </c>
      <c r="EG11" s="33">
        <v>0</v>
      </c>
      <c r="EH11" s="33">
        <v>0</v>
      </c>
      <c r="EI11" s="33">
        <v>0</v>
      </c>
      <c r="EJ11" s="33">
        <v>0</v>
      </c>
      <c r="EK11" s="33">
        <v>0</v>
      </c>
      <c r="EL11" s="33">
        <v>0</v>
      </c>
      <c r="EM11" s="33">
        <v>0</v>
      </c>
      <c r="EN11" s="33">
        <v>0</v>
      </c>
      <c r="EO11" s="33">
        <v>0</v>
      </c>
      <c r="EP11" s="34">
        <f t="shared" si="28"/>
        <v>0</v>
      </c>
      <c r="EQ11" s="33">
        <v>0</v>
      </c>
      <c r="ER11" s="33">
        <v>0</v>
      </c>
      <c r="ES11" s="33">
        <v>0</v>
      </c>
      <c r="ET11" s="33">
        <v>0</v>
      </c>
      <c r="EU11" s="33">
        <v>0</v>
      </c>
      <c r="EV11" s="33">
        <v>0</v>
      </c>
      <c r="EW11" s="33">
        <v>0</v>
      </c>
      <c r="EX11" s="33">
        <v>0</v>
      </c>
      <c r="EY11" s="33">
        <v>0</v>
      </c>
      <c r="EZ11" s="33">
        <v>0</v>
      </c>
      <c r="FA11" s="33">
        <v>0</v>
      </c>
      <c r="FB11" s="33">
        <v>0</v>
      </c>
      <c r="FC11" s="34">
        <f t="shared" si="30"/>
        <v>0</v>
      </c>
      <c r="FD11" s="33">
        <v>0</v>
      </c>
      <c r="FE11" s="33">
        <v>0</v>
      </c>
      <c r="FF11" s="33">
        <v>0</v>
      </c>
      <c r="FG11" s="33">
        <v>0</v>
      </c>
      <c r="FH11" s="33">
        <v>1997.9772764300001</v>
      </c>
      <c r="FI11" s="33">
        <v>0</v>
      </c>
      <c r="FJ11" s="34">
        <f t="shared" si="32"/>
        <v>1997.9772764300001</v>
      </c>
    </row>
    <row r="12" spans="1:167" s="19" customFormat="1" ht="20.100000000000001" customHeight="1" x14ac:dyDescent="0.2">
      <c r="A12" s="32" t="s">
        <v>173</v>
      </c>
      <c r="B12" s="33">
        <v>263.88173998999997</v>
      </c>
      <c r="C12" s="33">
        <v>604.95145696999998</v>
      </c>
      <c r="D12" s="33">
        <v>20.460014640000001</v>
      </c>
      <c r="E12" s="33">
        <v>1887.6727008499997</v>
      </c>
      <c r="F12" s="33">
        <v>937.16122423000002</v>
      </c>
      <c r="G12" s="33">
        <v>226.01432961999996</v>
      </c>
      <c r="H12" s="33">
        <v>52.092154040000004</v>
      </c>
      <c r="I12" s="33">
        <v>959.64874287369207</v>
      </c>
      <c r="J12" s="33">
        <v>279.74253316999994</v>
      </c>
      <c r="K12" s="33">
        <v>49.196467159999997</v>
      </c>
      <c r="L12" s="33">
        <v>137.54651177</v>
      </c>
      <c r="M12" s="33">
        <v>2563.8004806999998</v>
      </c>
      <c r="N12" s="33">
        <v>842.10170297000002</v>
      </c>
      <c r="O12" s="33">
        <v>3099.8357995999995</v>
      </c>
      <c r="P12" s="34">
        <f t="shared" si="11"/>
        <v>11055.272661623691</v>
      </c>
      <c r="Q12" s="33">
        <v>142.04181932</v>
      </c>
      <c r="R12" s="33">
        <v>241.53083379</v>
      </c>
      <c r="S12" s="33">
        <v>240.70277526000004</v>
      </c>
      <c r="T12" s="33">
        <v>193.96633654999999</v>
      </c>
      <c r="U12" s="33">
        <v>17.668030420000001</v>
      </c>
      <c r="V12" s="33">
        <v>130.23621709</v>
      </c>
      <c r="W12" s="33">
        <v>1074.1728615499999</v>
      </c>
      <c r="X12" s="33">
        <v>571.58286293000003</v>
      </c>
      <c r="Y12" s="33">
        <v>5411.9048192899991</v>
      </c>
      <c r="Z12" s="33">
        <v>5229.7695422699999</v>
      </c>
      <c r="AA12" s="33">
        <v>673.20157129000006</v>
      </c>
      <c r="AB12" s="33">
        <v>16472.175578490001</v>
      </c>
      <c r="AC12" s="34">
        <f t="shared" si="12"/>
        <v>30398.95324825</v>
      </c>
      <c r="AD12" s="33">
        <v>5320.79884631</v>
      </c>
      <c r="AE12" s="33">
        <v>6.8248629699999999</v>
      </c>
      <c r="AF12" s="33">
        <v>13426.790325460001</v>
      </c>
      <c r="AG12" s="33">
        <v>57.546230000000001</v>
      </c>
      <c r="AH12" s="33">
        <v>203.44227676</v>
      </c>
      <c r="AI12" s="33">
        <v>26214.48691688</v>
      </c>
      <c r="AJ12" s="33">
        <v>25098.71284928</v>
      </c>
      <c r="AK12" s="33">
        <v>36044.661532480008</v>
      </c>
      <c r="AL12" s="33">
        <v>113.19868004000001</v>
      </c>
      <c r="AM12" s="33">
        <v>2323.7044478999996</v>
      </c>
      <c r="AN12" s="33">
        <v>489.86584735999998</v>
      </c>
      <c r="AO12" s="33">
        <v>213.31725467000001</v>
      </c>
      <c r="AP12" s="34">
        <f t="shared" si="13"/>
        <v>109513.35007011</v>
      </c>
      <c r="AQ12" s="33">
        <v>4025.29645493</v>
      </c>
      <c r="AR12" s="33">
        <v>4.2029543799999995</v>
      </c>
      <c r="AS12" s="33">
        <v>204.32292441999996</v>
      </c>
      <c r="AT12" s="33">
        <v>74207.371853460005</v>
      </c>
      <c r="AU12" s="33">
        <v>6258.0909849600002</v>
      </c>
      <c r="AV12" s="33">
        <v>2766.0222474600005</v>
      </c>
      <c r="AW12" s="33">
        <v>346.89812096000003</v>
      </c>
      <c r="AX12" s="33">
        <v>71.868176399999996</v>
      </c>
      <c r="AY12" s="33">
        <v>67812.307061490006</v>
      </c>
      <c r="AZ12" s="33">
        <v>451.63416644000006</v>
      </c>
      <c r="BA12" s="33">
        <v>285.93688059999999</v>
      </c>
      <c r="BB12" s="33">
        <v>23960.933421979997</v>
      </c>
      <c r="BC12" s="34">
        <f t="shared" si="14"/>
        <v>180394.88524748001</v>
      </c>
      <c r="BD12" s="33">
        <v>325.66113987999995</v>
      </c>
      <c r="BE12" s="33">
        <v>2073.7394117800004</v>
      </c>
      <c r="BF12" s="33">
        <v>5491.9572522600001</v>
      </c>
      <c r="BG12" s="33">
        <v>2048.75901785</v>
      </c>
      <c r="BH12" s="33">
        <v>896.52207324000017</v>
      </c>
      <c r="BI12" s="33">
        <v>30487.788742160006</v>
      </c>
      <c r="BJ12" s="33">
        <v>416.67225028999991</v>
      </c>
      <c r="BK12" s="33">
        <v>2160.4677991599992</v>
      </c>
      <c r="BL12" s="33">
        <v>433.10468030999994</v>
      </c>
      <c r="BM12" s="33">
        <v>799.00352437000004</v>
      </c>
      <c r="BN12" s="33">
        <v>83.971241230000004</v>
      </c>
      <c r="BO12" s="33">
        <v>16037.61114782</v>
      </c>
      <c r="BP12" s="34">
        <f t="shared" si="16"/>
        <v>61255.258280349997</v>
      </c>
      <c r="BQ12" s="33">
        <v>10276.952564480001</v>
      </c>
      <c r="BR12" s="33">
        <v>63245.230328299986</v>
      </c>
      <c r="BS12" s="33">
        <v>312.43000960000001</v>
      </c>
      <c r="BT12" s="33">
        <v>619.39997562999997</v>
      </c>
      <c r="BU12" s="33">
        <v>275.20408137999999</v>
      </c>
      <c r="BV12" s="33">
        <v>57383.941347029999</v>
      </c>
      <c r="BW12" s="33">
        <v>452.77363130000003</v>
      </c>
      <c r="BX12" s="33">
        <v>118.09446885999998</v>
      </c>
      <c r="BY12" s="33">
        <v>21446.813933770001</v>
      </c>
      <c r="BZ12" s="33">
        <v>20385.838756049994</v>
      </c>
      <c r="CA12" s="33">
        <v>333.06385797999997</v>
      </c>
      <c r="CB12" s="33">
        <v>16023.893296109998</v>
      </c>
      <c r="CC12" s="34">
        <f t="shared" si="18"/>
        <v>190873.63625049</v>
      </c>
      <c r="CD12" s="33">
        <v>16.718395549999997</v>
      </c>
      <c r="CE12" s="33">
        <v>372.05454341000006</v>
      </c>
      <c r="CF12" s="33">
        <v>163.72613155999994</v>
      </c>
      <c r="CG12" s="33">
        <v>103.15608545999999</v>
      </c>
      <c r="CH12" s="33">
        <v>2036.6905963600002</v>
      </c>
      <c r="CI12" s="33">
        <v>23048.131117219997</v>
      </c>
      <c r="CJ12" s="33">
        <v>638.20265403999997</v>
      </c>
      <c r="CK12" s="33">
        <v>1460.9759759200001</v>
      </c>
      <c r="CL12" s="33">
        <v>2083.5798425599996</v>
      </c>
      <c r="CM12" s="33">
        <v>2459.9803184099997</v>
      </c>
      <c r="CN12" s="33">
        <v>87.937423119999977</v>
      </c>
      <c r="CO12" s="33">
        <v>26334.290805880002</v>
      </c>
      <c r="CP12" s="34">
        <f t="shared" si="20"/>
        <v>58805.443889489994</v>
      </c>
      <c r="CQ12" s="33">
        <v>122.55928219999998</v>
      </c>
      <c r="CR12" s="33">
        <v>54.057750920000004</v>
      </c>
      <c r="CS12" s="33">
        <v>306.58134360000003</v>
      </c>
      <c r="CT12" s="33">
        <v>131.89050247999998</v>
      </c>
      <c r="CU12" s="33">
        <v>1245.2394116399998</v>
      </c>
      <c r="CV12" s="33">
        <v>30372.44245667</v>
      </c>
      <c r="CW12" s="33">
        <v>319.87989597000001</v>
      </c>
      <c r="CX12" s="33">
        <v>100.54854889999999</v>
      </c>
      <c r="CY12" s="33">
        <v>480.12170063999997</v>
      </c>
      <c r="CZ12" s="33">
        <v>1079.5877804599997</v>
      </c>
      <c r="DA12" s="33">
        <v>381.90797840999994</v>
      </c>
      <c r="DB12" s="33">
        <v>31379.938821650001</v>
      </c>
      <c r="DC12" s="34">
        <f t="shared" si="22"/>
        <v>65974.755473540004</v>
      </c>
      <c r="DD12" s="33">
        <v>137.14733538999999</v>
      </c>
      <c r="DE12" s="33">
        <v>59.988608899999996</v>
      </c>
      <c r="DF12" s="33">
        <v>455.50175034999995</v>
      </c>
      <c r="DG12" s="33">
        <v>512.56948112999999</v>
      </c>
      <c r="DH12" s="33">
        <v>129.28888388999999</v>
      </c>
      <c r="DI12" s="33">
        <v>950.86913433999996</v>
      </c>
      <c r="DJ12" s="33">
        <v>1531.45154136</v>
      </c>
      <c r="DK12" s="33">
        <v>142.55575457999998</v>
      </c>
      <c r="DL12" s="33">
        <v>52.040930440000004</v>
      </c>
      <c r="DM12" s="33">
        <v>3599.4127664049997</v>
      </c>
      <c r="DN12" s="33">
        <v>2212.2567572196676</v>
      </c>
      <c r="DO12" s="33">
        <v>3136.6887997000003</v>
      </c>
      <c r="DP12" s="34">
        <f t="shared" si="24"/>
        <v>12919.771743704667</v>
      </c>
      <c r="DQ12" s="33">
        <v>509.47722241000002</v>
      </c>
      <c r="DR12" s="33">
        <v>61.485190667560005</v>
      </c>
      <c r="DS12" s="33">
        <v>86.354818780000002</v>
      </c>
      <c r="DT12" s="33">
        <v>1061.96136346</v>
      </c>
      <c r="DU12" s="33">
        <v>1472.6917053999998</v>
      </c>
      <c r="DV12" s="33">
        <v>4973.0142397499994</v>
      </c>
      <c r="DW12" s="33">
        <v>237.68226422000001</v>
      </c>
      <c r="DX12" s="33">
        <v>17.063594389999999</v>
      </c>
      <c r="DY12" s="33">
        <v>133.18447094000001</v>
      </c>
      <c r="DZ12" s="33">
        <v>159.22894286000002</v>
      </c>
      <c r="EA12" s="33">
        <v>248.94127724999998</v>
      </c>
      <c r="EB12" s="33">
        <v>2522.53878029</v>
      </c>
      <c r="EC12" s="34">
        <f t="shared" si="26"/>
        <v>11483.623870417559</v>
      </c>
      <c r="ED12" s="33">
        <v>1268.99848148</v>
      </c>
      <c r="EE12" s="33">
        <v>77.853127749999999</v>
      </c>
      <c r="EF12" s="33">
        <v>1014.52400565</v>
      </c>
      <c r="EG12" s="33">
        <v>30.276786229999999</v>
      </c>
      <c r="EH12" s="33">
        <v>77.244813450000009</v>
      </c>
      <c r="EI12" s="33">
        <v>695.67416070999991</v>
      </c>
      <c r="EJ12" s="33">
        <v>115.73020299000001</v>
      </c>
      <c r="EK12" s="33">
        <v>98.47495705</v>
      </c>
      <c r="EL12" s="33">
        <v>66.295012</v>
      </c>
      <c r="EM12" s="33">
        <v>497.20117278999999</v>
      </c>
      <c r="EN12" s="33">
        <v>3647.7035702600001</v>
      </c>
      <c r="EO12" s="33">
        <v>4888.2666792299997</v>
      </c>
      <c r="EP12" s="34">
        <f t="shared" si="28"/>
        <v>12478.242969589999</v>
      </c>
      <c r="EQ12" s="33">
        <v>65.759073110000003</v>
      </c>
      <c r="ER12" s="33">
        <v>82.599950710000002</v>
      </c>
      <c r="ES12" s="33">
        <v>81.878843579999995</v>
      </c>
      <c r="ET12" s="33">
        <v>82.061828060000011</v>
      </c>
      <c r="EU12" s="33">
        <v>509.77924325000004</v>
      </c>
      <c r="EV12" s="33">
        <v>321.17316347000002</v>
      </c>
      <c r="EW12" s="33">
        <v>763.16889279999998</v>
      </c>
      <c r="EX12" s="33">
        <v>154.36253295</v>
      </c>
      <c r="EY12" s="33">
        <v>125.42515865999999</v>
      </c>
      <c r="EZ12" s="33">
        <v>616.2748247799999</v>
      </c>
      <c r="FA12" s="33">
        <v>79.146924589999998</v>
      </c>
      <c r="FB12" s="33">
        <v>317.65902857999998</v>
      </c>
      <c r="FC12" s="34">
        <f t="shared" si="30"/>
        <v>3199.2894645399997</v>
      </c>
      <c r="FD12" s="33">
        <v>115.76498140000001</v>
      </c>
      <c r="FE12" s="33">
        <v>29.945333399999999</v>
      </c>
      <c r="FF12" s="33">
        <v>32.77947528</v>
      </c>
      <c r="FG12" s="33">
        <v>33.21840074</v>
      </c>
      <c r="FH12" s="33">
        <v>507.01435772000002</v>
      </c>
      <c r="FI12" s="33">
        <v>369.52233957999994</v>
      </c>
      <c r="FJ12" s="34">
        <f t="shared" si="32"/>
        <v>1088.24488812</v>
      </c>
    </row>
    <row r="13" spans="1:167" s="19" customFormat="1" ht="20.100000000000001" customHeight="1" x14ac:dyDescent="0.2">
      <c r="A13" s="32" t="s">
        <v>174</v>
      </c>
      <c r="B13" s="33">
        <v>19446.600808630003</v>
      </c>
      <c r="C13" s="33">
        <v>8016.1975281300001</v>
      </c>
      <c r="D13" s="33">
        <v>11293.655006339999</v>
      </c>
      <c r="E13" s="33">
        <v>12697.86875962</v>
      </c>
      <c r="F13" s="33">
        <v>9459.2704545500001</v>
      </c>
      <c r="G13" s="33">
        <v>13959.825082699999</v>
      </c>
      <c r="H13" s="33">
        <v>17370.415037209998</v>
      </c>
      <c r="I13" s="33">
        <v>15756.199835700001</v>
      </c>
      <c r="J13" s="33">
        <v>9951.3671541900003</v>
      </c>
      <c r="K13" s="33">
        <v>6.9287975783100002</v>
      </c>
      <c r="L13" s="33">
        <v>9189.5540159800003</v>
      </c>
      <c r="M13" s="33">
        <v>9693.1769749199993</v>
      </c>
      <c r="N13" s="33">
        <v>8092.8997495799995</v>
      </c>
      <c r="O13" s="33">
        <v>10254.377089789999</v>
      </c>
      <c r="P13" s="34">
        <f t="shared" si="11"/>
        <v>127725.5379581583</v>
      </c>
      <c r="Q13" s="33">
        <v>5169.7433562100005</v>
      </c>
      <c r="R13" s="33">
        <v>16290.006053730001</v>
      </c>
      <c r="S13" s="33">
        <v>11241.09795447</v>
      </c>
      <c r="T13" s="33">
        <v>4804.4358649400001</v>
      </c>
      <c r="U13" s="33">
        <v>6478.0388053700008</v>
      </c>
      <c r="V13" s="33">
        <v>5666.8679513799989</v>
      </c>
      <c r="W13" s="33">
        <v>11524.991983690001</v>
      </c>
      <c r="X13" s="33">
        <v>4564.0560852500003</v>
      </c>
      <c r="Y13" s="33">
        <v>3736.46126061</v>
      </c>
      <c r="Z13" s="33">
        <v>968.57564272000002</v>
      </c>
      <c r="AA13" s="33">
        <v>2946.9764719499999</v>
      </c>
      <c r="AB13" s="33">
        <v>5823.8199034600002</v>
      </c>
      <c r="AC13" s="34">
        <f t="shared" si="12"/>
        <v>79215.071333779997</v>
      </c>
      <c r="AD13" s="33">
        <v>2563.0994575099999</v>
      </c>
      <c r="AE13" s="33">
        <v>4444.4763752099998</v>
      </c>
      <c r="AF13" s="33">
        <v>875.16259246000004</v>
      </c>
      <c r="AG13" s="33">
        <v>3213.5441658400005</v>
      </c>
      <c r="AH13" s="33">
        <v>4968.0446748300001</v>
      </c>
      <c r="AI13" s="33">
        <v>16185.703331450002</v>
      </c>
      <c r="AJ13" s="33">
        <v>4699.71911318</v>
      </c>
      <c r="AK13" s="33">
        <v>12765.747742440002</v>
      </c>
      <c r="AL13" s="33">
        <v>3994.4952613699998</v>
      </c>
      <c r="AM13" s="33">
        <v>1340.3744544000001</v>
      </c>
      <c r="AN13" s="33">
        <v>6504.4077474899996</v>
      </c>
      <c r="AO13" s="33">
        <v>5416.1382971199992</v>
      </c>
      <c r="AP13" s="34">
        <f t="shared" si="13"/>
        <v>66970.913213300009</v>
      </c>
      <c r="AQ13" s="33">
        <v>1190.3047544099998</v>
      </c>
      <c r="AR13" s="33">
        <v>5183.0853692399996</v>
      </c>
      <c r="AS13" s="33">
        <v>5578.7610273700002</v>
      </c>
      <c r="AT13" s="33">
        <v>1109.9011347400001</v>
      </c>
      <c r="AU13" s="33">
        <v>1384.0095887444149</v>
      </c>
      <c r="AV13" s="33">
        <v>1591.7387652799998</v>
      </c>
      <c r="AW13" s="33">
        <v>1692.85341462</v>
      </c>
      <c r="AX13" s="33">
        <v>4192.2398186500004</v>
      </c>
      <c r="AY13" s="33">
        <v>2988.9598211599996</v>
      </c>
      <c r="AZ13" s="33">
        <v>1751.7548116599999</v>
      </c>
      <c r="BA13" s="33">
        <v>1830.61195761</v>
      </c>
      <c r="BB13" s="33">
        <v>1289.71667194</v>
      </c>
      <c r="BC13" s="34">
        <f t="shared" si="14"/>
        <v>29783.937135424414</v>
      </c>
      <c r="BD13" s="33">
        <v>2378.6426808400001</v>
      </c>
      <c r="BE13" s="33">
        <v>5178.0158761799994</v>
      </c>
      <c r="BF13" s="33">
        <v>6568.0168813400005</v>
      </c>
      <c r="BG13" s="33">
        <v>2505.33253668</v>
      </c>
      <c r="BH13" s="33">
        <v>3693.1426651700003</v>
      </c>
      <c r="BI13" s="33">
        <v>3912.1877873899994</v>
      </c>
      <c r="BJ13" s="33">
        <v>3772.3604716800005</v>
      </c>
      <c r="BK13" s="33">
        <v>2992.0366285399996</v>
      </c>
      <c r="BL13" s="33">
        <v>1861.4784548700002</v>
      </c>
      <c r="BM13" s="33">
        <v>4110.9688828499993</v>
      </c>
      <c r="BN13" s="33">
        <v>9960.22511467</v>
      </c>
      <c r="BO13" s="33">
        <v>3953.5542847500001</v>
      </c>
      <c r="BP13" s="34">
        <f t="shared" si="16"/>
        <v>50885.962264959991</v>
      </c>
      <c r="BQ13" s="33">
        <v>3306.6542756000003</v>
      </c>
      <c r="BR13" s="33">
        <v>5897.2838529699993</v>
      </c>
      <c r="BS13" s="33">
        <v>1639.4999105299999</v>
      </c>
      <c r="BT13" s="33">
        <v>3049.85282138</v>
      </c>
      <c r="BU13" s="33">
        <v>3317.6376326499994</v>
      </c>
      <c r="BV13" s="33">
        <v>5407.4402170600006</v>
      </c>
      <c r="BW13" s="33">
        <v>2746.0960904500002</v>
      </c>
      <c r="BX13" s="33">
        <v>14972.911531010001</v>
      </c>
      <c r="BY13" s="33">
        <v>6174.0545165399999</v>
      </c>
      <c r="BZ13" s="33">
        <v>1465.8265472599996</v>
      </c>
      <c r="CA13" s="33">
        <v>6897.7664921599999</v>
      </c>
      <c r="CB13" s="33">
        <v>19148.805237879998</v>
      </c>
      <c r="CC13" s="34">
        <f t="shared" si="18"/>
        <v>74023.829125489996</v>
      </c>
      <c r="CD13" s="33">
        <v>1868.0000060299999</v>
      </c>
      <c r="CE13" s="33">
        <v>1031.7545022000002</v>
      </c>
      <c r="CF13" s="33">
        <v>3770.0880936399994</v>
      </c>
      <c r="CG13" s="33">
        <v>1869.0152651100002</v>
      </c>
      <c r="CH13" s="33">
        <v>6034.0581513400002</v>
      </c>
      <c r="CI13" s="33">
        <v>3930.0158267999996</v>
      </c>
      <c r="CJ13" s="33">
        <v>2663.84632534</v>
      </c>
      <c r="CK13" s="33">
        <v>5893.678026309999</v>
      </c>
      <c r="CL13" s="33">
        <v>1193.5935535599999</v>
      </c>
      <c r="CM13" s="33">
        <v>1135.15319656</v>
      </c>
      <c r="CN13" s="33">
        <v>2371.570795043483</v>
      </c>
      <c r="CO13" s="33">
        <v>2516.7067563800006</v>
      </c>
      <c r="CP13" s="34">
        <f t="shared" si="20"/>
        <v>34277.480498313482</v>
      </c>
      <c r="CQ13" s="33">
        <v>2502.5492031643639</v>
      </c>
      <c r="CR13" s="33">
        <v>929.61954293653389</v>
      </c>
      <c r="CS13" s="33">
        <v>1216.13281087</v>
      </c>
      <c r="CT13" s="33">
        <v>745.41476313999999</v>
      </c>
      <c r="CU13" s="33">
        <v>982.96661297000003</v>
      </c>
      <c r="CV13" s="33">
        <v>972.62128786000005</v>
      </c>
      <c r="CW13" s="33">
        <v>2496.4643711599997</v>
      </c>
      <c r="CX13" s="33">
        <v>2936.3485552800003</v>
      </c>
      <c r="CY13" s="33">
        <v>2573.46569559</v>
      </c>
      <c r="CZ13" s="33">
        <v>701.77577649</v>
      </c>
      <c r="DA13" s="33">
        <v>2023.8019555799999</v>
      </c>
      <c r="DB13" s="33">
        <v>5133.3916169599997</v>
      </c>
      <c r="DC13" s="34">
        <f t="shared" si="22"/>
        <v>23214.552192000898</v>
      </c>
      <c r="DD13" s="33">
        <v>3757.1447609300003</v>
      </c>
      <c r="DE13" s="33">
        <v>1029.32036002</v>
      </c>
      <c r="DF13" s="33">
        <v>3111.5921347800004</v>
      </c>
      <c r="DG13" s="33">
        <v>329.18515015999998</v>
      </c>
      <c r="DH13" s="33">
        <v>952.69178879000003</v>
      </c>
      <c r="DI13" s="33">
        <v>558.14974396000002</v>
      </c>
      <c r="DJ13" s="33">
        <v>1106.8242979199999</v>
      </c>
      <c r="DK13" s="33">
        <v>1026.8040778299999</v>
      </c>
      <c r="DL13" s="33">
        <v>0</v>
      </c>
      <c r="DM13" s="33">
        <v>0</v>
      </c>
      <c r="DN13" s="33">
        <v>656.43247038999993</v>
      </c>
      <c r="DO13" s="33">
        <v>2797.3186835200004</v>
      </c>
      <c r="DP13" s="34">
        <f t="shared" si="24"/>
        <v>15325.463468300004</v>
      </c>
      <c r="DQ13" s="33">
        <v>1004.38188722</v>
      </c>
      <c r="DR13" s="33">
        <v>577.53902935999997</v>
      </c>
      <c r="DS13" s="33">
        <v>0</v>
      </c>
      <c r="DT13" s="33">
        <v>61.919149349999998</v>
      </c>
      <c r="DU13" s="33">
        <v>250.00320771</v>
      </c>
      <c r="DV13" s="33">
        <v>408.58584875000003</v>
      </c>
      <c r="DW13" s="33">
        <v>666.67645693999998</v>
      </c>
      <c r="DX13" s="33">
        <v>0</v>
      </c>
      <c r="DY13" s="33">
        <v>150.51257380000001</v>
      </c>
      <c r="DZ13" s="33">
        <v>75.61283263</v>
      </c>
      <c r="EA13" s="33">
        <v>751.94737112999996</v>
      </c>
      <c r="EB13" s="33">
        <v>117.93927192</v>
      </c>
      <c r="EC13" s="34">
        <f t="shared" si="26"/>
        <v>4065.11762881</v>
      </c>
      <c r="ED13" s="33">
        <v>0</v>
      </c>
      <c r="EE13" s="33">
        <v>1802.5167032300001</v>
      </c>
      <c r="EF13" s="33">
        <v>0</v>
      </c>
      <c r="EG13" s="33">
        <v>0</v>
      </c>
      <c r="EH13" s="33">
        <v>963.06262971000001</v>
      </c>
      <c r="EI13" s="33">
        <v>0</v>
      </c>
      <c r="EJ13" s="33">
        <v>0</v>
      </c>
      <c r="EK13" s="33">
        <v>510.85968294999998</v>
      </c>
      <c r="EL13" s="33">
        <v>0</v>
      </c>
      <c r="EM13" s="33">
        <v>0</v>
      </c>
      <c r="EN13" s="33">
        <v>581.82647125000005</v>
      </c>
      <c r="EO13" s="33">
        <v>0</v>
      </c>
      <c r="EP13" s="34">
        <f t="shared" si="28"/>
        <v>3858.2654871400005</v>
      </c>
      <c r="EQ13" s="33">
        <v>0</v>
      </c>
      <c r="ER13" s="33">
        <v>225.72717803</v>
      </c>
      <c r="ES13" s="33">
        <v>0</v>
      </c>
      <c r="ET13" s="33">
        <v>0</v>
      </c>
      <c r="EU13" s="33">
        <v>719.22578724000005</v>
      </c>
      <c r="EV13" s="33">
        <v>0</v>
      </c>
      <c r="EW13" s="33">
        <v>0</v>
      </c>
      <c r="EX13" s="33">
        <v>32.151829679999999</v>
      </c>
      <c r="EY13" s="33">
        <v>0</v>
      </c>
      <c r="EZ13" s="33">
        <v>0</v>
      </c>
      <c r="FA13" s="33">
        <v>1505.76293373</v>
      </c>
      <c r="FB13" s="33">
        <v>0</v>
      </c>
      <c r="FC13" s="34">
        <f t="shared" si="30"/>
        <v>2482.8677286800003</v>
      </c>
      <c r="FD13" s="33">
        <v>0</v>
      </c>
      <c r="FE13" s="33">
        <v>853.48378983999999</v>
      </c>
      <c r="FF13" s="33">
        <v>0</v>
      </c>
      <c r="FG13" s="33">
        <v>0</v>
      </c>
      <c r="FH13" s="33">
        <v>1894.3232679800001</v>
      </c>
      <c r="FI13" s="33">
        <v>0</v>
      </c>
      <c r="FJ13" s="34">
        <f t="shared" si="32"/>
        <v>2747.80705782</v>
      </c>
    </row>
    <row r="14" spans="1:167" s="19" customFormat="1" ht="20.100000000000001" customHeight="1" x14ac:dyDescent="0.2">
      <c r="A14" s="32" t="s">
        <v>175</v>
      </c>
      <c r="B14" s="33">
        <v>49.878501610000008</v>
      </c>
      <c r="C14" s="33">
        <v>55.830387340000001</v>
      </c>
      <c r="D14" s="33">
        <v>114.71302079999998</v>
      </c>
      <c r="E14" s="33">
        <v>40.73459102999999</v>
      </c>
      <c r="F14" s="33">
        <v>63.071246799999997</v>
      </c>
      <c r="G14" s="33">
        <v>82.969081779999982</v>
      </c>
      <c r="H14" s="33">
        <v>89.380651430000015</v>
      </c>
      <c r="I14" s="33">
        <v>48.986749030000013</v>
      </c>
      <c r="J14" s="33">
        <v>69.615422080000002</v>
      </c>
      <c r="K14" s="33">
        <v>71.088791791412987</v>
      </c>
      <c r="L14" s="33">
        <v>45.327294171424001</v>
      </c>
      <c r="M14" s="33">
        <v>58.16324796</v>
      </c>
      <c r="N14" s="33">
        <v>38.042623130000003</v>
      </c>
      <c r="O14" s="33">
        <v>45.507561559999999</v>
      </c>
      <c r="P14" s="34">
        <f t="shared" si="11"/>
        <v>767.60028156283704</v>
      </c>
      <c r="Q14" s="33">
        <v>128.36924429000001</v>
      </c>
      <c r="R14" s="33">
        <v>70.616726489999991</v>
      </c>
      <c r="S14" s="33">
        <v>89.212360869999998</v>
      </c>
      <c r="T14" s="33">
        <v>108.38836220000002</v>
      </c>
      <c r="U14" s="33">
        <v>97.05946406999999</v>
      </c>
      <c r="V14" s="33">
        <v>52.11513257</v>
      </c>
      <c r="W14" s="33">
        <v>183.01201899999998</v>
      </c>
      <c r="X14" s="33">
        <v>114.92701567</v>
      </c>
      <c r="Y14" s="33">
        <v>114.70768192999999</v>
      </c>
      <c r="Z14" s="33">
        <v>259.07329602000004</v>
      </c>
      <c r="AA14" s="33">
        <v>180.00678600999998</v>
      </c>
      <c r="AB14" s="33">
        <v>160.76592633999999</v>
      </c>
      <c r="AC14" s="34">
        <f t="shared" si="12"/>
        <v>1558.2540154600001</v>
      </c>
      <c r="AD14" s="33">
        <v>193.62383130000001</v>
      </c>
      <c r="AE14" s="33">
        <v>101.71841736</v>
      </c>
      <c r="AF14" s="33">
        <v>179.02267673999998</v>
      </c>
      <c r="AG14" s="33">
        <v>131.68817393</v>
      </c>
      <c r="AH14" s="33">
        <v>150.49772121999999</v>
      </c>
      <c r="AI14" s="33">
        <v>111.35774476999998</v>
      </c>
      <c r="AJ14" s="33">
        <v>150.74574335</v>
      </c>
      <c r="AK14" s="33">
        <v>92.4838764</v>
      </c>
      <c r="AL14" s="33">
        <v>94.155123049999986</v>
      </c>
      <c r="AM14" s="33">
        <v>141.69489379999999</v>
      </c>
      <c r="AN14" s="33">
        <v>89.329249830000009</v>
      </c>
      <c r="AO14" s="33">
        <v>126.24439460000001</v>
      </c>
      <c r="AP14" s="34">
        <f t="shared" si="13"/>
        <v>1562.56184635</v>
      </c>
      <c r="AQ14" s="33">
        <v>212.68956020000002</v>
      </c>
      <c r="AR14" s="33">
        <v>114.36899070000001</v>
      </c>
      <c r="AS14" s="33">
        <v>202.93162234999997</v>
      </c>
      <c r="AT14" s="33">
        <v>152.62467545999999</v>
      </c>
      <c r="AU14" s="33">
        <v>169.64107487000001</v>
      </c>
      <c r="AV14" s="33">
        <v>146.49633061999998</v>
      </c>
      <c r="AW14" s="33">
        <v>267.825155</v>
      </c>
      <c r="AX14" s="33">
        <v>259.53294332000002</v>
      </c>
      <c r="AY14" s="33">
        <v>153.75320869999999</v>
      </c>
      <c r="AZ14" s="33">
        <v>150.18101494000001</v>
      </c>
      <c r="BA14" s="33">
        <v>192.04156166000001</v>
      </c>
      <c r="BB14" s="33">
        <v>213.53421194000003</v>
      </c>
      <c r="BC14" s="34">
        <f t="shared" si="14"/>
        <v>2235.62034976</v>
      </c>
      <c r="BD14" s="33">
        <v>360.25578446000003</v>
      </c>
      <c r="BE14" s="33">
        <v>241.45213851000003</v>
      </c>
      <c r="BF14" s="33">
        <v>317.24181241000002</v>
      </c>
      <c r="BG14" s="33">
        <v>274.21815380999999</v>
      </c>
      <c r="BH14" s="33">
        <v>360.90653806000006</v>
      </c>
      <c r="BI14" s="33">
        <v>264.87315144000002</v>
      </c>
      <c r="BJ14" s="33">
        <v>318.71437305000001</v>
      </c>
      <c r="BK14" s="33">
        <v>315.34685442999995</v>
      </c>
      <c r="BL14" s="33">
        <v>279.65741824999998</v>
      </c>
      <c r="BM14" s="33">
        <v>230.19584293000003</v>
      </c>
      <c r="BN14" s="33">
        <v>267.02758424000001</v>
      </c>
      <c r="BO14" s="33">
        <v>309.68366615999997</v>
      </c>
      <c r="BP14" s="34">
        <f t="shared" si="16"/>
        <v>3539.5733177500001</v>
      </c>
      <c r="BQ14" s="33">
        <v>616.25850830999991</v>
      </c>
      <c r="BR14" s="33">
        <v>286.34915858999994</v>
      </c>
      <c r="BS14" s="33">
        <v>454.14019322000007</v>
      </c>
      <c r="BT14" s="33">
        <v>240.54966946000002</v>
      </c>
      <c r="BU14" s="33">
        <v>303.48161671000003</v>
      </c>
      <c r="BV14" s="33">
        <v>266.53801465000004</v>
      </c>
      <c r="BW14" s="33">
        <v>225.91673797000001</v>
      </c>
      <c r="BX14" s="33">
        <v>372.18639070999996</v>
      </c>
      <c r="BY14" s="33">
        <v>220.19774434999999</v>
      </c>
      <c r="BZ14" s="33">
        <v>251.63541734</v>
      </c>
      <c r="CA14" s="33">
        <v>217.57464288</v>
      </c>
      <c r="CB14" s="33">
        <v>205.21392148999996</v>
      </c>
      <c r="CC14" s="34">
        <f t="shared" si="18"/>
        <v>3660.0420156800001</v>
      </c>
      <c r="CD14" s="33">
        <v>630.59913643000004</v>
      </c>
      <c r="CE14" s="33">
        <v>236.075031</v>
      </c>
      <c r="CF14" s="33">
        <v>270.2858703</v>
      </c>
      <c r="CG14" s="33">
        <v>229.64430904000002</v>
      </c>
      <c r="CH14" s="33">
        <v>189.29292773</v>
      </c>
      <c r="CI14" s="33">
        <v>362.59645955999997</v>
      </c>
      <c r="CJ14" s="33">
        <v>270.52212718000004</v>
      </c>
      <c r="CK14" s="33">
        <v>273.36833567999997</v>
      </c>
      <c r="CL14" s="33">
        <v>252.14690285999998</v>
      </c>
      <c r="CM14" s="33">
        <v>235.80727725</v>
      </c>
      <c r="CN14" s="33">
        <v>313.88419675</v>
      </c>
      <c r="CO14" s="33">
        <v>413.85348986000002</v>
      </c>
      <c r="CP14" s="34">
        <f t="shared" si="20"/>
        <v>3678.07606364</v>
      </c>
      <c r="CQ14" s="33">
        <v>665.91672061999998</v>
      </c>
      <c r="CR14" s="33">
        <v>404.96974954999996</v>
      </c>
      <c r="CS14" s="33">
        <v>457.58143773000006</v>
      </c>
      <c r="CT14" s="33">
        <v>380.14534940999994</v>
      </c>
      <c r="CU14" s="33">
        <v>399.65750513</v>
      </c>
      <c r="CV14" s="33">
        <v>308.10595881999996</v>
      </c>
      <c r="CW14" s="33">
        <v>403.38298908000002</v>
      </c>
      <c r="CX14" s="33">
        <v>380.15261530999993</v>
      </c>
      <c r="CY14" s="33">
        <v>381.67750462999999</v>
      </c>
      <c r="CZ14" s="33">
        <v>382.95735822999995</v>
      </c>
      <c r="DA14" s="33">
        <v>364.09735644</v>
      </c>
      <c r="DB14" s="33">
        <v>464.22718617999999</v>
      </c>
      <c r="DC14" s="34">
        <f t="shared" si="22"/>
        <v>4992.8717311299997</v>
      </c>
      <c r="DD14" s="33">
        <v>645.75700766999989</v>
      </c>
      <c r="DE14" s="33">
        <v>544.43522717999997</v>
      </c>
      <c r="DF14" s="33">
        <v>1001.7715077600001</v>
      </c>
      <c r="DG14" s="33">
        <v>828.64001256999995</v>
      </c>
      <c r="DH14" s="33">
        <v>2411.0266309900003</v>
      </c>
      <c r="DI14" s="33">
        <v>1156.5332105599998</v>
      </c>
      <c r="DJ14" s="33">
        <v>1212.30059525</v>
      </c>
      <c r="DK14" s="33">
        <v>1377.87928726</v>
      </c>
      <c r="DL14" s="33">
        <v>1518.06942295</v>
      </c>
      <c r="DM14" s="33">
        <v>1123.6681526</v>
      </c>
      <c r="DN14" s="33">
        <v>1071.59242406</v>
      </c>
      <c r="DO14" s="33">
        <v>1564.8478149600001</v>
      </c>
      <c r="DP14" s="34">
        <f t="shared" si="24"/>
        <v>14456.521293809999</v>
      </c>
      <c r="DQ14" s="33">
        <v>1847.6551773599999</v>
      </c>
      <c r="DR14" s="33">
        <v>1377.8339744300001</v>
      </c>
      <c r="DS14" s="33">
        <v>1750.50385755</v>
      </c>
      <c r="DT14" s="33">
        <v>1388.3224093700001</v>
      </c>
      <c r="DU14" s="33">
        <v>1433.4873578000002</v>
      </c>
      <c r="DV14" s="33">
        <v>1284.81122684</v>
      </c>
      <c r="DW14" s="33">
        <v>1579.1844086999999</v>
      </c>
      <c r="DX14" s="33">
        <v>1542.7672555399997</v>
      </c>
      <c r="DY14" s="33">
        <v>1393.4967449399999</v>
      </c>
      <c r="DZ14" s="33">
        <v>1885.0129391399998</v>
      </c>
      <c r="EA14" s="33">
        <v>1840.7534400099998</v>
      </c>
      <c r="EB14" s="33">
        <v>1715.2501295</v>
      </c>
      <c r="EC14" s="34">
        <f t="shared" si="26"/>
        <v>19039.07892118</v>
      </c>
      <c r="ED14" s="33">
        <v>2474.4926792499996</v>
      </c>
      <c r="EE14" s="33">
        <v>1779.7205677500001</v>
      </c>
      <c r="EF14" s="33">
        <v>2648.15335624</v>
      </c>
      <c r="EG14" s="33">
        <v>1491.29298139</v>
      </c>
      <c r="EH14" s="33">
        <v>1927.8446678600001</v>
      </c>
      <c r="EI14" s="33">
        <v>1451.5392924400001</v>
      </c>
      <c r="EJ14" s="33">
        <v>1376.71284709</v>
      </c>
      <c r="EK14" s="33">
        <v>1349.32033376</v>
      </c>
      <c r="EL14" s="33">
        <v>1358.61213288</v>
      </c>
      <c r="EM14" s="33">
        <v>1332.7607289100001</v>
      </c>
      <c r="EN14" s="33">
        <v>1093.8810366600001</v>
      </c>
      <c r="EO14" s="33">
        <v>1099.26892174</v>
      </c>
      <c r="EP14" s="34">
        <f t="shared" si="28"/>
        <v>19383.599545970003</v>
      </c>
      <c r="EQ14" s="33">
        <v>1760.95656588</v>
      </c>
      <c r="ER14" s="33">
        <v>1185.7768873300001</v>
      </c>
      <c r="ES14" s="33">
        <v>1125.2412980900001</v>
      </c>
      <c r="ET14" s="33">
        <v>1004.0606372899999</v>
      </c>
      <c r="EU14" s="33">
        <v>1246.3765238499998</v>
      </c>
      <c r="EV14" s="33">
        <v>1349.8545953499997</v>
      </c>
      <c r="EW14" s="33">
        <v>1189.46173933</v>
      </c>
      <c r="EX14" s="33">
        <v>1610.65934315</v>
      </c>
      <c r="EY14" s="33">
        <v>1761.21348373</v>
      </c>
      <c r="EZ14" s="33">
        <v>2084.8078832299998</v>
      </c>
      <c r="FA14" s="33">
        <v>1744.74969455</v>
      </c>
      <c r="FB14" s="33">
        <v>1882.6175586900001</v>
      </c>
      <c r="FC14" s="34">
        <f t="shared" si="30"/>
        <v>17945.776210470001</v>
      </c>
      <c r="FD14" s="33">
        <v>2829.2189649500001</v>
      </c>
      <c r="FE14" s="33">
        <v>2304.2621423999999</v>
      </c>
      <c r="FF14" s="33">
        <v>2366.5965861</v>
      </c>
      <c r="FG14" s="33">
        <v>2609.7426442599999</v>
      </c>
      <c r="FH14" s="33">
        <v>5860.8096222199993</v>
      </c>
      <c r="FI14" s="33">
        <v>2679.9377787000003</v>
      </c>
      <c r="FJ14" s="34">
        <f t="shared" si="32"/>
        <v>18650.567738630001</v>
      </c>
    </row>
    <row r="15" spans="1:167" s="19" customFormat="1" ht="20.100000000000001" hidden="1" customHeight="1" x14ac:dyDescent="0.2">
      <c r="A15" s="32" t="s">
        <v>176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4">
        <f t="shared" si="11"/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4">
        <f t="shared" si="12"/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4">
        <f t="shared" si="13"/>
        <v>0</v>
      </c>
      <c r="AQ15" s="33">
        <v>0</v>
      </c>
      <c r="AR15" s="33">
        <v>0</v>
      </c>
      <c r="AS15" s="33">
        <v>0</v>
      </c>
      <c r="AT15" s="33">
        <v>0</v>
      </c>
      <c r="AU15" s="33">
        <v>0</v>
      </c>
      <c r="AV15" s="33">
        <v>0</v>
      </c>
      <c r="AW15" s="33">
        <v>0</v>
      </c>
      <c r="AX15" s="33">
        <v>0</v>
      </c>
      <c r="AY15" s="33">
        <v>0</v>
      </c>
      <c r="AZ15" s="33">
        <v>0</v>
      </c>
      <c r="BA15" s="33">
        <v>0</v>
      </c>
      <c r="BB15" s="33">
        <v>0</v>
      </c>
      <c r="BC15" s="34">
        <f t="shared" si="14"/>
        <v>0</v>
      </c>
      <c r="BD15" s="33">
        <v>0</v>
      </c>
      <c r="BE15" s="33">
        <v>0</v>
      </c>
      <c r="BF15" s="33">
        <v>0</v>
      </c>
      <c r="BG15" s="33">
        <v>0.84543179999999996</v>
      </c>
      <c r="BH15" s="33">
        <v>0</v>
      </c>
      <c r="BI15" s="33">
        <v>0</v>
      </c>
      <c r="BJ15" s="33">
        <v>0</v>
      </c>
      <c r="BK15" s="33">
        <v>0</v>
      </c>
      <c r="BL15" s="33">
        <v>0</v>
      </c>
      <c r="BM15" s="33">
        <v>0</v>
      </c>
      <c r="BN15" s="33">
        <v>0</v>
      </c>
      <c r="BO15" s="33">
        <v>0</v>
      </c>
      <c r="BP15" s="34">
        <f t="shared" si="16"/>
        <v>0.84543179999999996</v>
      </c>
      <c r="BQ15" s="33">
        <v>-85.817403400000003</v>
      </c>
      <c r="BR15" s="33">
        <v>0</v>
      </c>
      <c r="BS15" s="33">
        <v>-84.894754030000001</v>
      </c>
      <c r="BT15" s="33">
        <v>0</v>
      </c>
      <c r="BU15" s="33">
        <v>0</v>
      </c>
      <c r="BV15" s="33">
        <v>0</v>
      </c>
      <c r="BW15" s="33">
        <v>0</v>
      </c>
      <c r="BX15" s="33">
        <v>0</v>
      </c>
      <c r="BY15" s="33">
        <v>0</v>
      </c>
      <c r="BZ15" s="33">
        <v>0</v>
      </c>
      <c r="CA15" s="33">
        <v>0</v>
      </c>
      <c r="CB15" s="33">
        <v>0</v>
      </c>
      <c r="CC15" s="34">
        <f t="shared" si="18"/>
        <v>-170.71215742999999</v>
      </c>
      <c r="CD15" s="33">
        <v>0</v>
      </c>
      <c r="CE15" s="33">
        <v>0</v>
      </c>
      <c r="CF15" s="33">
        <v>0</v>
      </c>
      <c r="CG15" s="33">
        <v>0</v>
      </c>
      <c r="CH15" s="33">
        <v>0</v>
      </c>
      <c r="CI15" s="33">
        <v>0</v>
      </c>
      <c r="CJ15" s="33">
        <v>0</v>
      </c>
      <c r="CK15" s="33">
        <v>0</v>
      </c>
      <c r="CL15" s="33">
        <v>0</v>
      </c>
      <c r="CM15" s="33">
        <v>0</v>
      </c>
      <c r="CN15" s="33">
        <v>0</v>
      </c>
      <c r="CO15" s="33">
        <v>0</v>
      </c>
      <c r="CP15" s="34">
        <f t="shared" si="20"/>
        <v>0</v>
      </c>
      <c r="CQ15" s="33">
        <v>-826.65351902999998</v>
      </c>
      <c r="CR15" s="33">
        <v>0</v>
      </c>
      <c r="CS15" s="33">
        <v>0</v>
      </c>
      <c r="CT15" s="33">
        <v>0</v>
      </c>
      <c r="CU15" s="33">
        <v>0</v>
      </c>
      <c r="CV15" s="33">
        <v>0</v>
      </c>
      <c r="CW15" s="33">
        <v>0</v>
      </c>
      <c r="CX15" s="33">
        <v>-192.35391425999998</v>
      </c>
      <c r="CY15" s="33">
        <v>0</v>
      </c>
      <c r="CZ15" s="33">
        <v>0</v>
      </c>
      <c r="DA15" s="33">
        <v>0</v>
      </c>
      <c r="DB15" s="33">
        <v>0</v>
      </c>
      <c r="DC15" s="34">
        <f t="shared" si="22"/>
        <v>-1019.00743329</v>
      </c>
      <c r="DD15" s="33">
        <v>0</v>
      </c>
      <c r="DE15" s="33">
        <v>0</v>
      </c>
      <c r="DF15" s="33">
        <v>0</v>
      </c>
      <c r="DG15" s="33">
        <v>0</v>
      </c>
      <c r="DH15" s="33">
        <v>0</v>
      </c>
      <c r="DI15" s="33">
        <v>0</v>
      </c>
      <c r="DJ15" s="33">
        <v>0</v>
      </c>
      <c r="DK15" s="33">
        <v>0</v>
      </c>
      <c r="DL15" s="33">
        <v>0</v>
      </c>
      <c r="DM15" s="33">
        <v>0</v>
      </c>
      <c r="DN15" s="33">
        <v>0</v>
      </c>
      <c r="DO15" s="33">
        <v>0</v>
      </c>
      <c r="DP15" s="34">
        <f t="shared" si="24"/>
        <v>0</v>
      </c>
      <c r="DQ15" s="33">
        <v>0</v>
      </c>
      <c r="DR15" s="33">
        <v>0</v>
      </c>
      <c r="DS15" s="33">
        <v>0</v>
      </c>
      <c r="DT15" s="33">
        <v>0</v>
      </c>
      <c r="DU15" s="33">
        <v>0</v>
      </c>
      <c r="DV15" s="33">
        <v>0</v>
      </c>
      <c r="DW15" s="33">
        <v>0</v>
      </c>
      <c r="DX15" s="33">
        <v>0</v>
      </c>
      <c r="DY15" s="33">
        <v>0</v>
      </c>
      <c r="DZ15" s="33">
        <v>0</v>
      </c>
      <c r="EA15" s="33">
        <v>0</v>
      </c>
      <c r="EB15" s="33">
        <v>0</v>
      </c>
      <c r="EC15" s="34">
        <f t="shared" si="26"/>
        <v>0</v>
      </c>
      <c r="ED15" s="33">
        <v>0</v>
      </c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4">
        <f>+SUM(ED15:EE15)</f>
        <v>0</v>
      </c>
      <c r="EQ15" s="33">
        <v>0</v>
      </c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4">
        <f>+SUM(EG15:EH15)</f>
        <v>0</v>
      </c>
      <c r="FD15" s="33">
        <v>0</v>
      </c>
      <c r="FE15" s="33"/>
      <c r="FF15" s="33"/>
      <c r="FG15" s="33"/>
      <c r="FH15" s="33"/>
      <c r="FI15" s="33"/>
      <c r="FJ15" s="34">
        <f>+SUM(EJ15:EK15)</f>
        <v>0</v>
      </c>
    </row>
    <row r="16" spans="1:167" s="19" customFormat="1" ht="12" customHeight="1" x14ac:dyDescent="0.2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</row>
    <row r="17" spans="1:166" s="26" customFormat="1" ht="20.100000000000001" customHeight="1" x14ac:dyDescent="0.2">
      <c r="A17" s="29" t="s">
        <v>177</v>
      </c>
      <c r="B17" s="30">
        <f>B18+B19</f>
        <v>4051.2478328134152</v>
      </c>
      <c r="C17" s="30">
        <f t="shared" ref="C17:O17" si="33">C18+C19</f>
        <v>810.673</v>
      </c>
      <c r="D17" s="30">
        <f t="shared" si="33"/>
        <v>1093.8999999999999</v>
      </c>
      <c r="E17" s="30">
        <f t="shared" si="33"/>
        <v>1806.856522431618</v>
      </c>
      <c r="F17" s="30">
        <f t="shared" si="33"/>
        <v>1098.2897756114889</v>
      </c>
      <c r="G17" s="30">
        <f t="shared" si="33"/>
        <v>1129.6358826784731</v>
      </c>
      <c r="H17" s="30">
        <f t="shared" si="33"/>
        <v>970.740907957216</v>
      </c>
      <c r="I17" s="30">
        <f t="shared" si="33"/>
        <v>1000.302446552605</v>
      </c>
      <c r="J17" s="30">
        <f t="shared" si="33"/>
        <v>59.152933291640991</v>
      </c>
      <c r="K17" s="30">
        <f t="shared" si="33"/>
        <v>50.194185791878006</v>
      </c>
      <c r="L17" s="30">
        <f t="shared" si="33"/>
        <v>84.563484048605986</v>
      </c>
      <c r="M17" s="30">
        <f t="shared" si="33"/>
        <v>52.408130501392002</v>
      </c>
      <c r="N17" s="30">
        <f t="shared" si="33"/>
        <v>84.716169862766009</v>
      </c>
      <c r="O17" s="30">
        <f t="shared" si="33"/>
        <v>43.185854642372995</v>
      </c>
      <c r="P17" s="31">
        <f t="shared" si="11"/>
        <v>7473.9462933700579</v>
      </c>
      <c r="Q17" s="30">
        <f t="shared" ref="Q17:AY17" si="34">SUM(Q18:Q19)</f>
        <v>14.740472523001001</v>
      </c>
      <c r="R17" s="30">
        <f t="shared" si="34"/>
        <v>33.418299985334002</v>
      </c>
      <c r="S17" s="30">
        <f t="shared" si="34"/>
        <v>4.5288958450969998</v>
      </c>
      <c r="T17" s="30">
        <f t="shared" si="34"/>
        <v>84.056067925851991</v>
      </c>
      <c r="U17" s="30">
        <f t="shared" si="34"/>
        <v>1407.674038434021</v>
      </c>
      <c r="V17" s="30">
        <f t="shared" si="34"/>
        <v>38.369964430486</v>
      </c>
      <c r="W17" s="30">
        <f t="shared" si="34"/>
        <v>83.542590110113963</v>
      </c>
      <c r="X17" s="30">
        <f t="shared" si="34"/>
        <v>15.309847226593002</v>
      </c>
      <c r="Y17" s="30">
        <f t="shared" si="34"/>
        <v>42.570926170351001</v>
      </c>
      <c r="Z17" s="30">
        <f t="shared" si="34"/>
        <v>63.280143200305993</v>
      </c>
      <c r="AA17" s="30">
        <f t="shared" si="34"/>
        <v>12.386556805702</v>
      </c>
      <c r="AB17" s="30">
        <f t="shared" si="34"/>
        <v>410.98584353351708</v>
      </c>
      <c r="AC17" s="31">
        <f>SUM(Q17:AB17)</f>
        <v>2210.8636461903739</v>
      </c>
      <c r="AD17" s="30">
        <f t="shared" si="34"/>
        <v>2308.1834419008919</v>
      </c>
      <c r="AE17" s="30">
        <f t="shared" si="34"/>
        <v>15.929716278136</v>
      </c>
      <c r="AF17" s="30">
        <f t="shared" si="34"/>
        <v>24.125481152233</v>
      </c>
      <c r="AG17" s="30">
        <f t="shared" si="34"/>
        <v>34.190477438106996</v>
      </c>
      <c r="AH17" s="30">
        <f t="shared" si="34"/>
        <v>1654.0404247123899</v>
      </c>
      <c r="AI17" s="30">
        <f t="shared" si="34"/>
        <v>37.256344863892991</v>
      </c>
      <c r="AJ17" s="30">
        <f t="shared" si="34"/>
        <v>15.425450389950999</v>
      </c>
      <c r="AK17" s="30">
        <f t="shared" si="34"/>
        <v>1071.179141009942</v>
      </c>
      <c r="AL17" s="30">
        <f t="shared" si="34"/>
        <v>26.458257196919</v>
      </c>
      <c r="AM17" s="30">
        <f t="shared" si="34"/>
        <v>2218.2896874243652</v>
      </c>
      <c r="AN17" s="30">
        <f t="shared" si="34"/>
        <v>10.827460883841002</v>
      </c>
      <c r="AO17" s="30">
        <f t="shared" si="34"/>
        <v>1260.946702684304</v>
      </c>
      <c r="AP17" s="31">
        <f>SUM(AD17:AO17)</f>
        <v>8676.852585934972</v>
      </c>
      <c r="AQ17" s="30">
        <f t="shared" si="34"/>
        <v>8.848676977477</v>
      </c>
      <c r="AR17" s="30">
        <f t="shared" si="34"/>
        <v>13.071272145165999</v>
      </c>
      <c r="AS17" s="30">
        <f t="shared" si="34"/>
        <v>12.187754697772</v>
      </c>
      <c r="AT17" s="30">
        <f t="shared" si="34"/>
        <v>1408.7654907054109</v>
      </c>
      <c r="AU17" s="30">
        <f t="shared" si="34"/>
        <v>9.626994669758</v>
      </c>
      <c r="AV17" s="30">
        <f t="shared" si="34"/>
        <v>1598.3204842506541</v>
      </c>
      <c r="AW17" s="30">
        <f t="shared" si="34"/>
        <v>16.77350621475</v>
      </c>
      <c r="AX17" s="30">
        <f t="shared" si="34"/>
        <v>1501.6090247192569</v>
      </c>
      <c r="AY17" s="30">
        <f t="shared" si="34"/>
        <v>1043.7054745687922</v>
      </c>
      <c r="AZ17" s="30">
        <f>SUM(AZ18:AZ19)</f>
        <v>1304.9361283377898</v>
      </c>
      <c r="BA17" s="30">
        <f>SUM(BA18:BA19)</f>
        <v>380.27306889800997</v>
      </c>
      <c r="BB17" s="30">
        <v>1738.197843563747</v>
      </c>
      <c r="BC17" s="31">
        <f>SUM(AQ17:BB17)</f>
        <v>9036.3157197485834</v>
      </c>
      <c r="BD17" s="30">
        <f t="shared" ref="BD17:BJ17" si="35">SUM(BD18:BD19)</f>
        <v>6.5132152784499997</v>
      </c>
      <c r="BE17" s="30">
        <f t="shared" si="35"/>
        <v>13.065447515945001</v>
      </c>
      <c r="BF17" s="30">
        <f t="shared" si="35"/>
        <v>10.849705941445</v>
      </c>
      <c r="BG17" s="30">
        <f t="shared" si="35"/>
        <v>0.27269127679099997</v>
      </c>
      <c r="BH17" s="30">
        <f t="shared" si="35"/>
        <v>90.152936025201996</v>
      </c>
      <c r="BI17" s="30">
        <f t="shared" si="35"/>
        <v>487.30198473673198</v>
      </c>
      <c r="BJ17" s="30">
        <f t="shared" si="35"/>
        <v>956.49347995194205</v>
      </c>
      <c r="BK17" s="30">
        <f>SUM(BK18:BK19)</f>
        <v>17.392345764919998</v>
      </c>
      <c r="BL17" s="30">
        <f>SUM(BL18:BL19)</f>
        <v>52.719521864553002</v>
      </c>
      <c r="BM17" s="30">
        <f>SUM(BM18:BM19)</f>
        <v>26.902490972479999</v>
      </c>
      <c r="BN17" s="30">
        <f>SUM(BN18:BN19)</f>
        <v>2735.938945196217</v>
      </c>
      <c r="BO17" s="30">
        <f>SUM(BO18:BO19)</f>
        <v>288.14513183460798</v>
      </c>
      <c r="BP17" s="31">
        <f>SUM(BD17:BO17)</f>
        <v>4685.7478963592857</v>
      </c>
      <c r="BQ17" s="30">
        <f t="shared" ref="BQ17:CB17" si="36">SUM(BQ18:BQ19)</f>
        <v>1750.6601843975002</v>
      </c>
      <c r="BR17" s="30">
        <f t="shared" si="36"/>
        <v>7.15512134</v>
      </c>
      <c r="BS17" s="30">
        <f t="shared" si="36"/>
        <v>16.085914149999997</v>
      </c>
      <c r="BT17" s="30">
        <f t="shared" si="36"/>
        <v>3133.31846</v>
      </c>
      <c r="BU17" s="30">
        <f t="shared" si="36"/>
        <v>109.47249346000001</v>
      </c>
      <c r="BV17" s="30">
        <f t="shared" si="36"/>
        <v>160.34603051000002</v>
      </c>
      <c r="BW17" s="30">
        <f t="shared" si="36"/>
        <v>179.00678002000001</v>
      </c>
      <c r="BX17" s="30">
        <f t="shared" si="36"/>
        <v>102.39349602999999</v>
      </c>
      <c r="BY17" s="30">
        <f t="shared" si="36"/>
        <v>2830.09518536</v>
      </c>
      <c r="BZ17" s="30">
        <f t="shared" si="36"/>
        <v>230.29386568000001</v>
      </c>
      <c r="CA17" s="30">
        <f t="shared" si="36"/>
        <v>381.17454626</v>
      </c>
      <c r="CB17" s="30">
        <f t="shared" si="36"/>
        <v>754.77761481000005</v>
      </c>
      <c r="CC17" s="31">
        <f>SUM(BQ17:CB17)</f>
        <v>9654.7796920174987</v>
      </c>
      <c r="CD17" s="30">
        <f t="shared" ref="CD17:CO17" si="37">SUM(CD18:CD19)</f>
        <v>17.000809150000002</v>
      </c>
      <c r="CE17" s="30">
        <f t="shared" si="37"/>
        <v>0.52072235</v>
      </c>
      <c r="CF17" s="30">
        <f t="shared" si="37"/>
        <v>9.2685287200000008</v>
      </c>
      <c r="CG17" s="30">
        <f t="shared" si="37"/>
        <v>293.60260151</v>
      </c>
      <c r="CH17" s="30">
        <f t="shared" si="37"/>
        <v>1727.347582400083</v>
      </c>
      <c r="CI17" s="30">
        <f t="shared" si="37"/>
        <v>30.569710590000003</v>
      </c>
      <c r="CJ17" s="30">
        <f t="shared" si="37"/>
        <v>783.76702720000003</v>
      </c>
      <c r="CK17" s="30">
        <f t="shared" si="37"/>
        <v>87.408607539999991</v>
      </c>
      <c r="CL17" s="30">
        <f t="shared" si="37"/>
        <v>45.164215339999998</v>
      </c>
      <c r="CM17" s="30">
        <f t="shared" si="37"/>
        <v>184.09437417000001</v>
      </c>
      <c r="CN17" s="30">
        <f t="shared" si="37"/>
        <v>7347.5873145600008</v>
      </c>
      <c r="CO17" s="30">
        <f t="shared" si="37"/>
        <v>68.505654140000004</v>
      </c>
      <c r="CP17" s="31">
        <f>+SUM(CD17:CO17)</f>
        <v>10594.837147670085</v>
      </c>
      <c r="CQ17" s="30">
        <f t="shared" ref="CQ17:DB17" si="38">SUM(CQ18:CQ19)</f>
        <v>615.83078741999987</v>
      </c>
      <c r="CR17" s="30">
        <f t="shared" si="38"/>
        <v>215.06799478000005</v>
      </c>
      <c r="CS17" s="30">
        <f t="shared" si="38"/>
        <v>116.37395758999999</v>
      </c>
      <c r="CT17" s="30">
        <f t="shared" si="38"/>
        <v>3130.6373400000002</v>
      </c>
      <c r="CU17" s="30">
        <f t="shared" si="38"/>
        <v>137.71660185000002</v>
      </c>
      <c r="CV17" s="30">
        <f t="shared" si="38"/>
        <v>40.376542000000001</v>
      </c>
      <c r="CW17" s="30">
        <f t="shared" si="38"/>
        <v>47.293685769999996</v>
      </c>
      <c r="CX17" s="30">
        <f t="shared" si="38"/>
        <v>7846.5961708799996</v>
      </c>
      <c r="CY17" s="30">
        <f t="shared" si="38"/>
        <v>2518.2525340625002</v>
      </c>
      <c r="CZ17" s="30">
        <f t="shared" si="38"/>
        <v>150.30897494000001</v>
      </c>
      <c r="DA17" s="30">
        <f t="shared" si="38"/>
        <v>22.092141510000001</v>
      </c>
      <c r="DB17" s="30">
        <f t="shared" si="38"/>
        <v>132.76336235000002</v>
      </c>
      <c r="DC17" s="31">
        <f>+SUM(CQ17:DB17)</f>
        <v>14973.3100931525</v>
      </c>
      <c r="DD17" s="30">
        <f t="shared" ref="DD17:DO17" si="39">SUM(DD18:DD19)</f>
        <v>299.18567450999996</v>
      </c>
      <c r="DE17" s="30">
        <f t="shared" si="39"/>
        <v>29.486045990000001</v>
      </c>
      <c r="DF17" s="30">
        <f t="shared" si="39"/>
        <v>9.5707490899999996</v>
      </c>
      <c r="DG17" s="30">
        <f t="shared" si="39"/>
        <v>11.207912590000001</v>
      </c>
      <c r="DH17" s="30">
        <f t="shared" si="39"/>
        <v>0</v>
      </c>
      <c r="DI17" s="30">
        <f t="shared" si="39"/>
        <v>81.630049700000015</v>
      </c>
      <c r="DJ17" s="30">
        <f t="shared" si="39"/>
        <v>39.482064780000002</v>
      </c>
      <c r="DK17" s="30">
        <f t="shared" si="39"/>
        <v>16.281498630000002</v>
      </c>
      <c r="DL17" s="30">
        <f t="shared" si="39"/>
        <v>292.89343914999995</v>
      </c>
      <c r="DM17" s="30">
        <f t="shared" si="39"/>
        <v>126.39155133999999</v>
      </c>
      <c r="DN17" s="30">
        <f t="shared" si="39"/>
        <v>6.7971262000000001</v>
      </c>
      <c r="DO17" s="30">
        <f t="shared" si="39"/>
        <v>20.879000529999999</v>
      </c>
      <c r="DP17" s="31">
        <f>+SUM(DD17:DO17)</f>
        <v>933.80511250999984</v>
      </c>
      <c r="DQ17" s="30">
        <f t="shared" ref="DQ17:EB17" si="40">SUM(DQ18:DQ19)</f>
        <v>1334.9895046000001</v>
      </c>
      <c r="DR17" s="30">
        <f t="shared" si="40"/>
        <v>4.3379842671799995</v>
      </c>
      <c r="DS17" s="30">
        <f t="shared" si="40"/>
        <v>5413.9731616812505</v>
      </c>
      <c r="DT17" s="30">
        <f t="shared" si="40"/>
        <v>120.39735984003001</v>
      </c>
      <c r="DU17" s="30">
        <f t="shared" si="40"/>
        <v>0.69953553737999985</v>
      </c>
      <c r="DV17" s="30">
        <f t="shared" si="40"/>
        <v>247.49091406229999</v>
      </c>
      <c r="DW17" s="30">
        <f t="shared" si="40"/>
        <v>4770.9625753625205</v>
      </c>
      <c r="DX17" s="30">
        <f t="shared" si="40"/>
        <v>179.87599972034999</v>
      </c>
      <c r="DY17" s="30">
        <f t="shared" si="40"/>
        <v>0</v>
      </c>
      <c r="DZ17" s="30">
        <f t="shared" si="40"/>
        <v>27.046919067960001</v>
      </c>
      <c r="EA17" s="30">
        <f t="shared" si="40"/>
        <v>36.604348258400002</v>
      </c>
      <c r="EB17" s="30">
        <f t="shared" si="40"/>
        <v>990.30597095931012</v>
      </c>
      <c r="EC17" s="31">
        <f>+SUM(DQ17:EB17)</f>
        <v>13126.684273356681</v>
      </c>
      <c r="ED17" s="30">
        <f t="shared" ref="ED17:EO17" si="41">SUM(ED18:ED19)</f>
        <v>496.36022578929999</v>
      </c>
      <c r="EE17" s="30">
        <f t="shared" si="41"/>
        <v>23.960335537199999</v>
      </c>
      <c r="EF17" s="30">
        <f t="shared" si="41"/>
        <v>3810.6915107167201</v>
      </c>
      <c r="EG17" s="30">
        <f t="shared" si="41"/>
        <v>4.8472139096600007</v>
      </c>
      <c r="EH17" s="30">
        <f t="shared" si="41"/>
        <v>37.954479625540003</v>
      </c>
      <c r="EI17" s="30">
        <f t="shared" si="41"/>
        <v>514.48101829231996</v>
      </c>
      <c r="EJ17" s="30">
        <f t="shared" si="41"/>
        <v>68.15227522408</v>
      </c>
      <c r="EK17" s="30">
        <f t="shared" si="41"/>
        <v>227.34935447350003</v>
      </c>
      <c r="EL17" s="30">
        <f t="shared" si="41"/>
        <v>251.54820211012998</v>
      </c>
      <c r="EM17" s="30">
        <f t="shared" si="41"/>
        <v>9465.9011264785604</v>
      </c>
      <c r="EN17" s="30">
        <f t="shared" si="41"/>
        <v>3.31138367388</v>
      </c>
      <c r="EO17" s="30">
        <f t="shared" si="41"/>
        <v>995.03008944650992</v>
      </c>
      <c r="EP17" s="31">
        <f t="shared" ref="EP17:EP19" si="42">+SUM(ED17:EO17)</f>
        <v>15899.587215277399</v>
      </c>
      <c r="EQ17" s="30">
        <f t="shared" ref="EQ17:FB17" si="43">SUM(EQ18:EQ19)</f>
        <v>5452.0213709790996</v>
      </c>
      <c r="ER17" s="30">
        <f t="shared" si="43"/>
        <v>0.45835999999999999</v>
      </c>
      <c r="ES17" s="30">
        <f t="shared" si="43"/>
        <v>15.269835897309999</v>
      </c>
      <c r="ET17" s="30">
        <f t="shared" si="43"/>
        <v>37.106329467110001</v>
      </c>
      <c r="EU17" s="30">
        <f t="shared" si="43"/>
        <v>198.73578634681999</v>
      </c>
      <c r="EV17" s="30">
        <f t="shared" si="43"/>
        <v>59.955188121830005</v>
      </c>
      <c r="EW17" s="30">
        <f t="shared" si="43"/>
        <v>21.751345939099998</v>
      </c>
      <c r="EX17" s="30">
        <f t="shared" si="43"/>
        <v>159.19876069444999</v>
      </c>
      <c r="EY17" s="30">
        <f t="shared" si="43"/>
        <v>255.12591760063</v>
      </c>
      <c r="EZ17" s="30">
        <f t="shared" si="43"/>
        <v>178.45270926442001</v>
      </c>
      <c r="FA17" s="30">
        <f t="shared" si="43"/>
        <v>456.96047394059002</v>
      </c>
      <c r="FB17" s="30">
        <f t="shared" si="43"/>
        <v>959.37583556709001</v>
      </c>
      <c r="FC17" s="31">
        <f t="shared" ref="FC17:FC19" si="44">+SUM(EQ17:FB17)</f>
        <v>7794.4119138184506</v>
      </c>
      <c r="FD17" s="30">
        <f t="shared" ref="FD17:FI17" si="45">SUM(FD18:FD19)</f>
        <v>514.97317717986004</v>
      </c>
      <c r="FE17" s="30">
        <f t="shared" si="45"/>
        <v>0.51818859638000003</v>
      </c>
      <c r="FF17" s="30">
        <f t="shared" si="45"/>
        <v>5953.8902934015005</v>
      </c>
      <c r="FG17" s="30">
        <f t="shared" si="45"/>
        <v>-12.95628340585</v>
      </c>
      <c r="FH17" s="30">
        <f t="shared" si="45"/>
        <v>2.5865445542700001</v>
      </c>
      <c r="FI17" s="30">
        <f t="shared" si="45"/>
        <v>71.891204312019994</v>
      </c>
      <c r="FJ17" s="31">
        <f t="shared" ref="FJ17:FJ19" si="46">+SUM(FD17:FI17)</f>
        <v>6530.903124638181</v>
      </c>
    </row>
    <row r="18" spans="1:166" s="19" customFormat="1" ht="20.100000000000001" customHeight="1" x14ac:dyDescent="0.2">
      <c r="A18" s="32" t="s">
        <v>178</v>
      </c>
      <c r="B18" s="33">
        <v>3243</v>
      </c>
      <c r="C18" s="33">
        <v>750</v>
      </c>
      <c r="D18" s="33">
        <v>1065.3499999999999</v>
      </c>
      <c r="E18" s="33">
        <v>1500</v>
      </c>
      <c r="F18" s="33">
        <v>750</v>
      </c>
      <c r="G18" s="33">
        <v>1064.8050000000001</v>
      </c>
      <c r="H18" s="33">
        <v>902.65546874277607</v>
      </c>
      <c r="I18" s="33">
        <v>892.52650000000006</v>
      </c>
      <c r="J18" s="33">
        <v>0</v>
      </c>
      <c r="K18" s="33">
        <f>VLOOKUP(A18,'[1]tabela 1.1'!$D$8:$J$17,7,FALSE)</f>
        <v>0</v>
      </c>
      <c r="L18" s="33">
        <v>0</v>
      </c>
      <c r="M18" s="33">
        <v>0</v>
      </c>
      <c r="N18" s="33">
        <v>0</v>
      </c>
      <c r="O18" s="33">
        <v>0</v>
      </c>
      <c r="P18" s="34">
        <f t="shared" si="11"/>
        <v>6175.3369687427758</v>
      </c>
      <c r="Q18" s="33">
        <v>0</v>
      </c>
      <c r="R18" s="33">
        <v>0</v>
      </c>
      <c r="S18" s="33">
        <v>0</v>
      </c>
      <c r="T18" s="33">
        <v>0</v>
      </c>
      <c r="U18" s="33">
        <v>947.3559669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4">
        <f>SUM(Q18:AB18)</f>
        <v>947.3559669</v>
      </c>
      <c r="AD18" s="33">
        <v>2304.5285791249999</v>
      </c>
      <c r="AE18" s="33">
        <v>0</v>
      </c>
      <c r="AF18" s="33">
        <v>0</v>
      </c>
      <c r="AG18" s="33">
        <v>0</v>
      </c>
      <c r="AH18" s="33">
        <v>1605.2069917326069</v>
      </c>
      <c r="AI18" s="33">
        <v>0</v>
      </c>
      <c r="AJ18" s="33">
        <v>0</v>
      </c>
      <c r="AK18" s="33">
        <v>1051.52764828</v>
      </c>
      <c r="AL18" s="33">
        <v>0</v>
      </c>
      <c r="AM18" s="33">
        <v>2200.8438000000001</v>
      </c>
      <c r="AN18" s="33">
        <v>0</v>
      </c>
      <c r="AO18" s="33">
        <v>1034.5140771086401</v>
      </c>
      <c r="AP18" s="34">
        <f>SUM(AD18:AO18)</f>
        <v>8196.6210962462483</v>
      </c>
      <c r="AQ18" s="33">
        <v>0</v>
      </c>
      <c r="AR18" s="33">
        <v>0</v>
      </c>
      <c r="AS18" s="33">
        <v>0</v>
      </c>
      <c r="AT18" s="33">
        <v>1373.8616545499999</v>
      </c>
      <c r="AU18" s="33">
        <v>0</v>
      </c>
      <c r="AV18" s="33">
        <v>0</v>
      </c>
      <c r="AW18" s="33">
        <v>0</v>
      </c>
      <c r="AX18" s="33">
        <v>1489.22570671875</v>
      </c>
      <c r="AY18" s="33">
        <v>1018.2582624500001</v>
      </c>
      <c r="AZ18" s="33">
        <v>1287.5670721317179</v>
      </c>
      <c r="BA18" s="33">
        <v>0</v>
      </c>
      <c r="BB18" s="33">
        <v>0</v>
      </c>
      <c r="BC18" s="34">
        <f>SUM(AQ18:BB18)</f>
        <v>5168.9126958504676</v>
      </c>
      <c r="BD18" s="33">
        <v>0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930.73989322285604</v>
      </c>
      <c r="BK18" s="33">
        <v>0</v>
      </c>
      <c r="BL18" s="33">
        <v>0</v>
      </c>
      <c r="BM18" s="33">
        <v>0</v>
      </c>
      <c r="BN18" s="33">
        <v>2259.2106246875001</v>
      </c>
      <c r="BO18" s="33">
        <v>0</v>
      </c>
      <c r="BP18" s="34">
        <f>SUM(BD18:BO18)</f>
        <v>3189.9505179103562</v>
      </c>
      <c r="BQ18" s="33">
        <v>1720.7952026175001</v>
      </c>
      <c r="BR18" s="33">
        <v>0</v>
      </c>
      <c r="BS18" s="33">
        <v>0</v>
      </c>
      <c r="BT18" s="33">
        <v>3116.1217499999998</v>
      </c>
      <c r="BU18" s="33">
        <v>0</v>
      </c>
      <c r="BV18" s="33">
        <v>0</v>
      </c>
      <c r="BW18" s="33">
        <v>0</v>
      </c>
      <c r="BX18" s="33">
        <v>0</v>
      </c>
      <c r="BY18" s="33">
        <v>2712.836448</v>
      </c>
      <c r="BZ18" s="33">
        <v>0</v>
      </c>
      <c r="CA18" s="33">
        <v>0</v>
      </c>
      <c r="CB18" s="33">
        <v>0</v>
      </c>
      <c r="CC18" s="34">
        <f>SUM(BQ18:CB18)</f>
        <v>7549.7534006175001</v>
      </c>
      <c r="CD18" s="33">
        <v>0</v>
      </c>
      <c r="CE18" s="33">
        <v>0</v>
      </c>
      <c r="CF18" s="33">
        <v>0</v>
      </c>
      <c r="CG18" s="33">
        <v>0</v>
      </c>
      <c r="CH18" s="33">
        <v>1618.3196540400829</v>
      </c>
      <c r="CI18" s="33">
        <v>0</v>
      </c>
      <c r="CJ18" s="33">
        <v>0</v>
      </c>
      <c r="CK18" s="33">
        <v>0</v>
      </c>
      <c r="CL18" s="33">
        <v>0</v>
      </c>
      <c r="CM18" s="33">
        <v>0</v>
      </c>
      <c r="CN18" s="33">
        <v>7284.5888765000009</v>
      </c>
      <c r="CO18" s="33">
        <v>0</v>
      </c>
      <c r="CP18" s="34">
        <f>+SUM(CD18:CO18)</f>
        <v>8902.908530540084</v>
      </c>
      <c r="CQ18" s="33">
        <v>0</v>
      </c>
      <c r="CR18" s="33">
        <v>0</v>
      </c>
      <c r="CS18" s="33">
        <v>0</v>
      </c>
      <c r="CT18" s="33">
        <v>3121.9263000000001</v>
      </c>
      <c r="CU18" s="33">
        <v>0</v>
      </c>
      <c r="CV18" s="33">
        <v>0</v>
      </c>
      <c r="CW18" s="33">
        <v>0</v>
      </c>
      <c r="CX18" s="33">
        <v>7842.3477760799997</v>
      </c>
      <c r="CY18" s="33">
        <v>2503.0226090625001</v>
      </c>
      <c r="CZ18" s="33">
        <v>0</v>
      </c>
      <c r="DA18" s="33">
        <v>0</v>
      </c>
      <c r="DB18" s="33">
        <v>0</v>
      </c>
      <c r="DC18" s="34">
        <f>+SUM(CQ18:DB18)</f>
        <v>13467.296685142501</v>
      </c>
      <c r="DD18" s="33">
        <v>0</v>
      </c>
      <c r="DE18" s="33">
        <v>0</v>
      </c>
      <c r="DF18" s="33">
        <v>0</v>
      </c>
      <c r="DG18" s="33">
        <v>0</v>
      </c>
      <c r="DH18" s="33">
        <v>0</v>
      </c>
      <c r="DI18" s="33">
        <v>0</v>
      </c>
      <c r="DJ18" s="33">
        <v>0</v>
      </c>
      <c r="DK18" s="33">
        <v>0</v>
      </c>
      <c r="DL18" s="33">
        <v>0</v>
      </c>
      <c r="DM18" s="33">
        <v>0</v>
      </c>
      <c r="DN18" s="33">
        <v>0</v>
      </c>
      <c r="DO18" s="33">
        <v>0</v>
      </c>
      <c r="DP18" s="34">
        <f>+SUM(DD18:DO18)</f>
        <v>0</v>
      </c>
      <c r="DQ18" s="33">
        <v>0</v>
      </c>
      <c r="DR18" s="33">
        <v>0</v>
      </c>
      <c r="DS18" s="33">
        <v>5415.6905550000001</v>
      </c>
      <c r="DT18" s="33">
        <v>0</v>
      </c>
      <c r="DU18" s="33">
        <v>0</v>
      </c>
      <c r="DV18" s="33">
        <v>0</v>
      </c>
      <c r="DW18" s="33">
        <v>4733.5849440000002</v>
      </c>
      <c r="DX18" s="33">
        <v>0</v>
      </c>
      <c r="DY18" s="33">
        <v>0</v>
      </c>
      <c r="DZ18" s="33">
        <v>0</v>
      </c>
      <c r="EA18" s="33">
        <v>0</v>
      </c>
      <c r="EB18" s="33">
        <v>0</v>
      </c>
      <c r="EC18" s="34">
        <f>+SUM(DQ18:EB18)</f>
        <v>10149.275498999999</v>
      </c>
      <c r="ED18" s="33">
        <v>0</v>
      </c>
      <c r="EE18" s="33">
        <v>0</v>
      </c>
      <c r="EF18" s="33">
        <v>3475.3401423300002</v>
      </c>
      <c r="EG18" s="33">
        <v>0</v>
      </c>
      <c r="EH18" s="33">
        <v>0</v>
      </c>
      <c r="EI18" s="33">
        <v>0</v>
      </c>
      <c r="EJ18" s="33">
        <v>0</v>
      </c>
      <c r="EK18" s="33">
        <v>0</v>
      </c>
      <c r="EL18" s="33">
        <v>0</v>
      </c>
      <c r="EM18" s="33">
        <v>9433.9977479999998</v>
      </c>
      <c r="EN18" s="33">
        <v>0</v>
      </c>
      <c r="EO18" s="33">
        <v>0</v>
      </c>
      <c r="EP18" s="34">
        <f t="shared" si="42"/>
        <v>12909.33789033</v>
      </c>
      <c r="EQ18" s="33">
        <v>4947.229593</v>
      </c>
      <c r="ER18" s="33">
        <v>0</v>
      </c>
      <c r="ES18" s="33">
        <v>0</v>
      </c>
      <c r="ET18" s="33">
        <v>0</v>
      </c>
      <c r="EU18" s="33">
        <v>0</v>
      </c>
      <c r="EV18" s="33">
        <v>0</v>
      </c>
      <c r="EW18" s="33">
        <v>0</v>
      </c>
      <c r="EX18" s="33">
        <v>0</v>
      </c>
      <c r="EY18" s="33">
        <v>0</v>
      </c>
      <c r="EZ18" s="33">
        <v>0</v>
      </c>
      <c r="FA18" s="33">
        <v>0</v>
      </c>
      <c r="FB18" s="33">
        <v>0</v>
      </c>
      <c r="FC18" s="34">
        <f t="shared" si="44"/>
        <v>4947.229593</v>
      </c>
      <c r="FD18" s="33">
        <v>0</v>
      </c>
      <c r="FE18" s="33">
        <v>0</v>
      </c>
      <c r="FF18" s="33">
        <v>5954.7000000000007</v>
      </c>
      <c r="FG18" s="33">
        <v>0</v>
      </c>
      <c r="FH18" s="33">
        <v>0</v>
      </c>
      <c r="FI18" s="33">
        <v>0</v>
      </c>
      <c r="FJ18" s="34">
        <f t="shared" si="46"/>
        <v>5954.7000000000007</v>
      </c>
    </row>
    <row r="19" spans="1:166" s="19" customFormat="1" ht="20.100000000000001" customHeight="1" x14ac:dyDescent="0.2">
      <c r="A19" s="32" t="s">
        <v>179</v>
      </c>
      <c r="B19" s="33">
        <v>808.24783281341524</v>
      </c>
      <c r="C19" s="33">
        <v>60.673000000000002</v>
      </c>
      <c r="D19" s="33">
        <v>28.55</v>
      </c>
      <c r="E19" s="33">
        <v>306.85652243161798</v>
      </c>
      <c r="F19" s="33">
        <v>348.28977561148895</v>
      </c>
      <c r="G19" s="33">
        <v>64.830882678472989</v>
      </c>
      <c r="H19" s="33">
        <v>68.085439214439972</v>
      </c>
      <c r="I19" s="33">
        <v>107.77594655260498</v>
      </c>
      <c r="J19" s="33">
        <v>59.152933291640991</v>
      </c>
      <c r="K19" s="33">
        <f>VLOOKUP(A19,'[1]tabela 1.1'!$D$8:$J$17,7,FALSE)</f>
        <v>50.194185791878006</v>
      </c>
      <c r="L19" s="33">
        <v>84.563484048605986</v>
      </c>
      <c r="M19" s="33">
        <v>52.408130501392002</v>
      </c>
      <c r="N19" s="33">
        <v>84.716169862766009</v>
      </c>
      <c r="O19" s="33">
        <v>43.185854642372995</v>
      </c>
      <c r="P19" s="34">
        <f t="shared" si="11"/>
        <v>1298.6093246272808</v>
      </c>
      <c r="Q19" s="33">
        <v>14.740472523001001</v>
      </c>
      <c r="R19" s="33">
        <v>33.418299985334002</v>
      </c>
      <c r="S19" s="33">
        <v>4.5288958450969998</v>
      </c>
      <c r="T19" s="33">
        <v>84.056067925851991</v>
      </c>
      <c r="U19" s="33">
        <v>460.31807153402099</v>
      </c>
      <c r="V19" s="33">
        <v>38.369964430486</v>
      </c>
      <c r="W19" s="33">
        <v>83.542590110113963</v>
      </c>
      <c r="X19" s="33">
        <v>15.309847226593002</v>
      </c>
      <c r="Y19" s="33">
        <v>42.570926170351001</v>
      </c>
      <c r="Z19" s="33">
        <v>63.280143200305993</v>
      </c>
      <c r="AA19" s="33">
        <v>12.386556805702</v>
      </c>
      <c r="AB19" s="33">
        <v>410.98584353351708</v>
      </c>
      <c r="AC19" s="34">
        <f>SUM(Q19:AB19)</f>
        <v>1263.507679290374</v>
      </c>
      <c r="AD19" s="33">
        <v>3.654862775892064</v>
      </c>
      <c r="AE19" s="33">
        <v>15.929716278136</v>
      </c>
      <c r="AF19" s="33">
        <v>24.125481152233</v>
      </c>
      <c r="AG19" s="33">
        <v>34.190477438106996</v>
      </c>
      <c r="AH19" s="33">
        <v>48.833432979783005</v>
      </c>
      <c r="AI19" s="33">
        <v>37.256344863892991</v>
      </c>
      <c r="AJ19" s="33">
        <v>15.425450389950999</v>
      </c>
      <c r="AK19" s="33">
        <v>19.651492729941999</v>
      </c>
      <c r="AL19" s="33">
        <v>26.458257196919</v>
      </c>
      <c r="AM19" s="33">
        <v>17.445887424365004</v>
      </c>
      <c r="AN19" s="33">
        <v>10.827460883841002</v>
      </c>
      <c r="AO19" s="33">
        <v>226.43262557566399</v>
      </c>
      <c r="AP19" s="34">
        <f>SUM(AD19:AO19)</f>
        <v>480.23148968872601</v>
      </c>
      <c r="AQ19" s="33">
        <v>8.848676977477</v>
      </c>
      <c r="AR19" s="33">
        <v>13.071272145165999</v>
      </c>
      <c r="AS19" s="33">
        <v>12.187754697772</v>
      </c>
      <c r="AT19" s="33">
        <v>34.903836155411</v>
      </c>
      <c r="AU19" s="33">
        <v>9.626994669758</v>
      </c>
      <c r="AV19" s="33">
        <v>1598.3204842506541</v>
      </c>
      <c r="AW19" s="33">
        <v>16.77350621475</v>
      </c>
      <c r="AX19" s="33">
        <v>12.383318000507</v>
      </c>
      <c r="AY19" s="33">
        <v>25.447212118791995</v>
      </c>
      <c r="AZ19" s="33">
        <v>17.369056206072003</v>
      </c>
      <c r="BA19" s="33">
        <v>380.27306889800997</v>
      </c>
      <c r="BB19" s="33">
        <v>1738.197843563747</v>
      </c>
      <c r="BC19" s="34">
        <f>SUM(AQ19:BB19)</f>
        <v>3867.4030238981163</v>
      </c>
      <c r="BD19" s="33">
        <v>6.5132152784499997</v>
      </c>
      <c r="BE19" s="33">
        <v>13.065447515945001</v>
      </c>
      <c r="BF19" s="33">
        <v>10.849705941445</v>
      </c>
      <c r="BG19" s="33">
        <v>0.27269127679099997</v>
      </c>
      <c r="BH19" s="33">
        <v>90.152936025201996</v>
      </c>
      <c r="BI19" s="33">
        <v>487.30198473673198</v>
      </c>
      <c r="BJ19" s="33">
        <v>25.753586729086003</v>
      </c>
      <c r="BK19" s="33">
        <v>17.392345764919998</v>
      </c>
      <c r="BL19" s="33">
        <v>52.719521864553002</v>
      </c>
      <c r="BM19" s="33">
        <v>26.902490972479999</v>
      </c>
      <c r="BN19" s="33">
        <v>476.72832050871699</v>
      </c>
      <c r="BO19" s="33">
        <v>288.14513183460798</v>
      </c>
      <c r="BP19" s="34">
        <f>SUM(BD19:BO19)</f>
        <v>1495.7973784489291</v>
      </c>
      <c r="BQ19" s="33">
        <v>29.864981779999997</v>
      </c>
      <c r="BR19" s="33">
        <v>7.15512134</v>
      </c>
      <c r="BS19" s="33">
        <v>16.085914149999997</v>
      </c>
      <c r="BT19" s="33">
        <v>17.196709999999999</v>
      </c>
      <c r="BU19" s="33">
        <v>109.47249346000001</v>
      </c>
      <c r="BV19" s="33">
        <v>160.34603051000002</v>
      </c>
      <c r="BW19" s="33">
        <v>179.00678002000001</v>
      </c>
      <c r="BX19" s="33">
        <v>102.39349602999999</v>
      </c>
      <c r="BY19" s="33">
        <v>117.25873736</v>
      </c>
      <c r="BZ19" s="33">
        <v>230.29386568000001</v>
      </c>
      <c r="CA19" s="33">
        <v>381.17454626</v>
      </c>
      <c r="CB19" s="33">
        <v>754.77761481000005</v>
      </c>
      <c r="CC19" s="34">
        <f>SUM(BQ19:CB19)</f>
        <v>2105.0262914</v>
      </c>
      <c r="CD19" s="33">
        <v>17.000809150000002</v>
      </c>
      <c r="CE19" s="33">
        <v>0.52072235</v>
      </c>
      <c r="CF19" s="33">
        <v>9.2685287200000008</v>
      </c>
      <c r="CG19" s="33">
        <v>293.60260151</v>
      </c>
      <c r="CH19" s="33">
        <v>109.02792836</v>
      </c>
      <c r="CI19" s="33">
        <v>30.569710590000003</v>
      </c>
      <c r="CJ19" s="33">
        <v>783.76702720000003</v>
      </c>
      <c r="CK19" s="33">
        <v>87.408607539999991</v>
      </c>
      <c r="CL19" s="33">
        <v>45.164215339999998</v>
      </c>
      <c r="CM19" s="33">
        <v>184.09437417000001</v>
      </c>
      <c r="CN19" s="33">
        <v>62.998438059999998</v>
      </c>
      <c r="CO19" s="33">
        <v>68.505654140000004</v>
      </c>
      <c r="CP19" s="34">
        <f>+SUM(CD19:CO19)</f>
        <v>1691.92861713</v>
      </c>
      <c r="CQ19" s="33">
        <v>615.83078741999987</v>
      </c>
      <c r="CR19" s="33">
        <v>215.06799478000005</v>
      </c>
      <c r="CS19" s="33">
        <v>116.37395758999999</v>
      </c>
      <c r="CT19" s="33">
        <v>8.7110400000000006</v>
      </c>
      <c r="CU19" s="33">
        <v>137.71660185000002</v>
      </c>
      <c r="CV19" s="33">
        <v>40.376542000000001</v>
      </c>
      <c r="CW19" s="33">
        <v>47.293685769999996</v>
      </c>
      <c r="CX19" s="33">
        <v>4.2483947999999998</v>
      </c>
      <c r="CY19" s="33">
        <v>15.229925</v>
      </c>
      <c r="CZ19" s="33">
        <v>150.30897494000001</v>
      </c>
      <c r="DA19" s="33">
        <v>22.092141510000001</v>
      </c>
      <c r="DB19" s="33">
        <v>132.76336235000002</v>
      </c>
      <c r="DC19" s="34">
        <f>+SUM(CQ19:DB19)</f>
        <v>1506.0134080099999</v>
      </c>
      <c r="DD19" s="33">
        <v>299.18567450999996</v>
      </c>
      <c r="DE19" s="33">
        <v>29.486045990000001</v>
      </c>
      <c r="DF19" s="33">
        <v>9.5707490899999996</v>
      </c>
      <c r="DG19" s="33">
        <v>11.207912590000001</v>
      </c>
      <c r="DH19" s="33">
        <v>0</v>
      </c>
      <c r="DI19" s="33">
        <v>81.630049700000015</v>
      </c>
      <c r="DJ19" s="33">
        <v>39.482064780000002</v>
      </c>
      <c r="DK19" s="33">
        <v>16.281498630000002</v>
      </c>
      <c r="DL19" s="33">
        <v>292.89343914999995</v>
      </c>
      <c r="DM19" s="33">
        <v>126.39155133999999</v>
      </c>
      <c r="DN19" s="33">
        <v>6.7971262000000001</v>
      </c>
      <c r="DO19" s="33">
        <v>20.879000529999999</v>
      </c>
      <c r="DP19" s="34">
        <f>+SUM(DD19:DO19)</f>
        <v>933.80511250999984</v>
      </c>
      <c r="DQ19" s="33">
        <v>1334.9895046000001</v>
      </c>
      <c r="DR19" s="33">
        <v>4.3379842671799995</v>
      </c>
      <c r="DS19" s="33">
        <v>-1.7173933187500001</v>
      </c>
      <c r="DT19" s="33">
        <v>120.39735984003001</v>
      </c>
      <c r="DU19" s="33">
        <v>0.69953553737999985</v>
      </c>
      <c r="DV19" s="33">
        <v>247.49091406229999</v>
      </c>
      <c r="DW19" s="33">
        <v>37.377631362519999</v>
      </c>
      <c r="DX19" s="33">
        <v>179.87599972034999</v>
      </c>
      <c r="DY19" s="33">
        <v>0</v>
      </c>
      <c r="DZ19" s="33">
        <v>27.046919067960001</v>
      </c>
      <c r="EA19" s="33">
        <v>36.604348258400002</v>
      </c>
      <c r="EB19" s="33">
        <v>990.30597095931012</v>
      </c>
      <c r="EC19" s="34">
        <f>+SUM(DQ19:EB19)</f>
        <v>2977.4087743566802</v>
      </c>
      <c r="ED19" s="33">
        <v>496.36022578929999</v>
      </c>
      <c r="EE19" s="33">
        <v>23.960335537199999</v>
      </c>
      <c r="EF19" s="33">
        <v>335.35136838672003</v>
      </c>
      <c r="EG19" s="33">
        <v>4.8472139096600007</v>
      </c>
      <c r="EH19" s="33">
        <v>37.954479625540003</v>
      </c>
      <c r="EI19" s="33">
        <v>514.48101829231996</v>
      </c>
      <c r="EJ19" s="33">
        <v>68.15227522408</v>
      </c>
      <c r="EK19" s="33">
        <v>227.34935447350003</v>
      </c>
      <c r="EL19" s="33">
        <v>251.54820211012998</v>
      </c>
      <c r="EM19" s="33">
        <v>31.903378478560001</v>
      </c>
      <c r="EN19" s="33">
        <v>3.31138367388</v>
      </c>
      <c r="EO19" s="33">
        <v>995.03008944650992</v>
      </c>
      <c r="EP19" s="34">
        <f t="shared" si="42"/>
        <v>2990.2493249474001</v>
      </c>
      <c r="EQ19" s="33">
        <v>504.7917779791</v>
      </c>
      <c r="ER19" s="33">
        <v>0.45835999999999999</v>
      </c>
      <c r="ES19" s="33">
        <v>15.269835897309999</v>
      </c>
      <c r="ET19" s="33">
        <v>37.106329467110001</v>
      </c>
      <c r="EU19" s="33">
        <v>198.73578634681999</v>
      </c>
      <c r="EV19" s="33">
        <v>59.955188121830005</v>
      </c>
      <c r="EW19" s="33">
        <v>21.751345939099998</v>
      </c>
      <c r="EX19" s="33">
        <v>159.19876069444999</v>
      </c>
      <c r="EY19" s="33">
        <v>255.12591760063</v>
      </c>
      <c r="EZ19" s="33">
        <v>178.45270926442001</v>
      </c>
      <c r="FA19" s="33">
        <v>456.96047394059002</v>
      </c>
      <c r="FB19" s="33">
        <v>959.37583556709001</v>
      </c>
      <c r="FC19" s="34">
        <f t="shared" si="44"/>
        <v>2847.1823208184501</v>
      </c>
      <c r="FD19" s="33">
        <v>514.97317717986004</v>
      </c>
      <c r="FE19" s="33">
        <v>0.51818859638000003</v>
      </c>
      <c r="FF19" s="33">
        <v>-0.80970659850000004</v>
      </c>
      <c r="FG19" s="33">
        <v>-12.95628340585</v>
      </c>
      <c r="FH19" s="33">
        <v>2.5865445542700001</v>
      </c>
      <c r="FI19" s="33">
        <v>71.891204312019994</v>
      </c>
      <c r="FJ19" s="34">
        <f t="shared" si="46"/>
        <v>576.20312463818004</v>
      </c>
    </row>
    <row r="20" spans="1:166" s="19" customFormat="1" ht="12" customHeight="1" x14ac:dyDescent="0.2">
      <c r="A20" s="38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</row>
    <row r="21" spans="1:166" s="26" customFormat="1" ht="20.100000000000001" customHeight="1" x14ac:dyDescent="0.2">
      <c r="A21" s="24" t="s">
        <v>180</v>
      </c>
      <c r="B21" s="25">
        <v>59035.630191179996</v>
      </c>
      <c r="C21" s="25">
        <v>34452.345196700007</v>
      </c>
      <c r="D21" s="25">
        <v>73057.393052149986</v>
      </c>
      <c r="E21" s="25">
        <f t="shared" ref="E21:AX21" si="47">E23+E33</f>
        <v>21727.954922370001</v>
      </c>
      <c r="F21" s="25">
        <f t="shared" si="47"/>
        <v>44597.855885629993</v>
      </c>
      <c r="G21" s="25">
        <f t="shared" si="47"/>
        <v>57614.108658819991</v>
      </c>
      <c r="H21" s="25">
        <f t="shared" si="47"/>
        <v>46181.383441160004</v>
      </c>
      <c r="I21" s="25">
        <f t="shared" si="47"/>
        <v>47746.76007532014</v>
      </c>
      <c r="J21" s="25">
        <f t="shared" si="47"/>
        <v>75956.699271349993</v>
      </c>
      <c r="K21" s="25">
        <f t="shared" si="47"/>
        <v>15190.88431107</v>
      </c>
      <c r="L21" s="25">
        <f t="shared" si="47"/>
        <v>45061.316359715347</v>
      </c>
      <c r="M21" s="25">
        <f t="shared" si="47"/>
        <v>60913.145050620013</v>
      </c>
      <c r="N21" s="25">
        <f t="shared" si="47"/>
        <v>22910.715821269998</v>
      </c>
      <c r="O21" s="25">
        <f t="shared" si="47"/>
        <v>37976.679022470002</v>
      </c>
      <c r="P21" s="25">
        <f t="shared" si="11"/>
        <v>548934.89587194554</v>
      </c>
      <c r="Q21" s="25">
        <f t="shared" si="47"/>
        <v>64871.704421620016</v>
      </c>
      <c r="R21" s="25">
        <f t="shared" si="47"/>
        <v>23431.297746940003</v>
      </c>
      <c r="S21" s="25">
        <f t="shared" si="47"/>
        <v>39492.554075199725</v>
      </c>
      <c r="T21" s="25">
        <f t="shared" si="47"/>
        <v>73529.867830339994</v>
      </c>
      <c r="U21" s="25">
        <f t="shared" si="47"/>
        <v>15316.33713709</v>
      </c>
      <c r="V21" s="25">
        <f t="shared" si="47"/>
        <v>31224.247605089997</v>
      </c>
      <c r="W21" s="25">
        <f t="shared" si="47"/>
        <v>92748.832677990009</v>
      </c>
      <c r="X21" s="25">
        <f t="shared" si="47"/>
        <v>15320.734892480003</v>
      </c>
      <c r="Y21" s="25">
        <f t="shared" si="47"/>
        <v>30799.534685430001</v>
      </c>
      <c r="Z21" s="25">
        <f t="shared" si="47"/>
        <v>29430.067869370003</v>
      </c>
      <c r="AA21" s="25">
        <f t="shared" si="47"/>
        <v>13225.434579050008</v>
      </c>
      <c r="AB21" s="25">
        <f t="shared" si="47"/>
        <v>34250.657900290003</v>
      </c>
      <c r="AC21" s="25">
        <f>SUM(Q21:AB21)</f>
        <v>463641.27142088977</v>
      </c>
      <c r="AD21" s="25">
        <f t="shared" si="47"/>
        <v>93644.254327630042</v>
      </c>
      <c r="AE21" s="25">
        <f t="shared" si="47"/>
        <v>9898.4350507599975</v>
      </c>
      <c r="AF21" s="25">
        <f t="shared" si="47"/>
        <v>27700.564638690001</v>
      </c>
      <c r="AG21" s="25">
        <f t="shared" si="47"/>
        <v>38857.141896260015</v>
      </c>
      <c r="AH21" s="25">
        <f t="shared" si="47"/>
        <v>39225.469327520004</v>
      </c>
      <c r="AI21" s="25">
        <f t="shared" si="47"/>
        <v>33879.212130305743</v>
      </c>
      <c r="AJ21" s="25">
        <f t="shared" si="47"/>
        <v>49631.981431970016</v>
      </c>
      <c r="AK21" s="25">
        <f t="shared" si="47"/>
        <v>25527.783695800001</v>
      </c>
      <c r="AL21" s="25">
        <f t="shared" si="47"/>
        <v>46564.142881889988</v>
      </c>
      <c r="AM21" s="25">
        <f t="shared" si="47"/>
        <v>50931.342427780008</v>
      </c>
      <c r="AN21" s="25">
        <f t="shared" si="47"/>
        <v>26853.50131078</v>
      </c>
      <c r="AO21" s="25">
        <f t="shared" si="47"/>
        <v>42084.74493000334</v>
      </c>
      <c r="AP21" s="25">
        <f>SUM(AD21:AO21)</f>
        <v>484798.57404938911</v>
      </c>
      <c r="AQ21" s="25">
        <f t="shared" si="47"/>
        <v>102397.45983211999</v>
      </c>
      <c r="AR21" s="25">
        <f t="shared" si="47"/>
        <v>11615.294613850001</v>
      </c>
      <c r="AS21" s="25">
        <f t="shared" si="47"/>
        <v>50390.716640360006</v>
      </c>
      <c r="AT21" s="25">
        <f t="shared" si="47"/>
        <v>24575.882790649997</v>
      </c>
      <c r="AU21" s="25">
        <f t="shared" si="47"/>
        <v>11138.068521099747</v>
      </c>
      <c r="AV21" s="25">
        <f t="shared" si="47"/>
        <v>52699.0162318</v>
      </c>
      <c r="AW21" s="25">
        <f t="shared" si="47"/>
        <v>64752.301877329992</v>
      </c>
      <c r="AX21" s="25">
        <f t="shared" si="47"/>
        <v>46011.114727629996</v>
      </c>
      <c r="AY21" s="25">
        <f>AY23+AY33</f>
        <v>108270.67250084999</v>
      </c>
      <c r="AZ21" s="25">
        <f>AZ23+AZ33</f>
        <v>45012.136145470009</v>
      </c>
      <c r="BA21" s="25">
        <f>BA23+BA33</f>
        <v>17591.894178850001</v>
      </c>
      <c r="BB21" s="25">
        <v>38796.710643979997</v>
      </c>
      <c r="BC21" s="25">
        <f>SUM(AQ21:BB21)</f>
        <v>573251.26870398968</v>
      </c>
      <c r="BD21" s="25">
        <f t="shared" ref="BD21:BJ21" si="48">BD23+BD33</f>
        <v>117872.17015431999</v>
      </c>
      <c r="BE21" s="25">
        <f t="shared" si="48"/>
        <v>12488.095003860002</v>
      </c>
      <c r="BF21" s="25">
        <f t="shared" si="48"/>
        <v>42040.813679146304</v>
      </c>
      <c r="BG21" s="25">
        <f t="shared" si="48"/>
        <v>27417.357103350001</v>
      </c>
      <c r="BH21" s="25">
        <f t="shared" si="48"/>
        <v>49888.289170150012</v>
      </c>
      <c r="BI21" s="25">
        <f t="shared" si="48"/>
        <v>28353.24721483</v>
      </c>
      <c r="BJ21" s="25">
        <f t="shared" si="48"/>
        <v>127985.57586665002</v>
      </c>
      <c r="BK21" s="25">
        <f>BK23+BK33</f>
        <v>11321.337876839996</v>
      </c>
      <c r="BL21" s="25">
        <f>BL23+BL33</f>
        <v>12157.189806800001</v>
      </c>
      <c r="BM21" s="25">
        <f>BM23+BM33</f>
        <v>39031.107120739995</v>
      </c>
      <c r="BN21" s="25">
        <f>BN23+BN33</f>
        <v>34298.396341570005</v>
      </c>
      <c r="BO21" s="25">
        <f>BO23+BO33</f>
        <v>25915.411412059995</v>
      </c>
      <c r="BP21" s="25">
        <f>SUM(BD21:BO21)</f>
        <v>528768.9907503163</v>
      </c>
      <c r="BQ21" s="25">
        <f t="shared" ref="BQ21:CB21" si="49">BQ23+BQ33</f>
        <v>117470.45496091001</v>
      </c>
      <c r="BR21" s="25">
        <f t="shared" si="49"/>
        <v>76326.40453556001</v>
      </c>
      <c r="BS21" s="25">
        <f t="shared" si="49"/>
        <v>30949.320237889999</v>
      </c>
      <c r="BT21" s="25">
        <f t="shared" si="49"/>
        <v>28862.817419966152</v>
      </c>
      <c r="BU21" s="25">
        <f t="shared" si="49"/>
        <v>13683.188741243186</v>
      </c>
      <c r="BV21" s="25">
        <f t="shared" si="49"/>
        <v>51292.145876750008</v>
      </c>
      <c r="BW21" s="25">
        <f t="shared" si="49"/>
        <v>145793.50861548001</v>
      </c>
      <c r="BX21" s="25">
        <f t="shared" si="49"/>
        <v>68525.621165130011</v>
      </c>
      <c r="BY21" s="25">
        <f t="shared" si="49"/>
        <v>38346.489761751458</v>
      </c>
      <c r="BZ21" s="25">
        <f t="shared" si="49"/>
        <v>25536.383659160005</v>
      </c>
      <c r="CA21" s="25">
        <f t="shared" si="49"/>
        <v>29536.056015360042</v>
      </c>
      <c r="CB21" s="25">
        <f t="shared" si="49"/>
        <v>36615.537957499997</v>
      </c>
      <c r="CC21" s="25">
        <f>SUM(BQ21:CB21)</f>
        <v>662937.92894670099</v>
      </c>
      <c r="CD21" s="25">
        <f t="shared" ref="CD21:CO21" si="50">CD23+CD33</f>
        <v>123754.42736465998</v>
      </c>
      <c r="CE21" s="25">
        <f t="shared" si="50"/>
        <v>13403.434731249999</v>
      </c>
      <c r="CF21" s="25">
        <f t="shared" si="50"/>
        <v>62112.471496530001</v>
      </c>
      <c r="CG21" s="25">
        <f t="shared" si="50"/>
        <v>55546.631956077988</v>
      </c>
      <c r="CH21" s="25">
        <f t="shared" si="50"/>
        <v>65092.316801309265</v>
      </c>
      <c r="CI21" s="25">
        <f t="shared" si="50"/>
        <v>29732.667335575243</v>
      </c>
      <c r="CJ21" s="25">
        <f t="shared" si="50"/>
        <v>85438.814755156709</v>
      </c>
      <c r="CK21" s="25">
        <f t="shared" si="50"/>
        <v>23051.780049010347</v>
      </c>
      <c r="CL21" s="25">
        <f t="shared" si="50"/>
        <v>69858.110733280002</v>
      </c>
      <c r="CM21" s="25">
        <f t="shared" si="50"/>
        <v>25455.388210169996</v>
      </c>
      <c r="CN21" s="25">
        <f t="shared" si="50"/>
        <v>14333.917233630007</v>
      </c>
      <c r="CO21" s="25">
        <f t="shared" si="50"/>
        <v>13718.82837875</v>
      </c>
      <c r="CP21" s="25">
        <f>+SUM(CD21:CO21)</f>
        <v>581498.7890453994</v>
      </c>
      <c r="CQ21" s="25">
        <f t="shared" ref="CQ21:DB21" si="51">CQ23+CQ33</f>
        <v>135420.94746438999</v>
      </c>
      <c r="CR21" s="25">
        <f t="shared" si="51"/>
        <v>20916.207897690005</v>
      </c>
      <c r="CS21" s="25">
        <f t="shared" si="51"/>
        <v>63366.013025010012</v>
      </c>
      <c r="CT21" s="25">
        <f t="shared" si="51"/>
        <v>93483.377929720009</v>
      </c>
      <c r="CU21" s="25">
        <f t="shared" si="51"/>
        <v>8262.5996082500005</v>
      </c>
      <c r="CV21" s="25">
        <f t="shared" si="51"/>
        <v>2484.9670962699997</v>
      </c>
      <c r="CW21" s="25">
        <f t="shared" si="51"/>
        <v>82876.518384120005</v>
      </c>
      <c r="CX21" s="25">
        <f t="shared" si="51"/>
        <v>71101.473527730006</v>
      </c>
      <c r="CY21" s="25">
        <f t="shared" si="51"/>
        <v>57994.83942428002</v>
      </c>
      <c r="CZ21" s="25">
        <f t="shared" si="51"/>
        <v>84428.575516500016</v>
      </c>
      <c r="DA21" s="25">
        <f t="shared" si="51"/>
        <v>10111.160192279996</v>
      </c>
      <c r="DB21" s="25">
        <f t="shared" si="51"/>
        <v>6921.6497110499995</v>
      </c>
      <c r="DC21" s="25">
        <f>+SUM(CQ21:DB21)</f>
        <v>637368.32977729</v>
      </c>
      <c r="DD21" s="25">
        <f t="shared" ref="DD21:DO21" si="52">DD23+DD33</f>
        <v>122827.50578610002</v>
      </c>
      <c r="DE21" s="25">
        <f t="shared" si="52"/>
        <v>17252.054067310008</v>
      </c>
      <c r="DF21" s="25">
        <f t="shared" si="52"/>
        <v>76960.471725319978</v>
      </c>
      <c r="DG21" s="25">
        <f t="shared" si="52"/>
        <v>112643.304213</v>
      </c>
      <c r="DH21" s="25">
        <f t="shared" si="52"/>
        <v>72983.353117749983</v>
      </c>
      <c r="DI21" s="25">
        <f t="shared" si="52"/>
        <v>2519.6291080199999</v>
      </c>
      <c r="DJ21" s="25">
        <f t="shared" si="52"/>
        <v>71061.265132790024</v>
      </c>
      <c r="DK21" s="25">
        <f t="shared" si="52"/>
        <v>20673.243449050002</v>
      </c>
      <c r="DL21" s="25">
        <f t="shared" si="52"/>
        <v>62005.22003584999</v>
      </c>
      <c r="DM21" s="25">
        <f t="shared" si="52"/>
        <v>148739.17462675003</v>
      </c>
      <c r="DN21" s="25">
        <f t="shared" si="52"/>
        <v>12369.496746500619</v>
      </c>
      <c r="DO21" s="25">
        <f t="shared" si="52"/>
        <v>7902.7540540376576</v>
      </c>
      <c r="DP21" s="25">
        <f>+SUM(DD21:DO21)</f>
        <v>727937.47206247819</v>
      </c>
      <c r="DQ21" s="25">
        <f t="shared" ref="DQ21:EB21" si="53">DQ23+DQ33</f>
        <v>150452.12473618999</v>
      </c>
      <c r="DR21" s="25">
        <f t="shared" si="53"/>
        <v>16677.699913650002</v>
      </c>
      <c r="DS21" s="25">
        <f t="shared" si="53"/>
        <v>2604.9708131914099</v>
      </c>
      <c r="DT21" s="25">
        <f t="shared" si="53"/>
        <v>161247.35587862771</v>
      </c>
      <c r="DU21" s="25">
        <f t="shared" si="53"/>
        <v>11483.55300969627</v>
      </c>
      <c r="DV21" s="25">
        <f t="shared" si="53"/>
        <v>3073.0359912178601</v>
      </c>
      <c r="DW21" s="25">
        <f t="shared" si="53"/>
        <v>100257.55843118015</v>
      </c>
      <c r="DX21" s="25">
        <f t="shared" si="53"/>
        <v>99552.363954002067</v>
      </c>
      <c r="DY21" s="25">
        <f t="shared" si="53"/>
        <v>16356.164165906568</v>
      </c>
      <c r="DZ21" s="25">
        <f t="shared" si="53"/>
        <v>113453.4848070962</v>
      </c>
      <c r="EA21" s="25">
        <f t="shared" si="53"/>
        <v>14447.85729839741</v>
      </c>
      <c r="EB21" s="25">
        <f t="shared" si="53"/>
        <v>42799.769232709288</v>
      </c>
      <c r="EC21" s="25">
        <f>+SUM(DQ21:EB21)</f>
        <v>732405.93823186506</v>
      </c>
      <c r="ED21" s="25">
        <f t="shared" ref="ED21:EO21" si="54">ED23+ED33</f>
        <v>154402.78909453089</v>
      </c>
      <c r="EE21" s="25">
        <f t="shared" si="54"/>
        <v>17650.100891789822</v>
      </c>
      <c r="EF21" s="25">
        <f t="shared" si="54"/>
        <v>13775.45742336231</v>
      </c>
      <c r="EG21" s="25">
        <f t="shared" si="54"/>
        <v>75301.239163840524</v>
      </c>
      <c r="EH21" s="25">
        <f t="shared" si="54"/>
        <v>66526.863907507723</v>
      </c>
      <c r="EI21" s="25">
        <f t="shared" si="54"/>
        <v>3841.5303875109703</v>
      </c>
      <c r="EJ21" s="25">
        <f t="shared" si="54"/>
        <v>99000.257281167636</v>
      </c>
      <c r="EK21" s="25">
        <f t="shared" si="54"/>
        <v>18055.445048546579</v>
      </c>
      <c r="EL21" s="25">
        <f t="shared" si="54"/>
        <v>57045.583541228938</v>
      </c>
      <c r="EM21" s="25">
        <f t="shared" si="54"/>
        <v>89924.217661359377</v>
      </c>
      <c r="EN21" s="25">
        <f t="shared" si="54"/>
        <v>19127.683023078556</v>
      </c>
      <c r="EO21" s="25">
        <f t="shared" si="54"/>
        <v>2810.9299723536201</v>
      </c>
      <c r="EP21" s="25">
        <f>+SUM(ED21:EO21)</f>
        <v>617462.09739627701</v>
      </c>
      <c r="EQ21" s="25">
        <f t="shared" ref="EQ21:FB21" si="55">EQ23+EQ33</f>
        <v>109311.589211509</v>
      </c>
      <c r="ER21" s="25">
        <f t="shared" si="55"/>
        <v>18577.144077309917</v>
      </c>
      <c r="ES21" s="25">
        <f t="shared" si="55"/>
        <v>53687.367619146979</v>
      </c>
      <c r="ET21" s="25">
        <f t="shared" si="55"/>
        <v>99188.729674462535</v>
      </c>
      <c r="EU21" s="25">
        <f t="shared" si="55"/>
        <v>15487.49445582519</v>
      </c>
      <c r="EV21" s="25">
        <f t="shared" si="55"/>
        <v>22964.427784262047</v>
      </c>
      <c r="EW21" s="25">
        <f t="shared" si="55"/>
        <v>91343.403635597613</v>
      </c>
      <c r="EX21" s="25">
        <f t="shared" si="55"/>
        <v>81517.577306846113</v>
      </c>
      <c r="EY21" s="25">
        <f t="shared" si="55"/>
        <v>84365.845316627485</v>
      </c>
      <c r="EZ21" s="25">
        <f t="shared" si="55"/>
        <v>90263.048835961963</v>
      </c>
      <c r="FA21" s="25">
        <f t="shared" si="55"/>
        <v>17334.66128994061</v>
      </c>
      <c r="FB21" s="25">
        <f t="shared" si="55"/>
        <v>3830.8825384909292</v>
      </c>
      <c r="FC21" s="25">
        <f>+SUM(EQ21:FB21)</f>
        <v>687872.17174598039</v>
      </c>
      <c r="FD21" s="25">
        <f t="shared" ref="FD21:FI21" si="56">FD23+FD33</f>
        <v>147776.26039968341</v>
      </c>
      <c r="FE21" s="25">
        <f t="shared" si="56"/>
        <v>19098.930612075048</v>
      </c>
      <c r="FF21" s="25">
        <f t="shared" si="56"/>
        <v>68975.271130606299</v>
      </c>
      <c r="FG21" s="25">
        <f t="shared" si="56"/>
        <v>126691.02800096622</v>
      </c>
      <c r="FH21" s="25">
        <f t="shared" si="56"/>
        <v>99161.813260405805</v>
      </c>
      <c r="FI21" s="25">
        <f t="shared" si="56"/>
        <v>3719.3260471117501</v>
      </c>
      <c r="FJ21" s="25">
        <f>+SUM(FD21:FI21)</f>
        <v>465422.62945084856</v>
      </c>
    </row>
    <row r="22" spans="1:166" s="19" customFormat="1" ht="12" customHeight="1" x14ac:dyDescent="0.2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</row>
    <row r="23" spans="1:166" s="26" customFormat="1" ht="20.100000000000001" customHeight="1" x14ac:dyDescent="0.2">
      <c r="A23" s="29" t="s">
        <v>181</v>
      </c>
      <c r="B23" s="30">
        <f>SUM(B24:B30)</f>
        <v>54147.967226699999</v>
      </c>
      <c r="C23" s="30">
        <f t="shared" ref="C23:AX23" si="57">SUM(C24:C31)</f>
        <v>33959.8260247</v>
      </c>
      <c r="D23" s="30">
        <f t="shared" si="57"/>
        <v>69104.452641529992</v>
      </c>
      <c r="E23" s="30">
        <f t="shared" si="57"/>
        <v>18883.611022250003</v>
      </c>
      <c r="F23" s="30">
        <f t="shared" si="57"/>
        <v>41854.914822819992</v>
      </c>
      <c r="G23" s="30">
        <f t="shared" si="57"/>
        <v>55025.538233359992</v>
      </c>
      <c r="H23" s="30">
        <f t="shared" si="57"/>
        <v>40833.918572620001</v>
      </c>
      <c r="I23" s="30">
        <f t="shared" si="57"/>
        <v>47233.60526966014</v>
      </c>
      <c r="J23" s="30">
        <f t="shared" si="57"/>
        <v>68589.362552879989</v>
      </c>
      <c r="K23" s="30">
        <f t="shared" si="57"/>
        <v>14215.736458880001</v>
      </c>
      <c r="L23" s="30">
        <f t="shared" si="57"/>
        <v>42006.023673995347</v>
      </c>
      <c r="M23" s="30">
        <f t="shared" si="57"/>
        <v>58110.39388090001</v>
      </c>
      <c r="N23" s="30">
        <f t="shared" si="57"/>
        <v>21239.720581819998</v>
      </c>
      <c r="O23" s="30">
        <f t="shared" si="57"/>
        <v>36324.105386930001</v>
      </c>
      <c r="P23" s="31">
        <f t="shared" si="11"/>
        <v>513421.38309764548</v>
      </c>
      <c r="Q23" s="30">
        <f t="shared" si="57"/>
        <v>62944.517979210017</v>
      </c>
      <c r="R23" s="30">
        <f t="shared" si="57"/>
        <v>22332.665760840002</v>
      </c>
      <c r="S23" s="30">
        <f t="shared" si="57"/>
        <v>36974.557934499993</v>
      </c>
      <c r="T23" s="30">
        <f t="shared" si="57"/>
        <v>69995.27163214999</v>
      </c>
      <c r="U23" s="30">
        <f t="shared" si="57"/>
        <v>14375.991974370001</v>
      </c>
      <c r="V23" s="30">
        <f t="shared" si="57"/>
        <v>30739.496408759998</v>
      </c>
      <c r="W23" s="30">
        <f t="shared" si="57"/>
        <v>90768.036846670002</v>
      </c>
      <c r="X23" s="30">
        <f t="shared" si="57"/>
        <v>14665.620269400002</v>
      </c>
      <c r="Y23" s="30">
        <f t="shared" si="57"/>
        <v>29549.753015369999</v>
      </c>
      <c r="Z23" s="30">
        <f t="shared" si="57"/>
        <v>28378.758023450002</v>
      </c>
      <c r="AA23" s="30">
        <f t="shared" si="57"/>
        <v>12045.807560630008</v>
      </c>
      <c r="AB23" s="30">
        <f t="shared" si="57"/>
        <v>33691.977558050006</v>
      </c>
      <c r="AC23" s="31">
        <f t="shared" ref="AC23:AC29" si="58">SUM(Q23:AB23)</f>
        <v>446462.45496340003</v>
      </c>
      <c r="AD23" s="30">
        <f t="shared" si="57"/>
        <v>91159.090690790035</v>
      </c>
      <c r="AE23" s="30">
        <f t="shared" si="57"/>
        <v>8725.5897846499975</v>
      </c>
      <c r="AF23" s="30">
        <f t="shared" si="57"/>
        <v>26252.448692090002</v>
      </c>
      <c r="AG23" s="30">
        <f t="shared" si="57"/>
        <v>36827.618849490013</v>
      </c>
      <c r="AH23" s="30">
        <f t="shared" si="57"/>
        <v>38197.917431820002</v>
      </c>
      <c r="AI23" s="30">
        <f t="shared" si="57"/>
        <v>32793.50621000574</v>
      </c>
      <c r="AJ23" s="30">
        <f t="shared" si="57"/>
        <v>47121.364024250019</v>
      </c>
      <c r="AK23" s="30">
        <f t="shared" si="57"/>
        <v>24789.134203260001</v>
      </c>
      <c r="AL23" s="30">
        <f t="shared" si="57"/>
        <v>45045.038123539991</v>
      </c>
      <c r="AM23" s="30">
        <f t="shared" si="57"/>
        <v>47557.912592690009</v>
      </c>
      <c r="AN23" s="30">
        <f t="shared" si="57"/>
        <v>25642.239895170002</v>
      </c>
      <c r="AO23" s="30">
        <f t="shared" si="57"/>
        <v>38010.982325640005</v>
      </c>
      <c r="AP23" s="31">
        <f t="shared" ref="AP23:AP29" si="59">SUM(AD23:AO23)</f>
        <v>462122.8428233958</v>
      </c>
      <c r="AQ23" s="30">
        <f t="shared" si="57"/>
        <v>100054.10762083999</v>
      </c>
      <c r="AR23" s="30">
        <f t="shared" si="57"/>
        <v>9493.2867224300007</v>
      </c>
      <c r="AS23" s="30">
        <f t="shared" si="57"/>
        <v>48011.523505470002</v>
      </c>
      <c r="AT23" s="30">
        <f t="shared" si="57"/>
        <v>22920.041785629997</v>
      </c>
      <c r="AU23" s="30">
        <f t="shared" si="57"/>
        <v>9641.6285948197474</v>
      </c>
      <c r="AV23" s="30">
        <f t="shared" si="57"/>
        <v>52179.274581179998</v>
      </c>
      <c r="AW23" s="30">
        <f t="shared" si="57"/>
        <v>61707.925066709991</v>
      </c>
      <c r="AX23" s="30">
        <f t="shared" si="57"/>
        <v>45434.096453399994</v>
      </c>
      <c r="AY23" s="30">
        <f>SUM(AY24:AY31)</f>
        <v>106973.21593273999</v>
      </c>
      <c r="AZ23" s="30">
        <f>SUM(AZ24:AZ31)</f>
        <v>42890.964982150006</v>
      </c>
      <c r="BA23" s="30">
        <f>SUM(BA24:BA31)</f>
        <v>15631.006101430003</v>
      </c>
      <c r="BB23" s="30">
        <v>36121.549165609998</v>
      </c>
      <c r="BC23" s="31">
        <f t="shared" ref="BC23:BC29" si="60">SUM(AQ23:BB23)</f>
        <v>551058.62051240972</v>
      </c>
      <c r="BD23" s="30">
        <f t="shared" ref="BD23:BJ23" si="61">SUM(BD24:BD31)</f>
        <v>113637.08753188</v>
      </c>
      <c r="BE23" s="30">
        <f t="shared" si="61"/>
        <v>11711.707395100002</v>
      </c>
      <c r="BF23" s="30">
        <f t="shared" si="61"/>
        <v>40021.173946520001</v>
      </c>
      <c r="BG23" s="30">
        <f t="shared" si="61"/>
        <v>26791.027660440002</v>
      </c>
      <c r="BH23" s="30">
        <f t="shared" si="61"/>
        <v>48415.97378112001</v>
      </c>
      <c r="BI23" s="30">
        <f t="shared" si="61"/>
        <v>22574.13785168</v>
      </c>
      <c r="BJ23" s="30">
        <f t="shared" si="61"/>
        <v>125044.82472744002</v>
      </c>
      <c r="BK23" s="30">
        <f>SUM(BK24:BK31)</f>
        <v>10163.225589749996</v>
      </c>
      <c r="BL23" s="30">
        <f>SUM(BL24:BL31)</f>
        <v>10479.773866130001</v>
      </c>
      <c r="BM23" s="30">
        <f>SUM(BM24:BM31)</f>
        <v>33843.424128769999</v>
      </c>
      <c r="BN23" s="30">
        <f>SUM(BN24:BN31)</f>
        <v>33839.983574080004</v>
      </c>
      <c r="BO23" s="30">
        <f>SUM(BO24:BO31)</f>
        <v>25407.076044169997</v>
      </c>
      <c r="BP23" s="31">
        <f t="shared" ref="BP23:BP29" si="62">SUM(BD23:BO23)</f>
        <v>501929.41609708004</v>
      </c>
      <c r="BQ23" s="30">
        <f t="shared" ref="BQ23:CB23" si="63">SUM(BQ24:BQ31)</f>
        <v>114171.56830003001</v>
      </c>
      <c r="BR23" s="30">
        <f t="shared" si="63"/>
        <v>75913.19085340001</v>
      </c>
      <c r="BS23" s="30">
        <f t="shared" si="63"/>
        <v>30244.029165259999</v>
      </c>
      <c r="BT23" s="30">
        <f t="shared" si="63"/>
        <v>28258.39450710615</v>
      </c>
      <c r="BU23" s="30">
        <f t="shared" si="63"/>
        <v>11138.259433210002</v>
      </c>
      <c r="BV23" s="30">
        <f t="shared" si="63"/>
        <v>50583.153022800005</v>
      </c>
      <c r="BW23" s="30">
        <f t="shared" si="63"/>
        <v>143553.98422720001</v>
      </c>
      <c r="BX23" s="30">
        <f t="shared" si="63"/>
        <v>68164.630849090012</v>
      </c>
      <c r="BY23" s="30">
        <f t="shared" si="63"/>
        <v>35462.49909165001</v>
      </c>
      <c r="BZ23" s="30">
        <f t="shared" si="63"/>
        <v>24916.602299610004</v>
      </c>
      <c r="CA23" s="30">
        <f t="shared" si="63"/>
        <v>28956.063903999995</v>
      </c>
      <c r="CB23" s="30">
        <f t="shared" si="63"/>
        <v>35823.869555069999</v>
      </c>
      <c r="CC23" s="31">
        <f>SUM(BQ23:CB23)</f>
        <v>647186.24520842615</v>
      </c>
      <c r="CD23" s="30">
        <f t="shared" ref="CD23:CO23" si="64">SUM(CD24:CD31)</f>
        <v>121663.24734841997</v>
      </c>
      <c r="CE23" s="30">
        <f t="shared" si="64"/>
        <v>12962.05618569</v>
      </c>
      <c r="CF23" s="30">
        <f t="shared" si="64"/>
        <v>61298.534762579999</v>
      </c>
      <c r="CG23" s="30">
        <f t="shared" si="64"/>
        <v>54724.459827469989</v>
      </c>
      <c r="CH23" s="30">
        <f t="shared" si="64"/>
        <v>63968.604055910007</v>
      </c>
      <c r="CI23" s="30">
        <f t="shared" si="64"/>
        <v>22434.397025639995</v>
      </c>
      <c r="CJ23" s="30">
        <f t="shared" si="64"/>
        <v>83166.629746430001</v>
      </c>
      <c r="CK23" s="30">
        <f t="shared" si="64"/>
        <v>22697.570228750348</v>
      </c>
      <c r="CL23" s="30">
        <f t="shared" si="64"/>
        <v>69487.815786549996</v>
      </c>
      <c r="CM23" s="30">
        <f t="shared" si="64"/>
        <v>21914.874005879996</v>
      </c>
      <c r="CN23" s="30">
        <f t="shared" si="64"/>
        <v>9059.8533998500061</v>
      </c>
      <c r="CO23" s="30">
        <f t="shared" si="64"/>
        <v>8024.8646225499997</v>
      </c>
      <c r="CP23" s="31">
        <f t="shared" ref="CP23:CP29" si="65">+SUM(CD23:CO23)</f>
        <v>551402.90699572023</v>
      </c>
      <c r="CQ23" s="30">
        <f t="shared" ref="CQ23:DB23" si="66">SUM(CQ24:CQ31)</f>
        <v>133143.71959167998</v>
      </c>
      <c r="CR23" s="30">
        <f t="shared" si="66"/>
        <v>18981.588201370007</v>
      </c>
      <c r="CS23" s="30">
        <f t="shared" si="66"/>
        <v>63161.398493030014</v>
      </c>
      <c r="CT23" s="30">
        <f t="shared" si="66"/>
        <v>93111.616626580013</v>
      </c>
      <c r="CU23" s="30">
        <f t="shared" si="66"/>
        <v>7866.9122095600005</v>
      </c>
      <c r="CV23" s="30">
        <f t="shared" si="66"/>
        <v>1634.80205295</v>
      </c>
      <c r="CW23" s="30">
        <f t="shared" si="66"/>
        <v>79731.205893310005</v>
      </c>
      <c r="CX23" s="30">
        <f t="shared" si="66"/>
        <v>66112.00999512001</v>
      </c>
      <c r="CY23" s="30">
        <f t="shared" si="66"/>
        <v>57658.991966220019</v>
      </c>
      <c r="CZ23" s="30">
        <f t="shared" si="66"/>
        <v>84007.711333230021</v>
      </c>
      <c r="DA23" s="30">
        <f t="shared" si="66"/>
        <v>9588.4900740199973</v>
      </c>
      <c r="DB23" s="30">
        <f t="shared" si="66"/>
        <v>6056.4342326699998</v>
      </c>
      <c r="DC23" s="31">
        <f t="shared" ref="DC23:DC29" si="67">+SUM(CQ23:DB23)</f>
        <v>621054.88066974003</v>
      </c>
      <c r="DD23" s="30">
        <f t="shared" ref="DD23:DO23" si="68">SUM(DD24:DD31)</f>
        <v>120065.11908677002</v>
      </c>
      <c r="DE23" s="30">
        <f t="shared" si="68"/>
        <v>15226.776543360007</v>
      </c>
      <c r="DF23" s="30">
        <f t="shared" si="68"/>
        <v>73511.108044599983</v>
      </c>
      <c r="DG23" s="30">
        <f t="shared" si="68"/>
        <v>111974.47576268</v>
      </c>
      <c r="DH23" s="30">
        <f t="shared" si="68"/>
        <v>72541.118753059985</v>
      </c>
      <c r="DI23" s="30">
        <f t="shared" si="68"/>
        <v>1346.7029524</v>
      </c>
      <c r="DJ23" s="30">
        <f t="shared" si="68"/>
        <v>67922.967900650023</v>
      </c>
      <c r="DK23" s="30">
        <f t="shared" si="68"/>
        <v>16149.149537220002</v>
      </c>
      <c r="DL23" s="30">
        <f t="shared" si="68"/>
        <v>61731.057118119992</v>
      </c>
      <c r="DM23" s="30">
        <f t="shared" si="68"/>
        <v>148308.89101552003</v>
      </c>
      <c r="DN23" s="30">
        <f t="shared" si="68"/>
        <v>11631.87903979062</v>
      </c>
      <c r="DO23" s="30">
        <f t="shared" si="68"/>
        <v>6166.0380197276572</v>
      </c>
      <c r="DP23" s="31">
        <f t="shared" ref="DP23:DP29" si="69">+SUM(DD23:DO23)</f>
        <v>706575.2837738985</v>
      </c>
      <c r="DQ23" s="30">
        <f t="shared" ref="DQ23:EB23" si="70">SUM(DQ24:DQ31)</f>
        <v>143928.48217665998</v>
      </c>
      <c r="DR23" s="30">
        <f t="shared" si="70"/>
        <v>16311.61668832</v>
      </c>
      <c r="DS23" s="30">
        <f t="shared" si="70"/>
        <v>1767.5722133900001</v>
      </c>
      <c r="DT23" s="30">
        <f t="shared" si="70"/>
        <v>160596.80716016996</v>
      </c>
      <c r="DU23" s="30">
        <f t="shared" si="70"/>
        <v>11109.731390750001</v>
      </c>
      <c r="DV23" s="30">
        <f t="shared" si="70"/>
        <v>1666.1433802400002</v>
      </c>
      <c r="DW23" s="30">
        <f t="shared" si="70"/>
        <v>97390.845239379996</v>
      </c>
      <c r="DX23" s="30">
        <f t="shared" si="70"/>
        <v>99382.744253810015</v>
      </c>
      <c r="DY23" s="30">
        <f t="shared" si="70"/>
        <v>16218.808856439999</v>
      </c>
      <c r="DZ23" s="30">
        <f t="shared" si="70"/>
        <v>112978.92328554002</v>
      </c>
      <c r="EA23" s="30">
        <f t="shared" si="70"/>
        <v>14023.36356285</v>
      </c>
      <c r="EB23" s="30">
        <f t="shared" si="70"/>
        <v>41826.398366800007</v>
      </c>
      <c r="EC23" s="31">
        <f t="shared" ref="EC23:EC29" si="71">+SUM(DQ23:EB23)</f>
        <v>717201.43657435011</v>
      </c>
      <c r="ED23" s="30">
        <f t="shared" ref="ED23:EO23" si="72">SUM(ED24:ED31)</f>
        <v>145332.94709415</v>
      </c>
      <c r="EE23" s="30">
        <f t="shared" si="72"/>
        <v>17345.018940580001</v>
      </c>
      <c r="EF23" s="30">
        <f t="shared" si="72"/>
        <v>13222.93927852</v>
      </c>
      <c r="EG23" s="30">
        <f t="shared" si="72"/>
        <v>74415.969912770001</v>
      </c>
      <c r="EH23" s="30">
        <f t="shared" si="72"/>
        <v>65488.754359439998</v>
      </c>
      <c r="EI23" s="30">
        <f t="shared" si="72"/>
        <v>1402.4849316300001</v>
      </c>
      <c r="EJ23" s="30">
        <f t="shared" si="72"/>
        <v>96392.932171310007</v>
      </c>
      <c r="EK23" s="30">
        <f t="shared" si="72"/>
        <v>17749.025026629999</v>
      </c>
      <c r="EL23" s="30">
        <f t="shared" si="72"/>
        <v>56935.27195178</v>
      </c>
      <c r="EM23" s="30">
        <f t="shared" si="72"/>
        <v>82737.266860720003</v>
      </c>
      <c r="EN23" s="30">
        <f t="shared" si="72"/>
        <v>12861.895170969998</v>
      </c>
      <c r="EO23" s="30">
        <f t="shared" si="72"/>
        <v>1918.6266087500001</v>
      </c>
      <c r="EP23" s="31">
        <f t="shared" ref="EP23:EP29" si="73">+SUM(ED23:EO23)</f>
        <v>585803.13230725005</v>
      </c>
      <c r="EQ23" s="30">
        <f t="shared" ref="EQ23:FB23" si="74">SUM(EQ24:EQ31)</f>
        <v>106895.81008317998</v>
      </c>
      <c r="ER23" s="30">
        <f t="shared" si="74"/>
        <v>18177.709066299998</v>
      </c>
      <c r="ES23" s="30">
        <f t="shared" si="74"/>
        <v>53513.523203380006</v>
      </c>
      <c r="ET23" s="30">
        <f t="shared" si="74"/>
        <v>98448.756094470009</v>
      </c>
      <c r="EU23" s="30">
        <f t="shared" si="74"/>
        <v>15034.63328054</v>
      </c>
      <c r="EV23" s="30">
        <f t="shared" si="74"/>
        <v>21922.942839479998</v>
      </c>
      <c r="EW23" s="30">
        <f t="shared" si="74"/>
        <v>88572.022214610013</v>
      </c>
      <c r="EX23" s="30">
        <f t="shared" si="74"/>
        <v>81039.40519759999</v>
      </c>
      <c r="EY23" s="30">
        <f t="shared" si="74"/>
        <v>84155.719109149984</v>
      </c>
      <c r="EZ23" s="30">
        <f t="shared" si="74"/>
        <v>89635.425601829978</v>
      </c>
      <c r="FA23" s="30">
        <f t="shared" si="74"/>
        <v>17069.20297179</v>
      </c>
      <c r="FB23" s="30">
        <f t="shared" si="74"/>
        <v>2836.8568266899993</v>
      </c>
      <c r="FC23" s="31">
        <f t="shared" ref="FC23:FC29" si="75">+SUM(EQ23:FB23)</f>
        <v>677302.00648902007</v>
      </c>
      <c r="FD23" s="30">
        <f t="shared" ref="FD23:FI23" si="76">SUM(FD24:FD31)</f>
        <v>145075.45792860998</v>
      </c>
      <c r="FE23" s="30">
        <f t="shared" si="76"/>
        <v>18644.592471409997</v>
      </c>
      <c r="FF23" s="30">
        <f t="shared" si="76"/>
        <v>68781.623913830015</v>
      </c>
      <c r="FG23" s="30">
        <f t="shared" si="76"/>
        <v>125915.54742164999</v>
      </c>
      <c r="FH23" s="30">
        <f t="shared" si="76"/>
        <v>98880.059494799993</v>
      </c>
      <c r="FI23" s="30">
        <f t="shared" si="76"/>
        <v>2725.23563526</v>
      </c>
      <c r="FJ23" s="31">
        <f t="shared" ref="FJ23:FJ29" si="77">+SUM(FD23:FI23)</f>
        <v>460022.51686555997</v>
      </c>
    </row>
    <row r="24" spans="1:166" s="19" customFormat="1" ht="20.100000000000001" customHeight="1" x14ac:dyDescent="0.2">
      <c r="A24" s="32" t="s">
        <v>182</v>
      </c>
      <c r="B24" s="33">
        <v>30372.295076850001</v>
      </c>
      <c r="C24" s="33">
        <v>19464.556453450001</v>
      </c>
      <c r="D24" s="33">
        <v>57558.214822260001</v>
      </c>
      <c r="E24" s="33">
        <v>3137.7889814499999</v>
      </c>
      <c r="F24" s="33">
        <v>29752.43799147999</v>
      </c>
      <c r="G24" s="33">
        <v>40626.108806269993</v>
      </c>
      <c r="H24" s="33">
        <v>18100.465801680006</v>
      </c>
      <c r="I24" s="33">
        <v>30078.819791589998</v>
      </c>
      <c r="J24" s="33">
        <v>58299.527240649993</v>
      </c>
      <c r="K24" s="33">
        <f>VLOOKUP(A24,'[1]tabela 1.1'!$D$18:$J$27,7,FALSE)</f>
        <v>3784.2782058099997</v>
      </c>
      <c r="L24" s="33">
        <v>27058.940461729999</v>
      </c>
      <c r="M24" s="33">
        <v>45944.949517860005</v>
      </c>
      <c r="N24" s="33">
        <v>9320.7927229499983</v>
      </c>
      <c r="O24" s="33">
        <v>25455.214986070001</v>
      </c>
      <c r="P24" s="34">
        <f t="shared" si="11"/>
        <v>349117.5393298</v>
      </c>
      <c r="Q24" s="33">
        <v>57319.28097211002</v>
      </c>
      <c r="R24" s="33">
        <v>3893.2548987500004</v>
      </c>
      <c r="S24" s="33">
        <v>23435.189554669996</v>
      </c>
      <c r="T24" s="33">
        <v>64944.585158389993</v>
      </c>
      <c r="U24" s="33">
        <v>6434.2766245900002</v>
      </c>
      <c r="V24" s="33">
        <v>22466.04593901</v>
      </c>
      <c r="W24" s="33">
        <v>77901.320099029996</v>
      </c>
      <c r="X24" s="33">
        <v>5218.2137283600014</v>
      </c>
      <c r="Y24" s="33">
        <v>21452.285653579998</v>
      </c>
      <c r="Z24" s="33">
        <v>25401.348920990004</v>
      </c>
      <c r="AA24" s="33">
        <v>6897.3036308900064</v>
      </c>
      <c r="AB24" s="33">
        <v>25754.092194019999</v>
      </c>
      <c r="AC24" s="34">
        <f t="shared" si="58"/>
        <v>341117.19737439003</v>
      </c>
      <c r="AD24" s="33">
        <v>88225.145355410044</v>
      </c>
      <c r="AE24" s="33">
        <v>3225.3844280099988</v>
      </c>
      <c r="AF24" s="33">
        <v>24253.59040954</v>
      </c>
      <c r="AG24" s="33">
        <v>33326.043063910009</v>
      </c>
      <c r="AH24" s="33">
        <v>30110.672668370004</v>
      </c>
      <c r="AI24" s="33">
        <v>14978.532104535741</v>
      </c>
      <c r="AJ24" s="33">
        <v>41545.953527990016</v>
      </c>
      <c r="AK24" s="33">
        <v>3691.092944460001</v>
      </c>
      <c r="AL24" s="33">
        <v>39576.421128219998</v>
      </c>
      <c r="AM24" s="33">
        <v>45415.158240150005</v>
      </c>
      <c r="AN24" s="33">
        <v>16730.657441980002</v>
      </c>
      <c r="AO24" s="33">
        <v>30256.689797390001</v>
      </c>
      <c r="AP24" s="34">
        <f t="shared" si="59"/>
        <v>371335.34110996581</v>
      </c>
      <c r="AQ24" s="33">
        <v>98479.185936739988</v>
      </c>
      <c r="AR24" s="33">
        <v>4241.0161725299995</v>
      </c>
      <c r="AS24" s="33">
        <v>42234.817896500004</v>
      </c>
      <c r="AT24" s="33">
        <v>18702.576427029999</v>
      </c>
      <c r="AU24" s="33">
        <v>7697.0497802297477</v>
      </c>
      <c r="AV24" s="33">
        <v>50494.880557219993</v>
      </c>
      <c r="AW24" s="33">
        <v>59666.757968149992</v>
      </c>
      <c r="AX24" s="33">
        <v>36947.677266959996</v>
      </c>
      <c r="AY24" s="33">
        <v>31071.534617100002</v>
      </c>
      <c r="AZ24" s="33">
        <v>41006.41662945001</v>
      </c>
      <c r="BA24" s="41">
        <v>11763.530930160003</v>
      </c>
      <c r="BB24" s="41">
        <v>14770.401408999998</v>
      </c>
      <c r="BC24" s="42">
        <f t="shared" si="60"/>
        <v>417075.84559106972</v>
      </c>
      <c r="BD24" s="41">
        <v>110779.71639289</v>
      </c>
      <c r="BE24" s="41">
        <v>6414.2336640500025</v>
      </c>
      <c r="BF24" s="41">
        <v>32219.36061394</v>
      </c>
      <c r="BG24" s="41">
        <v>22506.265371450001</v>
      </c>
      <c r="BH24" s="41">
        <v>44399.903658160008</v>
      </c>
      <c r="BI24" s="41">
        <v>17749.081282109997</v>
      </c>
      <c r="BJ24" s="41">
        <v>121004.48333036003</v>
      </c>
      <c r="BK24" s="41">
        <v>6474.5643965699983</v>
      </c>
      <c r="BL24" s="41">
        <v>6987.4139918500005</v>
      </c>
      <c r="BM24" s="41">
        <v>29544.010062970003</v>
      </c>
      <c r="BN24" s="41">
        <v>23706.385427720004</v>
      </c>
      <c r="BO24" s="41">
        <v>21197.466671349997</v>
      </c>
      <c r="BP24" s="42">
        <f t="shared" si="62"/>
        <v>442982.88486341998</v>
      </c>
      <c r="BQ24" s="41">
        <v>109895.35355968001</v>
      </c>
      <c r="BR24" s="41">
        <v>8609.4252820500042</v>
      </c>
      <c r="BS24" s="41">
        <v>28100.631804639997</v>
      </c>
      <c r="BT24" s="41">
        <v>24932.846998180001</v>
      </c>
      <c r="BU24" s="41">
        <v>7434.8293454700015</v>
      </c>
      <c r="BV24" s="41">
        <v>430.24116045000005</v>
      </c>
      <c r="BW24" s="41">
        <v>140111.55785318001</v>
      </c>
      <c r="BX24" s="41">
        <v>47998.117891090005</v>
      </c>
      <c r="BY24" s="41">
        <v>26217.904006700002</v>
      </c>
      <c r="BZ24" s="41">
        <v>23010.261550820003</v>
      </c>
      <c r="CA24" s="41">
        <v>21396.131906249997</v>
      </c>
      <c r="CB24" s="41">
        <v>312.32671654999996</v>
      </c>
      <c r="CC24" s="42">
        <f>SUM(BQ24:CB24)</f>
        <v>438449.62807506003</v>
      </c>
      <c r="CD24" s="41">
        <v>118538.71851275997</v>
      </c>
      <c r="CE24" s="41">
        <v>11080.939739670001</v>
      </c>
      <c r="CF24" s="41">
        <v>56930.317320840004</v>
      </c>
      <c r="CG24" s="41">
        <v>52254.183726479991</v>
      </c>
      <c r="CH24" s="41">
        <v>57456.977785409996</v>
      </c>
      <c r="CI24" s="41">
        <v>15009.082697739996</v>
      </c>
      <c r="CJ24" s="41">
        <v>80053.141779950005</v>
      </c>
      <c r="CK24" s="41">
        <v>12021.785041360348</v>
      </c>
      <c r="CL24" s="41">
        <v>67547.993510259999</v>
      </c>
      <c r="CM24" s="41">
        <v>19716.717473799996</v>
      </c>
      <c r="CN24" s="41">
        <v>5796.8075761600048</v>
      </c>
      <c r="CO24" s="41">
        <v>5069.0137416600001</v>
      </c>
      <c r="CP24" s="42">
        <f t="shared" si="65"/>
        <v>501475.67890609032</v>
      </c>
      <c r="CQ24" s="41">
        <v>129418.78548066998</v>
      </c>
      <c r="CR24" s="41">
        <v>13279.793290350006</v>
      </c>
      <c r="CS24" s="41">
        <v>61566.103558790011</v>
      </c>
      <c r="CT24" s="41">
        <v>92023.632112950014</v>
      </c>
      <c r="CU24" s="41">
        <v>6389.4904290500008</v>
      </c>
      <c r="CV24" s="41">
        <v>240.85238812</v>
      </c>
      <c r="CW24" s="41">
        <v>76705.073297599985</v>
      </c>
      <c r="CX24" s="41">
        <v>57486.219259529993</v>
      </c>
      <c r="CY24" s="41">
        <v>54538.119152320018</v>
      </c>
      <c r="CZ24" s="41">
        <v>82661.274647960017</v>
      </c>
      <c r="DA24" s="41">
        <v>6949.9531686199971</v>
      </c>
      <c r="DB24" s="41">
        <v>262.45268498999991</v>
      </c>
      <c r="DC24" s="42">
        <f t="shared" si="67"/>
        <v>581521.7494709501</v>
      </c>
      <c r="DD24" s="41">
        <v>115467.13167564002</v>
      </c>
      <c r="DE24" s="41">
        <v>13753.562604600005</v>
      </c>
      <c r="DF24" s="41">
        <v>69414.278895419979</v>
      </c>
      <c r="DG24" s="41">
        <v>111081.28177009001</v>
      </c>
      <c r="DH24" s="41">
        <v>68273.431190859992</v>
      </c>
      <c r="DI24" s="41">
        <v>213.64096466999999</v>
      </c>
      <c r="DJ24" s="41">
        <v>66097.545337690011</v>
      </c>
      <c r="DK24" s="41">
        <v>14465.703459840002</v>
      </c>
      <c r="DL24" s="41">
        <v>58601.668056009992</v>
      </c>
      <c r="DM24" s="41">
        <v>147291.56475342001</v>
      </c>
      <c r="DN24" s="41">
        <v>9980.6478537206185</v>
      </c>
      <c r="DO24" s="41">
        <v>1565.7667709676571</v>
      </c>
      <c r="DP24" s="42">
        <f t="shared" si="69"/>
        <v>676206.22333292826</v>
      </c>
      <c r="DQ24" s="41">
        <v>141444.24263031999</v>
      </c>
      <c r="DR24" s="41">
        <v>15185.21477975</v>
      </c>
      <c r="DS24" s="41">
        <v>620.96477794000009</v>
      </c>
      <c r="DT24" s="41">
        <v>159578.11048399998</v>
      </c>
      <c r="DU24" s="41">
        <v>9697.8587197000015</v>
      </c>
      <c r="DV24" s="41">
        <v>223.89294343</v>
      </c>
      <c r="DW24" s="41">
        <v>95621.240662819997</v>
      </c>
      <c r="DX24" s="41">
        <v>98616.088247090011</v>
      </c>
      <c r="DY24" s="41">
        <v>15428.733180769999</v>
      </c>
      <c r="DZ24" s="41">
        <v>112147.09739104002</v>
      </c>
      <c r="EA24" s="41">
        <v>11369.086036819999</v>
      </c>
      <c r="EB24" s="41">
        <v>414.12638134000008</v>
      </c>
      <c r="EC24" s="42">
        <f t="shared" si="71"/>
        <v>660346.65623502003</v>
      </c>
      <c r="ED24" s="41">
        <v>142421.17140486001</v>
      </c>
      <c r="EE24" s="41">
        <v>14395.23336378</v>
      </c>
      <c r="EF24" s="41">
        <v>10529.51129224</v>
      </c>
      <c r="EG24" s="41">
        <v>73090.369796119994</v>
      </c>
      <c r="EH24" s="41">
        <v>57913.44188482</v>
      </c>
      <c r="EI24" s="41">
        <v>189.00861788999998</v>
      </c>
      <c r="EJ24" s="41">
        <v>94733.307234920008</v>
      </c>
      <c r="EK24" s="41">
        <v>15625.731364289999</v>
      </c>
      <c r="EL24" s="41">
        <v>39832.562120809998</v>
      </c>
      <c r="EM24" s="41">
        <v>80669.286894010002</v>
      </c>
      <c r="EN24" s="41">
        <v>10518.4923024</v>
      </c>
      <c r="EO24" s="41">
        <v>261.00840102000001</v>
      </c>
      <c r="EP24" s="42">
        <f t="shared" si="73"/>
        <v>540179.12467715982</v>
      </c>
      <c r="EQ24" s="41">
        <v>102821.52206123999</v>
      </c>
      <c r="ER24" s="41">
        <v>16318.39039611</v>
      </c>
      <c r="ES24" s="41">
        <v>52135.534930190006</v>
      </c>
      <c r="ET24" s="41">
        <v>96961.471492180004</v>
      </c>
      <c r="EU24" s="41">
        <v>11445.80459507</v>
      </c>
      <c r="EV24" s="41">
        <v>765.93995375999987</v>
      </c>
      <c r="EW24" s="41">
        <v>83438.300454900003</v>
      </c>
      <c r="EX24" s="41">
        <v>79738.598091929991</v>
      </c>
      <c r="EY24" s="41">
        <v>83049.504952759991</v>
      </c>
      <c r="EZ24" s="41">
        <v>87499.401102029995</v>
      </c>
      <c r="FA24" s="41">
        <v>13981.838340180002</v>
      </c>
      <c r="FB24" s="41">
        <v>1327.7929095299999</v>
      </c>
      <c r="FC24" s="42">
        <f t="shared" si="75"/>
        <v>629484.09927987994</v>
      </c>
      <c r="FD24" s="41">
        <v>142116.27540379998</v>
      </c>
      <c r="FE24" s="41">
        <v>16102.722756419998</v>
      </c>
      <c r="FF24" s="41">
        <v>67291.232107370015</v>
      </c>
      <c r="FG24" s="41">
        <v>124348.01958058999</v>
      </c>
      <c r="FH24" s="41">
        <v>86651.46739405999</v>
      </c>
      <c r="FI24" s="41">
        <v>761.72442209000008</v>
      </c>
      <c r="FJ24" s="42">
        <f t="shared" si="77"/>
        <v>437271.44166432996</v>
      </c>
    </row>
    <row r="25" spans="1:166" s="19" customFormat="1" ht="20.100000000000001" customHeight="1" x14ac:dyDescent="0.2">
      <c r="A25" s="32" t="s">
        <v>183</v>
      </c>
      <c r="B25" s="33">
        <v>1262.5316445199996</v>
      </c>
      <c r="C25" s="33">
        <v>6410.7763720900011</v>
      </c>
      <c r="D25" s="33">
        <v>106.25413016</v>
      </c>
      <c r="E25" s="33">
        <v>3024.8175125499997</v>
      </c>
      <c r="F25" s="33">
        <v>2617.3559198600005</v>
      </c>
      <c r="G25" s="33">
        <v>69.548222109999998</v>
      </c>
      <c r="H25" s="33">
        <v>5265.7438170600008</v>
      </c>
      <c r="I25" s="33">
        <v>1216.3719351000002</v>
      </c>
      <c r="J25" s="33">
        <v>212.48940861999998</v>
      </c>
      <c r="K25" s="33">
        <f>VLOOKUP(A25,'[1]tabela 1.1'!$D$18:$J$27,7,FALSE)</f>
        <v>3324.7432299899997</v>
      </c>
      <c r="L25" s="33">
        <v>5235.3737946800002</v>
      </c>
      <c r="M25" s="33">
        <v>63.067501089999993</v>
      </c>
      <c r="N25" s="33">
        <v>3044.15589482</v>
      </c>
      <c r="O25" s="33">
        <v>551.59698536000008</v>
      </c>
      <c r="P25" s="34">
        <f t="shared" si="11"/>
        <v>24731.518351400002</v>
      </c>
      <c r="Q25" s="33">
        <v>298.18564660999999</v>
      </c>
      <c r="R25" s="33">
        <v>2023.7540304300003</v>
      </c>
      <c r="S25" s="33">
        <v>2277.5346441800002</v>
      </c>
      <c r="T25" s="33">
        <v>168.13033318000001</v>
      </c>
      <c r="U25" s="33">
        <v>760.79299775000004</v>
      </c>
      <c r="V25" s="33">
        <v>2535.3854328300004</v>
      </c>
      <c r="W25" s="33">
        <v>52.359047939999996</v>
      </c>
      <c r="X25" s="33">
        <v>606.10176547999993</v>
      </c>
      <c r="Y25" s="33">
        <v>1028.7294230100001</v>
      </c>
      <c r="Z25" s="33">
        <v>1932.220152729999</v>
      </c>
      <c r="AA25" s="33">
        <v>2101.63926958</v>
      </c>
      <c r="AB25" s="33">
        <v>1299.8696995300002</v>
      </c>
      <c r="AC25" s="34">
        <f t="shared" si="58"/>
        <v>15084.70244325</v>
      </c>
      <c r="AD25" s="33">
        <v>145.56219056000003</v>
      </c>
      <c r="AE25" s="33">
        <v>1017.5376226599999</v>
      </c>
      <c r="AF25" s="33">
        <v>897.82092154999998</v>
      </c>
      <c r="AG25" s="33">
        <v>216.31226021000003</v>
      </c>
      <c r="AH25" s="33">
        <v>3008.5471982700001</v>
      </c>
      <c r="AI25" s="33">
        <v>1564.5749064399999</v>
      </c>
      <c r="AJ25" s="33">
        <v>198.81194948999999</v>
      </c>
      <c r="AK25" s="33">
        <v>1061.7363839000002</v>
      </c>
      <c r="AL25" s="33">
        <v>1428.6282965400003</v>
      </c>
      <c r="AM25" s="33">
        <v>531.6748368399999</v>
      </c>
      <c r="AN25" s="33">
        <v>1689.9712637399998</v>
      </c>
      <c r="AO25" s="33">
        <v>1080.74324508</v>
      </c>
      <c r="AP25" s="34">
        <f t="shared" si="59"/>
        <v>12841.921075280003</v>
      </c>
      <c r="AQ25" s="33">
        <v>114.53478469999999</v>
      </c>
      <c r="AR25" s="33">
        <v>25.498112459999998</v>
      </c>
      <c r="AS25" s="33">
        <v>59.96439024</v>
      </c>
      <c r="AT25" s="33">
        <v>60.662290259999999</v>
      </c>
      <c r="AU25" s="33">
        <v>302.07456929</v>
      </c>
      <c r="AV25" s="33">
        <v>57.554820339999992</v>
      </c>
      <c r="AW25" s="33">
        <v>48.265031900000004</v>
      </c>
      <c r="AX25" s="33">
        <v>4024.9004534099995</v>
      </c>
      <c r="AY25" s="33">
        <v>4948.66203804</v>
      </c>
      <c r="AZ25" s="33">
        <v>70.982312089999994</v>
      </c>
      <c r="BA25" s="33">
        <v>1872.0983135399999</v>
      </c>
      <c r="BB25" s="33">
        <v>1166.02435246</v>
      </c>
      <c r="BC25" s="34">
        <f t="shared" si="60"/>
        <v>12751.22146873</v>
      </c>
      <c r="BD25" s="33">
        <v>55.854380690000013</v>
      </c>
      <c r="BE25" s="33">
        <v>52.823987299999999</v>
      </c>
      <c r="BF25" s="33">
        <v>1049.3877742100001</v>
      </c>
      <c r="BG25" s="33">
        <v>88.08703233</v>
      </c>
      <c r="BH25" s="33">
        <v>109.87372352</v>
      </c>
      <c r="BI25" s="33">
        <v>778.4147591899997</v>
      </c>
      <c r="BJ25" s="33">
        <v>103.23790825</v>
      </c>
      <c r="BK25" s="33">
        <v>101.79543441999999</v>
      </c>
      <c r="BL25" s="33">
        <v>1501.4017702600004</v>
      </c>
      <c r="BM25" s="33">
        <v>112.24683786</v>
      </c>
      <c r="BN25" s="33">
        <v>82.341892400000006</v>
      </c>
      <c r="BO25" s="33">
        <v>164.62099052000002</v>
      </c>
      <c r="BP25" s="34">
        <f t="shared" si="62"/>
        <v>4200.0864909500006</v>
      </c>
      <c r="BQ25" s="33">
        <v>184.23126861</v>
      </c>
      <c r="BR25" s="33">
        <v>106.62629679000001</v>
      </c>
      <c r="BS25" s="33">
        <v>118.26648813</v>
      </c>
      <c r="BT25" s="33">
        <v>184.63335497000003</v>
      </c>
      <c r="BU25" s="33">
        <v>181.00841097</v>
      </c>
      <c r="BV25" s="33">
        <v>436.98057091999999</v>
      </c>
      <c r="BW25" s="33">
        <v>449.22349471000001</v>
      </c>
      <c r="BX25" s="33">
        <v>4712.2144326900006</v>
      </c>
      <c r="BY25" s="33">
        <v>2960.7495362099999</v>
      </c>
      <c r="BZ25" s="33">
        <v>314.96910606</v>
      </c>
      <c r="CA25" s="33">
        <v>469.52916059</v>
      </c>
      <c r="CB25" s="33">
        <v>16250.068857490001</v>
      </c>
      <c r="CC25" s="34">
        <f>SUM(BQ25:CB25)</f>
        <v>26368.50097814</v>
      </c>
      <c r="CD25" s="33">
        <v>225.54601049999999</v>
      </c>
      <c r="CE25" s="33">
        <v>581.75808437000001</v>
      </c>
      <c r="CF25" s="33">
        <v>299.11609602999999</v>
      </c>
      <c r="CG25" s="33">
        <v>438.31617892999998</v>
      </c>
      <c r="CH25" s="33">
        <v>273.14209572000004</v>
      </c>
      <c r="CI25" s="33">
        <v>3258.4345742800001</v>
      </c>
      <c r="CJ25" s="33">
        <v>265.76519401000002</v>
      </c>
      <c r="CK25" s="33">
        <v>4594.9057824400006</v>
      </c>
      <c r="CL25" s="33">
        <v>571.31496173999994</v>
      </c>
      <c r="CM25" s="33">
        <v>931.12210754</v>
      </c>
      <c r="CN25" s="33">
        <v>612.80213945000003</v>
      </c>
      <c r="CO25" s="33">
        <v>307.49890799000002</v>
      </c>
      <c r="CP25" s="34">
        <f t="shared" si="65"/>
        <v>12359.722133000001</v>
      </c>
      <c r="CQ25" s="33">
        <v>599.19288388999996</v>
      </c>
      <c r="CR25" s="33">
        <v>2628.3184841700004</v>
      </c>
      <c r="CS25" s="33">
        <v>207.27172305999997</v>
      </c>
      <c r="CT25" s="33">
        <v>246.12814721999999</v>
      </c>
      <c r="CU25" s="33">
        <v>326.82134834999999</v>
      </c>
      <c r="CV25" s="33">
        <v>328.04476378000004</v>
      </c>
      <c r="CW25" s="33">
        <v>329.05719513999998</v>
      </c>
      <c r="CX25" s="33">
        <v>315.68317067000004</v>
      </c>
      <c r="CY25" s="33">
        <v>324.42453324000002</v>
      </c>
      <c r="CZ25" s="33">
        <v>377.39943167999996</v>
      </c>
      <c r="DA25" s="33">
        <v>396.70774485000004</v>
      </c>
      <c r="DB25" s="33">
        <v>522.00918166999998</v>
      </c>
      <c r="DC25" s="34">
        <f t="shared" si="67"/>
        <v>6601.0586077199996</v>
      </c>
      <c r="DD25" s="33">
        <v>84.859094190000008</v>
      </c>
      <c r="DE25" s="33">
        <v>259.67392638999996</v>
      </c>
      <c r="DF25" s="33">
        <v>117.24569810000003</v>
      </c>
      <c r="DG25" s="33">
        <v>377.22327073999998</v>
      </c>
      <c r="DH25" s="33">
        <v>323.78978934000003</v>
      </c>
      <c r="DI25" s="33">
        <v>386.97034242000007</v>
      </c>
      <c r="DJ25" s="33">
        <v>428.46850938000006</v>
      </c>
      <c r="DK25" s="33">
        <v>229.12376320999996</v>
      </c>
      <c r="DL25" s="33">
        <v>2713.5407045400002</v>
      </c>
      <c r="DM25" s="33">
        <v>704.23714077000011</v>
      </c>
      <c r="DN25" s="33">
        <v>443.45666070999994</v>
      </c>
      <c r="DO25" s="33">
        <v>1483.6712643699998</v>
      </c>
      <c r="DP25" s="34">
        <f t="shared" si="69"/>
        <v>7552.2601641599995</v>
      </c>
      <c r="DQ25" s="33">
        <v>417.74579226999981</v>
      </c>
      <c r="DR25" s="33">
        <v>101.46589413000001</v>
      </c>
      <c r="DS25" s="33">
        <v>396.27261507999998</v>
      </c>
      <c r="DT25" s="33">
        <v>451.06458112999997</v>
      </c>
      <c r="DU25" s="33">
        <v>523.47901623999996</v>
      </c>
      <c r="DV25" s="33">
        <v>508.85446132999999</v>
      </c>
      <c r="DW25" s="33">
        <v>548.34207831000003</v>
      </c>
      <c r="DX25" s="33">
        <v>133.77115405000001</v>
      </c>
      <c r="DY25" s="33">
        <v>125.26130325</v>
      </c>
      <c r="DZ25" s="33">
        <v>73.587799129999993</v>
      </c>
      <c r="EA25" s="33">
        <v>1181.44540661</v>
      </c>
      <c r="EB25" s="33">
        <v>40676.322783920004</v>
      </c>
      <c r="EC25" s="34">
        <f t="shared" si="71"/>
        <v>45137.612885450006</v>
      </c>
      <c r="ED25" s="33">
        <v>679.79080256999998</v>
      </c>
      <c r="EE25" s="33">
        <v>242.98886872</v>
      </c>
      <c r="EF25" s="33">
        <v>310.41096374</v>
      </c>
      <c r="EG25" s="33">
        <v>453.46798472</v>
      </c>
      <c r="EH25" s="33">
        <v>5374.91747803</v>
      </c>
      <c r="EI25" s="33">
        <v>505.92615864999999</v>
      </c>
      <c r="EJ25" s="33">
        <v>596.86047411000004</v>
      </c>
      <c r="EK25" s="33">
        <v>181.51483224</v>
      </c>
      <c r="EL25" s="33">
        <v>15254.905307570001</v>
      </c>
      <c r="EM25" s="33">
        <v>497.68930759</v>
      </c>
      <c r="EN25" s="33">
        <v>533.78750239999999</v>
      </c>
      <c r="EO25" s="33">
        <v>499.12392068000003</v>
      </c>
      <c r="EP25" s="34">
        <f t="shared" si="73"/>
        <v>25131.383601019996</v>
      </c>
      <c r="EQ25" s="33">
        <v>631.26384132999999</v>
      </c>
      <c r="ER25" s="33">
        <v>161.54507380000001</v>
      </c>
      <c r="ES25" s="33">
        <v>128.93111463999998</v>
      </c>
      <c r="ET25" s="33">
        <v>393.59098285000005</v>
      </c>
      <c r="EU25" s="33">
        <v>1512.4833052199999</v>
      </c>
      <c r="EV25" s="33">
        <v>19990.587592510001</v>
      </c>
      <c r="EW25" s="33">
        <v>4212.4952410699998</v>
      </c>
      <c r="EX25" s="33">
        <v>129.06503032000001</v>
      </c>
      <c r="EY25" s="33">
        <v>177.03165812</v>
      </c>
      <c r="EZ25" s="33">
        <v>327.67283406000001</v>
      </c>
      <c r="FA25" s="33">
        <v>308.49703166</v>
      </c>
      <c r="FB25" s="33">
        <v>407.22070298999995</v>
      </c>
      <c r="FC25" s="34">
        <f t="shared" si="75"/>
        <v>28380.384408569993</v>
      </c>
      <c r="FD25" s="33">
        <v>409.07660498000001</v>
      </c>
      <c r="FE25" s="33">
        <v>98.047455620000008</v>
      </c>
      <c r="FF25" s="33">
        <v>140.44720664000002</v>
      </c>
      <c r="FG25" s="33">
        <v>135.98580301999999</v>
      </c>
      <c r="FH25" s="33">
        <v>270.37527423</v>
      </c>
      <c r="FI25" s="33">
        <v>272.66216989000003</v>
      </c>
      <c r="FJ25" s="34">
        <f t="shared" si="77"/>
        <v>1326.5945143800002</v>
      </c>
    </row>
    <row r="26" spans="1:166" s="19" customFormat="1" ht="20.100000000000001" customHeight="1" x14ac:dyDescent="0.2">
      <c r="A26" s="32" t="s">
        <v>174</v>
      </c>
      <c r="B26" s="33">
        <v>19446.569127659997</v>
      </c>
      <c r="C26" s="33">
        <v>8016.1613461300003</v>
      </c>
      <c r="D26" s="33">
        <v>11293.636332560001</v>
      </c>
      <c r="E26" s="33">
        <v>12697.850900470001</v>
      </c>
      <c r="F26" s="33">
        <v>9459.2350810799999</v>
      </c>
      <c r="G26" s="33">
        <v>13959.80549259</v>
      </c>
      <c r="H26" s="33">
        <v>17370.381763089998</v>
      </c>
      <c r="I26" s="33">
        <v>15756.181164050136</v>
      </c>
      <c r="J26" s="33">
        <v>9951.3263318399986</v>
      </c>
      <c r="K26" s="33">
        <v>6928.7716222800009</v>
      </c>
      <c r="L26" s="33">
        <v>9189.5210556999991</v>
      </c>
      <c r="M26" s="33">
        <v>9693.1412275099992</v>
      </c>
      <c r="N26" s="33">
        <v>8092.8678407400012</v>
      </c>
      <c r="O26" s="33">
        <v>10254.357632520001</v>
      </c>
      <c r="P26" s="34">
        <f t="shared" si="11"/>
        <v>134647.07644443016</v>
      </c>
      <c r="Q26" s="33">
        <v>5169.7118419400003</v>
      </c>
      <c r="R26" s="33">
        <v>16289.976667570001</v>
      </c>
      <c r="S26" s="33">
        <v>11241.05620649</v>
      </c>
      <c r="T26" s="33">
        <v>4804.4193341299997</v>
      </c>
      <c r="U26" s="33">
        <v>6478.0124722900009</v>
      </c>
      <c r="V26" s="33">
        <v>5666.8515457199992</v>
      </c>
      <c r="W26" s="33">
        <v>11524.96309698</v>
      </c>
      <c r="X26" s="33">
        <v>4564.0291320300003</v>
      </c>
      <c r="Y26" s="33">
        <v>3736.4502342600003</v>
      </c>
      <c r="Z26" s="33">
        <v>968.56948567000018</v>
      </c>
      <c r="AA26" s="33">
        <v>2946.9633919500002</v>
      </c>
      <c r="AB26" s="33">
        <v>5823.8027180300005</v>
      </c>
      <c r="AC26" s="34">
        <f t="shared" si="58"/>
        <v>79214.806127060001</v>
      </c>
      <c r="AD26" s="33">
        <v>2563.0750208500003</v>
      </c>
      <c r="AE26" s="33">
        <v>4444.4561685999997</v>
      </c>
      <c r="AF26" s="33">
        <v>875.14843439000003</v>
      </c>
      <c r="AG26" s="33">
        <v>3213.5198342999997</v>
      </c>
      <c r="AH26" s="33">
        <v>4968.0040598000005</v>
      </c>
      <c r="AI26" s="33">
        <v>16185.67843912</v>
      </c>
      <c r="AJ26" s="33">
        <v>4699.6936612899999</v>
      </c>
      <c r="AK26" s="33">
        <v>12765.713556520001</v>
      </c>
      <c r="AL26" s="33">
        <v>3994.4653216399993</v>
      </c>
      <c r="AM26" s="33">
        <v>1340.3572840700001</v>
      </c>
      <c r="AN26" s="33">
        <v>6504.3897423999997</v>
      </c>
      <c r="AO26" s="33">
        <v>5416.1185523800013</v>
      </c>
      <c r="AP26" s="34">
        <f t="shared" si="59"/>
        <v>66970.620075359999</v>
      </c>
      <c r="AQ26" s="33">
        <v>1190.2851354899999</v>
      </c>
      <c r="AR26" s="33">
        <v>5183.0555608100003</v>
      </c>
      <c r="AS26" s="33">
        <v>5578.7342652499992</v>
      </c>
      <c r="AT26" s="33">
        <v>1109.89279248</v>
      </c>
      <c r="AU26" s="33">
        <v>1383.9910540399999</v>
      </c>
      <c r="AV26" s="33">
        <v>1591.72286674</v>
      </c>
      <c r="AW26" s="33">
        <v>1692.8371866699999</v>
      </c>
      <c r="AX26" s="33">
        <v>4192.2240364400004</v>
      </c>
      <c r="AY26" s="33">
        <v>2988.9534142399998</v>
      </c>
      <c r="AZ26" s="33">
        <v>1751.7346265199999</v>
      </c>
      <c r="BA26" s="33">
        <v>1830.5956836399996</v>
      </c>
      <c r="BB26" s="33">
        <v>1289.7109853300001</v>
      </c>
      <c r="BC26" s="34">
        <f t="shared" si="60"/>
        <v>29783.737607649997</v>
      </c>
      <c r="BD26" s="33">
        <v>2378.6238518500004</v>
      </c>
      <c r="BE26" s="33">
        <v>5177.9934894100006</v>
      </c>
      <c r="BF26" s="33">
        <v>6568.0019684100007</v>
      </c>
      <c r="BG26" s="33">
        <v>2505.3118827500002</v>
      </c>
      <c r="BH26" s="33">
        <v>3693.1067228499996</v>
      </c>
      <c r="BI26" s="33">
        <v>3912.1810555299999</v>
      </c>
      <c r="BJ26" s="33">
        <v>3772.3288471599994</v>
      </c>
      <c r="BK26" s="33">
        <v>2992.0107094999998</v>
      </c>
      <c r="BL26" s="33">
        <v>1861.4594815300002</v>
      </c>
      <c r="BM26" s="33">
        <v>4110.9499757800004</v>
      </c>
      <c r="BN26" s="33">
        <v>9960.1643287000006</v>
      </c>
      <c r="BO26" s="33">
        <v>3953.5232923300005</v>
      </c>
      <c r="BP26" s="34">
        <f t="shared" si="62"/>
        <v>50885.655605799991</v>
      </c>
      <c r="BQ26" s="33">
        <v>3306.6244320999995</v>
      </c>
      <c r="BR26" s="33">
        <v>5897.2658767000003</v>
      </c>
      <c r="BS26" s="33">
        <v>1639.4838123300001</v>
      </c>
      <c r="BT26" s="33">
        <v>3049.8398683661521</v>
      </c>
      <c r="BU26" s="33">
        <v>3317.6291273099996</v>
      </c>
      <c r="BV26" s="33">
        <v>5407.3952064999994</v>
      </c>
      <c r="BW26" s="33">
        <v>2746.0690384499999</v>
      </c>
      <c r="BX26" s="33">
        <v>14972.868474510004</v>
      </c>
      <c r="BY26" s="33">
        <v>6174.0044446000011</v>
      </c>
      <c r="BZ26" s="33">
        <v>1465.8032572299999</v>
      </c>
      <c r="CA26" s="33">
        <v>6897.7476491099997</v>
      </c>
      <c r="CB26" s="33">
        <v>19148.765562349996</v>
      </c>
      <c r="CC26" s="34">
        <f>SUM(BQ26:CB26)</f>
        <v>74023.496749556158</v>
      </c>
      <c r="CD26" s="33">
        <v>1867.9583968700003</v>
      </c>
      <c r="CE26" s="33">
        <v>1031.7353631800001</v>
      </c>
      <c r="CF26" s="33">
        <v>3770.0657625199997</v>
      </c>
      <c r="CG26" s="33">
        <v>1868.9959230999998</v>
      </c>
      <c r="CH26" s="33">
        <v>6034.0440091600012</v>
      </c>
      <c r="CI26" s="33">
        <v>3929.9980307099995</v>
      </c>
      <c r="CJ26" s="33">
        <v>2663.8314816900001</v>
      </c>
      <c r="CK26" s="33">
        <v>5893.6562821699999</v>
      </c>
      <c r="CL26" s="33">
        <v>1193.5854921700002</v>
      </c>
      <c r="CM26" s="33">
        <v>1135.13793319</v>
      </c>
      <c r="CN26" s="33">
        <v>2371.5495336899999</v>
      </c>
      <c r="CO26" s="33">
        <v>2516.6724242299997</v>
      </c>
      <c r="CP26" s="34">
        <f t="shared" si="65"/>
        <v>34277.230632680003</v>
      </c>
      <c r="CQ26" s="33">
        <v>2502.5339372799999</v>
      </c>
      <c r="CR26" s="33">
        <v>929.6085304799999</v>
      </c>
      <c r="CS26" s="33">
        <v>1216.12678596</v>
      </c>
      <c r="CT26" s="33">
        <v>745.40615337999998</v>
      </c>
      <c r="CU26" s="33">
        <v>982.95520277999992</v>
      </c>
      <c r="CV26" s="33">
        <v>972.61387703999992</v>
      </c>
      <c r="CW26" s="33">
        <v>2496.4519767899997</v>
      </c>
      <c r="CX26" s="33">
        <v>2936.3411111</v>
      </c>
      <c r="CY26" s="33">
        <v>2573.4534848799999</v>
      </c>
      <c r="CZ26" s="33">
        <v>701.77216310000006</v>
      </c>
      <c r="DA26" s="33">
        <v>2023.7895277499997</v>
      </c>
      <c r="DB26" s="33">
        <v>5133.3860194300005</v>
      </c>
      <c r="DC26" s="34">
        <f t="shared" si="67"/>
        <v>23214.438769969998</v>
      </c>
      <c r="DD26" s="33">
        <v>3757.13350098</v>
      </c>
      <c r="DE26" s="33">
        <v>1029.3116406900001</v>
      </c>
      <c r="DF26" s="33">
        <v>3111.5799436199995</v>
      </c>
      <c r="DG26" s="33">
        <v>329.18078303999994</v>
      </c>
      <c r="DH26" s="33">
        <v>952.67096033000007</v>
      </c>
      <c r="DI26" s="33">
        <v>558.14571158000001</v>
      </c>
      <c r="DJ26" s="33">
        <v>1106.8152851999998</v>
      </c>
      <c r="DK26" s="33">
        <v>1026.79375454</v>
      </c>
      <c r="DL26" s="33">
        <v>0</v>
      </c>
      <c r="DM26" s="33">
        <v>0</v>
      </c>
      <c r="DN26" s="33">
        <v>656.42194829000005</v>
      </c>
      <c r="DO26" s="33">
        <v>2797.3061864699998</v>
      </c>
      <c r="DP26" s="34">
        <f t="shared" si="69"/>
        <v>15325.359714740001</v>
      </c>
      <c r="DQ26" s="33">
        <v>1004.37823923</v>
      </c>
      <c r="DR26" s="33">
        <v>577.53271752000001</v>
      </c>
      <c r="DS26" s="33">
        <v>0</v>
      </c>
      <c r="DT26" s="33">
        <v>61.914360850000001</v>
      </c>
      <c r="DU26" s="33">
        <v>249.99258570000001</v>
      </c>
      <c r="DV26" s="33">
        <v>408.57819390999998</v>
      </c>
      <c r="DW26" s="33">
        <v>666.65473266000004</v>
      </c>
      <c r="DX26" s="33">
        <v>0</v>
      </c>
      <c r="DY26" s="33">
        <v>150.5056663</v>
      </c>
      <c r="DZ26" s="33">
        <v>75.609581180000006</v>
      </c>
      <c r="EA26" s="33">
        <v>751.93825278999998</v>
      </c>
      <c r="EB26" s="33">
        <v>117.93701328</v>
      </c>
      <c r="EC26" s="34">
        <f t="shared" si="71"/>
        <v>4065.0413434200004</v>
      </c>
      <c r="ED26" s="33">
        <v>0</v>
      </c>
      <c r="EE26" s="33">
        <v>1802.4931754799998</v>
      </c>
      <c r="EF26" s="33">
        <v>0</v>
      </c>
      <c r="EG26" s="33">
        <v>0</v>
      </c>
      <c r="EH26" s="33">
        <v>963.05951170000003</v>
      </c>
      <c r="EI26" s="33">
        <v>0</v>
      </c>
      <c r="EJ26" s="33">
        <v>0</v>
      </c>
      <c r="EK26" s="33">
        <v>510.85336087000002</v>
      </c>
      <c r="EL26" s="33">
        <v>0</v>
      </c>
      <c r="EM26" s="33">
        <v>0</v>
      </c>
      <c r="EN26" s="33">
        <v>581.81596711999998</v>
      </c>
      <c r="EO26" s="33">
        <v>0</v>
      </c>
      <c r="EP26" s="34">
        <f t="shared" si="73"/>
        <v>3858.2220151699998</v>
      </c>
      <c r="EQ26" s="33">
        <v>0</v>
      </c>
      <c r="ER26" s="33">
        <v>225.71760692000001</v>
      </c>
      <c r="ES26" s="33">
        <v>0</v>
      </c>
      <c r="ET26" s="33">
        <v>0</v>
      </c>
      <c r="EU26" s="33">
        <v>719.22235173000001</v>
      </c>
      <c r="EV26" s="33">
        <v>0</v>
      </c>
      <c r="EW26" s="33">
        <v>0</v>
      </c>
      <c r="EX26" s="33">
        <v>32.150937560000003</v>
      </c>
      <c r="EY26" s="33">
        <v>0</v>
      </c>
      <c r="EZ26" s="33">
        <v>0</v>
      </c>
      <c r="FA26" s="33">
        <v>1505.75049921</v>
      </c>
      <c r="FB26" s="33">
        <v>0</v>
      </c>
      <c r="FC26" s="34">
        <f t="shared" si="75"/>
        <v>2482.84139542</v>
      </c>
      <c r="FD26" s="33">
        <v>0</v>
      </c>
      <c r="FE26" s="33">
        <v>853.47166922999997</v>
      </c>
      <c r="FF26" s="33">
        <v>0</v>
      </c>
      <c r="FG26" s="33">
        <v>0</v>
      </c>
      <c r="FH26" s="33">
        <v>1894.3090506599999</v>
      </c>
      <c r="FI26" s="33">
        <v>0</v>
      </c>
      <c r="FJ26" s="34">
        <f t="shared" si="77"/>
        <v>2747.78071989</v>
      </c>
    </row>
    <row r="27" spans="1:166" s="19" customFormat="1" ht="20.100000000000001" customHeight="1" x14ac:dyDescent="0.2">
      <c r="A27" s="32" t="s">
        <v>175</v>
      </c>
      <c r="B27" s="33">
        <v>24.863118669999992</v>
      </c>
      <c r="C27" s="33">
        <v>18.832416569999999</v>
      </c>
      <c r="D27" s="33">
        <v>144.82903425999999</v>
      </c>
      <c r="E27" s="33">
        <v>14.966367869999999</v>
      </c>
      <c r="F27" s="33">
        <v>25.881019569999999</v>
      </c>
      <c r="G27" s="33">
        <v>65.67485739</v>
      </c>
      <c r="H27" s="33">
        <v>59.084998840000019</v>
      </c>
      <c r="I27" s="33">
        <v>24.464902739999999</v>
      </c>
      <c r="J27" s="33">
        <v>100.1958324</v>
      </c>
      <c r="K27" s="33">
        <f>VLOOKUP(A27,'[1]tabela 1.1'!$D$18:$J$27,7,FALSE)</f>
        <v>47.105462739999993</v>
      </c>
      <c r="L27" s="33">
        <v>21.986406579999997</v>
      </c>
      <c r="M27" s="33">
        <v>64.849648639999984</v>
      </c>
      <c r="N27" s="33">
        <v>40.158108020000014</v>
      </c>
      <c r="O27" s="33">
        <v>18.887938779999999</v>
      </c>
      <c r="P27" s="34">
        <f t="shared" si="11"/>
        <v>628.08457782999994</v>
      </c>
      <c r="Q27" s="33">
        <v>154.68182060999996</v>
      </c>
      <c r="R27" s="33">
        <v>22.684800389999992</v>
      </c>
      <c r="S27" s="33">
        <v>20.095832049999999</v>
      </c>
      <c r="T27" s="33">
        <v>78.044560240000024</v>
      </c>
      <c r="U27" s="33">
        <v>40.299865169999997</v>
      </c>
      <c r="V27" s="33">
        <v>69.494978529999983</v>
      </c>
      <c r="W27" s="33">
        <v>119.21330647000002</v>
      </c>
      <c r="X27" s="33">
        <v>82.781023810000036</v>
      </c>
      <c r="Y27" s="33">
        <v>36.87859667</v>
      </c>
      <c r="Z27" s="33">
        <v>76.597750050000002</v>
      </c>
      <c r="AA27" s="33">
        <v>32.059693170000003</v>
      </c>
      <c r="AB27" s="33">
        <v>29.496829589999997</v>
      </c>
      <c r="AC27" s="34">
        <f t="shared" si="58"/>
        <v>762.32905674999995</v>
      </c>
      <c r="AD27" s="33">
        <v>175.06907243000006</v>
      </c>
      <c r="AE27" s="33">
        <v>37.266971660000003</v>
      </c>
      <c r="AF27" s="33">
        <v>131.55379811999998</v>
      </c>
      <c r="AG27" s="33">
        <v>63.292385559999992</v>
      </c>
      <c r="AH27" s="33">
        <v>110.23362567999999</v>
      </c>
      <c r="AI27" s="33">
        <v>42.943256509999998</v>
      </c>
      <c r="AJ27" s="33">
        <v>174.32671302999995</v>
      </c>
      <c r="AK27" s="33">
        <v>54.184275229999983</v>
      </c>
      <c r="AL27" s="33">
        <v>44.416953289999995</v>
      </c>
      <c r="AM27" s="33">
        <v>175.05875819000005</v>
      </c>
      <c r="AN27" s="33">
        <v>45.009973249999987</v>
      </c>
      <c r="AO27" s="33">
        <v>39.351418369999998</v>
      </c>
      <c r="AP27" s="34">
        <f t="shared" si="59"/>
        <v>1092.70720132</v>
      </c>
      <c r="AQ27" s="33">
        <v>269.65420659</v>
      </c>
      <c r="AR27" s="33">
        <v>43.635630820000003</v>
      </c>
      <c r="AS27" s="33">
        <v>121.28108149000005</v>
      </c>
      <c r="AT27" s="33">
        <v>46.722876490000004</v>
      </c>
      <c r="AU27" s="33">
        <v>69.738788580000019</v>
      </c>
      <c r="AV27" s="33">
        <v>34.648038630000002</v>
      </c>
      <c r="AW27" s="33">
        <v>298.10129732000007</v>
      </c>
      <c r="AX27" s="33">
        <v>233.99656717000005</v>
      </c>
      <c r="AY27" s="33">
        <v>65.427784060000008</v>
      </c>
      <c r="AZ27" s="33">
        <v>40.485383259999999</v>
      </c>
      <c r="BA27" s="33">
        <v>53.328748610000019</v>
      </c>
      <c r="BB27" s="33">
        <v>50.326065220000004</v>
      </c>
      <c r="BC27" s="34">
        <f t="shared" si="60"/>
        <v>1327.3464682399999</v>
      </c>
      <c r="BD27" s="33">
        <v>290.18914941999969</v>
      </c>
      <c r="BE27" s="33">
        <v>66.425985400000002</v>
      </c>
      <c r="BF27" s="33">
        <v>111.11333614</v>
      </c>
      <c r="BG27" s="33">
        <v>54.176560989999999</v>
      </c>
      <c r="BH27" s="33">
        <v>212.44817755000003</v>
      </c>
      <c r="BI27" s="33">
        <v>68.200698420000009</v>
      </c>
      <c r="BJ27" s="33">
        <v>159.13282687999995</v>
      </c>
      <c r="BK27" s="33">
        <v>121.63908838</v>
      </c>
      <c r="BL27" s="33">
        <v>114.35475916000001</v>
      </c>
      <c r="BM27" s="33">
        <v>71.258811100000003</v>
      </c>
      <c r="BN27" s="33">
        <v>84.11639894999999</v>
      </c>
      <c r="BO27" s="33">
        <v>85.389837959999994</v>
      </c>
      <c r="BP27" s="34">
        <f t="shared" si="62"/>
        <v>1438.4456303499999</v>
      </c>
      <c r="BQ27" s="33">
        <v>646.68460302999995</v>
      </c>
      <c r="BR27" s="33">
        <v>98.916168280000022</v>
      </c>
      <c r="BS27" s="33">
        <v>370.97377394999995</v>
      </c>
      <c r="BT27" s="33">
        <v>89.893178460000001</v>
      </c>
      <c r="BU27" s="33">
        <v>204.65595210999999</v>
      </c>
      <c r="BV27" s="33">
        <v>110.81849074</v>
      </c>
      <c r="BW27" s="33">
        <v>152.38815721999995</v>
      </c>
      <c r="BX27" s="33">
        <v>474.98717983999984</v>
      </c>
      <c r="BY27" s="33">
        <v>106.43322315</v>
      </c>
      <c r="BZ27" s="33">
        <v>113.79637121</v>
      </c>
      <c r="CA27" s="33">
        <v>191.68637421000005</v>
      </c>
      <c r="CB27" s="33">
        <v>96.090218780000001</v>
      </c>
      <c r="CC27" s="34">
        <f>SUM(BQ27:CB27)</f>
        <v>2657.3236909800003</v>
      </c>
      <c r="CD27" s="33">
        <v>1027.9365618400006</v>
      </c>
      <c r="CE27" s="33">
        <v>253.72084440999998</v>
      </c>
      <c r="CF27" s="33">
        <v>291.61307768000006</v>
      </c>
      <c r="CG27" s="33">
        <v>160.69704188</v>
      </c>
      <c r="CH27" s="33">
        <v>200.34162561000008</v>
      </c>
      <c r="CI27" s="33">
        <v>234.32785328999995</v>
      </c>
      <c r="CJ27" s="33">
        <v>182.98306794999996</v>
      </c>
      <c r="CK27" s="33">
        <v>162.24127625</v>
      </c>
      <c r="CL27" s="33">
        <v>108.86953360000001</v>
      </c>
      <c r="CM27" s="33">
        <v>128.84505422999999</v>
      </c>
      <c r="CN27" s="33">
        <v>159.57536832999998</v>
      </c>
      <c r="CO27" s="33">
        <v>110.90982210000001</v>
      </c>
      <c r="CP27" s="34">
        <f t="shared" si="65"/>
        <v>3022.0611271700009</v>
      </c>
      <c r="CQ27" s="33">
        <v>622.9798646600002</v>
      </c>
      <c r="CR27" s="33">
        <v>142.59141093999995</v>
      </c>
      <c r="CS27" s="33">
        <v>170.62233047999999</v>
      </c>
      <c r="CT27" s="33">
        <v>84.449990079999992</v>
      </c>
      <c r="CU27" s="33">
        <v>162.29175350000003</v>
      </c>
      <c r="CV27" s="33">
        <v>92.568305170000002</v>
      </c>
      <c r="CW27" s="33">
        <v>196.95736784999997</v>
      </c>
      <c r="CX27" s="33">
        <v>223.74054550999992</v>
      </c>
      <c r="CY27" s="33">
        <v>179.02964638</v>
      </c>
      <c r="CZ27" s="33">
        <v>237.97459151000001</v>
      </c>
      <c r="DA27" s="33">
        <v>216.17454217999995</v>
      </c>
      <c r="DB27" s="33">
        <v>133.90465531999999</v>
      </c>
      <c r="DC27" s="34">
        <f t="shared" si="67"/>
        <v>2463.2850035800002</v>
      </c>
      <c r="DD27" s="33">
        <v>736.70384417000048</v>
      </c>
      <c r="DE27" s="33">
        <v>178.04920723000004</v>
      </c>
      <c r="DF27" s="33">
        <v>457.03460400000012</v>
      </c>
      <c r="DG27" s="33">
        <v>171.78846483000001</v>
      </c>
      <c r="DH27" s="33">
        <v>2988.8576177099994</v>
      </c>
      <c r="DI27" s="33">
        <v>179.76229268999998</v>
      </c>
      <c r="DJ27" s="33">
        <v>289.42111581999995</v>
      </c>
      <c r="DK27" s="33">
        <v>390.40814275000008</v>
      </c>
      <c r="DL27" s="33">
        <v>403.63479648999999</v>
      </c>
      <c r="DM27" s="33">
        <v>278.16277406</v>
      </c>
      <c r="DN27" s="33">
        <v>323.50195885000005</v>
      </c>
      <c r="DO27" s="33">
        <v>318.35648988999998</v>
      </c>
      <c r="DP27" s="34">
        <f t="shared" si="69"/>
        <v>6715.6813084900004</v>
      </c>
      <c r="DQ27" s="33">
        <v>1058.79290317</v>
      </c>
      <c r="DR27" s="33">
        <v>446.65947829999999</v>
      </c>
      <c r="DS27" s="33">
        <v>747.98631952000005</v>
      </c>
      <c r="DT27" s="33">
        <v>504.19537658000002</v>
      </c>
      <c r="DU27" s="33">
        <v>638.21534107999992</v>
      </c>
      <c r="DV27" s="33">
        <v>524.75679342000001</v>
      </c>
      <c r="DW27" s="33">
        <v>554.55931744000009</v>
      </c>
      <c r="DX27" s="33">
        <v>632.8848526700001</v>
      </c>
      <c r="DY27" s="33">
        <v>514.30870612000001</v>
      </c>
      <c r="DZ27" s="33">
        <v>662.15387295000005</v>
      </c>
      <c r="EA27" s="33">
        <v>715.15363068999989</v>
      </c>
      <c r="EB27" s="33">
        <v>616.33632955999997</v>
      </c>
      <c r="EC27" s="34">
        <f t="shared" si="71"/>
        <v>7616.0029215000013</v>
      </c>
      <c r="ED27" s="33">
        <v>2206.1190587499996</v>
      </c>
      <c r="EE27" s="33">
        <v>900.6395606100001</v>
      </c>
      <c r="EF27" s="33">
        <v>2382.9732265799998</v>
      </c>
      <c r="EG27" s="33">
        <v>871.39413577999994</v>
      </c>
      <c r="EH27" s="33">
        <v>1237.1149754000003</v>
      </c>
      <c r="EI27" s="33">
        <v>707.20185785000012</v>
      </c>
      <c r="EJ27" s="33">
        <v>1060.48920413</v>
      </c>
      <c r="EK27" s="33">
        <v>1408.24589868</v>
      </c>
      <c r="EL27" s="33">
        <v>1845.2375325900002</v>
      </c>
      <c r="EM27" s="33">
        <v>1521.5481708299999</v>
      </c>
      <c r="EN27" s="33">
        <v>1218.9021572299998</v>
      </c>
      <c r="EO27" s="33">
        <v>1141.4840195899999</v>
      </c>
      <c r="EP27" s="34">
        <f t="shared" si="73"/>
        <v>16501.349798020001</v>
      </c>
      <c r="EQ27" s="33">
        <v>3429.4527599200001</v>
      </c>
      <c r="ER27" s="33">
        <v>1464.70377723</v>
      </c>
      <c r="ES27" s="33">
        <v>1225.0149567299998</v>
      </c>
      <c r="ET27" s="33">
        <v>1064.34971692</v>
      </c>
      <c r="EU27" s="33">
        <v>1353.7523964600002</v>
      </c>
      <c r="EV27" s="33">
        <v>1160.9753879</v>
      </c>
      <c r="EW27" s="33">
        <v>915.85688264000009</v>
      </c>
      <c r="EX27" s="33">
        <v>1139.5876699099999</v>
      </c>
      <c r="EY27" s="33">
        <v>921.92210088000002</v>
      </c>
      <c r="EZ27" s="33">
        <v>1805.1052095400003</v>
      </c>
      <c r="FA27" s="33">
        <v>1268.0043636199998</v>
      </c>
      <c r="FB27" s="33">
        <v>1092.26693413</v>
      </c>
      <c r="FC27" s="34">
        <f t="shared" si="75"/>
        <v>16840.992155880002</v>
      </c>
      <c r="FD27" s="33">
        <v>2547.6718364700005</v>
      </c>
      <c r="FE27" s="33">
        <v>1589.83959218</v>
      </c>
      <c r="FF27" s="33">
        <v>1349.9367999299998</v>
      </c>
      <c r="FG27" s="33">
        <v>1427.42431078</v>
      </c>
      <c r="FH27" s="33">
        <v>10063.89482727</v>
      </c>
      <c r="FI27" s="33">
        <v>1683.2242168600001</v>
      </c>
      <c r="FJ27" s="34">
        <f t="shared" si="77"/>
        <v>18661.991583489998</v>
      </c>
    </row>
    <row r="28" spans="1:166" s="19" customFormat="1" ht="20.100000000000001" customHeight="1" x14ac:dyDescent="0.2">
      <c r="A28" s="32" t="s">
        <v>184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4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4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4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4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4"/>
      <c r="CD28" s="33">
        <v>0</v>
      </c>
      <c r="CE28" s="33">
        <v>0</v>
      </c>
      <c r="CF28" s="33">
        <v>0</v>
      </c>
      <c r="CG28" s="33">
        <v>0</v>
      </c>
      <c r="CH28" s="33">
        <v>0</v>
      </c>
      <c r="CI28" s="33">
        <v>0</v>
      </c>
      <c r="CJ28" s="33">
        <v>0</v>
      </c>
      <c r="CK28" s="33">
        <v>0</v>
      </c>
      <c r="CL28" s="33">
        <v>0</v>
      </c>
      <c r="CM28" s="33">
        <v>0</v>
      </c>
      <c r="CN28" s="33">
        <v>0</v>
      </c>
      <c r="CO28" s="33">
        <v>0</v>
      </c>
      <c r="CP28" s="34">
        <f t="shared" si="65"/>
        <v>0</v>
      </c>
      <c r="CQ28" s="33">
        <v>0</v>
      </c>
      <c r="CR28" s="33">
        <v>1999.9978376199999</v>
      </c>
      <c r="CS28" s="33">
        <v>0</v>
      </c>
      <c r="CT28" s="33">
        <v>0</v>
      </c>
      <c r="CU28" s="33">
        <v>0</v>
      </c>
      <c r="CV28" s="33">
        <v>0</v>
      </c>
      <c r="CW28" s="33">
        <v>0</v>
      </c>
      <c r="CX28" s="33">
        <v>5138.8671690500005</v>
      </c>
      <c r="CY28" s="33">
        <v>0</v>
      </c>
      <c r="CZ28" s="33">
        <v>0</v>
      </c>
      <c r="DA28" s="33">
        <v>0</v>
      </c>
      <c r="DB28" s="33">
        <v>0</v>
      </c>
      <c r="DC28" s="34">
        <f t="shared" si="67"/>
        <v>7138.8650066700002</v>
      </c>
      <c r="DD28" s="33">
        <v>0</v>
      </c>
      <c r="DE28" s="33">
        <v>0</v>
      </c>
      <c r="DF28" s="33">
        <v>0</v>
      </c>
      <c r="DG28" s="33">
        <v>0</v>
      </c>
      <c r="DH28" s="33">
        <v>0</v>
      </c>
      <c r="DI28" s="33">
        <v>0</v>
      </c>
      <c r="DJ28" s="33">
        <v>0</v>
      </c>
      <c r="DK28" s="33">
        <v>0</v>
      </c>
      <c r="DL28" s="33">
        <v>0</v>
      </c>
      <c r="DM28" s="33">
        <v>0</v>
      </c>
      <c r="DN28" s="33">
        <v>0</v>
      </c>
      <c r="DO28" s="33">
        <v>0</v>
      </c>
      <c r="DP28" s="34">
        <f t="shared" si="69"/>
        <v>0</v>
      </c>
      <c r="DQ28" s="33">
        <v>0</v>
      </c>
      <c r="DR28" s="33">
        <v>0</v>
      </c>
      <c r="DS28" s="33">
        <v>0</v>
      </c>
      <c r="DT28" s="33">
        <v>0</v>
      </c>
      <c r="DU28" s="33">
        <v>0</v>
      </c>
      <c r="DV28" s="33">
        <v>0</v>
      </c>
      <c r="DW28" s="33">
        <v>0</v>
      </c>
      <c r="DX28" s="33">
        <v>0</v>
      </c>
      <c r="DY28" s="33">
        <v>0</v>
      </c>
      <c r="DZ28" s="33">
        <v>0</v>
      </c>
      <c r="EA28" s="33">
        <v>0</v>
      </c>
      <c r="EB28" s="33">
        <v>0</v>
      </c>
      <c r="EC28" s="34">
        <f t="shared" si="71"/>
        <v>0</v>
      </c>
      <c r="ED28" s="33">
        <v>0</v>
      </c>
      <c r="EE28" s="33">
        <v>0</v>
      </c>
      <c r="EF28" s="33">
        <v>0</v>
      </c>
      <c r="EG28" s="33">
        <v>0</v>
      </c>
      <c r="EH28" s="33">
        <v>0</v>
      </c>
      <c r="EI28" s="33">
        <v>0.22799807</v>
      </c>
      <c r="EJ28" s="33">
        <v>0</v>
      </c>
      <c r="EK28" s="33">
        <v>0</v>
      </c>
      <c r="EL28" s="33">
        <v>0</v>
      </c>
      <c r="EM28" s="33">
        <v>0</v>
      </c>
      <c r="EN28" s="33">
        <v>0</v>
      </c>
      <c r="EO28" s="33">
        <v>0</v>
      </c>
      <c r="EP28" s="34">
        <f t="shared" si="73"/>
        <v>0.22799807</v>
      </c>
      <c r="EQ28" s="33">
        <v>0</v>
      </c>
      <c r="ER28" s="33">
        <v>0</v>
      </c>
      <c r="ES28" s="33">
        <v>0</v>
      </c>
      <c r="ET28" s="33">
        <v>0</v>
      </c>
      <c r="EU28" s="33">
        <v>0</v>
      </c>
      <c r="EV28" s="33">
        <v>0</v>
      </c>
      <c r="EW28" s="33">
        <v>0</v>
      </c>
      <c r="EX28" s="33">
        <v>0</v>
      </c>
      <c r="EY28" s="33">
        <v>0</v>
      </c>
      <c r="EZ28" s="33">
        <v>0</v>
      </c>
      <c r="FA28" s="33">
        <v>0</v>
      </c>
      <c r="FB28" s="33">
        <v>0</v>
      </c>
      <c r="FC28" s="34">
        <f t="shared" si="75"/>
        <v>0</v>
      </c>
      <c r="FD28" s="33">
        <v>0</v>
      </c>
      <c r="FE28" s="33">
        <v>0</v>
      </c>
      <c r="FF28" s="33">
        <v>0</v>
      </c>
      <c r="FG28" s="33">
        <v>0</v>
      </c>
      <c r="FH28" s="33">
        <v>0</v>
      </c>
      <c r="FI28" s="33">
        <v>0</v>
      </c>
      <c r="FJ28" s="34">
        <f t="shared" si="77"/>
        <v>0</v>
      </c>
    </row>
    <row r="29" spans="1:166" s="19" customFormat="1" ht="20.100000000000001" customHeight="1" x14ac:dyDescent="0.2">
      <c r="A29" s="32" t="s">
        <v>185</v>
      </c>
      <c r="B29" s="33">
        <v>241.708259</v>
      </c>
      <c r="C29" s="33">
        <v>49.499436459999998</v>
      </c>
      <c r="D29" s="33">
        <v>1.51832229</v>
      </c>
      <c r="E29" s="33">
        <v>8.1872599099999999</v>
      </c>
      <c r="F29" s="33">
        <v>4.8108300000000003E-3</v>
      </c>
      <c r="G29" s="33">
        <v>304.40085500000004</v>
      </c>
      <c r="H29" s="33">
        <v>38.242191949999999</v>
      </c>
      <c r="I29" s="33">
        <v>157.76747618000002</v>
      </c>
      <c r="J29" s="33">
        <v>25.823739369999998</v>
      </c>
      <c r="K29" s="33">
        <f>VLOOKUP(A29,'[1]tabela 1.1'!$D$18:$J$27,7,FALSE)</f>
        <v>130.83793806</v>
      </c>
      <c r="L29" s="33">
        <v>500.20195530535204</v>
      </c>
      <c r="M29" s="33">
        <v>2344.3859857999996</v>
      </c>
      <c r="N29" s="33">
        <v>741.74601528999995</v>
      </c>
      <c r="O29" s="33">
        <v>44.0478442</v>
      </c>
      <c r="P29" s="34">
        <f t="shared" si="11"/>
        <v>4297.1643941853517</v>
      </c>
      <c r="Q29" s="33">
        <v>2.6576979399999998</v>
      </c>
      <c r="R29" s="33">
        <v>102.99536369999998</v>
      </c>
      <c r="S29" s="33">
        <v>0.68169711000000011</v>
      </c>
      <c r="T29" s="33">
        <v>9.2246210000000009E-2</v>
      </c>
      <c r="U29" s="33">
        <v>662.61001456999986</v>
      </c>
      <c r="V29" s="33">
        <v>1.7185126700000002</v>
      </c>
      <c r="W29" s="33">
        <v>1170.1812962499998</v>
      </c>
      <c r="X29" s="33">
        <v>4194.4946197199997</v>
      </c>
      <c r="Y29" s="33">
        <v>3295.4091078500001</v>
      </c>
      <c r="Z29" s="33">
        <v>2.1714009999999999E-2</v>
      </c>
      <c r="AA29" s="33">
        <v>67.841575039999995</v>
      </c>
      <c r="AB29" s="33">
        <v>784.71611687999996</v>
      </c>
      <c r="AC29" s="34">
        <f t="shared" si="58"/>
        <v>10283.419961949998</v>
      </c>
      <c r="AD29" s="33">
        <v>50.239051539999991</v>
      </c>
      <c r="AE29" s="33">
        <v>0.94459371999999997</v>
      </c>
      <c r="AF29" s="33">
        <v>94.335128490000002</v>
      </c>
      <c r="AG29" s="33">
        <v>8.4513055099999992</v>
      </c>
      <c r="AH29" s="33">
        <v>0.4598797</v>
      </c>
      <c r="AI29" s="33">
        <v>21.777503399999997</v>
      </c>
      <c r="AJ29" s="33">
        <v>502.57817245000007</v>
      </c>
      <c r="AK29" s="33">
        <v>7216.4070431499995</v>
      </c>
      <c r="AL29" s="33">
        <v>1.1064238500000001</v>
      </c>
      <c r="AM29" s="33">
        <v>95.663473440000004</v>
      </c>
      <c r="AN29" s="33">
        <v>672.21147380000002</v>
      </c>
      <c r="AO29" s="33">
        <v>1218.0793124200002</v>
      </c>
      <c r="AP29" s="34">
        <f t="shared" si="59"/>
        <v>9882.2533614700023</v>
      </c>
      <c r="AQ29" s="33">
        <v>0.44755732000000004</v>
      </c>
      <c r="AR29" s="33">
        <v>8.1245810000000002E-2</v>
      </c>
      <c r="AS29" s="33">
        <v>16.725871989999998</v>
      </c>
      <c r="AT29" s="33">
        <v>3000.1873993700001</v>
      </c>
      <c r="AU29" s="33">
        <v>188.77440268000001</v>
      </c>
      <c r="AV29" s="33">
        <v>0.46829824999999997</v>
      </c>
      <c r="AW29" s="33">
        <v>1.9635826700000001</v>
      </c>
      <c r="AX29" s="33">
        <v>35.298129419999995</v>
      </c>
      <c r="AY29" s="33">
        <v>67898.638079299984</v>
      </c>
      <c r="AZ29" s="33">
        <v>21.34603083</v>
      </c>
      <c r="BA29" s="33">
        <v>111.45242548</v>
      </c>
      <c r="BB29" s="33">
        <v>18845.0863536</v>
      </c>
      <c r="BC29" s="34">
        <f t="shared" si="60"/>
        <v>90120.469376719979</v>
      </c>
      <c r="BD29" s="33">
        <v>132.70375703000002</v>
      </c>
      <c r="BE29" s="33">
        <v>0.23026893999999998</v>
      </c>
      <c r="BF29" s="33">
        <v>73.31025382</v>
      </c>
      <c r="BG29" s="33">
        <v>1637.18681292</v>
      </c>
      <c r="BH29" s="33">
        <v>0.64149904000000002</v>
      </c>
      <c r="BI29" s="33">
        <v>66.260056429999992</v>
      </c>
      <c r="BJ29" s="33">
        <v>5.6418147900000006</v>
      </c>
      <c r="BK29" s="33">
        <v>473.21596088000001</v>
      </c>
      <c r="BL29" s="33">
        <v>15.143863329999999</v>
      </c>
      <c r="BM29" s="33">
        <v>4.9584410600000002</v>
      </c>
      <c r="BN29" s="33">
        <v>6.9755263100000002</v>
      </c>
      <c r="BO29" s="33">
        <v>6.0752520099999998</v>
      </c>
      <c r="BP29" s="34">
        <f t="shared" si="62"/>
        <v>2422.3435065600002</v>
      </c>
      <c r="BQ29" s="33">
        <v>138.67443660999999</v>
      </c>
      <c r="BR29" s="33">
        <v>61200.957229580003</v>
      </c>
      <c r="BS29" s="33">
        <v>14.673286209999999</v>
      </c>
      <c r="BT29" s="33">
        <v>1.18110713</v>
      </c>
      <c r="BU29" s="33">
        <v>0.13659735000000001</v>
      </c>
      <c r="BV29" s="33">
        <v>44197.717594190006</v>
      </c>
      <c r="BW29" s="33">
        <v>94.745683640000024</v>
      </c>
      <c r="BX29" s="33">
        <v>6.4428709599999996</v>
      </c>
      <c r="BY29" s="33">
        <v>3.4078809899999998</v>
      </c>
      <c r="BZ29" s="33">
        <v>11.772014290000001</v>
      </c>
      <c r="CA29" s="33">
        <v>0.96881384000000004</v>
      </c>
      <c r="CB29" s="33">
        <v>16.6181999</v>
      </c>
      <c r="CC29" s="34">
        <f>SUM(BQ29:CB29)</f>
        <v>105687.29571469</v>
      </c>
      <c r="CD29" s="33">
        <v>3.0878664499999999</v>
      </c>
      <c r="CE29" s="33">
        <v>13.902154059999999</v>
      </c>
      <c r="CF29" s="33">
        <v>7.4225055099999997</v>
      </c>
      <c r="CG29" s="33">
        <v>2.2669570800000001</v>
      </c>
      <c r="CH29" s="33">
        <v>4.0985400100000007</v>
      </c>
      <c r="CI29" s="33">
        <v>2.5538696200000004</v>
      </c>
      <c r="CJ29" s="33">
        <v>0.90822283000000004</v>
      </c>
      <c r="CK29" s="33">
        <v>24.981846529999988</v>
      </c>
      <c r="CL29" s="33">
        <v>66.052288779999998</v>
      </c>
      <c r="CM29" s="33">
        <v>3.0514371200000006</v>
      </c>
      <c r="CN29" s="33">
        <v>119.11878222000001</v>
      </c>
      <c r="CO29" s="33">
        <v>20.76972657</v>
      </c>
      <c r="CP29" s="34">
        <f t="shared" si="65"/>
        <v>268.21419678000001</v>
      </c>
      <c r="CQ29" s="33">
        <v>0.22742518</v>
      </c>
      <c r="CR29" s="33">
        <v>1.2786478099999998</v>
      </c>
      <c r="CS29" s="33">
        <v>1.27409474</v>
      </c>
      <c r="CT29" s="33">
        <v>12.000222949999999</v>
      </c>
      <c r="CU29" s="33">
        <v>5.3534758799999995</v>
      </c>
      <c r="CV29" s="33">
        <v>0.72271883999999997</v>
      </c>
      <c r="CW29" s="33">
        <v>3.6660559300000006</v>
      </c>
      <c r="CX29" s="33">
        <v>11.158739259999999</v>
      </c>
      <c r="CY29" s="33">
        <v>43.965149400000008</v>
      </c>
      <c r="CZ29" s="33">
        <v>29.290498979999999</v>
      </c>
      <c r="DA29" s="33">
        <v>1.8650906199999997</v>
      </c>
      <c r="DB29" s="33">
        <v>4.68169126</v>
      </c>
      <c r="DC29" s="34">
        <f t="shared" si="67"/>
        <v>115.48381085</v>
      </c>
      <c r="DD29" s="33">
        <v>19.290971789999997</v>
      </c>
      <c r="DE29" s="33">
        <v>6.17916445</v>
      </c>
      <c r="DF29" s="33">
        <v>410.96890346000004</v>
      </c>
      <c r="DG29" s="33">
        <v>15.001473979999998</v>
      </c>
      <c r="DH29" s="33">
        <v>2.3691948199999997</v>
      </c>
      <c r="DI29" s="33">
        <v>8.1836410399999995</v>
      </c>
      <c r="DJ29" s="33">
        <v>0.71765256000000011</v>
      </c>
      <c r="DK29" s="33">
        <v>37.120416880000001</v>
      </c>
      <c r="DL29" s="33">
        <v>12.21356108</v>
      </c>
      <c r="DM29" s="33">
        <v>34.926347270000001</v>
      </c>
      <c r="DN29" s="33">
        <v>227.85061822000006</v>
      </c>
      <c r="DO29" s="33">
        <v>0.93730803000000007</v>
      </c>
      <c r="DP29" s="34">
        <f t="shared" si="69"/>
        <v>775.75925358000006</v>
      </c>
      <c r="DQ29" s="33">
        <v>3.3226116699999992</v>
      </c>
      <c r="DR29" s="33">
        <v>0.74381861999999999</v>
      </c>
      <c r="DS29" s="33">
        <v>2.3485008499999998</v>
      </c>
      <c r="DT29" s="33">
        <v>1.52235761</v>
      </c>
      <c r="DU29" s="33">
        <v>0.18572803000000002</v>
      </c>
      <c r="DV29" s="33">
        <v>6.0988150000000005E-2</v>
      </c>
      <c r="DW29" s="33">
        <v>4.8448149999999995E-2</v>
      </c>
      <c r="DX29" s="33">
        <v>0</v>
      </c>
      <c r="DY29" s="33">
        <v>0</v>
      </c>
      <c r="DZ29" s="33">
        <v>20.47464124</v>
      </c>
      <c r="EA29" s="33">
        <v>5.7402359399999998</v>
      </c>
      <c r="EB29" s="33">
        <v>1.6758586999999998</v>
      </c>
      <c r="EC29" s="34">
        <f t="shared" si="71"/>
        <v>36.12318896</v>
      </c>
      <c r="ED29" s="33">
        <v>25.865827970000002</v>
      </c>
      <c r="EE29" s="33">
        <v>3.6639719899999967</v>
      </c>
      <c r="EF29" s="33">
        <v>4.3795959999999995E-2</v>
      </c>
      <c r="EG29" s="33">
        <v>0.73799615000000007</v>
      </c>
      <c r="EH29" s="33">
        <v>0.22050949</v>
      </c>
      <c r="EI29" s="33">
        <v>0.12029917</v>
      </c>
      <c r="EJ29" s="33">
        <v>2.27525815</v>
      </c>
      <c r="EK29" s="33">
        <v>22.679570550000001</v>
      </c>
      <c r="EL29" s="33">
        <v>2.5669908100000001</v>
      </c>
      <c r="EM29" s="33">
        <v>48.742488290000004</v>
      </c>
      <c r="EN29" s="33">
        <v>8.8972418200000014</v>
      </c>
      <c r="EO29" s="33">
        <v>17.010267460000016</v>
      </c>
      <c r="EP29" s="34">
        <f t="shared" si="73"/>
        <v>132.82421781000002</v>
      </c>
      <c r="EQ29" s="33">
        <v>13.571420690000014</v>
      </c>
      <c r="ER29" s="33">
        <v>7.3522122400000001</v>
      </c>
      <c r="ES29" s="33">
        <v>24.042201819999999</v>
      </c>
      <c r="ET29" s="33">
        <v>29.34390252</v>
      </c>
      <c r="EU29" s="33">
        <v>3.3706320599999997</v>
      </c>
      <c r="EV29" s="33">
        <v>5.4399053100000003</v>
      </c>
      <c r="EW29" s="33">
        <v>5.3696360000000007</v>
      </c>
      <c r="EX29" s="33">
        <v>3.46788E-3</v>
      </c>
      <c r="EY29" s="33">
        <v>7.2603973899999996</v>
      </c>
      <c r="EZ29" s="33">
        <v>3.2464561999999999</v>
      </c>
      <c r="FA29" s="33">
        <v>5.1127371200000002</v>
      </c>
      <c r="FB29" s="33">
        <v>9.5762800399999986</v>
      </c>
      <c r="FC29" s="34">
        <f t="shared" si="75"/>
        <v>113.68924927000002</v>
      </c>
      <c r="FD29" s="33">
        <v>2.4340833599999998</v>
      </c>
      <c r="FE29" s="33">
        <v>0.51099795999999997</v>
      </c>
      <c r="FF29" s="33">
        <v>7.7998900000000003E-3</v>
      </c>
      <c r="FG29" s="33">
        <v>4.1177272599999997</v>
      </c>
      <c r="FH29" s="33">
        <v>1.2948580000000001E-2</v>
      </c>
      <c r="FI29" s="33">
        <v>7.6248264199999998</v>
      </c>
      <c r="FJ29" s="34">
        <f t="shared" si="77"/>
        <v>14.708383469999999</v>
      </c>
    </row>
    <row r="30" spans="1:166" s="19" customFormat="1" ht="20.100000000000001" hidden="1" customHeight="1" x14ac:dyDescent="0.2">
      <c r="A30" s="43" t="s">
        <v>186</v>
      </c>
      <c r="B30" s="44">
        <v>2800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/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f>AA31</f>
        <v>0</v>
      </c>
      <c r="AB30" s="44">
        <v>0</v>
      </c>
      <c r="AC30" s="44"/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4"/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</row>
    <row r="31" spans="1:166" s="19" customFormat="1" ht="20.100000000000001" hidden="1" customHeight="1" x14ac:dyDescent="0.2">
      <c r="A31" s="36" t="s">
        <v>187</v>
      </c>
      <c r="B31" s="44">
        <v>2800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/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/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  <c r="AL31" s="44">
        <v>0</v>
      </c>
      <c r="AM31" s="44">
        <v>0</v>
      </c>
      <c r="AN31" s="44">
        <v>0</v>
      </c>
      <c r="AO31" s="44">
        <v>0</v>
      </c>
      <c r="AP31" s="44"/>
      <c r="AQ31" s="44">
        <v>0</v>
      </c>
      <c r="AR31" s="44">
        <v>0</v>
      </c>
      <c r="AS31" s="44">
        <v>0</v>
      </c>
      <c r="AT31" s="44">
        <v>0</v>
      </c>
      <c r="AU31" s="44">
        <v>0</v>
      </c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</row>
    <row r="32" spans="1:166" s="19" customFormat="1" ht="12" customHeight="1" x14ac:dyDescent="0.2">
      <c r="A32" s="36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</row>
    <row r="33" spans="1:166" s="26" customFormat="1" ht="20.100000000000001" customHeight="1" x14ac:dyDescent="0.2">
      <c r="A33" s="29" t="s">
        <v>188</v>
      </c>
      <c r="B33" s="30">
        <v>4887.6629644799996</v>
      </c>
      <c r="C33" s="30">
        <v>492.51917200000003</v>
      </c>
      <c r="D33" s="30">
        <v>3952.94041062</v>
      </c>
      <c r="E33" s="30">
        <v>2844.3439001199999</v>
      </c>
      <c r="F33" s="30">
        <f t="shared" ref="F33:AX33" si="78">F34+F35</f>
        <v>2742.9410628099999</v>
      </c>
      <c r="G33" s="30">
        <f t="shared" si="78"/>
        <v>2588.57042546</v>
      </c>
      <c r="H33" s="30">
        <f t="shared" si="78"/>
        <v>5347.4648685399998</v>
      </c>
      <c r="I33" s="30">
        <f t="shared" si="78"/>
        <v>513.15480565999997</v>
      </c>
      <c r="J33" s="30">
        <f t="shared" si="78"/>
        <v>7367.3367184699991</v>
      </c>
      <c r="K33" s="30">
        <f t="shared" si="78"/>
        <v>975.14785218999987</v>
      </c>
      <c r="L33" s="30">
        <f t="shared" si="78"/>
        <v>3055.2926857199996</v>
      </c>
      <c r="M33" s="30">
        <f t="shared" si="78"/>
        <v>2802.7511697200007</v>
      </c>
      <c r="N33" s="30">
        <f t="shared" si="78"/>
        <v>1670.9952394499999</v>
      </c>
      <c r="O33" s="30">
        <f t="shared" si="78"/>
        <v>1652.5736355399999</v>
      </c>
      <c r="P33" s="31">
        <f>SUM(D33:O33)</f>
        <v>35513.512774299998</v>
      </c>
      <c r="Q33" s="30">
        <f t="shared" si="78"/>
        <v>1927.1864424099999</v>
      </c>
      <c r="R33" s="30">
        <f t="shared" si="78"/>
        <v>1098.6319860999999</v>
      </c>
      <c r="S33" s="30">
        <f t="shared" si="78"/>
        <v>2517.996140699735</v>
      </c>
      <c r="T33" s="30">
        <f t="shared" si="78"/>
        <v>3534.5961981899995</v>
      </c>
      <c r="U33" s="30">
        <f t="shared" si="78"/>
        <v>940.34516271999996</v>
      </c>
      <c r="V33" s="30">
        <f t="shared" si="78"/>
        <v>484.75119633000008</v>
      </c>
      <c r="W33" s="30">
        <f t="shared" si="78"/>
        <v>1980.7958313199999</v>
      </c>
      <c r="X33" s="30">
        <f t="shared" si="78"/>
        <v>655.11462308000011</v>
      </c>
      <c r="Y33" s="30">
        <f t="shared" si="78"/>
        <v>1249.7816700599999</v>
      </c>
      <c r="Z33" s="30">
        <f t="shared" si="78"/>
        <v>1051.3098459199998</v>
      </c>
      <c r="AA33" s="30">
        <f t="shared" si="78"/>
        <v>1179.6270184199998</v>
      </c>
      <c r="AB33" s="30">
        <f t="shared" si="78"/>
        <v>558.68034224000007</v>
      </c>
      <c r="AC33" s="31">
        <f>SUM(Q33:AB33)</f>
        <v>17178.816457489735</v>
      </c>
      <c r="AD33" s="30">
        <f t="shared" si="78"/>
        <v>2485.16363684</v>
      </c>
      <c r="AE33" s="30">
        <f t="shared" si="78"/>
        <v>1172.84526611</v>
      </c>
      <c r="AF33" s="30">
        <f t="shared" si="78"/>
        <v>1448.1159465999999</v>
      </c>
      <c r="AG33" s="30">
        <f t="shared" si="78"/>
        <v>2029.5230467700003</v>
      </c>
      <c r="AH33" s="30">
        <f t="shared" si="78"/>
        <v>1027.5518956999999</v>
      </c>
      <c r="AI33" s="30">
        <f t="shared" si="78"/>
        <v>1085.7059203000001</v>
      </c>
      <c r="AJ33" s="30">
        <f t="shared" si="78"/>
        <v>2510.6174077200003</v>
      </c>
      <c r="AK33" s="30">
        <f t="shared" si="78"/>
        <v>738.6494925400001</v>
      </c>
      <c r="AL33" s="30">
        <f t="shared" si="78"/>
        <v>1519.1047583499997</v>
      </c>
      <c r="AM33" s="30">
        <f t="shared" si="78"/>
        <v>3373.4298350900003</v>
      </c>
      <c r="AN33" s="30">
        <f t="shared" si="78"/>
        <v>1211.2614156099999</v>
      </c>
      <c r="AO33" s="30">
        <f t="shared" si="78"/>
        <v>4073.7626043633336</v>
      </c>
      <c r="AP33" s="31">
        <f>SUM(AD33:AO33)</f>
        <v>22675.731225993331</v>
      </c>
      <c r="AQ33" s="30">
        <f t="shared" si="78"/>
        <v>2343.3522112800001</v>
      </c>
      <c r="AR33" s="30">
        <f t="shared" si="78"/>
        <v>2122.0078914200003</v>
      </c>
      <c r="AS33" s="30">
        <f t="shared" si="78"/>
        <v>2379.1931348900002</v>
      </c>
      <c r="AT33" s="30">
        <f t="shared" si="78"/>
        <v>1655.84100502</v>
      </c>
      <c r="AU33" s="30">
        <f t="shared" si="78"/>
        <v>1496.43992628</v>
      </c>
      <c r="AV33" s="30">
        <f t="shared" si="78"/>
        <v>519.74165061999986</v>
      </c>
      <c r="AW33" s="30">
        <f t="shared" si="78"/>
        <v>3044.3768106200005</v>
      </c>
      <c r="AX33" s="30">
        <f t="shared" si="78"/>
        <v>577.01827422999997</v>
      </c>
      <c r="AY33" s="30">
        <f>AY34+AY35</f>
        <v>1297.45656811</v>
      </c>
      <c r="AZ33" s="30">
        <f>AZ34+AZ35</f>
        <v>2121.1711633199998</v>
      </c>
      <c r="BA33" s="30">
        <f>BA34+BA35</f>
        <v>1960.8880774199995</v>
      </c>
      <c r="BB33" s="30">
        <v>2675.1614783700002</v>
      </c>
      <c r="BC33" s="31">
        <f>SUM(AQ33:BB33)</f>
        <v>22192.64819158</v>
      </c>
      <c r="BD33" s="30">
        <f t="shared" ref="BD33:BJ33" si="79">BD34+BD35</f>
        <v>4235.0826224399998</v>
      </c>
      <c r="BE33" s="30">
        <f t="shared" si="79"/>
        <v>776.38760876000003</v>
      </c>
      <c r="BF33" s="30">
        <f t="shared" si="79"/>
        <v>2019.6397326263013</v>
      </c>
      <c r="BG33" s="30">
        <f t="shared" si="79"/>
        <v>626.32944291000001</v>
      </c>
      <c r="BH33" s="30">
        <f t="shared" si="79"/>
        <v>1472.3153890299998</v>
      </c>
      <c r="BI33" s="30">
        <f t="shared" si="79"/>
        <v>5779.1093631500007</v>
      </c>
      <c r="BJ33" s="30">
        <f t="shared" si="79"/>
        <v>2940.7511392099996</v>
      </c>
      <c r="BK33" s="30">
        <f>BK34+BK35</f>
        <v>1158.1122870900001</v>
      </c>
      <c r="BL33" s="30">
        <f>BL34+BL35</f>
        <v>1677.4159406700001</v>
      </c>
      <c r="BM33" s="30">
        <f>BM34+BM35</f>
        <v>5187.6829919699976</v>
      </c>
      <c r="BN33" s="30">
        <f>BN34+BN35</f>
        <v>458.41276748999991</v>
      </c>
      <c r="BO33" s="30">
        <f>BO34+BO35</f>
        <v>508.33536788999999</v>
      </c>
      <c r="BP33" s="31">
        <f>SUM(BD33:BO33)</f>
        <v>26839.574653236294</v>
      </c>
      <c r="BQ33" s="30">
        <f t="shared" ref="BQ33:CB33" si="80">BQ34+BQ35</f>
        <v>3298.8866608799999</v>
      </c>
      <c r="BR33" s="30">
        <f t="shared" si="80"/>
        <v>413.21368216000002</v>
      </c>
      <c r="BS33" s="30">
        <f t="shared" si="80"/>
        <v>705.29107262999992</v>
      </c>
      <c r="BT33" s="30">
        <f t="shared" si="80"/>
        <v>604.42291286</v>
      </c>
      <c r="BU33" s="30">
        <f t="shared" si="80"/>
        <v>2544.9293080331845</v>
      </c>
      <c r="BV33" s="30">
        <f t="shared" si="80"/>
        <v>708.99285395000015</v>
      </c>
      <c r="BW33" s="30">
        <f t="shared" si="80"/>
        <v>2239.52438828</v>
      </c>
      <c r="BX33" s="30">
        <f t="shared" si="80"/>
        <v>360.99031604000004</v>
      </c>
      <c r="BY33" s="30">
        <f t="shared" si="80"/>
        <v>2883.9906701014497</v>
      </c>
      <c r="BZ33" s="30">
        <f t="shared" si="80"/>
        <v>619.78135954999993</v>
      </c>
      <c r="CA33" s="30">
        <f t="shared" si="80"/>
        <v>579.99211136004499</v>
      </c>
      <c r="CB33" s="30">
        <f t="shared" si="80"/>
        <v>791.66840243000013</v>
      </c>
      <c r="CC33" s="31">
        <f>SUM(BQ33:CB33)</f>
        <v>15751.68373827468</v>
      </c>
      <c r="CD33" s="30">
        <f t="shared" ref="CD33:CO33" si="81">CD34+CD35</f>
        <v>2091.18001624</v>
      </c>
      <c r="CE33" s="30">
        <f t="shared" si="81"/>
        <v>441.37854555999996</v>
      </c>
      <c r="CF33" s="30">
        <f t="shared" si="81"/>
        <v>813.93673395000008</v>
      </c>
      <c r="CG33" s="30">
        <f t="shared" si="81"/>
        <v>822.17212860800009</v>
      </c>
      <c r="CH33" s="30">
        <f t="shared" si="81"/>
        <v>1123.7127453992589</v>
      </c>
      <c r="CI33" s="30">
        <f t="shared" si="81"/>
        <v>7298.2703099352493</v>
      </c>
      <c r="CJ33" s="30">
        <f t="shared" si="81"/>
        <v>2272.1850087267017</v>
      </c>
      <c r="CK33" s="30">
        <f t="shared" si="81"/>
        <v>354.20982026000001</v>
      </c>
      <c r="CL33" s="30">
        <f t="shared" si="81"/>
        <v>370.29494672999999</v>
      </c>
      <c r="CM33" s="30">
        <f t="shared" si="81"/>
        <v>3540.5142042900002</v>
      </c>
      <c r="CN33" s="30">
        <f t="shared" si="81"/>
        <v>5274.0638337800001</v>
      </c>
      <c r="CO33" s="30">
        <f t="shared" si="81"/>
        <v>5693.9637562000007</v>
      </c>
      <c r="CP33" s="31">
        <f>+SUM(CD33:CO33)</f>
        <v>30095.88204967921</v>
      </c>
      <c r="CQ33" s="30">
        <f t="shared" ref="CQ33:DB33" si="82">CQ34+CQ35</f>
        <v>2277.2278727100002</v>
      </c>
      <c r="CR33" s="30">
        <f t="shared" si="82"/>
        <v>1934.6196963199998</v>
      </c>
      <c r="CS33" s="30">
        <f t="shared" si="82"/>
        <v>204.61453198000001</v>
      </c>
      <c r="CT33" s="30">
        <f t="shared" si="82"/>
        <v>371.76130314000005</v>
      </c>
      <c r="CU33" s="30">
        <f t="shared" si="82"/>
        <v>395.68739869000001</v>
      </c>
      <c r="CV33" s="30">
        <f t="shared" si="82"/>
        <v>850.16504331999988</v>
      </c>
      <c r="CW33" s="30">
        <f t="shared" si="82"/>
        <v>3145.3124908099999</v>
      </c>
      <c r="CX33" s="30">
        <f t="shared" si="82"/>
        <v>4989.4635326099997</v>
      </c>
      <c r="CY33" s="30">
        <f t="shared" si="82"/>
        <v>335.84745805999995</v>
      </c>
      <c r="CZ33" s="30">
        <f t="shared" si="82"/>
        <v>420.86418326999996</v>
      </c>
      <c r="DA33" s="30">
        <f t="shared" si="82"/>
        <v>522.67011825999998</v>
      </c>
      <c r="DB33" s="30">
        <f t="shared" si="82"/>
        <v>865.21547837999992</v>
      </c>
      <c r="DC33" s="31">
        <f>+SUM(CQ33:DB33)</f>
        <v>16313.449107549997</v>
      </c>
      <c r="DD33" s="30">
        <f t="shared" ref="DD33:DO33" si="83">DD34+DD35</f>
        <v>2762.3866993299998</v>
      </c>
      <c r="DE33" s="30">
        <f t="shared" si="83"/>
        <v>2025.2775239499999</v>
      </c>
      <c r="DF33" s="30">
        <f t="shared" si="83"/>
        <v>3449.36368072</v>
      </c>
      <c r="DG33" s="30">
        <f t="shared" si="83"/>
        <v>668.82845032</v>
      </c>
      <c r="DH33" s="30">
        <f t="shared" si="83"/>
        <v>442.23436469000001</v>
      </c>
      <c r="DI33" s="30">
        <f t="shared" si="83"/>
        <v>1172.9261556199999</v>
      </c>
      <c r="DJ33" s="30">
        <f t="shared" si="83"/>
        <v>3138.2972321400002</v>
      </c>
      <c r="DK33" s="30">
        <f t="shared" si="83"/>
        <v>4524.0939118300003</v>
      </c>
      <c r="DL33" s="30">
        <f t="shared" si="83"/>
        <v>274.16291773</v>
      </c>
      <c r="DM33" s="30">
        <f t="shared" si="83"/>
        <v>430.28361123000002</v>
      </c>
      <c r="DN33" s="30">
        <f t="shared" si="83"/>
        <v>737.61770670999999</v>
      </c>
      <c r="DO33" s="30">
        <f t="shared" si="83"/>
        <v>1736.7160343099999</v>
      </c>
      <c r="DP33" s="31">
        <f>+SUM(DD33:DO33)</f>
        <v>21362.188288579997</v>
      </c>
      <c r="DQ33" s="30">
        <f>DQ34+DQ35</f>
        <v>6523.6425595299997</v>
      </c>
      <c r="DR33" s="30">
        <f t="shared" ref="DR33:DW33" si="84">DR34+DR35</f>
        <v>366.08322533</v>
      </c>
      <c r="DS33" s="30">
        <f t="shared" si="84"/>
        <v>837.39859980140989</v>
      </c>
      <c r="DT33" s="30">
        <f t="shared" si="84"/>
        <v>650.54871845775006</v>
      </c>
      <c r="DU33" s="30">
        <f t="shared" si="84"/>
        <v>373.82161894627001</v>
      </c>
      <c r="DV33" s="30">
        <f t="shared" si="84"/>
        <v>1406.8926109778599</v>
      </c>
      <c r="DW33" s="30">
        <f t="shared" si="84"/>
        <v>2866.7131918001601</v>
      </c>
      <c r="DX33" s="30">
        <f>DX34+DX35</f>
        <v>169.61970019205</v>
      </c>
      <c r="DY33" s="30">
        <f>DY34+DY35</f>
        <v>137.35530946656999</v>
      </c>
      <c r="DZ33" s="30">
        <f>DZ34+DZ35</f>
        <v>474.56152155618997</v>
      </c>
      <c r="EA33" s="30">
        <f>EA34+EA35</f>
        <v>424.49373554740998</v>
      </c>
      <c r="EB33" s="30">
        <f>EB34+EB35</f>
        <v>973.37086590928004</v>
      </c>
      <c r="EC33" s="31">
        <f>+SUM(DQ33:EB33)</f>
        <v>15204.501657514949</v>
      </c>
      <c r="ED33" s="30">
        <f t="shared" ref="ED33:EO33" si="85">ED34+ED35</f>
        <v>9069.8420003808988</v>
      </c>
      <c r="EE33" s="30">
        <f t="shared" si="85"/>
        <v>305.08195120982003</v>
      </c>
      <c r="EF33" s="30">
        <f t="shared" si="85"/>
        <v>552.51814484230999</v>
      </c>
      <c r="EG33" s="30">
        <f t="shared" si="85"/>
        <v>885.26925107052</v>
      </c>
      <c r="EH33" s="30">
        <f t="shared" si="85"/>
        <v>1038.10954806772</v>
      </c>
      <c r="EI33" s="30">
        <f t="shared" si="85"/>
        <v>2439.0454558809702</v>
      </c>
      <c r="EJ33" s="30">
        <f t="shared" si="85"/>
        <v>2607.3251098576302</v>
      </c>
      <c r="EK33" s="30">
        <f t="shared" si="85"/>
        <v>306.42002191658003</v>
      </c>
      <c r="EL33" s="30">
        <f t="shared" si="85"/>
        <v>110.31158944894</v>
      </c>
      <c r="EM33" s="30">
        <f t="shared" si="85"/>
        <v>7186.9508006393689</v>
      </c>
      <c r="EN33" s="30">
        <f t="shared" si="85"/>
        <v>6265.7878521085604</v>
      </c>
      <c r="EO33" s="30">
        <f t="shared" si="85"/>
        <v>892.30336360362003</v>
      </c>
      <c r="EP33" s="31">
        <f t="shared" ref="EP33:EP35" si="86">+SUM(ED33:EO33)</f>
        <v>31658.96508902694</v>
      </c>
      <c r="EQ33" s="30">
        <f t="shared" ref="EQ33:FB33" si="87">EQ34+EQ35</f>
        <v>2415.7791283290098</v>
      </c>
      <c r="ER33" s="30">
        <f t="shared" si="87"/>
        <v>399.43501100992</v>
      </c>
      <c r="ES33" s="30">
        <f t="shared" si="87"/>
        <v>173.84441576696997</v>
      </c>
      <c r="ET33" s="30">
        <f t="shared" si="87"/>
        <v>739.97357999252995</v>
      </c>
      <c r="EU33" s="30">
        <f t="shared" si="87"/>
        <v>452.86117528518997</v>
      </c>
      <c r="EV33" s="30">
        <f t="shared" si="87"/>
        <v>1041.4849447820502</v>
      </c>
      <c r="EW33" s="30">
        <f t="shared" si="87"/>
        <v>2771.3814209876</v>
      </c>
      <c r="EX33" s="30">
        <f t="shared" si="87"/>
        <v>478.17210924612993</v>
      </c>
      <c r="EY33" s="30">
        <f t="shared" si="87"/>
        <v>210.12620747750003</v>
      </c>
      <c r="EZ33" s="30">
        <f t="shared" si="87"/>
        <v>627.62323413197998</v>
      </c>
      <c r="FA33" s="30">
        <f t="shared" si="87"/>
        <v>265.45831815061001</v>
      </c>
      <c r="FB33" s="30">
        <f t="shared" si="87"/>
        <v>994.02571180093003</v>
      </c>
      <c r="FC33" s="31">
        <f t="shared" ref="FC33:FC35" si="88">+SUM(EQ33:FB33)</f>
        <v>10570.165256960419</v>
      </c>
      <c r="FD33" s="30">
        <f t="shared" ref="FD33:FI33" si="89">FD34+FD35</f>
        <v>2700.8024710734398</v>
      </c>
      <c r="FE33" s="30">
        <f t="shared" si="89"/>
        <v>454.33814066504999</v>
      </c>
      <c r="FF33" s="30">
        <f t="shared" si="89"/>
        <v>193.64721677628003</v>
      </c>
      <c r="FG33" s="30">
        <f t="shared" si="89"/>
        <v>775.48057931623998</v>
      </c>
      <c r="FH33" s="30">
        <f t="shared" si="89"/>
        <v>281.75376560581003</v>
      </c>
      <c r="FI33" s="30">
        <f t="shared" si="89"/>
        <v>994.0904118517501</v>
      </c>
      <c r="FJ33" s="31">
        <f t="shared" ref="FJ33:FJ35" si="90">+SUM(FD33:FI33)</f>
        <v>5400.1125852885707</v>
      </c>
    </row>
    <row r="34" spans="1:166" s="19" customFormat="1" ht="20.100000000000001" customHeight="1" x14ac:dyDescent="0.2">
      <c r="A34" s="38" t="s">
        <v>178</v>
      </c>
      <c r="B34" s="33">
        <v>4578.0262015399994</v>
      </c>
      <c r="C34" s="33">
        <v>216.22001499999999</v>
      </c>
      <c r="D34" s="33">
        <v>3777.0384106199999</v>
      </c>
      <c r="E34" s="33">
        <v>2555.3025167800001</v>
      </c>
      <c r="F34" s="33">
        <v>2011.1511610099999</v>
      </c>
      <c r="G34" s="33">
        <v>1922.4916953100001</v>
      </c>
      <c r="H34" s="33">
        <v>5059.5631699799997</v>
      </c>
      <c r="I34" s="33">
        <v>242.94076010000001</v>
      </c>
      <c r="J34" s="33">
        <v>7211.2879901199994</v>
      </c>
      <c r="K34" s="33">
        <f>VLOOKUP(A34,'[1]tabela 1.1'!$D$18:$J$27,7,FALSE)</f>
        <v>704.20800142999997</v>
      </c>
      <c r="L34" s="33">
        <v>2728.8779164999996</v>
      </c>
      <c r="M34" s="33">
        <v>2362.5849225900006</v>
      </c>
      <c r="N34" s="33">
        <v>1373.55088796</v>
      </c>
      <c r="O34" s="33">
        <v>1415.8259904199999</v>
      </c>
      <c r="P34" s="34">
        <f>SUM(D34:O34)</f>
        <v>31364.823422820002</v>
      </c>
      <c r="Q34" s="33">
        <v>1774.4201713399998</v>
      </c>
      <c r="R34" s="33">
        <v>862.79357378999998</v>
      </c>
      <c r="S34" s="33">
        <v>2227.0212996197351</v>
      </c>
      <c r="T34" s="33">
        <v>3203.8381879099998</v>
      </c>
      <c r="U34" s="33">
        <v>596.44991113999993</v>
      </c>
      <c r="V34" s="33">
        <v>215.90012461000001</v>
      </c>
      <c r="W34" s="33">
        <v>1863.25933216</v>
      </c>
      <c r="X34" s="33">
        <v>540.50468278000005</v>
      </c>
      <c r="Y34" s="33">
        <v>863.00042238999993</v>
      </c>
      <c r="Z34" s="33">
        <v>644.55174306999993</v>
      </c>
      <c r="AA34" s="33">
        <v>759.80519748999995</v>
      </c>
      <c r="AB34" s="33">
        <v>138.3605287</v>
      </c>
      <c r="AC34" s="34">
        <f>SUM(Q34:AB34)</f>
        <v>13689.905174999731</v>
      </c>
      <c r="AD34" s="33">
        <v>2297.6272703999998</v>
      </c>
      <c r="AE34" s="33">
        <v>1039.12281962</v>
      </c>
      <c r="AF34" s="33">
        <v>898.58250797000005</v>
      </c>
      <c r="AG34" s="33">
        <v>1550.3061498900001</v>
      </c>
      <c r="AH34" s="33">
        <v>542.74815247000004</v>
      </c>
      <c r="AI34" s="33">
        <v>725.11780919</v>
      </c>
      <c r="AJ34" s="33">
        <v>2339.1280212800002</v>
      </c>
      <c r="AK34" s="33">
        <v>638.51881779000007</v>
      </c>
      <c r="AL34" s="33">
        <v>1075.4743574299998</v>
      </c>
      <c r="AM34" s="33">
        <v>2906.5283801</v>
      </c>
      <c r="AN34" s="33">
        <v>743.69307506000007</v>
      </c>
      <c r="AO34" s="33">
        <v>1964.3938478233331</v>
      </c>
      <c r="AP34" s="34">
        <f>SUM(AD34:AO34)</f>
        <v>16721.241209023334</v>
      </c>
      <c r="AQ34" s="33">
        <v>2194.78592303</v>
      </c>
      <c r="AR34" s="33">
        <v>2035.6840611600003</v>
      </c>
      <c r="AS34" s="33">
        <v>2014.2253358100002</v>
      </c>
      <c r="AT34" s="33">
        <v>1242.7951828500002</v>
      </c>
      <c r="AU34" s="33">
        <v>1189.59026827</v>
      </c>
      <c r="AV34" s="33">
        <v>194.26926123999999</v>
      </c>
      <c r="AW34" s="33">
        <v>2834.1072483400003</v>
      </c>
      <c r="AX34" s="33">
        <v>496.13543900999997</v>
      </c>
      <c r="AY34" s="33">
        <v>975.71266826999999</v>
      </c>
      <c r="AZ34" s="33">
        <v>1761.5397806699998</v>
      </c>
      <c r="BA34" s="33">
        <v>1670.3512288399997</v>
      </c>
      <c r="BB34" s="33">
        <v>2315.5558866000001</v>
      </c>
      <c r="BC34" s="34">
        <f>SUM(AQ34:BB34)</f>
        <v>18924.752284090002</v>
      </c>
      <c r="BD34" s="33">
        <v>4062.5238184200002</v>
      </c>
      <c r="BE34" s="33">
        <v>512.46149079999998</v>
      </c>
      <c r="BF34" s="33">
        <v>1706.7378128163014</v>
      </c>
      <c r="BG34" s="33">
        <v>278.70177000000001</v>
      </c>
      <c r="BH34" s="33">
        <v>1176.1196265599999</v>
      </c>
      <c r="BI34" s="33">
        <v>148.95063672000001</v>
      </c>
      <c r="BJ34" s="33">
        <v>2827.4885307399995</v>
      </c>
      <c r="BK34" s="33">
        <v>1116.20780216</v>
      </c>
      <c r="BL34" s="33">
        <v>1498.7084409399999</v>
      </c>
      <c r="BM34" s="33">
        <v>273.11143038</v>
      </c>
      <c r="BN34" s="33">
        <v>337.22519608999994</v>
      </c>
      <c r="BO34" s="33">
        <v>68.987656980000011</v>
      </c>
      <c r="BP34" s="34">
        <f>SUM(BD34:BO34)</f>
        <v>14007.224212606299</v>
      </c>
      <c r="BQ34" s="33">
        <v>3252.51790476</v>
      </c>
      <c r="BR34" s="33">
        <v>370.14578534000003</v>
      </c>
      <c r="BS34" s="33">
        <v>542.9284084599999</v>
      </c>
      <c r="BT34" s="33">
        <v>319.56847367</v>
      </c>
      <c r="BU34" s="33">
        <v>2434.7816064631843</v>
      </c>
      <c r="BV34" s="33">
        <v>181.32175095000002</v>
      </c>
      <c r="BW34" s="33">
        <v>2178.1597943299998</v>
      </c>
      <c r="BX34" s="33">
        <v>312.73575141000003</v>
      </c>
      <c r="BY34" s="33">
        <v>2705.2397431214499</v>
      </c>
      <c r="BZ34" s="33">
        <v>316.49926378999999</v>
      </c>
      <c r="CA34" s="33">
        <v>430.58159711004498</v>
      </c>
      <c r="CB34" s="33">
        <v>238.13479455000001</v>
      </c>
      <c r="CC34" s="34">
        <f>SUM(BQ34:CB34)</f>
        <v>13282.614873954681</v>
      </c>
      <c r="CD34" s="33">
        <v>2023.92895851</v>
      </c>
      <c r="CE34" s="33">
        <v>395.47610049999997</v>
      </c>
      <c r="CF34" s="33">
        <v>645.41027083000006</v>
      </c>
      <c r="CG34" s="33">
        <v>531.80131452800003</v>
      </c>
      <c r="CH34" s="33">
        <v>386.64423977925901</v>
      </c>
      <c r="CI34" s="33">
        <v>1708.08245167525</v>
      </c>
      <c r="CJ34" s="33">
        <v>2203.8918042767018</v>
      </c>
      <c r="CK34" s="33">
        <v>317.40234728000001</v>
      </c>
      <c r="CL34" s="33">
        <v>325.14871579999999</v>
      </c>
      <c r="CM34" s="33">
        <v>3368.87633357</v>
      </c>
      <c r="CN34" s="33">
        <v>5177.4661338300002</v>
      </c>
      <c r="CO34" s="33">
        <v>5047.0577231000007</v>
      </c>
      <c r="CP34" s="34">
        <f>+SUM(CD34:CO34)</f>
        <v>22131.186393679214</v>
      </c>
      <c r="CQ34" s="33">
        <v>2206.7771781800002</v>
      </c>
      <c r="CR34" s="33">
        <v>1898.7274781699998</v>
      </c>
      <c r="CS34" s="33">
        <v>158.96314397</v>
      </c>
      <c r="CT34" s="33">
        <v>202.33545052000002</v>
      </c>
      <c r="CU34" s="33">
        <v>286.60378027999997</v>
      </c>
      <c r="CV34" s="33">
        <v>131.90801274</v>
      </c>
      <c r="CW34" s="33">
        <v>3079.4427221699998</v>
      </c>
      <c r="CX34" s="33">
        <v>4956.4372733299997</v>
      </c>
      <c r="CY34" s="33">
        <v>292.07261938999994</v>
      </c>
      <c r="CZ34" s="33">
        <v>242.33092483999999</v>
      </c>
      <c r="DA34" s="33">
        <v>444.29919152000002</v>
      </c>
      <c r="DB34" s="33">
        <v>0</v>
      </c>
      <c r="DC34" s="34">
        <f>+SUM(CQ34:DB34)</f>
        <v>13899.897775109999</v>
      </c>
      <c r="DD34" s="33">
        <v>2685.2262138399997</v>
      </c>
      <c r="DE34" s="33">
        <v>1985.7935388199999</v>
      </c>
      <c r="DF34" s="33">
        <v>3393.5208210700002</v>
      </c>
      <c r="DG34" s="33">
        <v>452.61135661999992</v>
      </c>
      <c r="DH34" s="33">
        <v>353.87428978000003</v>
      </c>
      <c r="DI34" s="33">
        <v>187.46098691999998</v>
      </c>
      <c r="DJ34" s="33">
        <v>2959.3208961700002</v>
      </c>
      <c r="DK34" s="33">
        <v>4476.6879684300002</v>
      </c>
      <c r="DL34" s="33">
        <v>208.03025412000002</v>
      </c>
      <c r="DM34" s="33">
        <v>406.1727889</v>
      </c>
      <c r="DN34" s="33">
        <v>611.25399406999998</v>
      </c>
      <c r="DO34" s="33">
        <v>512.24334166000006</v>
      </c>
      <c r="DP34" s="34">
        <f>+SUM(DD34:DO34)</f>
        <v>18232.196450399999</v>
      </c>
      <c r="DQ34" s="33">
        <v>6300.8296348599997</v>
      </c>
      <c r="DR34" s="33">
        <v>314.77645591999999</v>
      </c>
      <c r="DS34" s="33">
        <v>772.32875917999991</v>
      </c>
      <c r="DT34" s="33">
        <v>618.26382676000003</v>
      </c>
      <c r="DU34" s="33">
        <v>253.54568405000001</v>
      </c>
      <c r="DV34" s="33">
        <v>333.16292977000001</v>
      </c>
      <c r="DW34" s="33">
        <v>2684.0333557899999</v>
      </c>
      <c r="DX34" s="33">
        <v>130.74858678000001</v>
      </c>
      <c r="DY34" s="33">
        <v>83.976113409999996</v>
      </c>
      <c r="DZ34" s="33">
        <v>438.51333308</v>
      </c>
      <c r="EA34" s="33">
        <v>308.34105739</v>
      </c>
      <c r="EB34" s="33">
        <v>198.3564251</v>
      </c>
      <c r="EC34" s="34">
        <f>+SUM(DQ34:EB34)</f>
        <v>12436.87616209</v>
      </c>
      <c r="ED34" s="33">
        <v>8897.7068448499995</v>
      </c>
      <c r="EE34" s="33">
        <v>274.27101418000001</v>
      </c>
      <c r="EF34" s="33">
        <v>505.30849632999997</v>
      </c>
      <c r="EG34" s="33">
        <v>836.02649681000003</v>
      </c>
      <c r="EH34" s="33">
        <v>925.40455779000001</v>
      </c>
      <c r="EI34" s="33">
        <v>1625.8131508700001</v>
      </c>
      <c r="EJ34" s="33">
        <v>2440.9725323800003</v>
      </c>
      <c r="EK34" s="33">
        <v>276.03810332</v>
      </c>
      <c r="EL34" s="33">
        <v>69.891942729999997</v>
      </c>
      <c r="EM34" s="33">
        <v>7128.7599130599992</v>
      </c>
      <c r="EN34" s="33">
        <v>6154.1139197800003</v>
      </c>
      <c r="EO34" s="33">
        <v>0</v>
      </c>
      <c r="EP34" s="34">
        <f t="shared" si="86"/>
        <v>29134.306972099999</v>
      </c>
      <c r="EQ34" s="33">
        <v>2255.5060991400001</v>
      </c>
      <c r="ER34" s="33">
        <v>371.21160526</v>
      </c>
      <c r="ES34" s="33">
        <v>134.63997635999999</v>
      </c>
      <c r="ET34" s="33">
        <v>666.92860734999999</v>
      </c>
      <c r="EU34" s="33">
        <v>348.00707516</v>
      </c>
      <c r="EV34" s="33">
        <v>89.159514909999999</v>
      </c>
      <c r="EW34" s="33">
        <v>2582.8120058099998</v>
      </c>
      <c r="EX34" s="33">
        <v>448.43616111999995</v>
      </c>
      <c r="EY34" s="33">
        <v>163.18320471000001</v>
      </c>
      <c r="EZ34" s="33">
        <v>544.1200662</v>
      </c>
      <c r="FA34" s="33">
        <v>158.13142547999999</v>
      </c>
      <c r="FB34" s="33">
        <v>0</v>
      </c>
      <c r="FC34" s="34">
        <f t="shared" si="88"/>
        <v>7762.1357414999993</v>
      </c>
      <c r="FD34" s="33">
        <v>2529.9229612599997</v>
      </c>
      <c r="FE34" s="33">
        <v>427.87569480000002</v>
      </c>
      <c r="FF34" s="33">
        <v>152.54748124000002</v>
      </c>
      <c r="FG34" s="33">
        <v>678.10046819000002</v>
      </c>
      <c r="FH34" s="33">
        <v>166.91696797</v>
      </c>
      <c r="FI34" s="33">
        <v>0</v>
      </c>
      <c r="FJ34" s="34">
        <f t="shared" si="90"/>
        <v>3955.3635734599998</v>
      </c>
    </row>
    <row r="35" spans="1:166" s="19" customFormat="1" ht="20.100000000000001" customHeight="1" x14ac:dyDescent="0.2">
      <c r="A35" s="38" t="s">
        <v>179</v>
      </c>
      <c r="B35" s="33">
        <v>309.63676293999998</v>
      </c>
      <c r="C35" s="33">
        <v>276.29915700000004</v>
      </c>
      <c r="D35" s="33">
        <v>175.90199999999999</v>
      </c>
      <c r="E35" s="33">
        <v>289.04138333999998</v>
      </c>
      <c r="F35" s="33">
        <v>731.78990180000005</v>
      </c>
      <c r="G35" s="33">
        <v>666.07873015000007</v>
      </c>
      <c r="H35" s="33">
        <v>287.90169856</v>
      </c>
      <c r="I35" s="33">
        <v>270.21404555999993</v>
      </c>
      <c r="J35" s="33">
        <v>156.04872835</v>
      </c>
      <c r="K35" s="33">
        <f>VLOOKUP(A35,'[1]tabela 1.1'!$D$18:$J$27,7,FALSE)</f>
        <v>270.93985075999996</v>
      </c>
      <c r="L35" s="33">
        <v>326.41476921999998</v>
      </c>
      <c r="M35" s="33">
        <v>440.16624713000004</v>
      </c>
      <c r="N35" s="33">
        <v>297.44435148999997</v>
      </c>
      <c r="O35" s="33">
        <v>236.74764512000002</v>
      </c>
      <c r="P35" s="34">
        <f>SUM(D35:O35)</f>
        <v>4148.6893514800004</v>
      </c>
      <c r="Q35" s="33">
        <v>152.76627107000002</v>
      </c>
      <c r="R35" s="33">
        <v>235.83841231</v>
      </c>
      <c r="S35" s="33">
        <v>290.97484107999992</v>
      </c>
      <c r="T35" s="33">
        <v>330.75801027999995</v>
      </c>
      <c r="U35" s="33">
        <v>343.89525158000004</v>
      </c>
      <c r="V35" s="33">
        <v>268.85107172000005</v>
      </c>
      <c r="W35" s="33">
        <v>117.53649915999999</v>
      </c>
      <c r="X35" s="33">
        <v>114.60994030000002</v>
      </c>
      <c r="Y35" s="33">
        <v>386.78124766999997</v>
      </c>
      <c r="Z35" s="33">
        <v>406.75810284999989</v>
      </c>
      <c r="AA35" s="33">
        <v>419.82182092999994</v>
      </c>
      <c r="AB35" s="33">
        <v>420.3198135400001</v>
      </c>
      <c r="AC35" s="34">
        <f>SUM(Q35:AB35)</f>
        <v>3488.9112824899998</v>
      </c>
      <c r="AD35" s="33">
        <v>187.53636643999997</v>
      </c>
      <c r="AE35" s="33">
        <v>133.72244649000001</v>
      </c>
      <c r="AF35" s="33">
        <v>549.53343862999998</v>
      </c>
      <c r="AG35" s="33">
        <v>479.21689688000004</v>
      </c>
      <c r="AH35" s="33">
        <v>484.8037432299999</v>
      </c>
      <c r="AI35" s="33">
        <v>360.58811111000006</v>
      </c>
      <c r="AJ35" s="33">
        <v>171.48938643999992</v>
      </c>
      <c r="AK35" s="33">
        <v>100.13067475000003</v>
      </c>
      <c r="AL35" s="33">
        <v>443.63040091999989</v>
      </c>
      <c r="AM35" s="33">
        <v>466.9014549900001</v>
      </c>
      <c r="AN35" s="33">
        <v>467.56834054999979</v>
      </c>
      <c r="AO35" s="33">
        <v>2109.3687565400005</v>
      </c>
      <c r="AP35" s="34">
        <f>SUM(AD35:AO35)</f>
        <v>5954.4900169700004</v>
      </c>
      <c r="AQ35" s="33">
        <v>148.56628825000007</v>
      </c>
      <c r="AR35" s="33">
        <v>86.32383025999998</v>
      </c>
      <c r="AS35" s="33">
        <v>364.96779908000008</v>
      </c>
      <c r="AT35" s="33">
        <v>413.04582216999984</v>
      </c>
      <c r="AU35" s="33">
        <v>306.84965800999993</v>
      </c>
      <c r="AV35" s="33">
        <v>325.47238937999987</v>
      </c>
      <c r="AW35" s="33">
        <v>210.26956228</v>
      </c>
      <c r="AX35" s="33">
        <v>80.882835220000004</v>
      </c>
      <c r="AY35" s="33">
        <v>321.7438998400001</v>
      </c>
      <c r="AZ35" s="33">
        <v>359.63138264999998</v>
      </c>
      <c r="BA35" s="33">
        <v>290.53684857999974</v>
      </c>
      <c r="BB35" s="33">
        <v>359.60559176999988</v>
      </c>
      <c r="BC35" s="34">
        <f>SUM(AQ35:BB35)</f>
        <v>3267.8959074899999</v>
      </c>
      <c r="BD35" s="33">
        <v>172.55880401999997</v>
      </c>
      <c r="BE35" s="33">
        <v>263.92611796000006</v>
      </c>
      <c r="BF35" s="33">
        <v>312.90191980999998</v>
      </c>
      <c r="BG35" s="33">
        <v>347.62767291</v>
      </c>
      <c r="BH35" s="33">
        <v>296.19576246999992</v>
      </c>
      <c r="BI35" s="33">
        <v>5630.1587264300006</v>
      </c>
      <c r="BJ35" s="33">
        <v>113.26260847</v>
      </c>
      <c r="BK35" s="33">
        <v>41.904484929999995</v>
      </c>
      <c r="BL35" s="33">
        <v>178.70749973000005</v>
      </c>
      <c r="BM35" s="33">
        <v>4914.5715615899981</v>
      </c>
      <c r="BN35" s="33">
        <v>121.18757139999997</v>
      </c>
      <c r="BO35" s="33">
        <v>439.34771090999999</v>
      </c>
      <c r="BP35" s="34">
        <f>SUM(BD35:BO35)</f>
        <v>12832.350440629998</v>
      </c>
      <c r="BQ35" s="33">
        <v>46.368756119999993</v>
      </c>
      <c r="BR35" s="33">
        <v>43.067896820000001</v>
      </c>
      <c r="BS35" s="33">
        <v>162.36266417000002</v>
      </c>
      <c r="BT35" s="33">
        <v>284.85443918999999</v>
      </c>
      <c r="BU35" s="33">
        <v>110.14770157000001</v>
      </c>
      <c r="BV35" s="33">
        <v>527.67110300000013</v>
      </c>
      <c r="BW35" s="33">
        <v>61.36459395</v>
      </c>
      <c r="BX35" s="33">
        <v>48.254564630000004</v>
      </c>
      <c r="BY35" s="33">
        <v>178.75092698</v>
      </c>
      <c r="BZ35" s="33">
        <v>303.28209576</v>
      </c>
      <c r="CA35" s="33">
        <v>149.41051425000001</v>
      </c>
      <c r="CB35" s="33">
        <v>553.53360788000009</v>
      </c>
      <c r="CC35" s="34">
        <f>SUM(BQ35:CB35)</f>
        <v>2469.0688643200001</v>
      </c>
      <c r="CD35" s="33">
        <v>67.251057729999985</v>
      </c>
      <c r="CE35" s="33">
        <v>45.902445059999991</v>
      </c>
      <c r="CF35" s="33">
        <v>168.52646312000002</v>
      </c>
      <c r="CG35" s="33">
        <v>290.37081408</v>
      </c>
      <c r="CH35" s="33">
        <v>737.06850562</v>
      </c>
      <c r="CI35" s="33">
        <v>5590.1878582599993</v>
      </c>
      <c r="CJ35" s="33">
        <v>68.29320444999999</v>
      </c>
      <c r="CK35" s="33">
        <v>36.80747298</v>
      </c>
      <c r="CL35" s="33">
        <v>45.146230930000002</v>
      </c>
      <c r="CM35" s="33">
        <v>171.63787072</v>
      </c>
      <c r="CN35" s="33">
        <v>96.597699950000006</v>
      </c>
      <c r="CO35" s="33">
        <v>646.90603310000006</v>
      </c>
      <c r="CP35" s="34">
        <f>+SUM(CD35:CO35)</f>
        <v>7964.6956559999999</v>
      </c>
      <c r="CQ35" s="33">
        <v>70.450694530000007</v>
      </c>
      <c r="CR35" s="33">
        <v>35.892218150000005</v>
      </c>
      <c r="CS35" s="33">
        <v>45.651388010000005</v>
      </c>
      <c r="CT35" s="33">
        <v>169.42585262000003</v>
      </c>
      <c r="CU35" s="33">
        <v>109.08361841000001</v>
      </c>
      <c r="CV35" s="33">
        <v>718.25703057999988</v>
      </c>
      <c r="CW35" s="33">
        <v>65.869768640000004</v>
      </c>
      <c r="CX35" s="33">
        <v>33.026259279999998</v>
      </c>
      <c r="CY35" s="33">
        <v>43.774838669999994</v>
      </c>
      <c r="CZ35" s="33">
        <v>178.53325842999996</v>
      </c>
      <c r="DA35" s="33">
        <v>78.370926740000002</v>
      </c>
      <c r="DB35" s="33">
        <v>865.21547837999992</v>
      </c>
      <c r="DC35" s="34">
        <f>+SUM(CQ35:DB35)</f>
        <v>2413.5513324399999</v>
      </c>
      <c r="DD35" s="33">
        <v>77.160485490000013</v>
      </c>
      <c r="DE35" s="33">
        <v>39.483985130000001</v>
      </c>
      <c r="DF35" s="33">
        <v>55.842859650000008</v>
      </c>
      <c r="DG35" s="33">
        <v>216.21709370000002</v>
      </c>
      <c r="DH35" s="33">
        <v>88.360074910000009</v>
      </c>
      <c r="DI35" s="33">
        <v>985.46516870000005</v>
      </c>
      <c r="DJ35" s="33">
        <v>178.97633597000004</v>
      </c>
      <c r="DK35" s="33">
        <v>47.405943399999998</v>
      </c>
      <c r="DL35" s="33">
        <v>66.132663609999994</v>
      </c>
      <c r="DM35" s="33">
        <v>24.110822330000001</v>
      </c>
      <c r="DN35" s="33">
        <v>126.36371263999999</v>
      </c>
      <c r="DO35" s="33">
        <v>1224.47269265</v>
      </c>
      <c r="DP35" s="34">
        <f>+SUM(DD35:DO35)</f>
        <v>3129.9918381799998</v>
      </c>
      <c r="DQ35" s="33">
        <v>222.81292467000006</v>
      </c>
      <c r="DR35" s="33">
        <v>51.306769410000008</v>
      </c>
      <c r="DS35" s="33">
        <v>65.069840621409995</v>
      </c>
      <c r="DT35" s="33">
        <v>32.284891697749998</v>
      </c>
      <c r="DU35" s="33">
        <v>120.27593489627</v>
      </c>
      <c r="DV35" s="33">
        <v>1073.72968120786</v>
      </c>
      <c r="DW35" s="33">
        <v>182.67983601016002</v>
      </c>
      <c r="DX35" s="33">
        <v>38.871113412050001</v>
      </c>
      <c r="DY35" s="33">
        <v>53.379196056570002</v>
      </c>
      <c r="DZ35" s="33">
        <v>36.048188476189999</v>
      </c>
      <c r="EA35" s="33">
        <v>116.15267815741001</v>
      </c>
      <c r="EB35" s="33">
        <v>775.01444080928002</v>
      </c>
      <c r="EC35" s="34">
        <f>+SUM(DQ35:EB35)</f>
        <v>2767.6254954249498</v>
      </c>
      <c r="ED35" s="33">
        <v>172.13515553090002</v>
      </c>
      <c r="EE35" s="33">
        <v>30.81093702982</v>
      </c>
      <c r="EF35" s="33">
        <v>47.209648512310004</v>
      </c>
      <c r="EG35" s="33">
        <v>49.242754260520002</v>
      </c>
      <c r="EH35" s="33">
        <v>112.70499027772</v>
      </c>
      <c r="EI35" s="33">
        <v>813.23230501097009</v>
      </c>
      <c r="EJ35" s="33">
        <v>166.35257747763001</v>
      </c>
      <c r="EK35" s="33">
        <v>30.38191859658</v>
      </c>
      <c r="EL35" s="33">
        <v>40.419646718940001</v>
      </c>
      <c r="EM35" s="33">
        <v>58.190887579369999</v>
      </c>
      <c r="EN35" s="33">
        <v>111.67393232856</v>
      </c>
      <c r="EO35" s="33">
        <v>892.30336360362003</v>
      </c>
      <c r="EP35" s="34">
        <f t="shared" si="86"/>
        <v>2524.6581169269402</v>
      </c>
      <c r="EQ35" s="33">
        <v>160.27302918901</v>
      </c>
      <c r="ER35" s="33">
        <v>28.223405749919998</v>
      </c>
      <c r="ES35" s="33">
        <v>39.204439406969996</v>
      </c>
      <c r="ET35" s="33">
        <v>73.044972642529999</v>
      </c>
      <c r="EU35" s="33">
        <v>104.85410012518999</v>
      </c>
      <c r="EV35" s="33">
        <v>952.32542987205011</v>
      </c>
      <c r="EW35" s="33">
        <v>188.56941517760001</v>
      </c>
      <c r="EX35" s="33">
        <v>29.735948126129998</v>
      </c>
      <c r="EY35" s="33">
        <v>46.943002767500005</v>
      </c>
      <c r="EZ35" s="33">
        <v>83.503167931980002</v>
      </c>
      <c r="FA35" s="33">
        <v>107.32689267060999</v>
      </c>
      <c r="FB35" s="33">
        <v>994.02571180093003</v>
      </c>
      <c r="FC35" s="34">
        <f t="shared" si="88"/>
        <v>2808.02951546042</v>
      </c>
      <c r="FD35" s="33">
        <v>170.87950981344</v>
      </c>
      <c r="FE35" s="33">
        <v>26.46244586505</v>
      </c>
      <c r="FF35" s="33">
        <v>41.099735536280001</v>
      </c>
      <c r="FG35" s="33">
        <v>97.38011112624001</v>
      </c>
      <c r="FH35" s="33">
        <v>114.83679763581</v>
      </c>
      <c r="FI35" s="33">
        <v>994.0904118517501</v>
      </c>
      <c r="FJ35" s="34">
        <f t="shared" si="90"/>
        <v>1444.74901182857</v>
      </c>
    </row>
    <row r="36" spans="1:166" s="19" customFormat="1" ht="12" customHeight="1" x14ac:dyDescent="0.2">
      <c r="A36" s="38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</row>
    <row r="37" spans="1:166" s="26" customFormat="1" ht="20.100000000000001" customHeight="1" x14ac:dyDescent="0.2">
      <c r="A37" s="24" t="s">
        <v>189</v>
      </c>
      <c r="B37" s="25">
        <v>5869.1001281034223</v>
      </c>
      <c r="C37" s="25">
        <v>876.4100274000009</v>
      </c>
      <c r="D37" s="25">
        <v>-21050.726307439985</v>
      </c>
      <c r="E37" s="25">
        <v>20776.38051432162</v>
      </c>
      <c r="F37" s="25">
        <f>SUM(F38:F39)</f>
        <v>8828.0723270414965</v>
      </c>
      <c r="G37" s="25">
        <f>SUM(G38:G39)</f>
        <v>-3416.8036218215102</v>
      </c>
      <c r="H37" s="25">
        <f>SUM(H38:H39)</f>
        <v>6556.4010776672112</v>
      </c>
      <c r="I37" s="25">
        <v>14421.385095238544</v>
      </c>
      <c r="J37" s="25">
        <v>-46728.136020538346</v>
      </c>
      <c r="K37" s="25">
        <f>VLOOKUP(A37,'[1]tabela 1.1'!$D$28:$J$32,7,FALSE)</f>
        <v>3422.215936263292</v>
      </c>
      <c r="L37" s="25">
        <v>-2273.2683072553218</v>
      </c>
      <c r="M37" s="25">
        <v>-16070.557018348605</v>
      </c>
      <c r="N37" s="25">
        <v>6866.968320812769</v>
      </c>
      <c r="O37" s="25">
        <v>-9105.9339194876302</v>
      </c>
      <c r="P37" s="25">
        <f>SUM(D37:O37)</f>
        <v>-37774.001923546464</v>
      </c>
      <c r="Q37" s="25">
        <v>-36210.152810257016</v>
      </c>
      <c r="R37" s="25">
        <v>26223.56625769534</v>
      </c>
      <c r="S37" s="25">
        <v>-7211.0796186146354</v>
      </c>
      <c r="T37" s="25">
        <v>-46403.745021304145</v>
      </c>
      <c r="U37" s="25">
        <v>8968.4514528540221</v>
      </c>
      <c r="V37" s="25">
        <f t="shared" ref="V37:AX37" si="91">V38+V39</f>
        <v>-6653.0403431095101</v>
      </c>
      <c r="W37" s="25">
        <f t="shared" si="91"/>
        <v>-59391.352088249885</v>
      </c>
      <c r="X37" s="25">
        <f t="shared" si="91"/>
        <v>5502.9390368965924</v>
      </c>
      <c r="Y37" s="25">
        <f t="shared" si="91"/>
        <v>-14025.182544019648</v>
      </c>
      <c r="Z37" s="25">
        <f t="shared" si="91"/>
        <v>-13952.996728039698</v>
      </c>
      <c r="AA37" s="25">
        <f t="shared" si="91"/>
        <v>3228.8598768656939</v>
      </c>
      <c r="AB37" s="25">
        <f t="shared" si="91"/>
        <v>7722.4232063135159</v>
      </c>
      <c r="AC37" s="25">
        <f>SUM(Q37:AB37)</f>
        <v>-132201.30932296938</v>
      </c>
      <c r="AD37" s="25">
        <f t="shared" si="91"/>
        <v>-55016.624701269146</v>
      </c>
      <c r="AE37" s="25">
        <f t="shared" si="91"/>
        <v>13786.086486568138</v>
      </c>
      <c r="AF37" s="25">
        <f t="shared" si="91"/>
        <v>7025.2619636822328</v>
      </c>
      <c r="AG37" s="25">
        <f t="shared" si="91"/>
        <v>-17640.471918051902</v>
      </c>
      <c r="AH37" s="25">
        <f t="shared" si="91"/>
        <v>3071.6703376523919</v>
      </c>
      <c r="AI37" s="25">
        <f t="shared" si="91"/>
        <v>35052.871619768157</v>
      </c>
      <c r="AJ37" s="25">
        <f t="shared" si="91"/>
        <v>14103.217462899933</v>
      </c>
      <c r="AK37" s="25">
        <f t="shared" si="91"/>
        <v>40535.649162529953</v>
      </c>
      <c r="AL37" s="25">
        <f t="shared" si="91"/>
        <v>-27634.60516743307</v>
      </c>
      <c r="AM37" s="25">
        <f t="shared" si="91"/>
        <v>-27166.136605685642</v>
      </c>
      <c r="AN37" s="25">
        <f t="shared" si="91"/>
        <v>6723.0926110838373</v>
      </c>
      <c r="AO37" s="25">
        <f t="shared" si="91"/>
        <v>-6795.9006574690347</v>
      </c>
      <c r="AP37" s="25">
        <f>SUM(AD37:AO37)</f>
        <v>-13955.889405724149</v>
      </c>
      <c r="AQ37" s="25">
        <f t="shared" si="91"/>
        <v>-56739.224561692514</v>
      </c>
      <c r="AR37" s="25">
        <f t="shared" si="91"/>
        <v>28087.946663305163</v>
      </c>
      <c r="AS37" s="25">
        <f t="shared" si="91"/>
        <v>-14337.297525092226</v>
      </c>
      <c r="AT37" s="25">
        <f t="shared" si="91"/>
        <v>79765.82329188539</v>
      </c>
      <c r="AU37" s="25">
        <f t="shared" si="91"/>
        <v>10141.414865514424</v>
      </c>
      <c r="AV37" s="25">
        <f t="shared" si="91"/>
        <v>-15835.633960069343</v>
      </c>
      <c r="AW37" s="25">
        <f t="shared" si="91"/>
        <v>-22425.243602495244</v>
      </c>
      <c r="AX37" s="25">
        <f t="shared" si="91"/>
        <v>3280.9932076192604</v>
      </c>
      <c r="AY37" s="25">
        <f>AY38+AY39</f>
        <v>-3512.8450227811932</v>
      </c>
      <c r="AZ37" s="25">
        <f>AZ38+AZ39</f>
        <v>3398.8923169477766</v>
      </c>
      <c r="BA37" s="25">
        <f>BA38+BA39</f>
        <v>4683.9828667780066</v>
      </c>
      <c r="BB37" s="25">
        <v>11039.185204653742</v>
      </c>
      <c r="BC37" s="25">
        <f>SUM(AQ37:BB37)</f>
        <v>27547.993744573243</v>
      </c>
      <c r="BD37" s="25">
        <f t="shared" ref="BD37:BJ37" si="92">BD38+BD39</f>
        <v>-81044.981357651544</v>
      </c>
      <c r="BE37" s="25">
        <f t="shared" si="92"/>
        <v>26491.315391795946</v>
      </c>
      <c r="BF37" s="25">
        <f t="shared" si="92"/>
        <v>6870.0186206251483</v>
      </c>
      <c r="BG37" s="25">
        <f t="shared" si="92"/>
        <v>25321.589566576786</v>
      </c>
      <c r="BH37" s="25">
        <f t="shared" si="92"/>
        <v>-7523.3749617848061</v>
      </c>
      <c r="BI37" s="25">
        <f t="shared" si="92"/>
        <v>43305.407031526716</v>
      </c>
      <c r="BJ37" s="25">
        <f t="shared" si="92"/>
        <v>-86077.013364768063</v>
      </c>
      <c r="BK37" s="25">
        <f>BK38+BK39</f>
        <v>15199.808510164925</v>
      </c>
      <c r="BL37" s="25">
        <f>BL38+BL39</f>
        <v>11673.926351184553</v>
      </c>
      <c r="BM37" s="25">
        <f>BM38+BM39</f>
        <v>-11824.773238107511</v>
      </c>
      <c r="BN37" s="25">
        <f>BN38+BN39</f>
        <v>5665.3075690162132</v>
      </c>
      <c r="BO37" s="25">
        <f>BO38+BO39</f>
        <v>12741.710422924612</v>
      </c>
      <c r="BP37" s="25">
        <f>SUM(BD37:BO37)</f>
        <v>-39201.059458497031</v>
      </c>
      <c r="BQ37" s="25">
        <f t="shared" ref="BQ37:CB37" si="93">BQ38+BQ39</f>
        <v>-76160.981778312504</v>
      </c>
      <c r="BR37" s="25">
        <f t="shared" si="93"/>
        <v>18649.48191710997</v>
      </c>
      <c r="BS37" s="25">
        <f t="shared" si="93"/>
        <v>-1981.124834549996</v>
      </c>
      <c r="BT37" s="25">
        <f t="shared" si="93"/>
        <v>6966.7117265438501</v>
      </c>
      <c r="BU37" s="25">
        <f t="shared" si="93"/>
        <v>17533.01321664681</v>
      </c>
      <c r="BV37" s="25">
        <f t="shared" si="93"/>
        <v>34223.421464059989</v>
      </c>
      <c r="BW37" s="25">
        <f t="shared" si="93"/>
        <v>-109458.15852129001</v>
      </c>
      <c r="BX37" s="25">
        <f t="shared" si="93"/>
        <v>-28576.096893500016</v>
      </c>
      <c r="BY37" s="25">
        <f t="shared" si="93"/>
        <v>23528.027126118541</v>
      </c>
      <c r="BZ37" s="25">
        <f t="shared" si="93"/>
        <v>22426.687110309995</v>
      </c>
      <c r="CA37" s="25">
        <f t="shared" si="93"/>
        <v>914.78060001996778</v>
      </c>
      <c r="CB37" s="25">
        <f t="shared" si="93"/>
        <v>25581.167626860002</v>
      </c>
      <c r="CC37" s="25">
        <f>SUM(BQ37:CB37)</f>
        <v>-66353.071239983416</v>
      </c>
      <c r="CD37" s="25">
        <f t="shared" ref="CD37:CO37" si="94">CD38+CD39</f>
        <v>-98177.666229369963</v>
      </c>
      <c r="CE37" s="25">
        <f t="shared" si="94"/>
        <v>9984.3657584799967</v>
      </c>
      <c r="CF37" s="25">
        <f t="shared" si="94"/>
        <v>-28985.275642419987</v>
      </c>
      <c r="CG37" s="25">
        <f t="shared" si="94"/>
        <v>-16140.200650867984</v>
      </c>
      <c r="CH37" s="25">
        <f t="shared" si="94"/>
        <v>-27236.112735179184</v>
      </c>
      <c r="CI37" s="25">
        <f t="shared" si="94"/>
        <v>31737.652950754768</v>
      </c>
      <c r="CJ37" s="25">
        <f t="shared" si="94"/>
        <v>-47345.349817066715</v>
      </c>
      <c r="CK37" s="25">
        <f t="shared" si="94"/>
        <v>17278.417650439653</v>
      </c>
      <c r="CL37" s="25">
        <f t="shared" si="94"/>
        <v>-13838.883934450005</v>
      </c>
      <c r="CM37" s="25">
        <f t="shared" si="94"/>
        <v>15264.416264570005</v>
      </c>
      <c r="CN37" s="25">
        <f t="shared" si="94"/>
        <v>22729.134575873482</v>
      </c>
      <c r="CO37" s="25">
        <f t="shared" si="94"/>
        <v>31532.173381750006</v>
      </c>
      <c r="CP37" s="25">
        <f>+SUM(CD37:CO37)</f>
        <v>-103197.32842748595</v>
      </c>
      <c r="CQ37" s="25">
        <f t="shared" ref="CQ37:DB37" si="95">CQ38+CQ39</f>
        <v>-100104.12083449561</v>
      </c>
      <c r="CR37" s="25">
        <f t="shared" si="95"/>
        <v>6469.4725327510496</v>
      </c>
      <c r="CS37" s="25">
        <f t="shared" si="95"/>
        <v>-3302.3773298700162</v>
      </c>
      <c r="CT37" s="25">
        <f t="shared" si="95"/>
        <v>-47605.451376530014</v>
      </c>
      <c r="CU37" s="25">
        <f t="shared" si="95"/>
        <v>50980.996607070003</v>
      </c>
      <c r="CV37" s="25">
        <f t="shared" si="95"/>
        <v>64246.160216890006</v>
      </c>
      <c r="CW37" s="25">
        <f t="shared" si="95"/>
        <v>-51533.186707960005</v>
      </c>
      <c r="CX37" s="25">
        <f t="shared" si="95"/>
        <v>-18815.419490040018</v>
      </c>
      <c r="CY37" s="25">
        <f t="shared" si="95"/>
        <v>-12811.187069327518</v>
      </c>
      <c r="CZ37" s="25">
        <f t="shared" si="95"/>
        <v>-48689.282394420014</v>
      </c>
      <c r="DA37" s="25">
        <f t="shared" si="95"/>
        <v>29650.800123880006</v>
      </c>
      <c r="DB37" s="25">
        <f t="shared" si="95"/>
        <v>61284.892294490004</v>
      </c>
      <c r="DC37" s="25">
        <f>+SUM(CQ37:DB37)</f>
        <v>-70228.703427562083</v>
      </c>
      <c r="DD37" s="25">
        <f t="shared" ref="DD37:DO37" si="96">DD38+DD39</f>
        <v>-69946.144502010007</v>
      </c>
      <c r="DE37" s="25">
        <f t="shared" si="96"/>
        <v>49121.269449959989</v>
      </c>
      <c r="DF37" s="25">
        <f t="shared" si="96"/>
        <v>70190.042582819995</v>
      </c>
      <c r="DG37" s="25">
        <f t="shared" si="96"/>
        <v>-10429.315737319987</v>
      </c>
      <c r="DH37" s="25">
        <f t="shared" si="96"/>
        <v>13109.184834820011</v>
      </c>
      <c r="DI37" s="25">
        <f t="shared" si="96"/>
        <v>64058.412695099985</v>
      </c>
      <c r="DJ37" s="25">
        <f t="shared" si="96"/>
        <v>-19818.11847707002</v>
      </c>
      <c r="DK37" s="25">
        <f t="shared" si="96"/>
        <v>45441.58854381393</v>
      </c>
      <c r="DL37" s="25">
        <f t="shared" si="96"/>
        <v>13448.222296399994</v>
      </c>
      <c r="DM37" s="25">
        <f t="shared" si="96"/>
        <v>-110947.46654839502</v>
      </c>
      <c r="DN37" s="25">
        <f t="shared" si="96"/>
        <v>42452.241455419047</v>
      </c>
      <c r="DO37" s="25">
        <f t="shared" si="96"/>
        <v>42752.983261932342</v>
      </c>
      <c r="DP37" s="25">
        <f>+SUM(DD37:DO37)</f>
        <v>129432.89985547024</v>
      </c>
      <c r="DQ37" s="25">
        <f t="shared" ref="DQ37:EB37" si="97">DQ38+DQ39</f>
        <v>-78378.387673819976</v>
      </c>
      <c r="DR37" s="25">
        <f t="shared" si="97"/>
        <v>39074.040630227188</v>
      </c>
      <c r="DS37" s="25">
        <f t="shared" si="97"/>
        <v>49608.402743179839</v>
      </c>
      <c r="DT37" s="25">
        <f t="shared" si="97"/>
        <v>-108512.33359647768</v>
      </c>
      <c r="DU37" s="25">
        <f t="shared" si="97"/>
        <v>44319.861285091109</v>
      </c>
      <c r="DV37" s="25">
        <f t="shared" si="97"/>
        <v>61260.712065504442</v>
      </c>
      <c r="DW37" s="25">
        <f t="shared" si="97"/>
        <v>-31573.069447507638</v>
      </c>
      <c r="DX37" s="25">
        <f t="shared" si="97"/>
        <v>-33172.364041971719</v>
      </c>
      <c r="DY37" s="25">
        <f t="shared" si="97"/>
        <v>61985.646730973443</v>
      </c>
      <c r="DZ37" s="25">
        <f t="shared" si="97"/>
        <v>-36037.844053138251</v>
      </c>
      <c r="EA37" s="25">
        <f t="shared" si="97"/>
        <v>24910.748227200987</v>
      </c>
      <c r="EB37" s="25">
        <f t="shared" si="97"/>
        <v>-3999.8341937099867</v>
      </c>
      <c r="EC37" s="25">
        <f>+SUM(DQ37:EB37)</f>
        <v>-10514.421324448234</v>
      </c>
      <c r="ED37" s="25">
        <f t="shared" ref="ED37:EO37" si="98">ED38+ED39</f>
        <v>-83962.403757041597</v>
      </c>
      <c r="EE37" s="25">
        <f t="shared" si="98"/>
        <v>57991.530041277372</v>
      </c>
      <c r="EF37" s="25">
        <f t="shared" si="98"/>
        <v>66598.815747474408</v>
      </c>
      <c r="EG37" s="25">
        <f t="shared" si="98"/>
        <v>-13248.967006490857</v>
      </c>
      <c r="EH37" s="25">
        <f t="shared" si="98"/>
        <v>-19738.141777332181</v>
      </c>
      <c r="EI37" s="25">
        <f t="shared" si="98"/>
        <v>70261.268874191344</v>
      </c>
      <c r="EJ37" s="25">
        <f t="shared" si="98"/>
        <v>-33946.297391583561</v>
      </c>
      <c r="EK37" s="25">
        <f t="shared" si="98"/>
        <v>33004.25582219693</v>
      </c>
      <c r="EL37" s="25">
        <f t="shared" si="98"/>
        <v>-319.40280408881392</v>
      </c>
      <c r="EM37" s="25">
        <f t="shared" si="98"/>
        <v>-23330.251331510815</v>
      </c>
      <c r="EN37" s="25">
        <f t="shared" si="98"/>
        <v>29479.717186445327</v>
      </c>
      <c r="EO37" s="25">
        <f t="shared" si="98"/>
        <v>36220.604315352888</v>
      </c>
      <c r="EP37" s="25">
        <f>+SUM(ED37:EO37)</f>
        <v>119010.72791889045</v>
      </c>
      <c r="EQ37" s="25">
        <f t="shared" ref="EQ37:FB37" si="99">EQ38+EQ39</f>
        <v>-52497.746635269898</v>
      </c>
      <c r="ER37" s="25">
        <f t="shared" si="99"/>
        <v>28513.211844000085</v>
      </c>
      <c r="ES37" s="25">
        <f t="shared" si="99"/>
        <v>23949.434222460324</v>
      </c>
      <c r="ET37" s="25">
        <f t="shared" si="99"/>
        <v>-7035.8105704554455</v>
      </c>
      <c r="EU37" s="25">
        <f t="shared" si="99"/>
        <v>19848.064125671623</v>
      </c>
      <c r="EV37" s="25">
        <f t="shared" si="99"/>
        <v>-405.49876848021802</v>
      </c>
      <c r="EW37" s="25">
        <f t="shared" si="99"/>
        <v>-32511.814853298511</v>
      </c>
      <c r="EX37" s="25">
        <f t="shared" si="99"/>
        <v>-5883.5028563916594</v>
      </c>
      <c r="EY37" s="25">
        <f t="shared" si="99"/>
        <v>-26727.260564396853</v>
      </c>
      <c r="EZ37" s="25">
        <f t="shared" si="99"/>
        <v>-33255.456201937537</v>
      </c>
      <c r="FA37" s="25">
        <f t="shared" si="99"/>
        <v>34679.315230999993</v>
      </c>
      <c r="FB37" s="25">
        <f t="shared" si="99"/>
        <v>28178.434344066158</v>
      </c>
      <c r="FC37" s="25">
        <f t="shared" ref="FC37:FC39" si="100">+SUM(EQ37:FB37)</f>
        <v>-23148.630683031948</v>
      </c>
      <c r="FD37" s="25">
        <f t="shared" ref="FD37:FI37" si="101">FD38+FD39</f>
        <v>-85994.906914733539</v>
      </c>
      <c r="FE37" s="25">
        <f t="shared" si="101"/>
        <v>36044.01122323134</v>
      </c>
      <c r="FF37" s="25">
        <f t="shared" si="101"/>
        <v>8703.9606471351999</v>
      </c>
      <c r="FG37" s="25">
        <f t="shared" si="101"/>
        <v>-70145.573637202076</v>
      </c>
      <c r="FH37" s="25">
        <f t="shared" si="101"/>
        <v>-16312.511464631521</v>
      </c>
      <c r="FI37" s="25">
        <f t="shared" si="101"/>
        <v>67481.627063980268</v>
      </c>
      <c r="FJ37" s="25">
        <f>+SUM(FD37:FI37)</f>
        <v>-60223.393082220326</v>
      </c>
    </row>
    <row r="38" spans="1:166" s="19" customFormat="1" ht="20.100000000000001" customHeight="1" x14ac:dyDescent="0.2">
      <c r="A38" s="32" t="s">
        <v>190</v>
      </c>
      <c r="B38" s="41">
        <v>6705.5152597700071</v>
      </c>
      <c r="C38" s="41">
        <v>558.26619940000091</v>
      </c>
      <c r="D38" s="41">
        <v>-18192.135896819986</v>
      </c>
      <c r="E38" s="41">
        <v>21813.867892010003</v>
      </c>
      <c r="F38" s="41">
        <v>10472.723614240007</v>
      </c>
      <c r="G38" s="41">
        <v>-1957.8690790399833</v>
      </c>
      <c r="H38" s="41">
        <v>10663.913664299995</v>
      </c>
      <c r="I38" s="41">
        <v>13934.238464373555</v>
      </c>
      <c r="J38" s="41">
        <v>-39419.95223535999</v>
      </c>
      <c r="K38" s="41">
        <f>VLOOKUP(A38,'[1]tabela 1.1'!$D$28:$J$32,7,FALSE)</f>
        <v>4347.1696026614136</v>
      </c>
      <c r="L38" s="41">
        <v>697.46089441607182</v>
      </c>
      <c r="M38" s="41">
        <v>-13320.213979129998</v>
      </c>
      <c r="N38" s="41">
        <v>8453.2473904000035</v>
      </c>
      <c r="O38" s="41">
        <v>-7496.5461385900026</v>
      </c>
      <c r="P38" s="42">
        <f>SUM(D38:O38)</f>
        <v>-10004.095806538906</v>
      </c>
      <c r="Q38" s="41">
        <v>-34297.706840370018</v>
      </c>
      <c r="R38" s="41">
        <v>27288.779943810005</v>
      </c>
      <c r="S38" s="41">
        <v>-4697.6123737599974</v>
      </c>
      <c r="T38" s="41">
        <v>-42953.204891039997</v>
      </c>
      <c r="U38" s="41">
        <v>8501.1225771400004</v>
      </c>
      <c r="V38" s="41">
        <f t="shared" ref="V38:BA38" si="102">V9-V23</f>
        <v>-6206.6591112099959</v>
      </c>
      <c r="W38" s="41">
        <f t="shared" si="102"/>
        <v>-57494.098847039997</v>
      </c>
      <c r="X38" s="41">
        <f t="shared" si="102"/>
        <v>6142.7438127499991</v>
      </c>
      <c r="Y38" s="41">
        <f t="shared" si="102"/>
        <v>-12817.971800129999</v>
      </c>
      <c r="Z38" s="41">
        <f t="shared" si="102"/>
        <v>-12964.967025320004</v>
      </c>
      <c r="AA38" s="41">
        <f t="shared" si="102"/>
        <v>4396.1003384799915</v>
      </c>
      <c r="AB38" s="41">
        <f t="shared" si="102"/>
        <v>7870.1177050199985</v>
      </c>
      <c r="AC38" s="42">
        <f>SUM(Q38:AB38)</f>
        <v>-117233.35651167002</v>
      </c>
      <c r="AD38" s="41">
        <f t="shared" si="102"/>
        <v>-54839.644506330034</v>
      </c>
      <c r="AE38" s="41">
        <f t="shared" si="102"/>
        <v>14943.002036400001</v>
      </c>
      <c r="AF38" s="41">
        <f t="shared" si="102"/>
        <v>8449.2524291299997</v>
      </c>
      <c r="AG38" s="41">
        <f t="shared" si="102"/>
        <v>-15645.139348720008</v>
      </c>
      <c r="AH38" s="41">
        <f t="shared" si="102"/>
        <v>2445.1818086400017</v>
      </c>
      <c r="AI38" s="41">
        <f t="shared" si="102"/>
        <v>36101.321195204262</v>
      </c>
      <c r="AJ38" s="41">
        <f t="shared" si="102"/>
        <v>16598.409420229982</v>
      </c>
      <c r="AK38" s="41">
        <f t="shared" si="102"/>
        <v>40203.11951406001</v>
      </c>
      <c r="AL38" s="41">
        <f t="shared" si="102"/>
        <v>-26141.958666279988</v>
      </c>
      <c r="AM38" s="41">
        <f t="shared" si="102"/>
        <v>-26010.996458020007</v>
      </c>
      <c r="AN38" s="41">
        <f t="shared" si="102"/>
        <v>7923.5265658099961</v>
      </c>
      <c r="AO38" s="41">
        <f t="shared" si="102"/>
        <v>-3983.0847557900051</v>
      </c>
      <c r="AP38" s="42">
        <f>SUM(AD38:AO38)</f>
        <v>42.98923433420714</v>
      </c>
      <c r="AQ38" s="41">
        <f t="shared" si="102"/>
        <v>-54404.721027389991</v>
      </c>
      <c r="AR38" s="41">
        <f t="shared" si="102"/>
        <v>30196.883282579998</v>
      </c>
      <c r="AS38" s="41">
        <f t="shared" si="102"/>
        <v>-11970.292144899999</v>
      </c>
      <c r="AT38" s="41">
        <f t="shared" si="102"/>
        <v>80012.898806199984</v>
      </c>
      <c r="AU38" s="41">
        <f t="shared" si="102"/>
        <v>11628.227797124666</v>
      </c>
      <c r="AV38" s="41">
        <f t="shared" si="102"/>
        <v>-16914.212793699997</v>
      </c>
      <c r="AW38" s="41">
        <f t="shared" si="102"/>
        <v>-19397.640298089995</v>
      </c>
      <c r="AX38" s="41">
        <f t="shared" si="102"/>
        <v>2356.4024571300033</v>
      </c>
      <c r="AY38" s="41">
        <f t="shared" si="102"/>
        <v>-3259.0939292399853</v>
      </c>
      <c r="AZ38" s="41">
        <f t="shared" si="102"/>
        <v>4215.1273519299866</v>
      </c>
      <c r="BA38" s="41">
        <f t="shared" si="102"/>
        <v>6264.5978752999963</v>
      </c>
      <c r="BB38" s="41">
        <v>11976.148839459995</v>
      </c>
      <c r="BC38" s="42">
        <f>SUM(AQ38:BB38)</f>
        <v>40704.326216404661</v>
      </c>
      <c r="BD38" s="41">
        <f t="shared" ref="BD38:BJ38" si="103">BD9-BD23</f>
        <v>-76816.411950490001</v>
      </c>
      <c r="BE38" s="41">
        <f t="shared" si="103"/>
        <v>27254.63755304</v>
      </c>
      <c r="BF38" s="41">
        <f t="shared" si="103"/>
        <v>8878.8086473100047</v>
      </c>
      <c r="BG38" s="41">
        <f t="shared" si="103"/>
        <v>25947.646318209994</v>
      </c>
      <c r="BH38" s="41">
        <f t="shared" si="103"/>
        <v>-6141.2125087800086</v>
      </c>
      <c r="BI38" s="41">
        <f t="shared" si="103"/>
        <v>48597.214409939988</v>
      </c>
      <c r="BJ38" s="41">
        <f t="shared" si="103"/>
        <v>-84092.755705510004</v>
      </c>
      <c r="BK38" s="41">
        <f>BK9-BK23</f>
        <v>16340.528451490005</v>
      </c>
      <c r="BL38" s="41">
        <f>BL9-BL23</f>
        <v>13298.622769989999</v>
      </c>
      <c r="BM38" s="41">
        <f>BM9-BM23</f>
        <v>-6663.9927371099948</v>
      </c>
      <c r="BN38" s="41">
        <f>BN9-BN23</f>
        <v>3387.7813913099963</v>
      </c>
      <c r="BO38" s="41">
        <f>BO9-BO23</f>
        <v>12961.900658980005</v>
      </c>
      <c r="BP38" s="42">
        <f>SUM(BD38:BO38)</f>
        <v>-17047.232701620022</v>
      </c>
      <c r="BQ38" s="41">
        <f t="shared" ref="BQ38:CA38" si="104">BQ9-BQ23</f>
        <v>-74612.75530183001</v>
      </c>
      <c r="BR38" s="41">
        <f t="shared" si="104"/>
        <v>19055.540477929972</v>
      </c>
      <c r="BS38" s="41">
        <f t="shared" si="104"/>
        <v>-1291.9196760699961</v>
      </c>
      <c r="BT38" s="41">
        <f t="shared" si="104"/>
        <v>4437.8161794038497</v>
      </c>
      <c r="BU38" s="41">
        <f t="shared" si="104"/>
        <v>19968.470031219997</v>
      </c>
      <c r="BV38" s="41">
        <f t="shared" si="104"/>
        <v>34772.068287499991</v>
      </c>
      <c r="BW38" s="41">
        <f t="shared" si="104"/>
        <v>-107397.64091303002</v>
      </c>
      <c r="BX38" s="41">
        <f t="shared" si="104"/>
        <v>-28317.500073490017</v>
      </c>
      <c r="BY38" s="41">
        <f t="shared" si="104"/>
        <v>23581.922610859991</v>
      </c>
      <c r="BZ38" s="41">
        <f t="shared" si="104"/>
        <v>22816.174604179996</v>
      </c>
      <c r="CA38" s="41">
        <f t="shared" si="104"/>
        <v>1113.5981651200127</v>
      </c>
      <c r="CB38" s="41">
        <v>25618.058414480001</v>
      </c>
      <c r="CC38" s="42">
        <f>SUM(BQ38:CB38)</f>
        <v>-60256.167193726236</v>
      </c>
      <c r="CD38" s="41">
        <f t="shared" ref="CD38:CO38" si="105">CD9-CD23</f>
        <v>-96103.487022279965</v>
      </c>
      <c r="CE38" s="41">
        <f t="shared" si="105"/>
        <v>10425.223581689997</v>
      </c>
      <c r="CF38" s="41">
        <f t="shared" si="105"/>
        <v>-28180.607437189989</v>
      </c>
      <c r="CG38" s="41">
        <f t="shared" si="105"/>
        <v>-15611.631123769985</v>
      </c>
      <c r="CH38" s="41">
        <f t="shared" si="105"/>
        <v>-27839.747572180007</v>
      </c>
      <c r="CI38" s="41">
        <f t="shared" si="105"/>
        <v>39005.353550100015</v>
      </c>
      <c r="CJ38" s="41">
        <f t="shared" si="105"/>
        <v>-45856.93183554001</v>
      </c>
      <c r="CK38" s="41">
        <f t="shared" si="105"/>
        <v>17545.218863159655</v>
      </c>
      <c r="CL38" s="41">
        <f t="shared" si="105"/>
        <v>-13513.753203060005</v>
      </c>
      <c r="CM38" s="41">
        <f t="shared" si="105"/>
        <v>18620.836094690007</v>
      </c>
      <c r="CN38" s="41">
        <f t="shared" si="105"/>
        <v>20655.611095093482</v>
      </c>
      <c r="CO38" s="41">
        <f t="shared" si="105"/>
        <v>37157.631483810008</v>
      </c>
      <c r="CP38" s="42">
        <f>+SUM(CD38:CO38)</f>
        <v>-83696.283525476829</v>
      </c>
      <c r="CQ38" s="41">
        <f t="shared" ref="CQ38:DB38" si="106">CQ9-CQ23</f>
        <v>-98442.723749205616</v>
      </c>
      <c r="CR38" s="41">
        <f t="shared" si="106"/>
        <v>8189.0242342910497</v>
      </c>
      <c r="CS38" s="41">
        <f t="shared" si="106"/>
        <v>-3214.1367554800163</v>
      </c>
      <c r="CT38" s="41">
        <f t="shared" si="106"/>
        <v>-50364.327413390012</v>
      </c>
      <c r="CU38" s="41">
        <f t="shared" si="106"/>
        <v>51238.967403910006</v>
      </c>
      <c r="CV38" s="41">
        <f t="shared" si="106"/>
        <v>65055.948718210006</v>
      </c>
      <c r="CW38" s="41">
        <f t="shared" si="106"/>
        <v>-48435.167902920002</v>
      </c>
      <c r="CX38" s="41">
        <f t="shared" si="106"/>
        <v>-21672.552128310017</v>
      </c>
      <c r="CY38" s="41">
        <f t="shared" si="106"/>
        <v>-14993.592145330018</v>
      </c>
      <c r="CZ38" s="41">
        <f t="shared" si="106"/>
        <v>-48418.727186090015</v>
      </c>
      <c r="DA38" s="41">
        <f t="shared" si="106"/>
        <v>30151.378100630005</v>
      </c>
      <c r="DB38" s="41">
        <f t="shared" si="106"/>
        <v>62017.344410520003</v>
      </c>
      <c r="DC38" s="42">
        <f>+SUM(CQ38:DB38)</f>
        <v>-68888.56441316464</v>
      </c>
      <c r="DD38" s="41">
        <f t="shared" ref="DD38:DO38" si="107">DD9-DD23</f>
        <v>-67482.943477190012</v>
      </c>
      <c r="DE38" s="41">
        <f t="shared" si="107"/>
        <v>51117.060927919993</v>
      </c>
      <c r="DF38" s="41">
        <f t="shared" si="107"/>
        <v>73629.835514449995</v>
      </c>
      <c r="DG38" s="41">
        <f t="shared" si="107"/>
        <v>-9771.6951995899872</v>
      </c>
      <c r="DH38" s="41">
        <f t="shared" si="107"/>
        <v>13551.419199510012</v>
      </c>
      <c r="DI38" s="41">
        <f t="shared" si="107"/>
        <v>65149.708801019988</v>
      </c>
      <c r="DJ38" s="41">
        <f t="shared" si="107"/>
        <v>-16719.30330971002</v>
      </c>
      <c r="DK38" s="41">
        <f t="shared" si="107"/>
        <v>49949.400957013931</v>
      </c>
      <c r="DL38" s="41">
        <f t="shared" si="107"/>
        <v>13429.491774979993</v>
      </c>
      <c r="DM38" s="41">
        <f t="shared" si="107"/>
        <v>-110643.57448850502</v>
      </c>
      <c r="DN38" s="41">
        <f t="shared" si="107"/>
        <v>43183.062035929048</v>
      </c>
      <c r="DO38" s="41">
        <f t="shared" si="107"/>
        <v>44468.820295712343</v>
      </c>
      <c r="DP38" s="42">
        <f>+SUM(DD38:DO38)</f>
        <v>149861.28303154022</v>
      </c>
      <c r="DQ38" s="41">
        <f t="shared" ref="DQ38:EB38" si="108">DQ9-DQ23</f>
        <v>-73189.734618889983</v>
      </c>
      <c r="DR38" s="41">
        <f t="shared" si="108"/>
        <v>39435.785871290005</v>
      </c>
      <c r="DS38" s="41">
        <f t="shared" si="108"/>
        <v>45031.828181299999</v>
      </c>
      <c r="DT38" s="41">
        <f t="shared" si="108"/>
        <v>-107982.18223785996</v>
      </c>
      <c r="DU38" s="41">
        <f t="shared" si="108"/>
        <v>44692.983368499998</v>
      </c>
      <c r="DV38" s="41">
        <f t="shared" si="108"/>
        <v>62420.113762419998</v>
      </c>
      <c r="DW38" s="41">
        <f t="shared" si="108"/>
        <v>-33477.318831069999</v>
      </c>
      <c r="DX38" s="41">
        <f t="shared" si="108"/>
        <v>-33182.62034150002</v>
      </c>
      <c r="DY38" s="41">
        <f t="shared" si="108"/>
        <v>62123.002040440013</v>
      </c>
      <c r="DZ38" s="41">
        <f t="shared" si="108"/>
        <v>-35590.329450650024</v>
      </c>
      <c r="EA38" s="41">
        <f t="shared" si="108"/>
        <v>25298.637614489999</v>
      </c>
      <c r="EB38" s="41">
        <f t="shared" si="108"/>
        <v>-4016.7692987600167</v>
      </c>
      <c r="EC38" s="42">
        <f>+SUM(DQ38:EB38)</f>
        <v>-8436.6039402899842</v>
      </c>
      <c r="ED38" s="41">
        <f t="shared" ref="ED38:EO38" si="109">ED9-ED23</f>
        <v>-75388.921982450003</v>
      </c>
      <c r="EE38" s="41">
        <f t="shared" si="109"/>
        <v>58272.651656949995</v>
      </c>
      <c r="EF38" s="41">
        <f t="shared" si="109"/>
        <v>63340.642381600002</v>
      </c>
      <c r="EG38" s="41">
        <f t="shared" si="109"/>
        <v>-12368.544969329996</v>
      </c>
      <c r="EH38" s="41">
        <f t="shared" si="109"/>
        <v>-18737.986708889999</v>
      </c>
      <c r="EI38" s="41">
        <f t="shared" si="109"/>
        <v>72185.833311779992</v>
      </c>
      <c r="EJ38" s="41">
        <f t="shared" si="109"/>
        <v>-31407.12455695001</v>
      </c>
      <c r="EK38" s="41">
        <f t="shared" si="109"/>
        <v>33083.326489640007</v>
      </c>
      <c r="EL38" s="41">
        <f t="shared" si="109"/>
        <v>-460.63941675000387</v>
      </c>
      <c r="EM38" s="41">
        <f t="shared" si="109"/>
        <v>-25609.201657350008</v>
      </c>
      <c r="EN38" s="41">
        <f t="shared" si="109"/>
        <v>35742.193654880008</v>
      </c>
      <c r="EO38" s="41">
        <f t="shared" si="109"/>
        <v>36117.877589509997</v>
      </c>
      <c r="EP38" s="42">
        <f t="shared" ref="EP38:EP39" si="110">+SUM(ED38:EO38)</f>
        <v>134770.10579264001</v>
      </c>
      <c r="EQ38" s="41">
        <f t="shared" ref="EQ38:FB38" si="111">EQ9-EQ23</f>
        <v>-55533.98887791999</v>
      </c>
      <c r="ER38" s="41">
        <f t="shared" si="111"/>
        <v>28912.188495010007</v>
      </c>
      <c r="ES38" s="41">
        <f t="shared" si="111"/>
        <v>24108.008802329983</v>
      </c>
      <c r="ET38" s="41">
        <f t="shared" si="111"/>
        <v>-6332.9433199300256</v>
      </c>
      <c r="EU38" s="41">
        <f t="shared" si="111"/>
        <v>20102.189514609992</v>
      </c>
      <c r="EV38" s="41">
        <f t="shared" si="111"/>
        <v>576.03098818000217</v>
      </c>
      <c r="EW38" s="41">
        <f t="shared" si="111"/>
        <v>-29762.184778250012</v>
      </c>
      <c r="EX38" s="41">
        <f t="shared" si="111"/>
        <v>-5564.5295078399795</v>
      </c>
      <c r="EY38" s="41">
        <f t="shared" si="111"/>
        <v>-26772.260274519984</v>
      </c>
      <c r="EZ38" s="41">
        <f t="shared" si="111"/>
        <v>-32806.28567706998</v>
      </c>
      <c r="FA38" s="41">
        <f t="shared" si="111"/>
        <v>34487.813075210011</v>
      </c>
      <c r="FB38" s="41">
        <f t="shared" si="111"/>
        <v>28213.084220299999</v>
      </c>
      <c r="FC38" s="42">
        <f t="shared" si="100"/>
        <v>-20372.877339889972</v>
      </c>
      <c r="FD38" s="41">
        <f t="shared" ref="FD38:FI38" si="112">FD9-FD23</f>
        <v>-83809.077620839962</v>
      </c>
      <c r="FE38" s="41">
        <f t="shared" si="112"/>
        <v>36497.831175300009</v>
      </c>
      <c r="FF38" s="41">
        <f t="shared" si="112"/>
        <v>2943.7175705099799</v>
      </c>
      <c r="FG38" s="41">
        <f t="shared" si="112"/>
        <v>-69357.136774479994</v>
      </c>
      <c r="FH38" s="41">
        <f t="shared" si="112"/>
        <v>-16033.344243579981</v>
      </c>
      <c r="FI38" s="41">
        <f t="shared" si="112"/>
        <v>68403.826271519996</v>
      </c>
      <c r="FJ38" s="42">
        <f t="shared" ref="FJ38:FJ39" si="113">+SUM(FD38:FI38)</f>
        <v>-61354.183621569944</v>
      </c>
    </row>
    <row r="39" spans="1:166" s="19" customFormat="1" ht="20.100000000000001" customHeight="1" x14ac:dyDescent="0.2">
      <c r="A39" s="32" t="s">
        <v>191</v>
      </c>
      <c r="B39" s="41">
        <v>-836.41513166658433</v>
      </c>
      <c r="C39" s="41">
        <v>318.14382799999998</v>
      </c>
      <c r="D39" s="41">
        <v>-2858.5904106200001</v>
      </c>
      <c r="E39" s="41">
        <v>-1037.4873776883819</v>
      </c>
      <c r="F39" s="41">
        <v>-1644.651287198511</v>
      </c>
      <c r="G39" s="41">
        <v>-1458.9345427815269</v>
      </c>
      <c r="H39" s="41">
        <v>-4107.5125866327835</v>
      </c>
      <c r="I39" s="41">
        <v>487.14663086498899</v>
      </c>
      <c r="J39" s="41">
        <v>-7308.1837851783584</v>
      </c>
      <c r="K39" s="41">
        <f>VLOOKUP(A39,'[1]tabela 1.1'!$D$28:$J$32,7,FALSE)</f>
        <v>-924.95366639812187</v>
      </c>
      <c r="L39" s="41">
        <v>-2970.7292016713936</v>
      </c>
      <c r="M39" s="41">
        <v>-2750.3430392186078</v>
      </c>
      <c r="N39" s="41">
        <v>-1586.2790695872343</v>
      </c>
      <c r="O39" s="41">
        <v>-1609.387780897627</v>
      </c>
      <c r="P39" s="42">
        <f>SUM(D39:O39)</f>
        <v>-27769.906117007566</v>
      </c>
      <c r="Q39" s="41">
        <v>-1912.4459698869989</v>
      </c>
      <c r="R39" s="41">
        <v>-1065.213686114666</v>
      </c>
      <c r="S39" s="41">
        <v>-2513.467244854638</v>
      </c>
      <c r="T39" s="41">
        <v>-3450.540130264148</v>
      </c>
      <c r="U39" s="41">
        <v>467.32887571402102</v>
      </c>
      <c r="V39" s="41">
        <f t="shared" ref="V39:BA39" si="114">V17-V33</f>
        <v>-446.38123189951409</v>
      </c>
      <c r="W39" s="41">
        <f t="shared" si="114"/>
        <v>-1897.253241209886</v>
      </c>
      <c r="X39" s="41">
        <f t="shared" si="114"/>
        <v>-639.80477585340714</v>
      </c>
      <c r="Y39" s="41">
        <f t="shared" si="114"/>
        <v>-1207.2107438896489</v>
      </c>
      <c r="Z39" s="41">
        <f t="shared" si="114"/>
        <v>-988.02970271969377</v>
      </c>
      <c r="AA39" s="41">
        <f t="shared" si="114"/>
        <v>-1167.2404616142978</v>
      </c>
      <c r="AB39" s="41">
        <f t="shared" si="114"/>
        <v>-147.69449870648299</v>
      </c>
      <c r="AC39" s="42">
        <f>SUM(Q39:AB39)</f>
        <v>-14967.952811299359</v>
      </c>
      <c r="AD39" s="41">
        <f t="shared" si="114"/>
        <v>-176.98019493910806</v>
      </c>
      <c r="AE39" s="41">
        <f t="shared" si="114"/>
        <v>-1156.9155498318639</v>
      </c>
      <c r="AF39" s="41">
        <f t="shared" si="114"/>
        <v>-1423.9904654477668</v>
      </c>
      <c r="AG39" s="41">
        <f t="shared" si="114"/>
        <v>-1995.3325693318934</v>
      </c>
      <c r="AH39" s="41">
        <f t="shared" si="114"/>
        <v>626.48852901239002</v>
      </c>
      <c r="AI39" s="41">
        <f t="shared" si="114"/>
        <v>-1048.4495754361071</v>
      </c>
      <c r="AJ39" s="41">
        <f t="shared" si="114"/>
        <v>-2495.1919573300493</v>
      </c>
      <c r="AK39" s="41">
        <f t="shared" si="114"/>
        <v>332.52964846994189</v>
      </c>
      <c r="AL39" s="41">
        <f t="shared" si="114"/>
        <v>-1492.6465011530806</v>
      </c>
      <c r="AM39" s="41">
        <f t="shared" si="114"/>
        <v>-1155.1401476656351</v>
      </c>
      <c r="AN39" s="41">
        <f t="shared" si="114"/>
        <v>-1200.4339547261588</v>
      </c>
      <c r="AO39" s="41">
        <f t="shared" si="114"/>
        <v>-2812.8159016790296</v>
      </c>
      <c r="AP39" s="42">
        <f>SUM(AD39:AO39)</f>
        <v>-13998.878640058359</v>
      </c>
      <c r="AQ39" s="41">
        <f t="shared" si="114"/>
        <v>-2334.5035343025229</v>
      </c>
      <c r="AR39" s="41">
        <f t="shared" si="114"/>
        <v>-2108.9366192748344</v>
      </c>
      <c r="AS39" s="41">
        <f t="shared" si="114"/>
        <v>-2367.0053801922281</v>
      </c>
      <c r="AT39" s="41">
        <f t="shared" si="114"/>
        <v>-247.0755143145891</v>
      </c>
      <c r="AU39" s="41">
        <f t="shared" si="114"/>
        <v>-1486.812931610242</v>
      </c>
      <c r="AV39" s="41">
        <f t="shared" si="114"/>
        <v>1078.5788336306541</v>
      </c>
      <c r="AW39" s="41">
        <f t="shared" si="114"/>
        <v>-3027.6033044052506</v>
      </c>
      <c r="AX39" s="41">
        <f t="shared" si="114"/>
        <v>924.59075048925695</v>
      </c>
      <c r="AY39" s="41">
        <f t="shared" si="114"/>
        <v>-253.75109354120787</v>
      </c>
      <c r="AZ39" s="41">
        <f t="shared" si="114"/>
        <v>-816.23503498220998</v>
      </c>
      <c r="BA39" s="41">
        <f t="shared" si="114"/>
        <v>-1580.6150085219895</v>
      </c>
      <c r="BB39" s="41">
        <v>-936.96363480625314</v>
      </c>
      <c r="BC39" s="42">
        <f>SUM(AQ39:BB39)</f>
        <v>-13156.332471831418</v>
      </c>
      <c r="BD39" s="41">
        <f t="shared" ref="BD39:BJ39" si="115">BD17-BD33</f>
        <v>-4228.5694071615499</v>
      </c>
      <c r="BE39" s="41">
        <f t="shared" si="115"/>
        <v>-763.322161244055</v>
      </c>
      <c r="BF39" s="41">
        <f t="shared" si="115"/>
        <v>-2008.7900266848562</v>
      </c>
      <c r="BG39" s="41">
        <f t="shared" si="115"/>
        <v>-626.05675163320905</v>
      </c>
      <c r="BH39" s="41">
        <f t="shared" si="115"/>
        <v>-1382.1624530047977</v>
      </c>
      <c r="BI39" s="41">
        <f t="shared" si="115"/>
        <v>-5291.8073784132685</v>
      </c>
      <c r="BJ39" s="41">
        <f t="shared" si="115"/>
        <v>-1984.2576592580576</v>
      </c>
      <c r="BK39" s="41">
        <f>BK17-BK33</f>
        <v>-1140.7199413250801</v>
      </c>
      <c r="BL39" s="41">
        <f>BL17-BL33</f>
        <v>-1624.6964188054471</v>
      </c>
      <c r="BM39" s="41">
        <f>BM17-BM33</f>
        <v>-5160.7805009975173</v>
      </c>
      <c r="BN39" s="41">
        <f>BN17-BN33</f>
        <v>2277.5261777062169</v>
      </c>
      <c r="BO39" s="41">
        <f>BO17-BO33</f>
        <v>-220.19023605539201</v>
      </c>
      <c r="BP39" s="42">
        <f>SUM(BD39:BO39)</f>
        <v>-22153.826756877013</v>
      </c>
      <c r="BQ39" s="41">
        <f t="shared" ref="BQ39:CA39" si="116">BQ17-BQ33</f>
        <v>-1548.2264764824997</v>
      </c>
      <c r="BR39" s="41">
        <f t="shared" si="116"/>
        <v>-406.05856082000003</v>
      </c>
      <c r="BS39" s="41">
        <f t="shared" si="116"/>
        <v>-689.20515847999991</v>
      </c>
      <c r="BT39" s="41">
        <f t="shared" si="116"/>
        <v>2528.89554714</v>
      </c>
      <c r="BU39" s="41">
        <f t="shared" si="116"/>
        <v>-2435.4568145731846</v>
      </c>
      <c r="BV39" s="41">
        <f t="shared" si="116"/>
        <v>-548.64682344000016</v>
      </c>
      <c r="BW39" s="41">
        <f t="shared" si="116"/>
        <v>-2060.5176082600001</v>
      </c>
      <c r="BX39" s="41">
        <f t="shared" si="116"/>
        <v>-258.59682001000004</v>
      </c>
      <c r="BY39" s="41">
        <f t="shared" si="116"/>
        <v>-53.895484741449764</v>
      </c>
      <c r="BZ39" s="41">
        <f t="shared" si="116"/>
        <v>-389.48749386999992</v>
      </c>
      <c r="CA39" s="41">
        <f t="shared" si="116"/>
        <v>-198.81756510004499</v>
      </c>
      <c r="CB39" s="41">
        <v>-36.890787620000076</v>
      </c>
      <c r="CC39" s="42">
        <f>SUM(BQ39:CB39)</f>
        <v>-6096.9040462571784</v>
      </c>
      <c r="CD39" s="41">
        <f t="shared" ref="CD39:CO39" si="117">CD17-CD33</f>
        <v>-2074.1792070900001</v>
      </c>
      <c r="CE39" s="41">
        <f t="shared" si="117"/>
        <v>-440.85782320999994</v>
      </c>
      <c r="CF39" s="41">
        <f t="shared" si="117"/>
        <v>-804.66820523000013</v>
      </c>
      <c r="CG39" s="41">
        <f t="shared" si="117"/>
        <v>-528.56952709800009</v>
      </c>
      <c r="CH39" s="41">
        <f t="shared" si="117"/>
        <v>603.63483700082406</v>
      </c>
      <c r="CI39" s="41">
        <f t="shared" si="117"/>
        <v>-7267.7005993452494</v>
      </c>
      <c r="CJ39" s="41">
        <f t="shared" si="117"/>
        <v>-1488.4179815267016</v>
      </c>
      <c r="CK39" s="41">
        <f t="shared" si="117"/>
        <v>-266.80121272000002</v>
      </c>
      <c r="CL39" s="41">
        <f t="shared" si="117"/>
        <v>-325.13073138999999</v>
      </c>
      <c r="CM39" s="41">
        <f t="shared" si="117"/>
        <v>-3356.4198301200004</v>
      </c>
      <c r="CN39" s="41">
        <f t="shared" si="117"/>
        <v>2073.5234807800007</v>
      </c>
      <c r="CO39" s="41">
        <f t="shared" si="117"/>
        <v>-5625.4581020600008</v>
      </c>
      <c r="CP39" s="42">
        <f>+SUM(CD39:CO39)</f>
        <v>-19501.044902009129</v>
      </c>
      <c r="CQ39" s="41">
        <f t="shared" ref="CQ39:DB39" si="118">CQ17-CQ33</f>
        <v>-1661.3970852900002</v>
      </c>
      <c r="CR39" s="41">
        <f t="shared" si="118"/>
        <v>-1719.5517015399996</v>
      </c>
      <c r="CS39" s="41">
        <f t="shared" si="118"/>
        <v>-88.24057439000002</v>
      </c>
      <c r="CT39" s="41">
        <f t="shared" si="118"/>
        <v>2758.8760368600001</v>
      </c>
      <c r="CU39" s="41">
        <f t="shared" si="118"/>
        <v>-257.97079683999999</v>
      </c>
      <c r="CV39" s="41">
        <f t="shared" si="118"/>
        <v>-809.78850131999991</v>
      </c>
      <c r="CW39" s="41">
        <f t="shared" si="118"/>
        <v>-3098.0188050399997</v>
      </c>
      <c r="CX39" s="41">
        <f t="shared" si="118"/>
        <v>2857.1326382699999</v>
      </c>
      <c r="CY39" s="41">
        <f t="shared" si="118"/>
        <v>2182.4050760025002</v>
      </c>
      <c r="CZ39" s="41">
        <f t="shared" si="118"/>
        <v>-270.55520832999991</v>
      </c>
      <c r="DA39" s="41">
        <f t="shared" si="118"/>
        <v>-500.57797675</v>
      </c>
      <c r="DB39" s="41">
        <f t="shared" si="118"/>
        <v>-732.45211602999984</v>
      </c>
      <c r="DC39" s="42">
        <f>+SUM(CQ39:DB39)</f>
        <v>-1340.1390143974986</v>
      </c>
      <c r="DD39" s="41">
        <f t="shared" ref="DD39:DO39" si="119">DD17-DD33</f>
        <v>-2463.2010248199999</v>
      </c>
      <c r="DE39" s="41">
        <f t="shared" si="119"/>
        <v>-1995.7914779599998</v>
      </c>
      <c r="DF39" s="41">
        <f t="shared" si="119"/>
        <v>-3439.7929316300001</v>
      </c>
      <c r="DG39" s="41">
        <f t="shared" si="119"/>
        <v>-657.62053773000002</v>
      </c>
      <c r="DH39" s="41">
        <f t="shared" si="119"/>
        <v>-442.23436469000001</v>
      </c>
      <c r="DI39" s="41">
        <f t="shared" si="119"/>
        <v>-1091.2961059199999</v>
      </c>
      <c r="DJ39" s="41">
        <f t="shared" si="119"/>
        <v>-3098.81516736</v>
      </c>
      <c r="DK39" s="41">
        <f t="shared" si="119"/>
        <v>-4507.8124132000003</v>
      </c>
      <c r="DL39" s="41">
        <f t="shared" si="119"/>
        <v>18.730521419999945</v>
      </c>
      <c r="DM39" s="41">
        <f t="shared" si="119"/>
        <v>-303.89205989000004</v>
      </c>
      <c r="DN39" s="41">
        <f t="shared" si="119"/>
        <v>-730.82058051000001</v>
      </c>
      <c r="DO39" s="41">
        <f t="shared" si="119"/>
        <v>-1715.83703378</v>
      </c>
      <c r="DP39" s="42">
        <f>+SUM(DD39:DO39)</f>
        <v>-20428.383176070005</v>
      </c>
      <c r="DQ39" s="41">
        <f t="shared" ref="DQ39:EB39" si="120">DQ17-DQ33</f>
        <v>-5188.6530549299996</v>
      </c>
      <c r="DR39" s="41">
        <f t="shared" si="120"/>
        <v>-361.74524106282001</v>
      </c>
      <c r="DS39" s="41">
        <f t="shared" si="120"/>
        <v>4576.574561879841</v>
      </c>
      <c r="DT39" s="41">
        <f t="shared" si="120"/>
        <v>-530.15135861772001</v>
      </c>
      <c r="DU39" s="41">
        <f t="shared" si="120"/>
        <v>-373.12208340889003</v>
      </c>
      <c r="DV39" s="41">
        <f t="shared" si="120"/>
        <v>-1159.40169691556</v>
      </c>
      <c r="DW39" s="41">
        <f t="shared" si="120"/>
        <v>1904.2493835623604</v>
      </c>
      <c r="DX39" s="41">
        <f t="shared" si="120"/>
        <v>10.256299528299991</v>
      </c>
      <c r="DY39" s="41">
        <f t="shared" si="120"/>
        <v>-137.35530946656999</v>
      </c>
      <c r="DZ39" s="41">
        <f t="shared" si="120"/>
        <v>-447.51460248822997</v>
      </c>
      <c r="EA39" s="41">
        <f t="shared" si="120"/>
        <v>-387.88938728900996</v>
      </c>
      <c r="EB39" s="41">
        <f t="shared" si="120"/>
        <v>16.935105050030074</v>
      </c>
      <c r="EC39" s="42">
        <f>+SUM(DQ39:EB39)</f>
        <v>-2077.8173841582684</v>
      </c>
      <c r="ED39" s="41">
        <f t="shared" ref="ED39:EO39" si="121">ED17-ED33</f>
        <v>-8573.4817745915989</v>
      </c>
      <c r="EE39" s="41">
        <f t="shared" si="121"/>
        <v>-281.12161567262001</v>
      </c>
      <c r="EF39" s="41">
        <f t="shared" si="121"/>
        <v>3258.1733658744101</v>
      </c>
      <c r="EG39" s="41">
        <f t="shared" si="121"/>
        <v>-880.42203716085999</v>
      </c>
      <c r="EH39" s="41">
        <f t="shared" si="121"/>
        <v>-1000.15506844218</v>
      </c>
      <c r="EI39" s="41">
        <f t="shared" si="121"/>
        <v>-1924.5644375886502</v>
      </c>
      <c r="EJ39" s="41">
        <f t="shared" si="121"/>
        <v>-2539.1728346335503</v>
      </c>
      <c r="EK39" s="41">
        <f t="shared" si="121"/>
        <v>-79.070667443079998</v>
      </c>
      <c r="EL39" s="41">
        <f t="shared" si="121"/>
        <v>141.23661266118998</v>
      </c>
      <c r="EM39" s="41">
        <f t="shared" si="121"/>
        <v>2278.9503258391915</v>
      </c>
      <c r="EN39" s="41">
        <f t="shared" si="121"/>
        <v>-6262.4764684346801</v>
      </c>
      <c r="EO39" s="41">
        <f t="shared" si="121"/>
        <v>102.72672584288989</v>
      </c>
      <c r="EP39" s="42">
        <f t="shared" si="110"/>
        <v>-15759.37787374954</v>
      </c>
      <c r="EQ39" s="41">
        <f t="shared" ref="EQ39:FB39" si="122">EQ17-EQ33</f>
        <v>3036.2422426500898</v>
      </c>
      <c r="ER39" s="41">
        <f t="shared" si="122"/>
        <v>-398.97665100991998</v>
      </c>
      <c r="ES39" s="41">
        <f t="shared" si="122"/>
        <v>-158.57457986965997</v>
      </c>
      <c r="ET39" s="41">
        <f t="shared" si="122"/>
        <v>-702.86725052541999</v>
      </c>
      <c r="EU39" s="41">
        <f t="shared" si="122"/>
        <v>-254.12538893836998</v>
      </c>
      <c r="EV39" s="41">
        <f t="shared" si="122"/>
        <v>-981.52975666022019</v>
      </c>
      <c r="EW39" s="41">
        <f t="shared" si="122"/>
        <v>-2749.6300750485002</v>
      </c>
      <c r="EX39" s="41">
        <f t="shared" si="122"/>
        <v>-318.97334855167992</v>
      </c>
      <c r="EY39" s="41">
        <f t="shared" si="122"/>
        <v>44.999710123129972</v>
      </c>
      <c r="EZ39" s="41">
        <f t="shared" si="122"/>
        <v>-449.17052486755995</v>
      </c>
      <c r="FA39" s="41">
        <f t="shared" si="122"/>
        <v>191.50215578998001</v>
      </c>
      <c r="FB39" s="41">
        <f t="shared" si="122"/>
        <v>-34.649876233840018</v>
      </c>
      <c r="FC39" s="42">
        <f t="shared" si="100"/>
        <v>-2775.7533431419697</v>
      </c>
      <c r="FD39" s="41">
        <f t="shared" ref="FD39:FI39" si="123">FD17-FD33</f>
        <v>-2185.8292938935797</v>
      </c>
      <c r="FE39" s="41">
        <f t="shared" si="123"/>
        <v>-453.81995206866998</v>
      </c>
      <c r="FF39" s="41">
        <f t="shared" si="123"/>
        <v>5760.2430766252201</v>
      </c>
      <c r="FG39" s="41">
        <f t="shared" si="123"/>
        <v>-788.43686272208993</v>
      </c>
      <c r="FH39" s="41">
        <f t="shared" si="123"/>
        <v>-279.16722105154003</v>
      </c>
      <c r="FI39" s="41">
        <f t="shared" si="123"/>
        <v>-922.19920753973008</v>
      </c>
      <c r="FJ39" s="42">
        <f t="shared" si="113"/>
        <v>1130.7905393496103</v>
      </c>
    </row>
    <row r="40" spans="1:166" s="19" customFormat="1" ht="12" customHeight="1" thickBot="1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45"/>
      <c r="FJ40" s="45"/>
    </row>
    <row r="41" spans="1:166" s="19" customFormat="1" x14ac:dyDescent="0.2">
      <c r="A41" s="46" t="s">
        <v>192</v>
      </c>
      <c r="B41" s="47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9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</row>
    <row r="42" spans="1:166" s="19" customFormat="1" x14ac:dyDescent="0.2">
      <c r="A42" s="46" t="s">
        <v>193</v>
      </c>
      <c r="B42" s="47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9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</row>
    <row r="43" spans="1:166" s="19" customFormat="1" ht="15" hidden="1" customHeight="1" x14ac:dyDescent="0.2">
      <c r="A43" s="50" t="s">
        <v>194</v>
      </c>
      <c r="B43" s="50"/>
      <c r="C43" s="50"/>
      <c r="D43" s="50"/>
      <c r="E43" s="50"/>
      <c r="F43" s="50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BP43" s="51"/>
      <c r="CC43" s="51"/>
    </row>
    <row r="44" spans="1:166" ht="15" customHeight="1" x14ac:dyDescent="0.3">
      <c r="A44" s="50" t="s">
        <v>195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BP44" s="52"/>
      <c r="CC44" s="52"/>
      <c r="CT44" s="52"/>
      <c r="CU44" s="52"/>
      <c r="CV44" s="52"/>
      <c r="CW44" s="52"/>
      <c r="CX44" s="52"/>
      <c r="CY44" s="52"/>
      <c r="CZ44" s="52"/>
      <c r="DA44" s="52"/>
      <c r="DB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D44" s="52"/>
      <c r="EE44" s="52"/>
      <c r="EF44" s="52"/>
      <c r="EG44" s="52"/>
      <c r="EH44" s="52"/>
      <c r="EI44" s="52"/>
      <c r="EJ44" s="52"/>
      <c r="EK44" s="52"/>
      <c r="EL44" s="52"/>
      <c r="EM44" s="52"/>
      <c r="EN44" s="52"/>
      <c r="EO44" s="52"/>
      <c r="EQ44" s="52"/>
      <c r="ER44" s="52"/>
      <c r="ES44" s="52"/>
      <c r="ET44" s="52"/>
      <c r="EU44" s="52"/>
      <c r="EV44" s="52"/>
      <c r="EW44" s="52"/>
      <c r="EX44" s="52"/>
      <c r="EY44" s="52"/>
      <c r="EZ44" s="52"/>
      <c r="FA44" s="52"/>
      <c r="FB44" s="52"/>
      <c r="FD44" s="52"/>
      <c r="FE44" s="52"/>
      <c r="FF44" s="52"/>
      <c r="FG44" s="52"/>
      <c r="FH44" s="52"/>
      <c r="FI44" s="52"/>
    </row>
    <row r="45" spans="1:166" x14ac:dyDescent="0.3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2"/>
      <c r="DX45" s="52"/>
      <c r="DY45" s="52"/>
      <c r="DZ45" s="52"/>
      <c r="EA45" s="52"/>
      <c r="EB45" s="52"/>
      <c r="EC45" s="52"/>
      <c r="ED45" s="52"/>
      <c r="EE45" s="52"/>
      <c r="EF45" s="52"/>
      <c r="EG45" s="52"/>
      <c r="EH45" s="52"/>
      <c r="EI45" s="52"/>
      <c r="EJ45" s="52"/>
      <c r="EK45" s="52"/>
      <c r="EL45" s="52"/>
      <c r="EM45" s="52"/>
      <c r="EN45" s="52"/>
      <c r="EO45" s="52"/>
      <c r="EP45" s="52"/>
      <c r="EQ45" s="52"/>
      <c r="ER45" s="52"/>
      <c r="ES45" s="52"/>
      <c r="ET45" s="52"/>
      <c r="EU45" s="52"/>
      <c r="EV45" s="52"/>
      <c r="EW45" s="52"/>
      <c r="EX45" s="52"/>
      <c r="EY45" s="52"/>
      <c r="EZ45" s="52"/>
      <c r="FA45" s="52"/>
      <c r="FB45" s="52"/>
      <c r="FC45" s="52"/>
      <c r="FD45" s="52"/>
      <c r="FE45" s="52"/>
      <c r="FF45" s="52"/>
      <c r="FG45" s="52"/>
      <c r="FH45" s="52"/>
      <c r="FI45" s="52"/>
      <c r="FJ45" s="52"/>
    </row>
    <row r="46" spans="1:166" x14ac:dyDescent="0.3"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52"/>
      <c r="DX46" s="52"/>
      <c r="DY46" s="52"/>
      <c r="DZ46" s="52"/>
      <c r="EA46" s="52"/>
      <c r="EB46" s="52"/>
      <c r="EC46" s="52"/>
      <c r="ED46" s="52"/>
      <c r="EE46" s="52"/>
      <c r="EF46" s="52"/>
      <c r="EG46" s="52"/>
      <c r="EH46" s="52"/>
      <c r="EI46" s="52"/>
      <c r="EJ46" s="52"/>
      <c r="EK46" s="52"/>
      <c r="EL46" s="52"/>
      <c r="EM46" s="52"/>
      <c r="EN46" s="52"/>
      <c r="EO46" s="52"/>
      <c r="EP46" s="52"/>
      <c r="EQ46" s="52"/>
      <c r="ER46" s="52"/>
      <c r="ES46" s="52"/>
      <c r="ET46" s="52"/>
      <c r="EU46" s="52"/>
      <c r="EV46" s="52"/>
      <c r="EW46" s="52"/>
      <c r="EX46" s="52"/>
      <c r="EY46" s="52"/>
      <c r="EZ46" s="52"/>
      <c r="FA46" s="52"/>
      <c r="FB46" s="52"/>
      <c r="FC46" s="52"/>
      <c r="FD46" s="52"/>
      <c r="FE46" s="52"/>
      <c r="FF46" s="52"/>
      <c r="FG46" s="52"/>
      <c r="FH46" s="52"/>
      <c r="FI46" s="52"/>
      <c r="FJ46" s="52"/>
    </row>
    <row r="48" spans="1:166" x14ac:dyDescent="0.3"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</row>
    <row r="49" spans="59:59" x14ac:dyDescent="0.3">
      <c r="BG49" s="56"/>
    </row>
  </sheetData>
  <pageMargins left="0.39370078740157483" right="0.39370078740157483" top="0.39370078740157483" bottom="0.39370078740157483" header="0.51181102362204722" footer="0.39370078740157483"/>
  <pageSetup paperSize="9" scale="52" orientation="landscape" horizontalDpi="1200" verticalDpi="1200" r:id="rId1"/>
  <headerFooter alignWithMargins="0">
    <oddFooter>&amp;L&amp;"Trebuchet MS,Normal"&amp;8Relatório Mensal da Dívida Pública Federal&amp;C&amp;"Trebuchet MS,Normal"&amp;8Anexo 1.1&amp;R&amp;"Trebuchet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1.1</vt:lpstr>
      <vt:lpstr>'1.1'!Area_de_impressao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2019-07-29T18:50:45Z</dcterms:created>
  <dcterms:modified xsi:type="dcterms:W3CDTF">2019-07-29T18:51:08Z</dcterms:modified>
</cp:coreProperties>
</file>