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10" yWindow="110" windowWidth="13380" windowHeight="4340" activeTab="9"/>
  </bookViews>
  <sheets>
    <sheet name="TL" sheetId="4" r:id="rId1"/>
    <sheet name="Project" sheetId="1" r:id="rId2"/>
    <sheet name="Viz" sheetId="2" r:id="rId3"/>
    <sheet name="Raw" sheetId="6" r:id="rId4"/>
    <sheet name="Rob" sheetId="10" r:id="rId5"/>
    <sheet name="Std" sheetId="11" r:id="rId6"/>
    <sheet name="Scale" sheetId="12" r:id="rId7"/>
    <sheet name="Scale_best" sheetId="13" r:id="rId8"/>
    <sheet name="SMOTE" sheetId="14" r:id="rId9"/>
    <sheet name="Feat Sel" sheetId="15" r:id="rId10"/>
  </sheets>
  <definedNames>
    <definedName name="_xlnm._FilterDatabase" localSheetId="9" hidden="1">'Feat Sel'!$A$2:$P$7</definedName>
    <definedName name="_xlnm._FilterDatabase" localSheetId="3" hidden="1">Raw!$A$2:$N$11</definedName>
    <definedName name="_xlnm._FilterDatabase" localSheetId="4" hidden="1">Rob!$A$2:$N$11</definedName>
    <definedName name="_xlnm._FilterDatabase" localSheetId="6" hidden="1">Scale!$A$2:$O$29</definedName>
    <definedName name="_xlnm._FilterDatabase" localSheetId="7" hidden="1">Scale_best!$A$2:$N$9</definedName>
    <definedName name="_xlnm._FilterDatabase" localSheetId="8" hidden="1">SMOTE!$A$2:$O$9</definedName>
    <definedName name="_xlnm._FilterDatabase" localSheetId="5" hidden="1">Std!$A$2:$N$11</definedName>
  </definedNames>
  <calcPr calcId="125725"/>
</workbook>
</file>

<file path=xl/calcChain.xml><?xml version="1.0" encoding="utf-8"?>
<calcChain xmlns="http://schemas.openxmlformats.org/spreadsheetml/2006/main">
  <c r="T7" i="15"/>
  <c r="R7"/>
  <c r="N7"/>
  <c r="K7"/>
  <c r="T6"/>
  <c r="R6"/>
  <c r="N6"/>
  <c r="K6"/>
  <c r="T5"/>
  <c r="R5"/>
  <c r="P5"/>
  <c r="N5"/>
  <c r="K5"/>
  <c r="T4"/>
  <c r="R4"/>
  <c r="N4"/>
  <c r="K4"/>
  <c r="T3"/>
  <c r="R3"/>
  <c r="N3"/>
  <c r="K3"/>
  <c r="M1"/>
  <c r="L1"/>
  <c r="J1"/>
  <c r="I1"/>
  <c r="H1"/>
  <c r="G1"/>
  <c r="S9" i="14"/>
  <c r="S8"/>
  <c r="S7"/>
  <c r="S6"/>
  <c r="S5"/>
  <c r="S4"/>
  <c r="S3"/>
  <c r="Q3"/>
  <c r="Q9"/>
  <c r="Q8"/>
  <c r="Q7"/>
  <c r="Q6"/>
  <c r="Q5"/>
  <c r="Q4"/>
  <c r="F1"/>
  <c r="G1"/>
  <c r="H1"/>
  <c r="I1"/>
  <c r="K1"/>
  <c r="L1"/>
  <c r="M9"/>
  <c r="J9"/>
  <c r="M8"/>
  <c r="J8"/>
  <c r="M7"/>
  <c r="J7"/>
  <c r="M6"/>
  <c r="J6"/>
  <c r="M5"/>
  <c r="J5"/>
  <c r="M4"/>
  <c r="J4"/>
  <c r="M3"/>
  <c r="J3"/>
  <c r="N8" i="13"/>
  <c r="K1"/>
  <c r="J1"/>
  <c r="H1"/>
  <c r="G1"/>
  <c r="F1"/>
  <c r="E1"/>
  <c r="L5" i="11"/>
  <c r="I5"/>
  <c r="L5" i="10"/>
  <c r="I5"/>
  <c r="I5" i="6"/>
  <c r="F1" i="12"/>
  <c r="G1"/>
  <c r="H1"/>
  <c r="J1"/>
  <c r="K1"/>
  <c r="E1"/>
  <c r="K1" i="11"/>
  <c r="J1"/>
  <c r="H1"/>
  <c r="G1"/>
  <c r="F1"/>
  <c r="E1"/>
  <c r="K1" i="10"/>
  <c r="J1"/>
  <c r="H1"/>
  <c r="G1"/>
  <c r="F1"/>
  <c r="E1"/>
  <c r="F1" i="6"/>
  <c r="G1"/>
  <c r="H1"/>
  <c r="J1"/>
  <c r="K1"/>
  <c r="E1"/>
  <c r="L11" i="11"/>
  <c r="I11"/>
  <c r="L10"/>
  <c r="I10"/>
  <c r="L9"/>
  <c r="I9"/>
  <c r="L8"/>
  <c r="I8"/>
  <c r="L7"/>
  <c r="I7"/>
  <c r="L6"/>
  <c r="I6"/>
  <c r="L4"/>
  <c r="I4"/>
  <c r="L3"/>
  <c r="I3"/>
  <c r="L11" i="10"/>
  <c r="I11"/>
  <c r="L10"/>
  <c r="I10"/>
  <c r="L9"/>
  <c r="I9"/>
  <c r="L8"/>
  <c r="I8"/>
  <c r="L7"/>
  <c r="I7"/>
  <c r="L6"/>
  <c r="I6"/>
  <c r="L4"/>
  <c r="I4"/>
  <c r="L3"/>
  <c r="I3"/>
  <c r="L11" i="6"/>
  <c r="L10"/>
  <c r="L9"/>
  <c r="L8"/>
  <c r="L7"/>
  <c r="L6"/>
  <c r="L5"/>
  <c r="L4"/>
  <c r="I11"/>
  <c r="I10"/>
  <c r="I9"/>
  <c r="I8"/>
  <c r="I7"/>
  <c r="I6"/>
  <c r="I4"/>
  <c r="L3"/>
  <c r="I3"/>
  <c r="P7" i="15" l="1"/>
  <c r="P4"/>
  <c r="P3"/>
  <c r="P1" s="1"/>
  <c r="P6"/>
  <c r="N1"/>
  <c r="K1"/>
  <c r="M1" i="14"/>
  <c r="J1"/>
  <c r="O9"/>
  <c r="O8"/>
  <c r="O7"/>
  <c r="O6"/>
  <c r="O5"/>
  <c r="O4"/>
  <c r="O3"/>
  <c r="N9" i="13"/>
  <c r="N7"/>
  <c r="N3"/>
  <c r="N6"/>
  <c r="N4"/>
  <c r="N5"/>
  <c r="I1"/>
  <c r="L1"/>
  <c r="N5" i="12"/>
  <c r="L1" i="6"/>
  <c r="N5"/>
  <c r="I1"/>
  <c r="N17" i="12"/>
  <c r="N4"/>
  <c r="N8"/>
  <c r="N16"/>
  <c r="N7"/>
  <c r="N27"/>
  <c r="N18"/>
  <c r="N14"/>
  <c r="N19"/>
  <c r="N28"/>
  <c r="N29"/>
  <c r="L1"/>
  <c r="I1"/>
  <c r="N21"/>
  <c r="N26"/>
  <c r="N24"/>
  <c r="N11"/>
  <c r="N13"/>
  <c r="N6"/>
  <c r="N9"/>
  <c r="N22"/>
  <c r="N12"/>
  <c r="N15"/>
  <c r="N25"/>
  <c r="N20"/>
  <c r="N3"/>
  <c r="N10"/>
  <c r="N23"/>
  <c r="L1" i="11"/>
  <c r="I1"/>
  <c r="I1" i="10"/>
  <c r="L1"/>
  <c r="N8" i="11"/>
  <c r="N4" i="6"/>
  <c r="N11" i="11"/>
  <c r="N10"/>
  <c r="N9"/>
  <c r="N7"/>
  <c r="N6"/>
  <c r="N5"/>
  <c r="N4"/>
  <c r="N3"/>
  <c r="N11" i="10"/>
  <c r="N10"/>
  <c r="N9"/>
  <c r="N8"/>
  <c r="N7"/>
  <c r="N6"/>
  <c r="N5"/>
  <c r="N4"/>
  <c r="N3"/>
  <c r="N3" i="6"/>
  <c r="N9"/>
  <c r="N11"/>
  <c r="N10"/>
  <c r="N8"/>
  <c r="N7"/>
  <c r="N6"/>
  <c r="N1" l="1"/>
  <c r="O1" i="14"/>
  <c r="N1" i="13"/>
  <c r="N1" i="12"/>
  <c r="N1" i="11"/>
  <c r="N1" i="10"/>
</calcChain>
</file>

<file path=xl/comments1.xml><?xml version="1.0" encoding="utf-8"?>
<comments xmlns="http://schemas.openxmlformats.org/spreadsheetml/2006/main">
  <authors>
    <author>Gabriella Tanubrata</author>
  </authors>
  <commentList>
    <comment ref="D10" authorId="0">
      <text>
        <r>
          <rPr>
            <b/>
            <sz val="9"/>
            <color indexed="81"/>
            <rFont val="Tahoma"/>
            <charset val="1"/>
          </rPr>
          <t>Gabriella Tanubrata:</t>
        </r>
        <r>
          <rPr>
            <sz val="9"/>
            <color indexed="81"/>
            <rFont val="Tahoma"/>
            <charset val="1"/>
          </rPr>
          <t xml:space="preserve">
max iter 200 --&gt; 1000 failed to converge</t>
        </r>
      </text>
    </comment>
  </commentList>
</comments>
</file>

<file path=xl/comments2.xml><?xml version="1.0" encoding="utf-8"?>
<comments xmlns="http://schemas.openxmlformats.org/spreadsheetml/2006/main">
  <authors>
    <author>Gabriella Tanubrata</author>
  </authors>
  <commentList>
    <comment ref="D28" authorId="0">
      <text>
        <r>
          <rPr>
            <b/>
            <sz val="9"/>
            <color indexed="81"/>
            <rFont val="Tahoma"/>
            <charset val="1"/>
          </rPr>
          <t>Gabriella Tanubrata:</t>
        </r>
        <r>
          <rPr>
            <sz val="9"/>
            <color indexed="81"/>
            <rFont val="Tahoma"/>
            <charset val="1"/>
          </rPr>
          <t xml:space="preserve">
max iter 200 --&gt; 1000 failed to converge</t>
        </r>
      </text>
    </comment>
  </commentList>
</comments>
</file>

<file path=xl/comments3.xml><?xml version="1.0" encoding="utf-8"?>
<comments xmlns="http://schemas.openxmlformats.org/spreadsheetml/2006/main">
  <authors>
    <author>Gabriella Tanubrata</author>
  </authors>
  <commentList>
    <comment ref="D8" authorId="0">
      <text>
        <r>
          <rPr>
            <b/>
            <sz val="9"/>
            <color indexed="81"/>
            <rFont val="Tahoma"/>
            <charset val="1"/>
          </rPr>
          <t>Gabriella Tanubrata:</t>
        </r>
        <r>
          <rPr>
            <sz val="9"/>
            <color indexed="81"/>
            <rFont val="Tahoma"/>
            <charset val="1"/>
          </rPr>
          <t xml:space="preserve">
max iter 200 --&gt; 1000 failed to converge</t>
        </r>
      </text>
    </comment>
  </commentList>
</comments>
</file>

<file path=xl/comments4.xml><?xml version="1.0" encoding="utf-8"?>
<comments xmlns="http://schemas.openxmlformats.org/spreadsheetml/2006/main">
  <authors>
    <author>Gabriella Tanubrata</author>
  </authors>
  <commentList>
    <comment ref="E8" authorId="0">
      <text>
        <r>
          <rPr>
            <b/>
            <sz val="9"/>
            <color indexed="81"/>
            <rFont val="Tahoma"/>
            <charset val="1"/>
          </rPr>
          <t>Gabriella Tanubrata:</t>
        </r>
        <r>
          <rPr>
            <sz val="9"/>
            <color indexed="81"/>
            <rFont val="Tahoma"/>
            <charset val="1"/>
          </rPr>
          <t xml:space="preserve">
max iter 200 --&gt; 1000 failed to converge</t>
        </r>
      </text>
    </comment>
  </commentList>
</comments>
</file>

<file path=xl/comments5.xml><?xml version="1.0" encoding="utf-8"?>
<comments xmlns="http://schemas.openxmlformats.org/spreadsheetml/2006/main">
  <authors>
    <author>Gabriella Tanubrata</author>
  </authors>
  <commentList>
    <comment ref="F6" authorId="0">
      <text>
        <r>
          <rPr>
            <b/>
            <sz val="9"/>
            <color indexed="81"/>
            <rFont val="Tahoma"/>
            <charset val="1"/>
          </rPr>
          <t>Gabriella Tanubrata:</t>
        </r>
        <r>
          <rPr>
            <sz val="9"/>
            <color indexed="81"/>
            <rFont val="Tahoma"/>
            <charset val="1"/>
          </rPr>
          <t xml:space="preserve">
max iter 200 --&gt; 1000 failed to converge</t>
        </r>
      </text>
    </comment>
  </commentList>
</comments>
</file>

<file path=xl/sharedStrings.xml><?xml version="1.0" encoding="utf-8"?>
<sst xmlns="http://schemas.openxmlformats.org/spreadsheetml/2006/main" count="549" uniqueCount="127">
  <si>
    <t>Student cari alternatif case final project</t>
  </si>
  <si>
    <t>Setidaknya ada 2 alternatif</t>
  </si>
  <si>
    <t>Pilih data &amp; masalah yang menarik, realistis, dan bermanfaat</t>
  </si>
  <si>
    <t>Cek kondisi (data cleaning &amp; preparation) dan lakukan EDA</t>
  </si>
  <si>
    <t>Mulai pilih alternatif model machine learning yang akan dipakai</t>
  </si>
  <si>
    <t>Mulai train model, evaluasi model, dan pilih model yang terbaik</t>
  </si>
  <si>
    <t>Mulai membuat dashboard dengan Flask</t>
  </si>
  <si>
    <t>Clustering</t>
  </si>
  <si>
    <t>Recommender</t>
  </si>
  <si>
    <t>NLP</t>
  </si>
  <si>
    <t>Flask</t>
  </si>
  <si>
    <t>Review lesson</t>
  </si>
  <si>
    <t>UJIAN MODUL 3!!!!</t>
  </si>
  <si>
    <t>Perbaiki dashboard Flask, review SQL, buat materi presentasi (PPT),</t>
  </si>
  <si>
    <t>review materi statistik &amp; machine learning</t>
  </si>
  <si>
    <t>Latihan presentasi</t>
  </si>
  <si>
    <t>PRESENTATION!!!!!</t>
  </si>
  <si>
    <t>No</t>
  </si>
  <si>
    <t>Title</t>
  </si>
  <si>
    <t>URL</t>
  </si>
  <si>
    <t>N Columns</t>
  </si>
  <si>
    <t>Problem</t>
  </si>
  <si>
    <t>Women's E-Commerce Clothing Reviews</t>
  </si>
  <si>
    <t>https://www.kaggle.com/nicapotato/womens-ecommerce-clothing-reviews</t>
  </si>
  <si>
    <t>Review sentiment analysis, recommendation prediction</t>
  </si>
  <si>
    <t>E-Commerce Data</t>
  </si>
  <si>
    <t>https://www.kaggle.com/carrie1/ecommerce-data</t>
  </si>
  <si>
    <t>Customer segmentation, sales forcasting, market basket analysis, RFM analysis</t>
  </si>
  <si>
    <t>Telcom Customer Churn</t>
  </si>
  <si>
    <t>https://www.kaggle.com/blastchar/telco-customer-churn</t>
  </si>
  <si>
    <t>Customer churn prediction</t>
  </si>
  <si>
    <t>German Credit Risk - With Target</t>
  </si>
  <si>
    <t>https://www.kaggle.com/kabure/german-credit-data-with-risk</t>
  </si>
  <si>
    <t>Credit scoring</t>
  </si>
  <si>
    <t>Bank Marketing Dataset</t>
  </si>
  <si>
    <t>https://www.kaggle.com/janiobachmann/bank-marketing-dataset</t>
  </si>
  <si>
    <t>Term deposit subscription prediction</t>
  </si>
  <si>
    <t>SMS Spam Collection Dataset</t>
  </si>
  <si>
    <t>https://www.kaggle.com/uciml/sms-spam-collection-dataset</t>
  </si>
  <si>
    <t>Classify spam SMS using NLTK</t>
  </si>
  <si>
    <t>Mobile Price Classification</t>
  </si>
  <si>
    <t>https://www.kaggle.com/iabhishekofficial/mobile-price-classification</t>
  </si>
  <si>
    <t>Price range classification based on specs</t>
  </si>
  <si>
    <t>Online Shopper's Intention</t>
  </si>
  <si>
    <t>https://www.kaggle.com/roshansharma/online-shoppers-intention</t>
  </si>
  <si>
    <t>Purchase or not</t>
  </si>
  <si>
    <t>[Real or Fake] Fake JobPosting Prediction</t>
  </si>
  <si>
    <t>https://www.kaggle.com/shivamb/real-or-fake-fake-jobposting-prediction</t>
  </si>
  <si>
    <t>Classify fake &amp; real job postings</t>
  </si>
  <si>
    <t>Campus Recruitment</t>
  </si>
  <si>
    <t>https://www.kaggle.com/benroshan/factors-affecting-campus-placement</t>
  </si>
  <si>
    <t>Classify placement, predict offer</t>
  </si>
  <si>
    <t>Fake and real news dataset</t>
  </si>
  <si>
    <t>https://www.kaggle.com/clmentbisaillon/fake-and-real-news-dataset</t>
  </si>
  <si>
    <t>Classify fake &amp; real news</t>
  </si>
  <si>
    <t>Amazon Musical Instruments Reviews</t>
  </si>
  <si>
    <t>https://www.kaggle.com/eswarchandt/amazon-music-reviews</t>
  </si>
  <si>
    <t>Sentiment analysis, classify rating star?</t>
  </si>
  <si>
    <t>The Movies Dataset</t>
  </si>
  <si>
    <t>https://www.kaggle.com/rounakbanik/the-movies-dataset</t>
  </si>
  <si>
    <t>~</t>
  </si>
  <si>
    <t>Movie recommender</t>
  </si>
  <si>
    <t>Singapore Airbnb</t>
  </si>
  <si>
    <t>https://www.kaggle.com/jojoker/singapore-airbnb</t>
  </si>
  <si>
    <t>Pricing system</t>
  </si>
  <si>
    <t>Lending Club Loan Data</t>
  </si>
  <si>
    <t>https://www.kaggle.com/wendykan/lending-club-loan-data</t>
  </si>
  <si>
    <t>Credit risk modeling</t>
  </si>
  <si>
    <t>Global Unicorns 2019</t>
  </si>
  <si>
    <t>https://www.kaggle.com/narmelan/global-unicorns-2019</t>
  </si>
  <si>
    <t>Cost of Living</t>
  </si>
  <si>
    <t>https://www.kaggle.com/stephenofarrell/cost-of-living/kernels</t>
  </si>
  <si>
    <t>Video Games Sales Dataset</t>
  </si>
  <si>
    <t>https://www.kaggle.com/sidtwr/videogames-sales-dataset</t>
  </si>
  <si>
    <t>Video Game Sales and Ratings</t>
  </si>
  <si>
    <t>https://www.kaggle.com/kendallgillies/video-game-sales-and-ratings</t>
  </si>
  <si>
    <t>Top 50 Spotify Songs - 2019</t>
  </si>
  <si>
    <t>https://www.kaggle.com/leonardopena/top50spotify2019</t>
  </si>
  <si>
    <t>Netflix Movies and TV Shows</t>
  </si>
  <si>
    <t>https://www.kaggle.com/shivamb/netflix-shows</t>
  </si>
  <si>
    <t>The Body shop Dataset</t>
  </si>
  <si>
    <t>https://www.kaggle.com/aditig02/the-body-shop-dataset</t>
  </si>
  <si>
    <t>Data</t>
  </si>
  <si>
    <t>Split</t>
  </si>
  <si>
    <t>Model</t>
  </si>
  <si>
    <t>Params</t>
  </si>
  <si>
    <t>Train Score (%)</t>
  </si>
  <si>
    <t>Test Score (%)</t>
  </si>
  <si>
    <t>Precision 0</t>
  </si>
  <si>
    <t>Recall 0</t>
  </si>
  <si>
    <t>Precision 1</t>
  </si>
  <si>
    <t>Recall 1</t>
  </si>
  <si>
    <t>Sum</t>
  </si>
  <si>
    <t>Delta</t>
  </si>
  <si>
    <t>Raw</t>
  </si>
  <si>
    <t>80/20</t>
  </si>
  <si>
    <t>LogisticRegression</t>
  </si>
  <si>
    <t>solver='newton-cg',
                                penalty='l2',
                                max_iter=100</t>
  </si>
  <si>
    <t>DecisionTreeClassifier</t>
  </si>
  <si>
    <t>criterion='gini', 
                                    max_depth=None, 
                                    min_samples_split=2,
                                    min_samples_leaf=1</t>
  </si>
  <si>
    <t>RandomForestClassifier</t>
  </si>
  <si>
    <t>criterion='gini', 
                                    max_depth=None, 
                                    min_samples_split=2, 
                                    min_samples_leaf=1, 
                                    n_estimators=100</t>
  </si>
  <si>
    <t>*</t>
  </si>
  <si>
    <t>KNeighborsClassifier</t>
  </si>
  <si>
    <t>n_neighbors=5,
                                  algorithm='auto'</t>
  </si>
  <si>
    <t>BernoulliNB</t>
  </si>
  <si>
    <t>alpha=1.0</t>
  </si>
  <si>
    <t>svm.SVC</t>
  </si>
  <si>
    <t>kernel='rbf'</t>
  </si>
  <si>
    <t>kernel='linear'</t>
  </si>
  <si>
    <t>MLPClassifier</t>
  </si>
  <si>
    <t>Robust</t>
  </si>
  <si>
    <t>Standard</t>
  </si>
  <si>
    <t>F1-Score 0</t>
  </si>
  <si>
    <t>F1-Score 1</t>
  </si>
  <si>
    <t>hidden_layer_sizes=(100,),
                           activation='relu',
                           solver='adam', 
                           alpha=0.0001, 
                           random_state=1</t>
  </si>
  <si>
    <t>hidden_layer_sizes=(100,),
                           activation='relu',
                           solver='lbfgs', 
                           alpha=0.0001, 
                           random_state=1</t>
  </si>
  <si>
    <t>almost the same</t>
  </si>
  <si>
    <t>by far</t>
  </si>
  <si>
    <t>hidden_layer_sizes=(100,),
                           activation='relu',
                           solver='adam', 
                           alpha=0.0001, 
                           random_state=1,
                           max_iter=1000</t>
  </si>
  <si>
    <t>Imbalance</t>
  </si>
  <si>
    <t>SMOTE</t>
  </si>
  <si>
    <t>no diff</t>
  </si>
  <si>
    <t>robust/std no diff</t>
  </si>
  <si>
    <t>Delta Recall 1</t>
  </si>
  <si>
    <t>Delta Test Score (%)</t>
  </si>
  <si>
    <t>Feature Selection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</si>
</sst>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0" borderId="0" xfId="0" applyAlignment="1">
      <alignment horizontal="left" vertical="top"/>
    </xf>
    <xf numFmtId="0" fontId="2" fillId="0" borderId="0" xfId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/>
    <xf numFmtId="15" fontId="1" fillId="0" borderId="1" xfId="0" applyNumberFormat="1" applyFont="1" applyBorder="1"/>
    <xf numFmtId="0" fontId="0" fillId="0" borderId="1" xfId="0" applyBorder="1"/>
    <xf numFmtId="15" fontId="1" fillId="0" borderId="2" xfId="0" applyNumberFormat="1" applyFont="1" applyBorder="1"/>
    <xf numFmtId="0" fontId="0" fillId="0" borderId="2" xfId="0" applyBorder="1"/>
    <xf numFmtId="15" fontId="3" fillId="0" borderId="2" xfId="0" applyNumberFormat="1" applyFont="1" applyBorder="1"/>
    <xf numFmtId="15" fontId="3" fillId="0" borderId="3" xfId="0" applyNumberFormat="1" applyFont="1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0" xfId="0" applyFill="1" applyAlignment="1">
      <alignment horizontal="left" vertical="top"/>
    </xf>
    <xf numFmtId="0" fontId="0" fillId="3" borderId="0" xfId="0" applyFill="1"/>
    <xf numFmtId="0" fontId="2" fillId="3" borderId="0" xfId="1" applyFill="1"/>
    <xf numFmtId="0" fontId="0" fillId="3" borderId="0" xfId="0" applyFill="1" applyAlignment="1">
      <alignment horizontal="left"/>
    </xf>
    <xf numFmtId="0" fontId="2" fillId="3" borderId="0" xfId="1" applyFill="1" applyAlignment="1">
      <alignment horizontal="left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/>
    </xf>
    <xf numFmtId="0" fontId="2" fillId="0" borderId="0" xfId="1" applyFill="1" applyAlignment="1">
      <alignment horizontal="left"/>
    </xf>
    <xf numFmtId="0" fontId="0" fillId="0" borderId="0" xfId="0" applyFill="1"/>
    <xf numFmtId="15" fontId="3" fillId="3" borderId="2" xfId="0" applyNumberFormat="1" applyFont="1" applyFill="1" applyBorder="1"/>
    <xf numFmtId="15" fontId="1" fillId="3" borderId="2" xfId="0" applyNumberFormat="1" applyFont="1" applyFill="1" applyBorder="1"/>
    <xf numFmtId="15" fontId="3" fillId="3" borderId="3" xfId="0" applyNumberFormat="1" applyFont="1" applyFill="1" applyBorder="1"/>
    <xf numFmtId="15" fontId="3" fillId="3" borderId="1" xfId="0" applyNumberFormat="1" applyFont="1" applyFill="1" applyBorder="1"/>
    <xf numFmtId="15" fontId="1" fillId="3" borderId="1" xfId="0" applyNumberFormat="1" applyFont="1" applyFill="1" applyBorder="1"/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2" fontId="6" fillId="0" borderId="0" xfId="2" applyNumberFormat="1" applyFont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2" fontId="6" fillId="0" borderId="0" xfId="2" applyNumberFormat="1" applyFont="1" applyAlignment="1">
      <alignment horizontal="center" vertical="center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center" vertical="center"/>
    </xf>
    <xf numFmtId="2" fontId="6" fillId="0" borderId="0" xfId="2" applyNumberFormat="1" applyFont="1" applyFill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4" borderId="0" xfId="0" applyFill="1" applyAlignment="1">
      <alignment horizontal="left" vertical="top"/>
    </xf>
    <xf numFmtId="0" fontId="0" fillId="4" borderId="0" xfId="0" applyFont="1" applyFill="1" applyAlignment="1">
      <alignment horizontal="left" vertical="top"/>
    </xf>
    <xf numFmtId="0" fontId="0" fillId="4" borderId="0" xfId="0" applyFont="1" applyFill="1" applyAlignment="1">
      <alignment horizontal="left" vertical="top" wrapText="1"/>
    </xf>
    <xf numFmtId="0" fontId="6" fillId="4" borderId="0" xfId="0" applyFont="1" applyFill="1" applyAlignment="1">
      <alignment horizontal="center" vertical="center"/>
    </xf>
    <xf numFmtId="2" fontId="6" fillId="4" borderId="0" xfId="2" applyNumberFormat="1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6" fillId="4" borderId="0" xfId="0" applyFont="1" applyFill="1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2" fontId="0" fillId="0" borderId="0" xfId="0" applyNumberFormat="1" applyFill="1"/>
    <xf numFmtId="0" fontId="5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0" fillId="0" borderId="0" xfId="0" applyFill="1" applyAlignment="1">
      <alignment horizontal="left" vertical="top" wrapText="1"/>
    </xf>
    <xf numFmtId="9" fontId="0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/>
    <xf numFmtId="0" fontId="5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1">
    <dxf>
      <fill>
        <patternFill patternType="solid">
          <fgColor rgb="FFDBEEF3"/>
          <bgColor rgb="FF00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ggle.com/roshansharma/online-shoppers-intention" TargetMode="External"/><Relationship Id="rId13" Type="http://schemas.openxmlformats.org/officeDocument/2006/relationships/hyperlink" Target="https://www.kaggle.com/rounakbanik/the-movies-dataset" TargetMode="External"/><Relationship Id="rId3" Type="http://schemas.openxmlformats.org/officeDocument/2006/relationships/hyperlink" Target="https://www.kaggle.com/blastchar/telco-customer-churn" TargetMode="External"/><Relationship Id="rId7" Type="http://schemas.openxmlformats.org/officeDocument/2006/relationships/hyperlink" Target="https://www.kaggle.com/iabhishekofficial/mobile-price-classification" TargetMode="External"/><Relationship Id="rId12" Type="http://schemas.openxmlformats.org/officeDocument/2006/relationships/hyperlink" Target="https://www.kaggle.com/eswarchandt/amazon-music-reviews" TargetMode="External"/><Relationship Id="rId2" Type="http://schemas.openxmlformats.org/officeDocument/2006/relationships/hyperlink" Target="https://www.kaggle.com/carrie1/ecommerce-data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kaggle.com/nicapotato/womens-ecommerce-clothing-reviews" TargetMode="External"/><Relationship Id="rId6" Type="http://schemas.openxmlformats.org/officeDocument/2006/relationships/hyperlink" Target="https://www.kaggle.com/uciml/sms-spam-collection-dataset" TargetMode="External"/><Relationship Id="rId11" Type="http://schemas.openxmlformats.org/officeDocument/2006/relationships/hyperlink" Target="https://www.kaggle.com/clmentbisaillon/fake-and-real-news-dataset" TargetMode="External"/><Relationship Id="rId5" Type="http://schemas.openxmlformats.org/officeDocument/2006/relationships/hyperlink" Target="https://www.kaggle.com/janiobachmann/bank-marketing-dataset" TargetMode="External"/><Relationship Id="rId15" Type="http://schemas.openxmlformats.org/officeDocument/2006/relationships/hyperlink" Target="https://www.kaggle.com/wendykan/lending-club-loan-data" TargetMode="External"/><Relationship Id="rId10" Type="http://schemas.openxmlformats.org/officeDocument/2006/relationships/hyperlink" Target="https://www.kaggle.com/benroshan/factors-affecting-campus-placement" TargetMode="External"/><Relationship Id="rId4" Type="http://schemas.openxmlformats.org/officeDocument/2006/relationships/hyperlink" Target="https://www.kaggle.com/kabure/german-credit-data-with-risk" TargetMode="External"/><Relationship Id="rId9" Type="http://schemas.openxmlformats.org/officeDocument/2006/relationships/hyperlink" Target="https://www.kaggle.com/shivamb/real-or-fake-fake-jobposting-prediction" TargetMode="External"/><Relationship Id="rId14" Type="http://schemas.openxmlformats.org/officeDocument/2006/relationships/hyperlink" Target="https://www.kaggle.com/jojoker/singapore-airbnb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ggle.com/aditig02/the-body-shop-dataset" TargetMode="External"/><Relationship Id="rId3" Type="http://schemas.openxmlformats.org/officeDocument/2006/relationships/hyperlink" Target="https://www.kaggle.com/sidtwr/videogames-sales-dataset" TargetMode="External"/><Relationship Id="rId7" Type="http://schemas.openxmlformats.org/officeDocument/2006/relationships/hyperlink" Target="https://www.kaggle.com/rounakbanik/the-movies-dataset" TargetMode="External"/><Relationship Id="rId2" Type="http://schemas.openxmlformats.org/officeDocument/2006/relationships/hyperlink" Target="https://www.kaggle.com/stephenofarrell/cost-of-living/kernels" TargetMode="External"/><Relationship Id="rId1" Type="http://schemas.openxmlformats.org/officeDocument/2006/relationships/hyperlink" Target="https://www.kaggle.com/narmelan/global-unicorns-2019" TargetMode="External"/><Relationship Id="rId6" Type="http://schemas.openxmlformats.org/officeDocument/2006/relationships/hyperlink" Target="https://www.kaggle.com/shivamb/netflix-shows" TargetMode="External"/><Relationship Id="rId5" Type="http://schemas.openxmlformats.org/officeDocument/2006/relationships/hyperlink" Target="https://www.kaggle.com/leonardopena/top50spotify2019" TargetMode="External"/><Relationship Id="rId4" Type="http://schemas.openxmlformats.org/officeDocument/2006/relationships/hyperlink" Target="https://www.kaggle.com/kendallgillies/video-game-sales-and-rating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3"/>
  <sheetViews>
    <sheetView zoomScale="80" zoomScaleNormal="80" workbookViewId="0">
      <selection activeCell="L8" sqref="L8"/>
    </sheetView>
  </sheetViews>
  <sheetFormatPr defaultRowHeight="14.5"/>
  <cols>
    <col min="1" max="1" width="11.1796875" customWidth="1"/>
    <col min="2" max="2" width="5.453125" customWidth="1"/>
    <col min="3" max="3" width="69.1796875" bestFit="1" customWidth="1"/>
    <col min="4" max="4" width="17.7265625" customWidth="1"/>
  </cols>
  <sheetData>
    <row r="1" spans="1:4">
      <c r="A1" s="9">
        <v>43948</v>
      </c>
      <c r="B1" s="10">
        <v>1</v>
      </c>
      <c r="C1" s="10" t="s">
        <v>0</v>
      </c>
      <c r="D1" s="16"/>
    </row>
    <row r="2" spans="1:4">
      <c r="A2" s="11">
        <v>43949</v>
      </c>
      <c r="B2" s="12">
        <v>2</v>
      </c>
      <c r="C2" s="12" t="s">
        <v>1</v>
      </c>
      <c r="D2" s="17"/>
    </row>
    <row r="3" spans="1:4">
      <c r="A3" s="11">
        <v>43950</v>
      </c>
      <c r="B3" s="12">
        <v>3</v>
      </c>
      <c r="C3" s="12" t="s">
        <v>2</v>
      </c>
      <c r="D3" s="17"/>
    </row>
    <row r="4" spans="1:4">
      <c r="A4" s="11">
        <v>43951</v>
      </c>
      <c r="B4" s="12">
        <v>4</v>
      </c>
      <c r="C4" s="12"/>
      <c r="D4" s="17"/>
    </row>
    <row r="5" spans="1:4">
      <c r="A5" s="13">
        <v>43952</v>
      </c>
      <c r="B5" s="12"/>
      <c r="C5" s="12"/>
      <c r="D5" s="17"/>
    </row>
    <row r="6" spans="1:4">
      <c r="A6" s="13">
        <v>43953</v>
      </c>
      <c r="B6" s="12"/>
      <c r="C6" s="12"/>
      <c r="D6" s="17"/>
    </row>
    <row r="7" spans="1:4" ht="15" thickBot="1">
      <c r="A7" s="14">
        <v>43954</v>
      </c>
      <c r="B7" s="15"/>
      <c r="C7" s="15"/>
      <c r="D7" s="18"/>
    </row>
    <row r="8" spans="1:4">
      <c r="A8" s="9">
        <v>43955</v>
      </c>
      <c r="B8" s="10">
        <v>5</v>
      </c>
      <c r="C8" s="10"/>
      <c r="D8" s="16"/>
    </row>
    <row r="9" spans="1:4">
      <c r="A9" s="11">
        <v>43956</v>
      </c>
      <c r="B9" s="12">
        <v>6</v>
      </c>
      <c r="C9" s="12" t="s">
        <v>3</v>
      </c>
      <c r="D9" s="17"/>
    </row>
    <row r="10" spans="1:4">
      <c r="A10" s="11">
        <v>43957</v>
      </c>
      <c r="B10" s="12">
        <v>7</v>
      </c>
      <c r="C10" s="12" t="s">
        <v>4</v>
      </c>
      <c r="D10" s="17"/>
    </row>
    <row r="11" spans="1:4">
      <c r="A11" s="13">
        <v>43958</v>
      </c>
      <c r="B11" s="12"/>
      <c r="C11" s="12"/>
      <c r="D11" s="17"/>
    </row>
    <row r="12" spans="1:4">
      <c r="A12" s="11">
        <v>43959</v>
      </c>
      <c r="B12" s="12">
        <v>8</v>
      </c>
      <c r="C12" s="12"/>
      <c r="D12" s="17"/>
    </row>
    <row r="13" spans="1:4">
      <c r="A13" s="13">
        <v>43960</v>
      </c>
      <c r="B13" s="12"/>
      <c r="C13" s="12"/>
      <c r="D13" s="17"/>
    </row>
    <row r="14" spans="1:4" ht="15" thickBot="1">
      <c r="A14" s="14">
        <v>43961</v>
      </c>
      <c r="B14" s="15"/>
      <c r="C14" s="15"/>
      <c r="D14" s="18"/>
    </row>
    <row r="15" spans="1:4">
      <c r="A15" s="9">
        <v>43962</v>
      </c>
      <c r="B15" s="10">
        <v>9</v>
      </c>
      <c r="C15" s="10"/>
      <c r="D15" s="16"/>
    </row>
    <row r="16" spans="1:4">
      <c r="A16" s="11">
        <v>43963</v>
      </c>
      <c r="B16" s="12">
        <v>10</v>
      </c>
      <c r="C16" s="12"/>
      <c r="D16" s="17"/>
    </row>
    <row r="17" spans="1:5">
      <c r="A17" s="11">
        <v>43964</v>
      </c>
      <c r="B17" s="12">
        <v>11</v>
      </c>
      <c r="C17" s="12" t="s">
        <v>5</v>
      </c>
      <c r="D17" s="17"/>
    </row>
    <row r="18" spans="1:5">
      <c r="A18" s="11">
        <v>43965</v>
      </c>
      <c r="B18" s="12">
        <v>12</v>
      </c>
      <c r="C18" s="12" t="s">
        <v>6</v>
      </c>
      <c r="D18" s="17"/>
    </row>
    <row r="19" spans="1:5">
      <c r="A19" s="11">
        <v>43966</v>
      </c>
      <c r="B19" s="12">
        <v>13</v>
      </c>
      <c r="C19" s="12"/>
      <c r="D19" s="17"/>
    </row>
    <row r="20" spans="1:5">
      <c r="A20" s="13">
        <v>43967</v>
      </c>
      <c r="B20" s="12"/>
      <c r="C20" s="12"/>
      <c r="D20" s="17"/>
    </row>
    <row r="21" spans="1:5" ht="15" thickBot="1">
      <c r="A21" s="14">
        <v>43968</v>
      </c>
      <c r="B21" s="15"/>
      <c r="C21" s="15"/>
      <c r="D21" s="18"/>
    </row>
    <row r="22" spans="1:5">
      <c r="A22" s="9">
        <v>43969</v>
      </c>
      <c r="B22" s="10">
        <v>14</v>
      </c>
      <c r="C22" s="10"/>
      <c r="D22" s="16"/>
    </row>
    <row r="23" spans="1:5">
      <c r="A23" s="11">
        <v>43970</v>
      </c>
      <c r="B23" s="12">
        <v>15</v>
      </c>
      <c r="C23" s="12"/>
      <c r="D23" s="17"/>
    </row>
    <row r="24" spans="1:5">
      <c r="A24" s="11">
        <v>43971</v>
      </c>
      <c r="B24" s="12">
        <v>16</v>
      </c>
      <c r="C24" s="12"/>
      <c r="D24" s="17"/>
      <c r="E24" t="s">
        <v>7</v>
      </c>
    </row>
    <row r="25" spans="1:5">
      <c r="A25" s="28">
        <v>43972</v>
      </c>
      <c r="B25" s="12"/>
      <c r="C25" s="12"/>
      <c r="D25" s="17"/>
    </row>
    <row r="26" spans="1:5">
      <c r="A26" s="29">
        <v>43973</v>
      </c>
      <c r="B26" s="12"/>
      <c r="C26" s="12"/>
      <c r="D26" s="17"/>
    </row>
    <row r="27" spans="1:5">
      <c r="A27" s="28">
        <v>43974</v>
      </c>
      <c r="B27" s="12"/>
      <c r="C27" s="12"/>
      <c r="D27" s="12"/>
    </row>
    <row r="28" spans="1:5" ht="15" thickBot="1">
      <c r="A28" s="30">
        <v>43975</v>
      </c>
      <c r="B28" s="15"/>
      <c r="C28" s="15"/>
      <c r="D28" s="15"/>
    </row>
    <row r="29" spans="1:5">
      <c r="A29" s="31">
        <v>43976</v>
      </c>
      <c r="B29" s="10"/>
      <c r="C29" s="10"/>
      <c r="D29" s="10"/>
    </row>
    <row r="30" spans="1:5">
      <c r="A30" s="29">
        <v>43977</v>
      </c>
      <c r="B30" s="12"/>
      <c r="C30" s="12"/>
      <c r="D30" s="12"/>
    </row>
    <row r="31" spans="1:5">
      <c r="A31" s="29">
        <v>43978</v>
      </c>
      <c r="B31" s="12"/>
      <c r="C31" s="12"/>
      <c r="D31" s="12"/>
    </row>
    <row r="32" spans="1:5">
      <c r="A32" s="29">
        <v>43979</v>
      </c>
      <c r="B32" s="12"/>
      <c r="C32" s="12"/>
      <c r="D32" s="12"/>
    </row>
    <row r="33" spans="1:5">
      <c r="A33" s="29">
        <v>43980</v>
      </c>
      <c r="B33" s="12"/>
      <c r="C33" s="12"/>
      <c r="D33" s="12"/>
    </row>
    <row r="34" spans="1:5">
      <c r="A34" s="28">
        <v>43981</v>
      </c>
      <c r="B34" s="12"/>
      <c r="C34" s="12"/>
      <c r="D34" s="12"/>
    </row>
    <row r="35" spans="1:5" ht="15" thickBot="1">
      <c r="A35" s="30">
        <v>43982</v>
      </c>
      <c r="B35" s="15"/>
      <c r="C35" s="15"/>
      <c r="D35" s="15"/>
    </row>
    <row r="36" spans="1:5">
      <c r="A36" s="32">
        <v>43983</v>
      </c>
      <c r="B36" s="10"/>
      <c r="C36" s="10"/>
      <c r="D36" s="10"/>
    </row>
    <row r="37" spans="1:5">
      <c r="A37" s="11">
        <v>43984</v>
      </c>
      <c r="B37" s="12">
        <v>17</v>
      </c>
      <c r="C37" s="12"/>
      <c r="D37" s="12"/>
      <c r="E37" t="s">
        <v>8</v>
      </c>
    </row>
    <row r="38" spans="1:5">
      <c r="A38" s="11">
        <v>43985</v>
      </c>
      <c r="B38" s="12">
        <v>18</v>
      </c>
      <c r="C38" s="12"/>
      <c r="D38" s="12"/>
      <c r="E38" t="s">
        <v>9</v>
      </c>
    </row>
    <row r="39" spans="1:5">
      <c r="A39" s="11">
        <v>43986</v>
      </c>
      <c r="B39" s="12">
        <v>19</v>
      </c>
      <c r="C39" s="12"/>
      <c r="D39" s="12"/>
      <c r="E39" t="s">
        <v>10</v>
      </c>
    </row>
    <row r="40" spans="1:5">
      <c r="A40" s="11">
        <v>43987</v>
      </c>
      <c r="B40" s="12">
        <v>20</v>
      </c>
      <c r="C40" s="12"/>
      <c r="D40" s="12"/>
      <c r="E40" t="s">
        <v>10</v>
      </c>
    </row>
    <row r="41" spans="1:5">
      <c r="A41" s="13">
        <v>43988</v>
      </c>
      <c r="B41" s="12"/>
      <c r="C41" s="12"/>
      <c r="D41" s="12"/>
    </row>
    <row r="42" spans="1:5" ht="15" thickBot="1">
      <c r="A42" s="13">
        <v>43989</v>
      </c>
      <c r="B42" s="15"/>
      <c r="C42" s="15"/>
      <c r="D42" s="15"/>
    </row>
    <row r="43" spans="1:5">
      <c r="A43" s="9">
        <v>43990</v>
      </c>
      <c r="B43" s="10">
        <v>21</v>
      </c>
      <c r="C43" s="10" t="s">
        <v>11</v>
      </c>
      <c r="D43" s="10"/>
    </row>
    <row r="44" spans="1:5">
      <c r="A44" s="11">
        <v>43991</v>
      </c>
      <c r="B44" s="12">
        <v>22</v>
      </c>
      <c r="C44" s="12" t="s">
        <v>11</v>
      </c>
      <c r="D44" s="12"/>
    </row>
    <row r="45" spans="1:5">
      <c r="A45" s="11">
        <v>43992</v>
      </c>
      <c r="B45" s="12"/>
      <c r="C45" s="12" t="s">
        <v>12</v>
      </c>
      <c r="D45" s="12"/>
    </row>
    <row r="46" spans="1:5">
      <c r="A46" s="11">
        <v>43993</v>
      </c>
      <c r="B46" s="12">
        <v>1</v>
      </c>
      <c r="C46" s="12" t="s">
        <v>13</v>
      </c>
      <c r="D46" s="12"/>
    </row>
    <row r="47" spans="1:5">
      <c r="A47" s="11">
        <v>43994</v>
      </c>
      <c r="B47" s="12">
        <v>2</v>
      </c>
      <c r="C47" s="12" t="s">
        <v>14</v>
      </c>
      <c r="D47" s="12"/>
    </row>
    <row r="48" spans="1:5">
      <c r="A48" s="13">
        <v>43995</v>
      </c>
      <c r="B48" s="12"/>
      <c r="C48" s="12" t="s">
        <v>15</v>
      </c>
      <c r="D48" s="12"/>
    </row>
    <row r="49" spans="1:4" ht="15" thickBot="1">
      <c r="A49" s="14">
        <v>43996</v>
      </c>
      <c r="B49" s="15"/>
      <c r="C49" s="15"/>
      <c r="D49" s="15"/>
    </row>
    <row r="50" spans="1:4">
      <c r="A50" s="9">
        <v>43997</v>
      </c>
      <c r="B50" s="10">
        <v>3</v>
      </c>
      <c r="C50" s="10"/>
      <c r="D50" s="10"/>
    </row>
    <row r="51" spans="1:4">
      <c r="A51" s="11">
        <v>43998</v>
      </c>
      <c r="B51" s="12">
        <v>4</v>
      </c>
      <c r="C51" s="12"/>
      <c r="D51" s="12"/>
    </row>
    <row r="52" spans="1:4">
      <c r="A52" s="11">
        <v>43999</v>
      </c>
      <c r="B52" s="12">
        <v>5</v>
      </c>
      <c r="C52" s="12"/>
      <c r="D52" s="12"/>
    </row>
    <row r="53" spans="1:4">
      <c r="A53" s="11">
        <v>44000</v>
      </c>
      <c r="B53" s="12"/>
      <c r="C53" s="12" t="s">
        <v>16</v>
      </c>
      <c r="D53" s="12"/>
    </row>
    <row r="54" spans="1:4">
      <c r="A54" s="11">
        <v>44001</v>
      </c>
      <c r="B54" s="12"/>
      <c r="C54" s="12"/>
      <c r="D54" s="12"/>
    </row>
    <row r="55" spans="1:4">
      <c r="A55" s="13">
        <v>44002</v>
      </c>
      <c r="B55" s="12"/>
      <c r="C55" s="12"/>
      <c r="D55" s="12"/>
    </row>
    <row r="56" spans="1:4" ht="15" thickBot="1">
      <c r="A56" s="14">
        <v>44003</v>
      </c>
      <c r="B56" s="15"/>
      <c r="C56" s="15"/>
      <c r="D56" s="15"/>
    </row>
    <row r="57" spans="1:4">
      <c r="A57" s="9">
        <v>44004</v>
      </c>
      <c r="B57" s="10">
        <v>4</v>
      </c>
      <c r="C57" s="10"/>
      <c r="D57" s="10"/>
    </row>
    <row r="58" spans="1:4">
      <c r="A58" s="11">
        <v>44005</v>
      </c>
      <c r="B58" s="12">
        <v>5</v>
      </c>
      <c r="C58" s="12"/>
      <c r="D58" s="12"/>
    </row>
    <row r="59" spans="1:4">
      <c r="A59" s="11">
        <v>44006</v>
      </c>
      <c r="B59" s="12"/>
      <c r="C59" s="12" t="s">
        <v>16</v>
      </c>
      <c r="D59" s="12"/>
    </row>
    <row r="60" spans="1:4">
      <c r="A60" s="11">
        <v>44007</v>
      </c>
      <c r="B60" s="12"/>
      <c r="C60" s="12"/>
      <c r="D60" s="12"/>
    </row>
    <row r="61" spans="1:4">
      <c r="A61" s="11">
        <v>44008</v>
      </c>
      <c r="B61" s="12"/>
      <c r="C61" s="12"/>
      <c r="D61" s="12"/>
    </row>
    <row r="62" spans="1:4">
      <c r="A62" s="13">
        <v>44009</v>
      </c>
      <c r="B62" s="12"/>
      <c r="C62" s="12"/>
      <c r="D62" s="12"/>
    </row>
    <row r="63" spans="1:4" ht="15" thickBot="1">
      <c r="A63" s="14">
        <v>44010</v>
      </c>
      <c r="B63" s="15"/>
      <c r="C63" s="15"/>
      <c r="D63" s="1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9"/>
  <sheetViews>
    <sheetView tabSelected="1" zoomScale="90" zoomScaleNormal="90" workbookViewId="0">
      <pane ySplit="2" topLeftCell="A3" activePane="bottomLeft" state="frozen"/>
      <selection activeCell="L8" sqref="L8"/>
      <selection pane="bottomLeft" activeCell="E3" sqref="E3"/>
    </sheetView>
  </sheetViews>
  <sheetFormatPr defaultRowHeight="14.5"/>
  <cols>
    <col min="1" max="1" width="8.6328125" customWidth="1"/>
    <col min="2" max="3" width="9.08984375" customWidth="1"/>
    <col min="4" max="4" width="7.453125" bestFit="1" customWidth="1"/>
    <col min="5" max="5" width="20.54296875" bestFit="1" customWidth="1"/>
    <col min="6" max="6" width="25.1796875" bestFit="1" customWidth="1"/>
    <col min="7" max="7" width="16.81640625" bestFit="1" customWidth="1"/>
    <col min="8" max="8" width="15.90625" bestFit="1" customWidth="1"/>
    <col min="9" max="9" width="13.1796875" bestFit="1" customWidth="1"/>
    <col min="10" max="10" width="10.6328125" customWidth="1"/>
    <col min="11" max="11" width="12.6328125" bestFit="1" customWidth="1"/>
    <col min="12" max="12" width="13.1796875" bestFit="1" customWidth="1"/>
    <col min="13" max="13" width="10.6328125" customWidth="1"/>
    <col min="14" max="14" width="12.6328125" bestFit="1" customWidth="1"/>
    <col min="15" max="15" width="1.90625" bestFit="1" customWidth="1"/>
    <col min="16" max="16" width="7.6328125" customWidth="1"/>
    <col min="17" max="17" width="4.453125" bestFit="1" customWidth="1"/>
    <col min="18" max="18" width="13.1796875" bestFit="1" customWidth="1"/>
    <col min="20" max="20" width="18.6328125" bestFit="1" customWidth="1"/>
  </cols>
  <sheetData>
    <row r="1" spans="1:20">
      <c r="A1" s="27"/>
      <c r="B1" s="27"/>
      <c r="C1" s="27"/>
      <c r="D1" s="27"/>
      <c r="E1" s="27"/>
      <c r="F1" s="27"/>
      <c r="G1" s="68" t="e">
        <f t="shared" ref="G1:N1" si="0">AVERAGE(G3:G7)</f>
        <v>#DIV/0!</v>
      </c>
      <c r="H1" s="68" t="e">
        <f t="shared" si="0"/>
        <v>#DIV/0!</v>
      </c>
      <c r="I1" s="68" t="e">
        <f t="shared" si="0"/>
        <v>#DIV/0!</v>
      </c>
      <c r="J1" s="68" t="e">
        <f t="shared" si="0"/>
        <v>#DIV/0!</v>
      </c>
      <c r="K1" s="68" t="e">
        <f t="shared" si="0"/>
        <v>#DIV/0!</v>
      </c>
      <c r="L1" s="68" t="e">
        <f t="shared" si="0"/>
        <v>#DIV/0!</v>
      </c>
      <c r="M1" s="68" t="e">
        <f t="shared" si="0"/>
        <v>#DIV/0!</v>
      </c>
      <c r="N1" s="68" t="e">
        <f t="shared" si="0"/>
        <v>#DIV/0!</v>
      </c>
      <c r="O1" s="27"/>
      <c r="P1" s="68" t="e">
        <f>AVERAGE(P3:P7)</f>
        <v>#DIV/0!</v>
      </c>
    </row>
    <row r="2" spans="1:20" s="75" customFormat="1">
      <c r="A2" s="69" t="s">
        <v>82</v>
      </c>
      <c r="B2" s="69" t="s">
        <v>120</v>
      </c>
      <c r="C2" s="69" t="s">
        <v>126</v>
      </c>
      <c r="D2" s="69" t="s">
        <v>83</v>
      </c>
      <c r="E2" s="69" t="s">
        <v>84</v>
      </c>
      <c r="F2" s="69" t="s">
        <v>85</v>
      </c>
      <c r="G2" s="69" t="s">
        <v>86</v>
      </c>
      <c r="H2" s="69" t="s">
        <v>87</v>
      </c>
      <c r="I2" s="70" t="s">
        <v>88</v>
      </c>
      <c r="J2" s="69" t="s">
        <v>89</v>
      </c>
      <c r="K2" s="69" t="s">
        <v>113</v>
      </c>
      <c r="L2" s="69" t="s">
        <v>90</v>
      </c>
      <c r="M2" s="70" t="s">
        <v>91</v>
      </c>
      <c r="N2" s="69" t="s">
        <v>114</v>
      </c>
      <c r="O2" s="74"/>
      <c r="P2" s="69" t="s">
        <v>92</v>
      </c>
      <c r="R2" s="75" t="s">
        <v>124</v>
      </c>
      <c r="T2" s="75" t="s">
        <v>125</v>
      </c>
    </row>
    <row r="3" spans="1:20" ht="32.5" customHeight="1">
      <c r="A3" s="24" t="s">
        <v>111</v>
      </c>
      <c r="B3" s="24" t="s">
        <v>121</v>
      </c>
      <c r="C3" s="24">
        <v>20</v>
      </c>
      <c r="D3" s="47" t="s">
        <v>95</v>
      </c>
      <c r="E3" s="47" t="s">
        <v>100</v>
      </c>
      <c r="F3" s="48" t="s">
        <v>101</v>
      </c>
      <c r="G3" s="49"/>
      <c r="H3" s="50"/>
      <c r="I3" s="49"/>
      <c r="J3" s="50"/>
      <c r="K3" s="50" t="e">
        <f>(2*(I3*J3))/(I3+J3)</f>
        <v>#DIV/0!</v>
      </c>
      <c r="L3" s="50"/>
      <c r="M3" s="50"/>
      <c r="N3" s="50" t="e">
        <f>(2*(L3*M3))/(L3+M3)</f>
        <v>#DIV/0!</v>
      </c>
      <c r="O3" s="54" t="s">
        <v>102</v>
      </c>
      <c r="P3" s="55" t="e">
        <f>SUM(G3:N3)</f>
        <v>#DIV/0!</v>
      </c>
      <c r="Q3" s="50">
        <v>0.6</v>
      </c>
      <c r="R3" s="72">
        <f>(M3-Q3)/Q3</f>
        <v>-1</v>
      </c>
      <c r="S3" s="73">
        <v>90.27</v>
      </c>
      <c r="T3" s="72">
        <f>(H3-S3)/S3</f>
        <v>-1</v>
      </c>
    </row>
    <row r="4" spans="1:20" ht="32.5" customHeight="1">
      <c r="A4" s="24" t="s">
        <v>111</v>
      </c>
      <c r="B4" s="24" t="s">
        <v>121</v>
      </c>
      <c r="C4" s="24">
        <v>20</v>
      </c>
      <c r="D4" s="47" t="s">
        <v>95</v>
      </c>
      <c r="E4" s="44" t="s">
        <v>107</v>
      </c>
      <c r="F4" s="44" t="s">
        <v>108</v>
      </c>
      <c r="G4" s="49"/>
      <c r="H4" s="50"/>
      <c r="I4" s="49"/>
      <c r="J4" s="50"/>
      <c r="K4" s="50" t="e">
        <f>(2*(I4*J4))/(I4+J4)</f>
        <v>#DIV/0!</v>
      </c>
      <c r="L4" s="50"/>
      <c r="M4" s="50"/>
      <c r="N4" s="50" t="e">
        <f>(2*(L4*M4))/(L4+M4)</f>
        <v>#DIV/0!</v>
      </c>
      <c r="O4" s="54" t="s">
        <v>102</v>
      </c>
      <c r="P4" s="55" t="e">
        <f>SUM(G4:N4)</f>
        <v>#DIV/0!</v>
      </c>
      <c r="Q4" s="50">
        <v>0.79</v>
      </c>
      <c r="R4" s="72">
        <f t="shared" ref="R4:R7" si="1">(M4-Q4)/Q4</f>
        <v>-1</v>
      </c>
      <c r="S4" s="73">
        <v>87.23</v>
      </c>
      <c r="T4" s="72">
        <f t="shared" ref="T4:T7" si="2">(H4-S4)/S4</f>
        <v>-1</v>
      </c>
    </row>
    <row r="5" spans="1:20" ht="32.5" customHeight="1">
      <c r="A5" s="24" t="s">
        <v>112</v>
      </c>
      <c r="B5" s="24" t="s">
        <v>121</v>
      </c>
      <c r="C5" s="24">
        <v>20</v>
      </c>
      <c r="D5" s="47" t="s">
        <v>95</v>
      </c>
      <c r="E5" s="47" t="s">
        <v>98</v>
      </c>
      <c r="F5" s="71" t="s">
        <v>99</v>
      </c>
      <c r="G5" s="49"/>
      <c r="H5" s="50"/>
      <c r="I5" s="49"/>
      <c r="J5" s="50"/>
      <c r="K5" s="50" t="e">
        <f>(2*(I5*J5))/(I5+J5)</f>
        <v>#DIV/0!</v>
      </c>
      <c r="L5" s="50"/>
      <c r="M5" s="50"/>
      <c r="N5" s="50" t="e">
        <f>(2*(L5*M5))/(L5+M5)</f>
        <v>#DIV/0!</v>
      </c>
      <c r="O5" s="54" t="s">
        <v>102</v>
      </c>
      <c r="P5" s="55" t="e">
        <f>SUM(G5:N5)</f>
        <v>#DIV/0!</v>
      </c>
      <c r="Q5" s="50">
        <v>0.64</v>
      </c>
      <c r="R5" s="72">
        <f t="shared" si="1"/>
        <v>-1</v>
      </c>
      <c r="S5" s="73">
        <v>86.13</v>
      </c>
      <c r="T5" s="72">
        <f t="shared" si="2"/>
        <v>-1</v>
      </c>
    </row>
    <row r="6" spans="1:20" ht="32.5" customHeight="1">
      <c r="A6" s="24" t="s">
        <v>112</v>
      </c>
      <c r="B6" s="24" t="s">
        <v>121</v>
      </c>
      <c r="C6" s="24">
        <v>20</v>
      </c>
      <c r="D6" s="47" t="s">
        <v>95</v>
      </c>
      <c r="E6" s="47" t="s">
        <v>110</v>
      </c>
      <c r="F6" s="45" t="s">
        <v>119</v>
      </c>
      <c r="G6" s="49"/>
      <c r="H6" s="50"/>
      <c r="I6" s="49"/>
      <c r="J6" s="50"/>
      <c r="K6" s="50" t="e">
        <f>(2*(I6*J6))/(I6+J6)</f>
        <v>#DIV/0!</v>
      </c>
      <c r="L6" s="50"/>
      <c r="M6" s="50"/>
      <c r="N6" s="50" t="e">
        <f>(2*(L6*M6))/(L6+M6)</f>
        <v>#DIV/0!</v>
      </c>
      <c r="O6" s="54" t="s">
        <v>102</v>
      </c>
      <c r="P6" s="55" t="e">
        <f>SUM(G6:N6)</f>
        <v>#DIV/0!</v>
      </c>
      <c r="Q6" s="50">
        <v>0.57999999999999996</v>
      </c>
      <c r="R6" s="72">
        <f t="shared" si="1"/>
        <v>-1</v>
      </c>
      <c r="S6" s="73">
        <v>87.75</v>
      </c>
      <c r="T6" s="72">
        <f t="shared" si="2"/>
        <v>-1</v>
      </c>
    </row>
    <row r="7" spans="1:20" ht="32.5" customHeight="1">
      <c r="A7" s="24" t="s">
        <v>112</v>
      </c>
      <c r="B7" s="24" t="s">
        <v>121</v>
      </c>
      <c r="C7" s="24">
        <v>20</v>
      </c>
      <c r="D7" s="47" t="s">
        <v>95</v>
      </c>
      <c r="E7" s="47" t="s">
        <v>110</v>
      </c>
      <c r="F7" s="71" t="s">
        <v>116</v>
      </c>
      <c r="G7" s="49"/>
      <c r="H7" s="50"/>
      <c r="I7" s="49"/>
      <c r="J7" s="50"/>
      <c r="K7" s="50" t="e">
        <f>(2*(I7*J7))/(I7+J7)</f>
        <v>#DIV/0!</v>
      </c>
      <c r="L7" s="50"/>
      <c r="M7" s="50"/>
      <c r="N7" s="50" t="e">
        <f>(2*(L7*M7))/(L7+M7)</f>
        <v>#DIV/0!</v>
      </c>
      <c r="O7" s="54" t="s">
        <v>102</v>
      </c>
      <c r="P7" s="55" t="e">
        <f>SUM(G7:N7)</f>
        <v>#DIV/0!</v>
      </c>
      <c r="Q7" s="50">
        <v>0.61</v>
      </c>
      <c r="R7" s="72">
        <f t="shared" si="1"/>
        <v>-1</v>
      </c>
      <c r="S7" s="73">
        <v>87.39</v>
      </c>
      <c r="T7" s="72">
        <f t="shared" si="2"/>
        <v>-1</v>
      </c>
    </row>
    <row r="8" spans="1:20">
      <c r="H8" s="51"/>
    </row>
    <row r="9" spans="1:20">
      <c r="H9" s="51"/>
    </row>
  </sheetData>
  <autoFilter ref="A2:P7">
    <filterColumn colId="0"/>
    <filterColumn colId="1"/>
    <filterColumn colId="2"/>
    <filterColumn colId="14"/>
  </autoFilter>
  <conditionalFormatting sqref="G3:G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7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7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7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7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7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:N7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3:T7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3:R7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L8" sqref="L8"/>
    </sheetView>
  </sheetViews>
  <sheetFormatPr defaultRowHeight="14.5"/>
  <cols>
    <col min="1" max="1" width="4" customWidth="1"/>
    <col min="2" max="2" width="34.81640625" bestFit="1" customWidth="1"/>
    <col min="3" max="3" width="17.26953125" customWidth="1"/>
    <col min="4" max="4" width="13.26953125" customWidth="1"/>
    <col min="5" max="5" width="56.26953125" customWidth="1"/>
  </cols>
  <sheetData>
    <row r="1" spans="1:5" s="8" customFormat="1">
      <c r="A1" s="7" t="s">
        <v>17</v>
      </c>
      <c r="B1" s="7" t="s">
        <v>18</v>
      </c>
      <c r="C1" s="7" t="s">
        <v>19</v>
      </c>
      <c r="D1" s="7" t="s">
        <v>20</v>
      </c>
      <c r="E1" s="7" t="s">
        <v>21</v>
      </c>
    </row>
    <row r="2" spans="1:5">
      <c r="A2" s="4">
        <v>1</v>
      </c>
      <c r="B2" s="4" t="s">
        <v>22</v>
      </c>
      <c r="C2" s="5" t="s">
        <v>23</v>
      </c>
      <c r="D2" s="4">
        <v>11</v>
      </c>
      <c r="E2" s="6" t="s">
        <v>24</v>
      </c>
    </row>
    <row r="3" spans="1:5" ht="29">
      <c r="A3" s="4">
        <v>2</v>
      </c>
      <c r="B3" s="4" t="s">
        <v>25</v>
      </c>
      <c r="C3" s="5" t="s">
        <v>26</v>
      </c>
      <c r="D3" s="4">
        <v>8</v>
      </c>
      <c r="E3" s="6" t="s">
        <v>27</v>
      </c>
    </row>
    <row r="4" spans="1:5">
      <c r="A4" s="2">
        <v>3</v>
      </c>
      <c r="B4" s="2" t="s">
        <v>28</v>
      </c>
      <c r="C4" s="3" t="s">
        <v>29</v>
      </c>
      <c r="D4" s="2">
        <v>21</v>
      </c>
      <c r="E4" s="2" t="s">
        <v>30</v>
      </c>
    </row>
    <row r="5" spans="1:5" s="20" customFormat="1">
      <c r="A5" s="19">
        <v>4</v>
      </c>
      <c r="B5" s="22" t="s">
        <v>31</v>
      </c>
      <c r="C5" s="23" t="s">
        <v>32</v>
      </c>
      <c r="D5" s="19">
        <v>11</v>
      </c>
      <c r="E5" s="22" t="s">
        <v>33</v>
      </c>
    </row>
    <row r="6" spans="1:5" s="27" customFormat="1">
      <c r="A6" s="24">
        <v>5</v>
      </c>
      <c r="B6" s="25" t="s">
        <v>34</v>
      </c>
      <c r="C6" s="26" t="s">
        <v>35</v>
      </c>
      <c r="D6" s="24">
        <v>17</v>
      </c>
      <c r="E6" s="25" t="s">
        <v>36</v>
      </c>
    </row>
    <row r="7" spans="1:5" s="20" customFormat="1">
      <c r="A7" s="19">
        <v>6</v>
      </c>
      <c r="B7" s="20" t="s">
        <v>37</v>
      </c>
      <c r="C7" s="21" t="s">
        <v>38</v>
      </c>
      <c r="D7" s="19">
        <v>4</v>
      </c>
      <c r="E7" s="22" t="s">
        <v>39</v>
      </c>
    </row>
    <row r="8" spans="1:5" s="20" customFormat="1">
      <c r="A8" s="19">
        <v>7</v>
      </c>
      <c r="B8" s="20" t="s">
        <v>40</v>
      </c>
      <c r="C8" s="21" t="s">
        <v>41</v>
      </c>
      <c r="D8" s="19">
        <v>21</v>
      </c>
      <c r="E8" s="22" t="s">
        <v>42</v>
      </c>
    </row>
    <row r="9" spans="1:5">
      <c r="A9" s="4">
        <v>8</v>
      </c>
      <c r="B9" t="s">
        <v>43</v>
      </c>
      <c r="C9" s="1" t="s">
        <v>44</v>
      </c>
      <c r="D9" s="4">
        <v>18</v>
      </c>
      <c r="E9" s="2" t="s">
        <v>45</v>
      </c>
    </row>
    <row r="10" spans="1:5" s="20" customFormat="1">
      <c r="A10" s="22">
        <v>9</v>
      </c>
      <c r="B10" s="20" t="s">
        <v>46</v>
      </c>
      <c r="C10" s="21" t="s">
        <v>47</v>
      </c>
      <c r="D10" s="19">
        <v>18</v>
      </c>
      <c r="E10" s="22" t="s">
        <v>48</v>
      </c>
    </row>
    <row r="11" spans="1:5" s="20" customFormat="1">
      <c r="A11" s="19">
        <v>10</v>
      </c>
      <c r="B11" s="20" t="s">
        <v>49</v>
      </c>
      <c r="C11" s="21" t="s">
        <v>50</v>
      </c>
      <c r="D11" s="19">
        <v>15</v>
      </c>
      <c r="E11" s="22" t="s">
        <v>51</v>
      </c>
    </row>
    <row r="12" spans="1:5" s="20" customFormat="1">
      <c r="A12" s="19">
        <v>11</v>
      </c>
      <c r="B12" s="20" t="s">
        <v>52</v>
      </c>
      <c r="C12" s="21" t="s">
        <v>53</v>
      </c>
      <c r="D12" s="19">
        <v>4</v>
      </c>
      <c r="E12" s="22" t="s">
        <v>54</v>
      </c>
    </row>
    <row r="13" spans="1:5" s="20" customFormat="1">
      <c r="A13" s="19">
        <v>12</v>
      </c>
      <c r="B13" s="20" t="s">
        <v>55</v>
      </c>
      <c r="C13" s="21" t="s">
        <v>56</v>
      </c>
      <c r="D13" s="19">
        <v>9</v>
      </c>
      <c r="E13" s="22" t="s">
        <v>57</v>
      </c>
    </row>
    <row r="14" spans="1:5" s="20" customFormat="1">
      <c r="A14" s="19">
        <v>13</v>
      </c>
      <c r="B14" s="20" t="s">
        <v>58</v>
      </c>
      <c r="C14" s="21" t="s">
        <v>59</v>
      </c>
      <c r="D14" s="20" t="s">
        <v>60</v>
      </c>
      <c r="E14" s="22" t="s">
        <v>61</v>
      </c>
    </row>
    <row r="15" spans="1:5" s="20" customFormat="1">
      <c r="A15" s="19">
        <v>14</v>
      </c>
      <c r="B15" s="20" t="s">
        <v>62</v>
      </c>
      <c r="C15" s="21" t="s">
        <v>63</v>
      </c>
      <c r="D15" s="19">
        <v>16</v>
      </c>
      <c r="E15" s="22" t="s">
        <v>64</v>
      </c>
    </row>
    <row r="16" spans="1:5" s="20" customFormat="1">
      <c r="A16" s="19">
        <v>15</v>
      </c>
      <c r="B16" s="20" t="s">
        <v>65</v>
      </c>
      <c r="C16" s="21" t="s">
        <v>66</v>
      </c>
      <c r="D16" s="19">
        <v>145</v>
      </c>
      <c r="E16" s="22" t="s">
        <v>67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</hyperlinks>
  <pageMargins left="0.7" right="0.7" top="0.75" bottom="0.75" header="0.3" footer="0.3"/>
  <pageSetup paperSize="9"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L8" sqref="L8"/>
    </sheetView>
  </sheetViews>
  <sheetFormatPr defaultRowHeight="14.5"/>
  <cols>
    <col min="1" max="1" width="3.1796875" bestFit="1" customWidth="1"/>
    <col min="2" max="2" width="26" bestFit="1" customWidth="1"/>
    <col min="3" max="3" width="54.453125" bestFit="1" customWidth="1"/>
  </cols>
  <sheetData>
    <row r="1" spans="1:3">
      <c r="A1" s="4" t="s">
        <v>17</v>
      </c>
      <c r="B1" s="4" t="s">
        <v>18</v>
      </c>
      <c r="C1" s="4" t="s">
        <v>19</v>
      </c>
    </row>
    <row r="2" spans="1:3">
      <c r="A2">
        <v>1</v>
      </c>
      <c r="B2" t="s">
        <v>68</v>
      </c>
      <c r="C2" s="1" t="s">
        <v>69</v>
      </c>
    </row>
    <row r="3" spans="1:3">
      <c r="A3">
        <v>2</v>
      </c>
      <c r="B3" t="s">
        <v>70</v>
      </c>
      <c r="C3" s="1" t="s">
        <v>71</v>
      </c>
    </row>
    <row r="4" spans="1:3">
      <c r="A4">
        <v>3</v>
      </c>
      <c r="B4" t="s">
        <v>72</v>
      </c>
      <c r="C4" s="1" t="s">
        <v>73</v>
      </c>
    </row>
    <row r="5" spans="1:3">
      <c r="A5">
        <v>4</v>
      </c>
      <c r="B5" t="s">
        <v>74</v>
      </c>
      <c r="C5" s="1" t="s">
        <v>75</v>
      </c>
    </row>
    <row r="6" spans="1:3">
      <c r="A6">
        <v>5</v>
      </c>
      <c r="B6" t="s">
        <v>76</v>
      </c>
      <c r="C6" s="1" t="s">
        <v>77</v>
      </c>
    </row>
    <row r="7" spans="1:3">
      <c r="A7">
        <v>6</v>
      </c>
      <c r="B7" t="s">
        <v>78</v>
      </c>
      <c r="C7" s="1" t="s">
        <v>79</v>
      </c>
    </row>
    <row r="8" spans="1:3">
      <c r="A8">
        <v>7</v>
      </c>
      <c r="B8" t="s">
        <v>58</v>
      </c>
      <c r="C8" s="1" t="s">
        <v>59</v>
      </c>
    </row>
    <row r="9" spans="1:3">
      <c r="A9">
        <v>8</v>
      </c>
      <c r="B9" t="s">
        <v>80</v>
      </c>
      <c r="C9" s="1" t="s">
        <v>81</v>
      </c>
    </row>
    <row r="10" spans="1:3">
      <c r="A10">
        <v>9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7"/>
  <sheetViews>
    <sheetView zoomScale="90" zoomScaleNormal="90" workbookViewId="0">
      <pane ySplit="2" topLeftCell="A3" activePane="bottomLeft" state="frozen"/>
      <selection activeCell="L8" sqref="L8"/>
      <selection pane="bottomLeft" activeCell="E3" sqref="E3:L11"/>
    </sheetView>
  </sheetViews>
  <sheetFormatPr defaultRowHeight="14.5"/>
  <cols>
    <col min="1" max="1" width="8.6328125" customWidth="1"/>
    <col min="2" max="2" width="7.453125" bestFit="1" customWidth="1"/>
    <col min="3" max="3" width="20.54296875" bestFit="1" customWidth="1"/>
    <col min="4" max="4" width="25.1796875" bestFit="1" customWidth="1"/>
    <col min="5" max="5" width="16.81640625" customWidth="1"/>
    <col min="6" max="6" width="15.90625" customWidth="1"/>
    <col min="7" max="7" width="13.1796875" customWidth="1"/>
    <col min="8" max="8" width="10.6328125" customWidth="1"/>
    <col min="9" max="9" width="12.6328125" customWidth="1"/>
    <col min="10" max="10" width="13.1796875" customWidth="1"/>
    <col min="11" max="11" width="10.6328125" customWidth="1"/>
    <col min="12" max="12" width="12.6328125" customWidth="1"/>
    <col min="13" max="13" width="1.90625" customWidth="1"/>
    <col min="14" max="14" width="7.6328125" customWidth="1"/>
  </cols>
  <sheetData>
    <row r="1" spans="1:14">
      <c r="E1" s="51">
        <f>AVERAGE(E3:E11)</f>
        <v>88.61666666666666</v>
      </c>
      <c r="F1" s="51">
        <f t="shared" ref="F1:N1" si="0">AVERAGE(F3:F11)</f>
        <v>84.428888888888892</v>
      </c>
      <c r="G1" s="51">
        <f t="shared" si="0"/>
        <v>0.89111111111111108</v>
      </c>
      <c r="H1" s="51">
        <f t="shared" si="0"/>
        <v>0.9144444444444445</v>
      </c>
      <c r="I1" s="51">
        <f t="shared" si="0"/>
        <v>0.8990925064083104</v>
      </c>
      <c r="J1" s="51">
        <f t="shared" si="0"/>
        <v>0.64333333333333331</v>
      </c>
      <c r="K1" s="51">
        <f t="shared" si="0"/>
        <v>0.41444444444444445</v>
      </c>
      <c r="L1" s="51">
        <f t="shared" si="0"/>
        <v>0.45460334982235445</v>
      </c>
      <c r="M1" s="51"/>
      <c r="N1" s="51">
        <f t="shared" si="0"/>
        <v>177.26258474511954</v>
      </c>
    </row>
    <row r="2" spans="1:14">
      <c r="A2" s="33" t="s">
        <v>82</v>
      </c>
      <c r="B2" s="33" t="s">
        <v>83</v>
      </c>
      <c r="C2" s="33" t="s">
        <v>84</v>
      </c>
      <c r="D2" s="33" t="s">
        <v>85</v>
      </c>
      <c r="E2" s="33" t="s">
        <v>86</v>
      </c>
      <c r="F2" s="33" t="s">
        <v>87</v>
      </c>
      <c r="G2" s="37" t="s">
        <v>88</v>
      </c>
      <c r="H2" s="33" t="s">
        <v>89</v>
      </c>
      <c r="I2" s="33" t="s">
        <v>113</v>
      </c>
      <c r="J2" s="33" t="s">
        <v>90</v>
      </c>
      <c r="K2" s="37" t="s">
        <v>91</v>
      </c>
      <c r="L2" s="33" t="s">
        <v>114</v>
      </c>
      <c r="N2" s="33" t="s">
        <v>92</v>
      </c>
    </row>
    <row r="3" spans="1:14" ht="33" customHeight="1">
      <c r="A3" s="40" t="s">
        <v>94</v>
      </c>
      <c r="B3" s="40" t="s">
        <v>95</v>
      </c>
      <c r="C3" s="47" t="s">
        <v>96</v>
      </c>
      <c r="D3" s="41" t="s">
        <v>97</v>
      </c>
      <c r="E3" s="38">
        <v>88.35</v>
      </c>
      <c r="F3" s="39">
        <v>88.08</v>
      </c>
      <c r="G3" s="38">
        <v>0.89</v>
      </c>
      <c r="H3" s="39">
        <v>0.97</v>
      </c>
      <c r="I3" s="39">
        <f t="shared" ref="I3:I11" si="1">(2*(G3*H3))/(G3+H3)</f>
        <v>0.92827956989247318</v>
      </c>
      <c r="J3" s="39">
        <v>0.74</v>
      </c>
      <c r="K3" s="39">
        <v>0.39</v>
      </c>
      <c r="L3" s="39">
        <f t="shared" ref="L3:L11" si="2">(2*(J3*K3))/(J3+K3)</f>
        <v>0.51079646017699121</v>
      </c>
      <c r="M3" s="46"/>
      <c r="N3" s="52">
        <f t="shared" ref="N3:N11" si="3">SUM(E3:L3)</f>
        <v>180.85907603006947</v>
      </c>
    </row>
    <row r="4" spans="1:14" ht="33" customHeight="1">
      <c r="A4" s="40" t="s">
        <v>94</v>
      </c>
      <c r="B4" s="40" t="s">
        <v>95</v>
      </c>
      <c r="C4" s="47" t="s">
        <v>98</v>
      </c>
      <c r="D4" s="6" t="s">
        <v>99</v>
      </c>
      <c r="E4" s="38">
        <v>100</v>
      </c>
      <c r="F4" s="39">
        <v>87.35</v>
      </c>
      <c r="G4" s="38">
        <v>0.92</v>
      </c>
      <c r="H4" s="39">
        <v>0.92</v>
      </c>
      <c r="I4" s="39">
        <f t="shared" si="1"/>
        <v>0.92</v>
      </c>
      <c r="J4" s="39">
        <v>0.6</v>
      </c>
      <c r="K4" s="39">
        <v>0.6</v>
      </c>
      <c r="L4" s="39">
        <f t="shared" si="2"/>
        <v>0.6</v>
      </c>
      <c r="M4" s="46" t="s">
        <v>102</v>
      </c>
      <c r="N4" s="52">
        <f t="shared" si="3"/>
        <v>191.90999999999994</v>
      </c>
    </row>
    <row r="5" spans="1:14" ht="33" customHeight="1">
      <c r="A5" s="40" t="s">
        <v>94</v>
      </c>
      <c r="B5" s="40" t="s">
        <v>95</v>
      </c>
      <c r="C5" s="47" t="s">
        <v>100</v>
      </c>
      <c r="D5" s="41" t="s">
        <v>101</v>
      </c>
      <c r="E5" s="38">
        <v>100</v>
      </c>
      <c r="F5" s="39">
        <v>90.43</v>
      </c>
      <c r="G5" s="38">
        <v>0.92</v>
      </c>
      <c r="H5" s="39">
        <v>0.97</v>
      </c>
      <c r="I5" s="39">
        <f t="shared" si="1"/>
        <v>0.94433862433862426</v>
      </c>
      <c r="J5" s="39">
        <v>0.78</v>
      </c>
      <c r="K5" s="39">
        <v>0.55000000000000004</v>
      </c>
      <c r="L5" s="39">
        <f t="shared" si="2"/>
        <v>0.6451127819548873</v>
      </c>
      <c r="M5" s="46" t="s">
        <v>102</v>
      </c>
      <c r="N5" s="52">
        <f t="shared" si="3"/>
        <v>195.23945140629351</v>
      </c>
    </row>
    <row r="6" spans="1:14" ht="33" customHeight="1">
      <c r="A6" s="40" t="s">
        <v>94</v>
      </c>
      <c r="B6" s="40" t="s">
        <v>95</v>
      </c>
      <c r="C6" s="44" t="s">
        <v>103</v>
      </c>
      <c r="D6" s="43" t="s">
        <v>104</v>
      </c>
      <c r="E6" s="38">
        <v>89.42</v>
      </c>
      <c r="F6" s="39">
        <v>86.62</v>
      </c>
      <c r="G6" s="38">
        <v>0.88</v>
      </c>
      <c r="H6" s="39">
        <v>0.97</v>
      </c>
      <c r="I6" s="39">
        <f t="shared" si="1"/>
        <v>0.92281081081081084</v>
      </c>
      <c r="J6" s="39">
        <v>0.66</v>
      </c>
      <c r="K6" s="39">
        <v>0.34</v>
      </c>
      <c r="L6" s="39">
        <f t="shared" si="2"/>
        <v>0.44880000000000003</v>
      </c>
      <c r="M6" s="46"/>
      <c r="N6" s="52">
        <f t="shared" si="3"/>
        <v>180.26161081081082</v>
      </c>
    </row>
    <row r="7" spans="1:14" ht="33" customHeight="1">
      <c r="A7" s="40" t="s">
        <v>94</v>
      </c>
      <c r="B7" s="40" t="s">
        <v>95</v>
      </c>
      <c r="C7" s="44" t="s">
        <v>105</v>
      </c>
      <c r="D7" s="42" t="s">
        <v>106</v>
      </c>
      <c r="E7" s="38">
        <v>85.07</v>
      </c>
      <c r="F7" s="39">
        <v>85.89</v>
      </c>
      <c r="G7" s="38">
        <v>0.93</v>
      </c>
      <c r="H7" s="39">
        <v>0.9</v>
      </c>
      <c r="I7" s="39">
        <f t="shared" si="1"/>
        <v>0.9147540983606558</v>
      </c>
      <c r="J7" s="39">
        <v>0.55000000000000004</v>
      </c>
      <c r="K7" s="39">
        <v>0.64</v>
      </c>
      <c r="L7" s="39">
        <f t="shared" si="2"/>
        <v>0.5915966386554623</v>
      </c>
      <c r="M7" s="46" t="s">
        <v>102</v>
      </c>
      <c r="N7" s="52">
        <f t="shared" si="3"/>
        <v>175.4863507370161</v>
      </c>
    </row>
    <row r="8" spans="1:14" ht="33" customHeight="1">
      <c r="A8" s="40" t="s">
        <v>94</v>
      </c>
      <c r="B8" s="40" t="s">
        <v>95</v>
      </c>
      <c r="C8" s="44" t="s">
        <v>107</v>
      </c>
      <c r="D8" s="44" t="s">
        <v>109</v>
      </c>
      <c r="E8" s="38">
        <v>88.51</v>
      </c>
      <c r="F8" s="39">
        <v>88.85</v>
      </c>
      <c r="G8" s="38">
        <v>0.89</v>
      </c>
      <c r="H8" s="39">
        <v>0.98</v>
      </c>
      <c r="I8" s="39">
        <f t="shared" si="1"/>
        <v>0.93283422459893039</v>
      </c>
      <c r="J8" s="39">
        <v>0.82</v>
      </c>
      <c r="K8" s="39">
        <v>0.39</v>
      </c>
      <c r="L8" s="39">
        <f t="shared" si="2"/>
        <v>0.52859504132231405</v>
      </c>
      <c r="M8" s="46"/>
      <c r="N8" s="52">
        <f t="shared" si="3"/>
        <v>181.90142926592122</v>
      </c>
    </row>
    <row r="9" spans="1:14" ht="33" customHeight="1">
      <c r="A9" s="40" t="s">
        <v>94</v>
      </c>
      <c r="B9" s="40" t="s">
        <v>95</v>
      </c>
      <c r="C9" s="44" t="s">
        <v>107</v>
      </c>
      <c r="D9" s="44" t="s">
        <v>108</v>
      </c>
      <c r="E9" s="38">
        <v>98.65</v>
      </c>
      <c r="F9" s="39">
        <v>84.14</v>
      </c>
      <c r="G9" s="38">
        <v>0.84</v>
      </c>
      <c r="H9" s="39">
        <v>1</v>
      </c>
      <c r="I9" s="39">
        <f t="shared" si="1"/>
        <v>0.91304347826086962</v>
      </c>
      <c r="J9" s="39">
        <v>0.6</v>
      </c>
      <c r="K9" s="39">
        <v>0.02</v>
      </c>
      <c r="L9" s="39">
        <f t="shared" si="2"/>
        <v>3.870967741935484E-2</v>
      </c>
      <c r="M9" s="46"/>
      <c r="N9" s="52">
        <f t="shared" si="3"/>
        <v>186.20175315568025</v>
      </c>
    </row>
    <row r="10" spans="1:14" ht="33" customHeight="1">
      <c r="A10" s="40" t="s">
        <v>94</v>
      </c>
      <c r="B10" s="40" t="s">
        <v>95</v>
      </c>
      <c r="C10" s="47" t="s">
        <v>110</v>
      </c>
      <c r="D10" s="45" t="s">
        <v>115</v>
      </c>
      <c r="E10" s="38">
        <v>88.11</v>
      </c>
      <c r="F10" s="39">
        <v>87.92</v>
      </c>
      <c r="G10" s="38">
        <v>0.88</v>
      </c>
      <c r="H10" s="39">
        <v>0.89</v>
      </c>
      <c r="I10" s="39">
        <f t="shared" si="1"/>
        <v>0.88497175141242934</v>
      </c>
      <c r="J10" s="39">
        <v>0.84</v>
      </c>
      <c r="K10" s="39">
        <v>0.3</v>
      </c>
      <c r="L10" s="39">
        <f t="shared" si="2"/>
        <v>0.44210526315789478</v>
      </c>
      <c r="M10" s="46"/>
      <c r="N10" s="52">
        <f t="shared" si="3"/>
        <v>180.2670770145703</v>
      </c>
    </row>
    <row r="11" spans="1:14" ht="33" customHeight="1">
      <c r="A11" s="40" t="s">
        <v>94</v>
      </c>
      <c r="B11" s="40" t="s">
        <v>95</v>
      </c>
      <c r="C11" s="47" t="s">
        <v>110</v>
      </c>
      <c r="D11" s="6" t="s">
        <v>116</v>
      </c>
      <c r="E11" s="38">
        <v>59.44</v>
      </c>
      <c r="F11" s="39">
        <v>60.58</v>
      </c>
      <c r="G11" s="38">
        <v>0.87</v>
      </c>
      <c r="H11" s="39">
        <v>0.63</v>
      </c>
      <c r="I11" s="39">
        <f t="shared" si="1"/>
        <v>0.73080000000000001</v>
      </c>
      <c r="J11" s="39">
        <v>0.2</v>
      </c>
      <c r="K11" s="39">
        <v>0.5</v>
      </c>
      <c r="L11" s="39">
        <f t="shared" si="2"/>
        <v>0.28571428571428575</v>
      </c>
      <c r="M11" s="46" t="s">
        <v>102</v>
      </c>
      <c r="N11" s="52">
        <f t="shared" si="3"/>
        <v>123.23651428571429</v>
      </c>
    </row>
    <row r="12" spans="1:14">
      <c r="A12" s="34"/>
      <c r="B12" s="34"/>
      <c r="C12" s="34"/>
      <c r="D12" s="34"/>
      <c r="E12" s="35"/>
      <c r="F12" s="36"/>
      <c r="G12" s="35"/>
      <c r="H12" s="36"/>
      <c r="I12" s="36"/>
      <c r="J12" s="36"/>
    </row>
    <row r="13" spans="1:14">
      <c r="A13" s="34"/>
      <c r="B13" s="34"/>
      <c r="C13" s="35"/>
      <c r="D13" s="35"/>
      <c r="E13" s="35"/>
      <c r="F13" s="36"/>
      <c r="G13" s="35"/>
      <c r="H13" s="36"/>
      <c r="I13" s="36"/>
      <c r="J13" s="36"/>
    </row>
    <row r="14" spans="1:14">
      <c r="A14" s="34"/>
      <c r="B14" s="34"/>
      <c r="C14" s="35"/>
      <c r="D14" s="35"/>
      <c r="E14" s="35"/>
      <c r="F14" s="36"/>
      <c r="G14" s="35"/>
      <c r="H14" s="36"/>
      <c r="I14" s="36"/>
      <c r="J14" s="36"/>
    </row>
    <row r="15" spans="1:14">
      <c r="A15" s="34"/>
      <c r="B15" s="34"/>
      <c r="C15" s="35"/>
      <c r="D15" s="35"/>
      <c r="E15" s="35"/>
      <c r="F15" s="36"/>
      <c r="G15" s="35"/>
      <c r="H15" s="36"/>
      <c r="I15" s="36"/>
      <c r="J15" s="36"/>
    </row>
    <row r="16" spans="1:14">
      <c r="A16" s="34"/>
      <c r="B16" s="34"/>
      <c r="C16" s="34"/>
      <c r="D16" s="34"/>
      <c r="E16" s="35"/>
      <c r="F16" s="36"/>
      <c r="G16" s="35"/>
      <c r="H16" s="36"/>
      <c r="I16" s="36"/>
      <c r="J16" s="36"/>
    </row>
    <row r="17" spans="1:10">
      <c r="A17" s="34"/>
      <c r="B17" s="34"/>
      <c r="C17" s="34"/>
      <c r="D17" s="34"/>
      <c r="E17" s="35"/>
      <c r="F17" s="36"/>
      <c r="G17" s="35"/>
      <c r="H17" s="36"/>
      <c r="I17" s="36"/>
      <c r="J17" s="36"/>
    </row>
    <row r="18" spans="1:10">
      <c r="A18" s="34"/>
      <c r="B18" s="34"/>
      <c r="C18" s="34"/>
      <c r="D18" s="34"/>
      <c r="E18" s="35"/>
      <c r="F18" s="36"/>
      <c r="G18" s="35"/>
      <c r="H18" s="36"/>
      <c r="I18" s="36"/>
      <c r="J18" s="36"/>
    </row>
    <row r="19" spans="1:10">
      <c r="A19" s="34"/>
      <c r="B19" s="34"/>
      <c r="C19" s="35"/>
      <c r="D19" s="35"/>
      <c r="E19" s="35"/>
      <c r="F19" s="36"/>
      <c r="G19" s="35"/>
      <c r="H19" s="36"/>
      <c r="I19" s="36"/>
      <c r="J19" s="36"/>
    </row>
    <row r="20" spans="1:10">
      <c r="A20" s="34"/>
      <c r="B20" s="34"/>
      <c r="C20" s="35"/>
      <c r="D20" s="35"/>
      <c r="E20" s="35"/>
      <c r="F20" s="36"/>
      <c r="G20" s="35"/>
      <c r="H20" s="36"/>
      <c r="I20" s="36"/>
      <c r="J20" s="36"/>
    </row>
    <row r="21" spans="1:10">
      <c r="A21" s="34"/>
      <c r="B21" s="34"/>
      <c r="C21" s="35"/>
      <c r="D21" s="35"/>
      <c r="E21" s="35"/>
      <c r="F21" s="36"/>
      <c r="G21" s="35"/>
      <c r="H21" s="36"/>
      <c r="I21" s="36"/>
      <c r="J21" s="36"/>
    </row>
    <row r="22" spans="1:10">
      <c r="A22" s="34"/>
      <c r="B22" s="34"/>
      <c r="C22" s="34"/>
      <c r="D22" s="34"/>
      <c r="E22" s="35"/>
      <c r="F22" s="36"/>
      <c r="G22" s="35"/>
      <c r="H22" s="36"/>
      <c r="I22" s="36"/>
      <c r="J22" s="36"/>
    </row>
    <row r="23" spans="1:10">
      <c r="A23" s="34"/>
      <c r="B23" s="34"/>
      <c r="C23" s="34"/>
      <c r="D23" s="34"/>
      <c r="E23" s="35"/>
      <c r="F23" s="36"/>
      <c r="G23" s="35"/>
      <c r="H23" s="36"/>
      <c r="I23" s="36"/>
      <c r="J23" s="36"/>
    </row>
    <row r="24" spans="1:10">
      <c r="A24" s="34"/>
      <c r="B24" s="34"/>
      <c r="C24" s="34"/>
      <c r="D24" s="34"/>
      <c r="E24" s="35"/>
      <c r="F24" s="36"/>
      <c r="G24" s="35"/>
      <c r="H24" s="36"/>
      <c r="I24" s="36"/>
      <c r="J24" s="36"/>
    </row>
    <row r="25" spans="1:10">
      <c r="A25" s="34"/>
      <c r="B25" s="34"/>
      <c r="C25" s="35"/>
      <c r="D25" s="35"/>
      <c r="E25" s="35"/>
      <c r="F25" s="36"/>
      <c r="G25" s="35"/>
      <c r="H25" s="36"/>
      <c r="I25" s="36"/>
      <c r="J25" s="36"/>
    </row>
    <row r="26" spans="1:10">
      <c r="A26" s="34"/>
      <c r="B26" s="34"/>
      <c r="C26" s="35"/>
      <c r="D26" s="35"/>
      <c r="E26" s="35"/>
      <c r="F26" s="36"/>
      <c r="G26" s="35"/>
      <c r="H26" s="36"/>
      <c r="I26" s="36"/>
      <c r="J26" s="36"/>
    </row>
    <row r="27" spans="1:10">
      <c r="A27" s="34"/>
      <c r="B27" s="34"/>
      <c r="C27" s="35"/>
      <c r="D27" s="35"/>
      <c r="E27" s="35"/>
      <c r="F27" s="36"/>
      <c r="G27" s="35"/>
      <c r="H27" s="36"/>
      <c r="I27" s="36"/>
      <c r="J27" s="36"/>
    </row>
  </sheetData>
  <autoFilter ref="A2:N11">
    <filterColumn colId="8"/>
    <filterColumn colId="11"/>
  </autoFilter>
  <conditionalFormatting sqref="E3:E1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1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I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L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:N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7"/>
  <sheetViews>
    <sheetView zoomScale="90" zoomScaleNormal="90" workbookViewId="0">
      <pane ySplit="2" topLeftCell="A3" activePane="bottomLeft" state="frozen"/>
      <selection activeCell="L8" sqref="L8"/>
      <selection pane="bottomLeft" activeCell="G6" sqref="G6"/>
    </sheetView>
  </sheetViews>
  <sheetFormatPr defaultRowHeight="14.5"/>
  <cols>
    <col min="1" max="1" width="8.6328125" customWidth="1"/>
    <col min="2" max="2" width="7.453125" bestFit="1" customWidth="1"/>
    <col min="3" max="3" width="20.54296875" bestFit="1" customWidth="1"/>
    <col min="4" max="4" width="25.1796875" bestFit="1" customWidth="1"/>
    <col min="5" max="5" width="16.81640625" bestFit="1" customWidth="1"/>
    <col min="6" max="6" width="15.90625" bestFit="1" customWidth="1"/>
    <col min="7" max="7" width="13.1796875" bestFit="1" customWidth="1"/>
    <col min="8" max="8" width="10.6328125" customWidth="1"/>
    <col min="9" max="9" width="12.6328125" bestFit="1" customWidth="1"/>
    <col min="10" max="10" width="13.1796875" bestFit="1" customWidth="1"/>
    <col min="11" max="11" width="10.6328125" customWidth="1"/>
    <col min="12" max="12" width="12.6328125" bestFit="1" customWidth="1"/>
    <col min="13" max="13" width="1.90625" bestFit="1" customWidth="1"/>
    <col min="14" max="14" width="7.6328125" customWidth="1"/>
  </cols>
  <sheetData>
    <row r="1" spans="1:14">
      <c r="E1" s="51">
        <f>AVERAGE(E3:E11)</f>
        <v>91.054444444444442</v>
      </c>
      <c r="F1" s="51">
        <f t="shared" ref="F1:L1" si="0">AVERAGE(F3:F11)</f>
        <v>87.988888888888894</v>
      </c>
      <c r="G1" s="51">
        <f t="shared" si="0"/>
        <v>0.90888888888888886</v>
      </c>
      <c r="H1" s="51">
        <f t="shared" si="0"/>
        <v>0.95444444444444443</v>
      </c>
      <c r="I1" s="51">
        <f t="shared" si="0"/>
        <v>0.93040655489980595</v>
      </c>
      <c r="J1" s="51">
        <f t="shared" si="0"/>
        <v>0.69555555555555548</v>
      </c>
      <c r="K1" s="51">
        <f t="shared" si="0"/>
        <v>0.48000000000000004</v>
      </c>
      <c r="L1" s="51">
        <f t="shared" si="0"/>
        <v>0.54427293376283215</v>
      </c>
      <c r="M1" s="51"/>
      <c r="N1" s="51">
        <f>AVERAGE(N3:N11)</f>
        <v>183.55690171088486</v>
      </c>
    </row>
    <row r="2" spans="1:14">
      <c r="A2" s="33" t="s">
        <v>82</v>
      </c>
      <c r="B2" s="33" t="s">
        <v>83</v>
      </c>
      <c r="C2" s="33" t="s">
        <v>84</v>
      </c>
      <c r="D2" s="33" t="s">
        <v>85</v>
      </c>
      <c r="E2" s="33" t="s">
        <v>86</v>
      </c>
      <c r="F2" s="33" t="s">
        <v>87</v>
      </c>
      <c r="G2" s="37" t="s">
        <v>88</v>
      </c>
      <c r="H2" s="33" t="s">
        <v>89</v>
      </c>
      <c r="I2" s="33" t="s">
        <v>113</v>
      </c>
      <c r="J2" s="33" t="s">
        <v>90</v>
      </c>
      <c r="K2" s="37" t="s">
        <v>91</v>
      </c>
      <c r="L2" s="33" t="s">
        <v>114</v>
      </c>
      <c r="N2" s="33" t="s">
        <v>92</v>
      </c>
    </row>
    <row r="3" spans="1:14" ht="33" customHeight="1">
      <c r="A3" s="4" t="s">
        <v>111</v>
      </c>
      <c r="B3" s="40" t="s">
        <v>95</v>
      </c>
      <c r="C3" s="40" t="s">
        <v>96</v>
      </c>
      <c r="D3" s="41" t="s">
        <v>97</v>
      </c>
      <c r="E3" s="38">
        <v>88.5</v>
      </c>
      <c r="F3" s="39">
        <v>88.28</v>
      </c>
      <c r="G3" s="38">
        <v>0.9</v>
      </c>
      <c r="H3" s="39">
        <v>0.97</v>
      </c>
      <c r="I3" s="39">
        <f t="shared" ref="I3:I11" si="1">(2*(G3*H3))/(G3+H3)</f>
        <v>0.93368983957219243</v>
      </c>
      <c r="J3" s="39">
        <v>0.75</v>
      </c>
      <c r="K3" s="39">
        <v>0.4</v>
      </c>
      <c r="L3" s="39">
        <f t="shared" ref="L3:L11" si="2">(2*(J3*K3))/(J3+K3)</f>
        <v>0.52173913043478271</v>
      </c>
      <c r="M3" s="46"/>
      <c r="N3" s="52">
        <f t="shared" ref="N3:N11" si="3">SUM(E3:L3)</f>
        <v>181.25542897000699</v>
      </c>
    </row>
    <row r="4" spans="1:14" ht="33" customHeight="1">
      <c r="A4" s="4" t="s">
        <v>111</v>
      </c>
      <c r="B4" s="40" t="s">
        <v>95</v>
      </c>
      <c r="C4" s="40" t="s">
        <v>98</v>
      </c>
      <c r="D4" s="6" t="s">
        <v>99</v>
      </c>
      <c r="E4" s="38">
        <v>100</v>
      </c>
      <c r="F4" s="39">
        <v>87.39</v>
      </c>
      <c r="G4" s="38">
        <v>0.93</v>
      </c>
      <c r="H4" s="39">
        <v>0.92</v>
      </c>
      <c r="I4" s="39">
        <f t="shared" si="1"/>
        <v>0.92497297297297298</v>
      </c>
      <c r="J4" s="39">
        <v>0.6</v>
      </c>
      <c r="K4" s="39">
        <v>0.61</v>
      </c>
      <c r="L4" s="39">
        <f t="shared" si="2"/>
        <v>0.60495867768595046</v>
      </c>
      <c r="M4" s="46" t="s">
        <v>102</v>
      </c>
      <c r="N4" s="52">
        <f t="shared" si="3"/>
        <v>191.9799316506589</v>
      </c>
    </row>
    <row r="5" spans="1:14" ht="33" customHeight="1">
      <c r="A5" s="4" t="s">
        <v>111</v>
      </c>
      <c r="B5" s="40" t="s">
        <v>95</v>
      </c>
      <c r="C5" s="40" t="s">
        <v>100</v>
      </c>
      <c r="D5" s="41" t="s">
        <v>101</v>
      </c>
      <c r="E5" s="38">
        <v>100</v>
      </c>
      <c r="F5" s="39">
        <v>90.47</v>
      </c>
      <c r="G5" s="38">
        <v>0.92</v>
      </c>
      <c r="H5" s="39">
        <v>0.97</v>
      </c>
      <c r="I5" s="39">
        <f t="shared" si="1"/>
        <v>0.94433862433862426</v>
      </c>
      <c r="J5" s="39">
        <v>0.78</v>
      </c>
      <c r="K5" s="39">
        <v>0.55000000000000004</v>
      </c>
      <c r="L5" s="39">
        <f t="shared" si="2"/>
        <v>0.6451127819548873</v>
      </c>
      <c r="M5" s="46" t="s">
        <v>102</v>
      </c>
      <c r="N5" s="52">
        <f t="shared" si="3"/>
        <v>195.2794514062935</v>
      </c>
    </row>
    <row r="6" spans="1:14" ht="33" customHeight="1">
      <c r="A6" s="4" t="s">
        <v>111</v>
      </c>
      <c r="B6" s="40" t="s">
        <v>95</v>
      </c>
      <c r="C6" s="42" t="s">
        <v>103</v>
      </c>
      <c r="D6" s="43" t="s">
        <v>104</v>
      </c>
      <c r="E6" s="38">
        <v>91.32</v>
      </c>
      <c r="F6" s="39">
        <v>88.73</v>
      </c>
      <c r="G6" s="38">
        <v>0.92</v>
      </c>
      <c r="H6" s="39">
        <v>0.95</v>
      </c>
      <c r="I6" s="39">
        <f t="shared" si="1"/>
        <v>0.93475935828876999</v>
      </c>
      <c r="J6" s="39">
        <v>0.68</v>
      </c>
      <c r="K6" s="39">
        <v>0.55000000000000004</v>
      </c>
      <c r="L6" s="39">
        <f t="shared" si="2"/>
        <v>0.60813008130081314</v>
      </c>
      <c r="M6" s="46" t="s">
        <v>102</v>
      </c>
      <c r="N6" s="52">
        <f t="shared" si="3"/>
        <v>184.69288943958958</v>
      </c>
    </row>
    <row r="7" spans="1:14" ht="33" customHeight="1">
      <c r="A7" s="4" t="s">
        <v>111</v>
      </c>
      <c r="B7" s="40" t="s">
        <v>95</v>
      </c>
      <c r="C7" s="42" t="s">
        <v>105</v>
      </c>
      <c r="D7" s="42" t="s">
        <v>106</v>
      </c>
      <c r="E7" s="38">
        <v>83.64</v>
      </c>
      <c r="F7" s="39">
        <v>84.43</v>
      </c>
      <c r="G7" s="38">
        <v>0.93</v>
      </c>
      <c r="H7" s="39">
        <v>0.88</v>
      </c>
      <c r="I7" s="39">
        <f t="shared" si="1"/>
        <v>0.90430939226519336</v>
      </c>
      <c r="J7" s="39">
        <v>0.51</v>
      </c>
      <c r="K7" s="39">
        <v>0.66</v>
      </c>
      <c r="L7" s="39">
        <f t="shared" si="2"/>
        <v>0.57538461538461538</v>
      </c>
      <c r="M7" s="46" t="s">
        <v>102</v>
      </c>
      <c r="N7" s="52">
        <f t="shared" si="3"/>
        <v>172.52969400764979</v>
      </c>
    </row>
    <row r="8" spans="1:14" ht="33" customHeight="1">
      <c r="A8" s="4" t="s">
        <v>111</v>
      </c>
      <c r="B8" s="40" t="s">
        <v>95</v>
      </c>
      <c r="C8" s="42" t="s">
        <v>107</v>
      </c>
      <c r="D8" s="44" t="s">
        <v>109</v>
      </c>
      <c r="E8" s="38">
        <v>88.43</v>
      </c>
      <c r="F8" s="39">
        <v>88.89</v>
      </c>
      <c r="G8" s="38">
        <v>0.9</v>
      </c>
      <c r="H8" s="39">
        <v>0.98</v>
      </c>
      <c r="I8" s="39">
        <f t="shared" si="1"/>
        <v>0.93829787234042561</v>
      </c>
      <c r="J8" s="39">
        <v>0.78</v>
      </c>
      <c r="K8" s="39">
        <v>0.42</v>
      </c>
      <c r="L8" s="39">
        <f t="shared" si="2"/>
        <v>0.54600000000000004</v>
      </c>
      <c r="M8" s="46"/>
      <c r="N8" s="52">
        <f t="shared" si="3"/>
        <v>181.8842978723404</v>
      </c>
    </row>
    <row r="9" spans="1:14" ht="33" customHeight="1">
      <c r="A9" s="4" t="s">
        <v>111</v>
      </c>
      <c r="B9" s="40" t="s">
        <v>95</v>
      </c>
      <c r="C9" s="42" t="s">
        <v>107</v>
      </c>
      <c r="D9" s="44" t="s">
        <v>108</v>
      </c>
      <c r="E9" s="38">
        <v>91.51</v>
      </c>
      <c r="F9" s="39">
        <v>89.66</v>
      </c>
      <c r="G9" s="38">
        <v>0.92</v>
      </c>
      <c r="H9" s="39">
        <v>0.96</v>
      </c>
      <c r="I9" s="39">
        <f t="shared" si="1"/>
        <v>0.93957446808510647</v>
      </c>
      <c r="J9" s="39">
        <v>0.73</v>
      </c>
      <c r="K9" s="39">
        <v>0.55000000000000004</v>
      </c>
      <c r="L9" s="39">
        <f t="shared" si="2"/>
        <v>0.62734374999999998</v>
      </c>
      <c r="M9" s="46" t="s">
        <v>102</v>
      </c>
      <c r="N9" s="52">
        <f t="shared" si="3"/>
        <v>185.89691821808512</v>
      </c>
    </row>
    <row r="10" spans="1:14" ht="33" customHeight="1">
      <c r="A10" s="4" t="s">
        <v>111</v>
      </c>
      <c r="B10" s="40" t="s">
        <v>95</v>
      </c>
      <c r="C10" s="40" t="s">
        <v>110</v>
      </c>
      <c r="D10" s="45" t="s">
        <v>115</v>
      </c>
      <c r="E10" s="38">
        <v>91.47</v>
      </c>
      <c r="F10" s="39">
        <v>89.09</v>
      </c>
      <c r="G10" s="38">
        <v>0.91</v>
      </c>
      <c r="H10" s="39">
        <v>0.97</v>
      </c>
      <c r="I10" s="39">
        <f t="shared" si="1"/>
        <v>0.93904255319148944</v>
      </c>
      <c r="J10" s="39">
        <v>0.76</v>
      </c>
      <c r="K10" s="39">
        <v>0.47</v>
      </c>
      <c r="L10" s="39">
        <f t="shared" si="2"/>
        <v>0.5808130081300813</v>
      </c>
      <c r="M10" s="46" t="s">
        <v>102</v>
      </c>
      <c r="N10" s="52">
        <f t="shared" si="3"/>
        <v>185.18985556132156</v>
      </c>
    </row>
    <row r="11" spans="1:14" ht="33" customHeight="1">
      <c r="A11" s="4" t="s">
        <v>111</v>
      </c>
      <c r="B11" s="40" t="s">
        <v>95</v>
      </c>
      <c r="C11" s="40" t="s">
        <v>110</v>
      </c>
      <c r="D11" s="6" t="s">
        <v>116</v>
      </c>
      <c r="E11" s="38">
        <v>84.62</v>
      </c>
      <c r="F11" s="39">
        <v>84.96</v>
      </c>
      <c r="G11" s="38">
        <v>0.85</v>
      </c>
      <c r="H11" s="39">
        <v>0.99</v>
      </c>
      <c r="I11" s="39">
        <f t="shared" si="1"/>
        <v>0.91467391304347834</v>
      </c>
      <c r="J11" s="39">
        <v>0.67</v>
      </c>
      <c r="K11" s="39">
        <v>0.11</v>
      </c>
      <c r="L11" s="39">
        <f t="shared" si="2"/>
        <v>0.18897435897435896</v>
      </c>
      <c r="M11" s="46"/>
      <c r="N11" s="52">
        <f t="shared" si="3"/>
        <v>173.30364827201782</v>
      </c>
    </row>
    <row r="12" spans="1:14">
      <c r="A12" s="34"/>
      <c r="B12" s="34"/>
      <c r="C12" s="34"/>
      <c r="D12" s="34"/>
      <c r="E12" s="35"/>
      <c r="F12" s="36"/>
      <c r="G12" s="35"/>
      <c r="H12" s="36"/>
      <c r="I12" s="36"/>
      <c r="J12" s="36"/>
    </row>
    <row r="13" spans="1:14">
      <c r="A13" s="34"/>
      <c r="B13" s="34"/>
      <c r="C13" s="35"/>
      <c r="D13" s="35"/>
      <c r="E13" s="35"/>
      <c r="F13" s="36"/>
      <c r="G13" s="35"/>
      <c r="H13" s="36"/>
      <c r="I13" s="36"/>
      <c r="J13" s="36"/>
    </row>
    <row r="14" spans="1:14">
      <c r="A14" s="34"/>
      <c r="B14" s="34"/>
      <c r="C14" s="35"/>
      <c r="D14" s="35"/>
      <c r="E14" s="35"/>
      <c r="F14" s="36"/>
      <c r="G14" s="35"/>
      <c r="H14" s="36"/>
      <c r="I14" s="36"/>
      <c r="J14" s="36"/>
    </row>
    <row r="15" spans="1:14">
      <c r="A15" s="34"/>
      <c r="B15" s="34"/>
      <c r="C15" s="35"/>
      <c r="D15" s="35"/>
      <c r="E15" s="35"/>
      <c r="F15" s="36"/>
      <c r="G15" s="35"/>
      <c r="H15" s="36"/>
      <c r="I15" s="36"/>
      <c r="J15" s="36"/>
    </row>
    <row r="16" spans="1:14">
      <c r="A16" s="34"/>
      <c r="B16" s="34"/>
      <c r="C16" s="34"/>
      <c r="D16" s="34"/>
      <c r="E16" s="35"/>
      <c r="F16" s="36"/>
      <c r="G16" s="35"/>
      <c r="H16" s="36"/>
      <c r="I16" s="36"/>
      <c r="J16" s="36"/>
    </row>
    <row r="17" spans="1:10">
      <c r="A17" s="34"/>
      <c r="B17" s="34"/>
      <c r="C17" s="34"/>
      <c r="D17" s="34"/>
      <c r="E17" s="35"/>
      <c r="F17" s="36"/>
      <c r="G17" s="35"/>
      <c r="H17" s="36"/>
      <c r="I17" s="36"/>
      <c r="J17" s="36"/>
    </row>
    <row r="18" spans="1:10">
      <c r="A18" s="34"/>
      <c r="B18" s="34"/>
      <c r="C18" s="34"/>
      <c r="D18" s="34"/>
      <c r="E18" s="35"/>
      <c r="F18" s="36"/>
      <c r="G18" s="35"/>
      <c r="H18" s="36"/>
      <c r="I18" s="36"/>
      <c r="J18" s="36"/>
    </row>
    <row r="19" spans="1:10">
      <c r="A19" s="34"/>
      <c r="B19" s="34"/>
      <c r="C19" s="35"/>
      <c r="D19" s="35"/>
      <c r="E19" s="35"/>
      <c r="F19" s="36"/>
      <c r="G19" s="35"/>
      <c r="H19" s="36"/>
      <c r="I19" s="36"/>
      <c r="J19" s="36"/>
    </row>
    <row r="20" spans="1:10">
      <c r="A20" s="34"/>
      <c r="B20" s="34"/>
      <c r="C20" s="35"/>
      <c r="D20" s="35"/>
      <c r="E20" s="35"/>
      <c r="F20" s="36"/>
      <c r="G20" s="35"/>
      <c r="H20" s="36"/>
      <c r="I20" s="36"/>
      <c r="J20" s="36"/>
    </row>
    <row r="21" spans="1:10">
      <c r="A21" s="34"/>
      <c r="B21" s="34"/>
      <c r="C21" s="35"/>
      <c r="D21" s="35"/>
      <c r="E21" s="35"/>
      <c r="F21" s="36"/>
      <c r="G21" s="35"/>
      <c r="H21" s="36"/>
      <c r="I21" s="36"/>
      <c r="J21" s="36"/>
    </row>
    <row r="22" spans="1:10">
      <c r="A22" s="34"/>
      <c r="B22" s="34"/>
      <c r="C22" s="34"/>
      <c r="D22" s="34"/>
      <c r="E22" s="35"/>
      <c r="F22" s="36"/>
      <c r="G22" s="35"/>
      <c r="H22" s="36"/>
      <c r="I22" s="36"/>
      <c r="J22" s="36"/>
    </row>
    <row r="23" spans="1:10">
      <c r="A23" s="34"/>
      <c r="B23" s="34"/>
      <c r="C23" s="34"/>
      <c r="D23" s="34"/>
      <c r="E23" s="35"/>
      <c r="F23" s="36"/>
      <c r="G23" s="35"/>
      <c r="H23" s="36"/>
      <c r="I23" s="36"/>
      <c r="J23" s="36"/>
    </row>
    <row r="24" spans="1:10">
      <c r="A24" s="34"/>
      <c r="B24" s="34"/>
      <c r="C24" s="34"/>
      <c r="D24" s="34"/>
      <c r="E24" s="35"/>
      <c r="F24" s="36"/>
      <c r="G24" s="35"/>
      <c r="H24" s="36"/>
      <c r="I24" s="36"/>
      <c r="J24" s="36"/>
    </row>
    <row r="25" spans="1:10">
      <c r="A25" s="34"/>
      <c r="B25" s="34"/>
      <c r="C25" s="35"/>
      <c r="D25" s="35"/>
      <c r="E25" s="35"/>
      <c r="F25" s="36"/>
      <c r="G25" s="35"/>
      <c r="H25" s="36"/>
      <c r="I25" s="36"/>
      <c r="J25" s="36"/>
    </row>
    <row r="26" spans="1:10">
      <c r="A26" s="34"/>
      <c r="B26" s="34"/>
      <c r="C26" s="35"/>
      <c r="D26" s="35"/>
      <c r="E26" s="35"/>
      <c r="F26" s="36"/>
      <c r="G26" s="35"/>
      <c r="H26" s="36"/>
      <c r="I26" s="36"/>
      <c r="J26" s="36"/>
    </row>
    <row r="27" spans="1:10">
      <c r="A27" s="34"/>
      <c r="B27" s="34"/>
      <c r="C27" s="35"/>
      <c r="D27" s="35"/>
      <c r="E27" s="35"/>
      <c r="F27" s="36"/>
      <c r="G27" s="35"/>
      <c r="H27" s="36"/>
      <c r="I27" s="36"/>
      <c r="J27" s="36"/>
    </row>
  </sheetData>
  <autoFilter ref="A2:N11">
    <filterColumn colId="8"/>
    <filterColumn colId="11"/>
  </autoFilter>
  <conditionalFormatting sqref="E3:E1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1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I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L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:N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7"/>
  <sheetViews>
    <sheetView zoomScale="90" zoomScaleNormal="90" workbookViewId="0">
      <pane ySplit="2" topLeftCell="A3" activePane="bottomLeft" state="frozen"/>
      <selection activeCell="L8" sqref="L8"/>
      <selection pane="bottomLeft" activeCell="E3" sqref="E3:L11"/>
    </sheetView>
  </sheetViews>
  <sheetFormatPr defaultRowHeight="14.5"/>
  <cols>
    <col min="1" max="1" width="8.54296875" bestFit="1" customWidth="1"/>
    <col min="2" max="2" width="7.453125" bestFit="1" customWidth="1"/>
    <col min="3" max="3" width="20.54296875" bestFit="1" customWidth="1"/>
    <col min="4" max="4" width="25.1796875" bestFit="1" customWidth="1"/>
    <col min="5" max="5" width="16.81640625" bestFit="1" customWidth="1"/>
    <col min="6" max="6" width="15.90625" bestFit="1" customWidth="1"/>
    <col min="7" max="7" width="13.1796875" bestFit="1" customWidth="1"/>
    <col min="8" max="8" width="10.6328125" customWidth="1"/>
    <col min="9" max="9" width="12.6328125" bestFit="1" customWidth="1"/>
    <col min="10" max="10" width="13.1796875" bestFit="1" customWidth="1"/>
    <col min="11" max="11" width="10.6328125" customWidth="1"/>
    <col min="12" max="12" width="12.6328125" bestFit="1" customWidth="1"/>
    <col min="13" max="13" width="1.90625" bestFit="1" customWidth="1"/>
    <col min="14" max="14" width="7.6328125" customWidth="1"/>
  </cols>
  <sheetData>
    <row r="1" spans="1:14">
      <c r="E1" s="51">
        <f>AVERAGE(E3:E11)</f>
        <v>93.25333333333333</v>
      </c>
      <c r="F1" s="51">
        <f t="shared" ref="F1:L1" si="0">AVERAGE(F3:F11)</f>
        <v>88.046666666666681</v>
      </c>
      <c r="G1" s="51">
        <f t="shared" si="0"/>
        <v>0.91333333333333344</v>
      </c>
      <c r="H1" s="51">
        <f t="shared" si="0"/>
        <v>0.95111111111111102</v>
      </c>
      <c r="I1" s="51">
        <f t="shared" si="0"/>
        <v>0.93137451667336235</v>
      </c>
      <c r="J1" s="51">
        <f t="shared" si="0"/>
        <v>0.68555555555555558</v>
      </c>
      <c r="K1" s="51">
        <f t="shared" si="0"/>
        <v>0.51777777777777778</v>
      </c>
      <c r="L1" s="51">
        <f t="shared" si="0"/>
        <v>0.57707542405384171</v>
      </c>
      <c r="M1" s="51"/>
      <c r="N1" s="51">
        <f>AVERAGE(N3:N11)</f>
        <v>185.87622771850499</v>
      </c>
    </row>
    <row r="2" spans="1:14">
      <c r="A2" s="33" t="s">
        <v>82</v>
      </c>
      <c r="B2" s="33" t="s">
        <v>83</v>
      </c>
      <c r="C2" s="33" t="s">
        <v>84</v>
      </c>
      <c r="D2" s="33" t="s">
        <v>85</v>
      </c>
      <c r="E2" s="33" t="s">
        <v>86</v>
      </c>
      <c r="F2" s="33" t="s">
        <v>87</v>
      </c>
      <c r="G2" s="37" t="s">
        <v>88</v>
      </c>
      <c r="H2" s="33" t="s">
        <v>89</v>
      </c>
      <c r="I2" s="33" t="s">
        <v>113</v>
      </c>
      <c r="J2" s="33" t="s">
        <v>90</v>
      </c>
      <c r="K2" s="37" t="s">
        <v>91</v>
      </c>
      <c r="L2" s="33" t="s">
        <v>114</v>
      </c>
      <c r="N2" s="33" t="s">
        <v>92</v>
      </c>
    </row>
    <row r="3" spans="1:14" ht="33" customHeight="1">
      <c r="A3" s="4" t="s">
        <v>112</v>
      </c>
      <c r="B3" s="40" t="s">
        <v>95</v>
      </c>
      <c r="C3" s="40" t="s">
        <v>96</v>
      </c>
      <c r="D3" s="41" t="s">
        <v>97</v>
      </c>
      <c r="E3" s="38">
        <v>88.49</v>
      </c>
      <c r="F3" s="39">
        <v>88.28</v>
      </c>
      <c r="G3" s="38">
        <v>0.89</v>
      </c>
      <c r="H3" s="39">
        <v>0.98</v>
      </c>
      <c r="I3" s="39">
        <f t="shared" ref="I3:I11" si="1">(2*(G3*H3))/(G3+H3)</f>
        <v>0.93283422459893039</v>
      </c>
      <c r="J3" s="39">
        <v>0.75</v>
      </c>
      <c r="K3" s="39">
        <v>0.39</v>
      </c>
      <c r="L3" s="39">
        <f t="shared" ref="L3:L11" si="2">(2*(J3*K3))/(J3+K3)</f>
        <v>0.51315789473684204</v>
      </c>
      <c r="M3" s="46"/>
      <c r="N3" s="52">
        <f t="shared" ref="N3:N11" si="3">SUM(E3:L3)</f>
        <v>181.22599211933573</v>
      </c>
    </row>
    <row r="4" spans="1:14" ht="33" customHeight="1">
      <c r="A4" s="4" t="s">
        <v>112</v>
      </c>
      <c r="B4" s="40" t="s">
        <v>95</v>
      </c>
      <c r="C4" s="40" t="s">
        <v>98</v>
      </c>
      <c r="D4" s="6" t="s">
        <v>99</v>
      </c>
      <c r="E4" s="38">
        <v>100</v>
      </c>
      <c r="F4" s="39">
        <v>87.43</v>
      </c>
      <c r="G4" s="38">
        <v>0.93</v>
      </c>
      <c r="H4" s="39">
        <v>0.93</v>
      </c>
      <c r="I4" s="39">
        <f t="shared" si="1"/>
        <v>0.93</v>
      </c>
      <c r="J4" s="39">
        <v>0.61</v>
      </c>
      <c r="K4" s="39">
        <v>0.61</v>
      </c>
      <c r="L4" s="39">
        <f t="shared" si="2"/>
        <v>0.61</v>
      </c>
      <c r="M4" s="46" t="s">
        <v>102</v>
      </c>
      <c r="N4" s="52">
        <f t="shared" si="3"/>
        <v>192.05000000000007</v>
      </c>
    </row>
    <row r="5" spans="1:14" ht="33" customHeight="1">
      <c r="A5" s="4" t="s">
        <v>112</v>
      </c>
      <c r="B5" s="40" t="s">
        <v>95</v>
      </c>
      <c r="C5" s="40" t="s">
        <v>100</v>
      </c>
      <c r="D5" s="41" t="s">
        <v>101</v>
      </c>
      <c r="E5" s="38">
        <v>100</v>
      </c>
      <c r="F5" s="39">
        <v>90.47</v>
      </c>
      <c r="G5" s="38">
        <v>0.92</v>
      </c>
      <c r="H5" s="39">
        <v>0.97</v>
      </c>
      <c r="I5" s="39">
        <f t="shared" si="1"/>
        <v>0.94433862433862426</v>
      </c>
      <c r="J5" s="39">
        <v>0.79</v>
      </c>
      <c r="K5" s="39">
        <v>0.55000000000000004</v>
      </c>
      <c r="L5" s="39">
        <f t="shared" si="2"/>
        <v>0.64850746268656723</v>
      </c>
      <c r="M5" s="46" t="s">
        <v>102</v>
      </c>
      <c r="N5" s="52">
        <f t="shared" si="3"/>
        <v>195.2928460870252</v>
      </c>
    </row>
    <row r="6" spans="1:14" ht="33" customHeight="1">
      <c r="A6" s="4" t="s">
        <v>112</v>
      </c>
      <c r="B6" s="40" t="s">
        <v>95</v>
      </c>
      <c r="C6" s="42" t="s">
        <v>103</v>
      </c>
      <c r="D6" s="43" t="s">
        <v>104</v>
      </c>
      <c r="E6" s="38">
        <v>90.17</v>
      </c>
      <c r="F6" s="39">
        <v>87.88</v>
      </c>
      <c r="G6" s="38">
        <v>0.9</v>
      </c>
      <c r="H6" s="39">
        <v>0.97</v>
      </c>
      <c r="I6" s="39">
        <f t="shared" si="1"/>
        <v>0.93368983957219243</v>
      </c>
      <c r="J6" s="39">
        <v>0.71</v>
      </c>
      <c r="K6" s="39">
        <v>0.4</v>
      </c>
      <c r="L6" s="39">
        <f t="shared" si="2"/>
        <v>0.5117117117117117</v>
      </c>
      <c r="M6" s="46"/>
      <c r="N6" s="52">
        <f t="shared" si="3"/>
        <v>182.47540155128394</v>
      </c>
    </row>
    <row r="7" spans="1:14" ht="33" customHeight="1">
      <c r="A7" s="4" t="s">
        <v>112</v>
      </c>
      <c r="B7" s="40" t="s">
        <v>95</v>
      </c>
      <c r="C7" s="42" t="s">
        <v>105</v>
      </c>
      <c r="D7" s="42" t="s">
        <v>106</v>
      </c>
      <c r="E7" s="38">
        <v>83.84</v>
      </c>
      <c r="F7" s="39">
        <v>85.36</v>
      </c>
      <c r="G7" s="38">
        <v>0.93</v>
      </c>
      <c r="H7" s="39">
        <v>0.89</v>
      </c>
      <c r="I7" s="39">
        <f t="shared" si="1"/>
        <v>0.90956043956043964</v>
      </c>
      <c r="J7" s="39">
        <v>0.53</v>
      </c>
      <c r="K7" s="39">
        <v>0.66</v>
      </c>
      <c r="L7" s="39">
        <f t="shared" si="2"/>
        <v>0.58789915966386563</v>
      </c>
      <c r="M7" s="46" t="s">
        <v>102</v>
      </c>
      <c r="N7" s="52">
        <f t="shared" si="3"/>
        <v>173.70745959922428</v>
      </c>
    </row>
    <row r="8" spans="1:14" ht="33" customHeight="1">
      <c r="A8" s="4" t="s">
        <v>112</v>
      </c>
      <c r="B8" s="40" t="s">
        <v>95</v>
      </c>
      <c r="C8" s="42" t="s">
        <v>107</v>
      </c>
      <c r="D8" s="44" t="s">
        <v>109</v>
      </c>
      <c r="E8" s="38">
        <v>88.38</v>
      </c>
      <c r="F8" s="39">
        <v>88.85</v>
      </c>
      <c r="G8" s="38">
        <v>0.9</v>
      </c>
      <c r="H8" s="39">
        <v>0.98</v>
      </c>
      <c r="I8" s="39">
        <f t="shared" si="1"/>
        <v>0.93829787234042561</v>
      </c>
      <c r="J8" s="39">
        <v>0.78</v>
      </c>
      <c r="K8" s="39">
        <v>0.42</v>
      </c>
      <c r="L8" s="39">
        <f t="shared" si="2"/>
        <v>0.54600000000000004</v>
      </c>
      <c r="M8" s="46"/>
      <c r="N8" s="52">
        <f t="shared" si="3"/>
        <v>181.79429787234039</v>
      </c>
    </row>
    <row r="9" spans="1:14" ht="33" customHeight="1">
      <c r="A9" s="4" t="s">
        <v>112</v>
      </c>
      <c r="B9" s="40" t="s">
        <v>95</v>
      </c>
      <c r="C9" s="42" t="s">
        <v>107</v>
      </c>
      <c r="D9" s="44" t="s">
        <v>108</v>
      </c>
      <c r="E9" s="38">
        <v>89.15</v>
      </c>
      <c r="F9" s="39">
        <v>89.62</v>
      </c>
      <c r="G9" s="38">
        <v>0.91</v>
      </c>
      <c r="H9" s="39">
        <v>0.98</v>
      </c>
      <c r="I9" s="39">
        <f t="shared" si="1"/>
        <v>0.94370370370370371</v>
      </c>
      <c r="J9" s="39">
        <v>0.79</v>
      </c>
      <c r="K9" s="39">
        <v>0.48</v>
      </c>
      <c r="L9" s="39">
        <f t="shared" si="2"/>
        <v>0.59716535433070861</v>
      </c>
      <c r="M9" s="46"/>
      <c r="N9" s="52">
        <f t="shared" si="3"/>
        <v>183.4708690580344</v>
      </c>
    </row>
    <row r="10" spans="1:14" ht="33" customHeight="1">
      <c r="A10" s="4" t="s">
        <v>112</v>
      </c>
      <c r="B10" s="40" t="s">
        <v>95</v>
      </c>
      <c r="C10" s="40" t="s">
        <v>110</v>
      </c>
      <c r="D10" s="45" t="s">
        <v>119</v>
      </c>
      <c r="E10" s="38">
        <v>99.57</v>
      </c>
      <c r="F10" s="39">
        <v>87.47</v>
      </c>
      <c r="G10" s="38">
        <v>0.92</v>
      </c>
      <c r="H10" s="39">
        <v>0.93</v>
      </c>
      <c r="I10" s="39">
        <f t="shared" si="1"/>
        <v>0.92497297297297298</v>
      </c>
      <c r="J10" s="39">
        <v>0.61</v>
      </c>
      <c r="K10" s="39">
        <v>0.57999999999999996</v>
      </c>
      <c r="L10" s="39">
        <f t="shared" si="2"/>
        <v>0.59462184873949575</v>
      </c>
      <c r="M10" s="46" t="s">
        <v>102</v>
      </c>
      <c r="N10" s="52">
        <f t="shared" si="3"/>
        <v>191.59959482171249</v>
      </c>
    </row>
    <row r="11" spans="1:14" ht="33" customHeight="1">
      <c r="A11" s="4" t="s">
        <v>112</v>
      </c>
      <c r="B11" s="40" t="s">
        <v>95</v>
      </c>
      <c r="C11" s="40" t="s">
        <v>110</v>
      </c>
      <c r="D11" s="6" t="s">
        <v>116</v>
      </c>
      <c r="E11" s="38">
        <v>99.68</v>
      </c>
      <c r="F11" s="39">
        <v>87.06</v>
      </c>
      <c r="G11" s="38">
        <v>0.92</v>
      </c>
      <c r="H11" s="39">
        <v>0.93</v>
      </c>
      <c r="I11" s="39">
        <f t="shared" si="1"/>
        <v>0.92497297297297298</v>
      </c>
      <c r="J11" s="39">
        <v>0.6</v>
      </c>
      <c r="K11" s="39">
        <v>0.56999999999999995</v>
      </c>
      <c r="L11" s="39">
        <f t="shared" si="2"/>
        <v>0.58461538461538465</v>
      </c>
      <c r="M11" s="46" t="s">
        <v>102</v>
      </c>
      <c r="N11" s="52">
        <f t="shared" si="3"/>
        <v>191.26958835758833</v>
      </c>
    </row>
    <row r="12" spans="1:14">
      <c r="A12" s="34"/>
      <c r="B12" s="34"/>
      <c r="C12" s="34"/>
      <c r="D12" s="34"/>
      <c r="E12" s="35"/>
      <c r="F12" s="36"/>
      <c r="G12" s="35"/>
      <c r="H12" s="36"/>
      <c r="I12" s="36"/>
      <c r="J12" s="36"/>
    </row>
    <row r="13" spans="1:14">
      <c r="A13" s="34"/>
      <c r="B13" s="34"/>
      <c r="C13" s="35"/>
      <c r="D13" s="35"/>
      <c r="E13" s="35"/>
      <c r="F13" s="36"/>
      <c r="G13" s="35"/>
      <c r="H13" s="36"/>
      <c r="I13" s="36"/>
      <c r="J13" s="36"/>
    </row>
    <row r="14" spans="1:14">
      <c r="A14" s="34"/>
      <c r="B14" s="34"/>
      <c r="C14" s="35"/>
      <c r="D14" s="35"/>
      <c r="E14" s="35"/>
      <c r="F14" s="36"/>
      <c r="G14" s="35"/>
      <c r="H14" s="36"/>
      <c r="I14" s="36"/>
      <c r="J14" s="36"/>
    </row>
    <row r="15" spans="1:14">
      <c r="A15" s="34"/>
      <c r="B15" s="34"/>
      <c r="C15" s="35"/>
      <c r="D15" s="35"/>
      <c r="E15" s="35"/>
      <c r="F15" s="36"/>
      <c r="G15" s="35"/>
      <c r="H15" s="36"/>
      <c r="I15" s="36"/>
      <c r="J15" s="36"/>
    </row>
    <row r="16" spans="1:14">
      <c r="A16" s="34"/>
      <c r="B16" s="34"/>
      <c r="C16" s="34"/>
      <c r="D16" s="34"/>
      <c r="E16" s="35"/>
      <c r="F16" s="36"/>
      <c r="G16" s="35"/>
      <c r="H16" s="36"/>
      <c r="I16" s="36"/>
      <c r="J16" s="36"/>
    </row>
    <row r="17" spans="1:10">
      <c r="A17" s="34"/>
      <c r="B17" s="34"/>
      <c r="C17" s="34"/>
      <c r="D17" s="34"/>
      <c r="E17" s="35"/>
      <c r="F17" s="36"/>
      <c r="G17" s="35"/>
      <c r="H17" s="36"/>
      <c r="I17" s="36"/>
      <c r="J17" s="36"/>
    </row>
    <row r="18" spans="1:10">
      <c r="A18" s="34"/>
      <c r="B18" s="34"/>
      <c r="C18" s="34"/>
      <c r="D18" s="34"/>
      <c r="E18" s="35"/>
      <c r="F18" s="36"/>
      <c r="G18" s="35"/>
      <c r="H18" s="36"/>
      <c r="I18" s="36"/>
      <c r="J18" s="36"/>
    </row>
    <row r="19" spans="1:10">
      <c r="A19" s="34"/>
      <c r="B19" s="34"/>
      <c r="C19" s="35"/>
      <c r="D19" s="35"/>
      <c r="E19" s="35"/>
      <c r="F19" s="36"/>
      <c r="G19" s="35"/>
      <c r="H19" s="36"/>
      <c r="I19" s="36"/>
      <c r="J19" s="36"/>
    </row>
    <row r="20" spans="1:10">
      <c r="A20" s="34"/>
      <c r="B20" s="34"/>
      <c r="C20" s="35"/>
      <c r="D20" s="35"/>
      <c r="E20" s="35"/>
      <c r="F20" s="36"/>
      <c r="G20" s="35"/>
      <c r="H20" s="36"/>
      <c r="I20" s="36"/>
      <c r="J20" s="36"/>
    </row>
    <row r="21" spans="1:10">
      <c r="A21" s="34"/>
      <c r="B21" s="34"/>
      <c r="C21" s="35"/>
      <c r="D21" s="35"/>
      <c r="E21" s="35"/>
      <c r="F21" s="36"/>
      <c r="G21" s="35"/>
      <c r="H21" s="36"/>
      <c r="I21" s="36"/>
      <c r="J21" s="36"/>
    </row>
    <row r="22" spans="1:10">
      <c r="A22" s="34"/>
      <c r="B22" s="34"/>
      <c r="C22" s="34"/>
      <c r="D22" s="34"/>
      <c r="E22" s="35"/>
      <c r="F22" s="36"/>
      <c r="G22" s="35"/>
      <c r="H22" s="36"/>
      <c r="I22" s="36"/>
      <c r="J22" s="36"/>
    </row>
    <row r="23" spans="1:10">
      <c r="A23" s="34"/>
      <c r="B23" s="34"/>
      <c r="C23" s="34"/>
      <c r="D23" s="34"/>
      <c r="E23" s="35"/>
      <c r="F23" s="36"/>
      <c r="G23" s="35"/>
      <c r="H23" s="36"/>
      <c r="I23" s="36"/>
      <c r="J23" s="36"/>
    </row>
    <row r="24" spans="1:10">
      <c r="A24" s="34"/>
      <c r="B24" s="34"/>
      <c r="C24" s="34"/>
      <c r="D24" s="34"/>
      <c r="E24" s="35"/>
      <c r="F24" s="36"/>
      <c r="G24" s="35"/>
      <c r="H24" s="36"/>
      <c r="I24" s="36"/>
      <c r="J24" s="36"/>
    </row>
    <row r="25" spans="1:10">
      <c r="A25" s="34"/>
      <c r="B25" s="34"/>
      <c r="C25" s="35"/>
      <c r="D25" s="35"/>
      <c r="E25" s="35"/>
      <c r="F25" s="36"/>
      <c r="G25" s="35"/>
      <c r="H25" s="36"/>
      <c r="I25" s="36"/>
      <c r="J25" s="36"/>
    </row>
    <row r="26" spans="1:10">
      <c r="A26" s="34"/>
      <c r="B26" s="34"/>
      <c r="C26" s="35"/>
      <c r="D26" s="35"/>
      <c r="E26" s="35"/>
      <c r="F26" s="36"/>
      <c r="G26" s="35"/>
      <c r="H26" s="36"/>
      <c r="I26" s="36"/>
      <c r="J26" s="36"/>
    </row>
    <row r="27" spans="1:10">
      <c r="A27" s="34"/>
      <c r="B27" s="34"/>
      <c r="C27" s="35"/>
      <c r="D27" s="35"/>
      <c r="E27" s="35"/>
      <c r="F27" s="36"/>
      <c r="G27" s="35"/>
      <c r="H27" s="36"/>
      <c r="I27" s="36"/>
      <c r="J27" s="36"/>
    </row>
  </sheetData>
  <autoFilter ref="A2:N11">
    <filterColumn colId="8"/>
    <filterColumn colId="11"/>
  </autoFilter>
  <conditionalFormatting sqref="E3:E1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1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I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L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:N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O29"/>
  <sheetViews>
    <sheetView zoomScale="90" zoomScaleNormal="90" workbookViewId="0">
      <pane ySplit="2" topLeftCell="A3" activePane="bottomLeft" state="frozen"/>
      <selection activeCell="L8" sqref="L8"/>
      <selection pane="bottomLeft" activeCell="J15" sqref="J15"/>
    </sheetView>
  </sheetViews>
  <sheetFormatPr defaultRowHeight="14.5"/>
  <cols>
    <col min="1" max="1" width="8.6328125" customWidth="1"/>
    <col min="2" max="2" width="7.453125" bestFit="1" customWidth="1"/>
    <col min="3" max="3" width="20.54296875" bestFit="1" customWidth="1"/>
    <col min="4" max="4" width="25.1796875" bestFit="1" customWidth="1"/>
    <col min="5" max="5" width="16.81640625" bestFit="1" customWidth="1"/>
    <col min="6" max="6" width="15.90625" bestFit="1" customWidth="1"/>
    <col min="7" max="7" width="13.1796875" bestFit="1" customWidth="1"/>
    <col min="8" max="8" width="10.6328125" customWidth="1"/>
    <col min="9" max="9" width="12.6328125" bestFit="1" customWidth="1"/>
    <col min="10" max="10" width="13.1796875" bestFit="1" customWidth="1"/>
    <col min="11" max="11" width="10.6328125" customWidth="1"/>
    <col min="12" max="12" width="12.6328125" bestFit="1" customWidth="1"/>
    <col min="13" max="13" width="1.90625" bestFit="1" customWidth="1"/>
    <col min="14" max="14" width="7.6328125" customWidth="1"/>
  </cols>
  <sheetData>
    <row r="1" spans="1:15">
      <c r="E1" s="51">
        <f>AVERAGE(E3:E29)</f>
        <v>90.97481481481482</v>
      </c>
      <c r="F1" s="51">
        <f t="shared" ref="F1:N1" si="0">AVERAGE(F3:F29)</f>
        <v>86.82148148148147</v>
      </c>
      <c r="G1" s="51">
        <f t="shared" si="0"/>
        <v>0.9044444444444445</v>
      </c>
      <c r="H1" s="51">
        <f t="shared" si="0"/>
        <v>0.94000000000000006</v>
      </c>
      <c r="I1" s="51">
        <f t="shared" si="0"/>
        <v>0.92029119266049308</v>
      </c>
      <c r="J1" s="51">
        <f t="shared" si="0"/>
        <v>0.67481481481481476</v>
      </c>
      <c r="K1" s="51">
        <f t="shared" si="0"/>
        <v>0.47074074074074079</v>
      </c>
      <c r="L1" s="51">
        <f t="shared" si="0"/>
        <v>0.52531723587967616</v>
      </c>
      <c r="N1" s="51">
        <f t="shared" si="0"/>
        <v>182.23190472483643</v>
      </c>
    </row>
    <row r="2" spans="1:15">
      <c r="A2" s="33" t="s">
        <v>82</v>
      </c>
      <c r="B2" s="33" t="s">
        <v>83</v>
      </c>
      <c r="C2" s="33" t="s">
        <v>84</v>
      </c>
      <c r="D2" s="33" t="s">
        <v>85</v>
      </c>
      <c r="E2" s="33" t="s">
        <v>86</v>
      </c>
      <c r="F2" s="33" t="s">
        <v>87</v>
      </c>
      <c r="G2" s="37" t="s">
        <v>88</v>
      </c>
      <c r="H2" s="33" t="s">
        <v>89</v>
      </c>
      <c r="I2" s="33" t="s">
        <v>113</v>
      </c>
      <c r="J2" s="33" t="s">
        <v>90</v>
      </c>
      <c r="K2" s="37" t="s">
        <v>91</v>
      </c>
      <c r="L2" s="33" t="s">
        <v>114</v>
      </c>
      <c r="N2" s="33" t="s">
        <v>92</v>
      </c>
      <c r="O2" s="33" t="s">
        <v>93</v>
      </c>
    </row>
    <row r="3" spans="1:15" ht="32.5" hidden="1" customHeight="1">
      <c r="A3" s="40" t="s">
        <v>94</v>
      </c>
      <c r="B3" s="40" t="s">
        <v>95</v>
      </c>
      <c r="C3" s="40" t="s">
        <v>96</v>
      </c>
      <c r="D3" s="41" t="s">
        <v>97</v>
      </c>
      <c r="E3" s="38">
        <v>88.35</v>
      </c>
      <c r="F3" s="39">
        <v>88.08</v>
      </c>
      <c r="G3" s="38">
        <v>0.89</v>
      </c>
      <c r="H3" s="39">
        <v>0.97</v>
      </c>
      <c r="I3" s="39">
        <v>0.92827956989247318</v>
      </c>
      <c r="J3" s="39">
        <v>0.74</v>
      </c>
      <c r="K3" s="39">
        <v>0.39</v>
      </c>
      <c r="L3" s="39">
        <v>0.51079646017699121</v>
      </c>
      <c r="M3" s="46"/>
      <c r="N3" s="52">
        <f t="shared" ref="N3:N29" si="1">SUM(E3:L3)</f>
        <v>180.85907603006947</v>
      </c>
      <c r="O3" s="53"/>
    </row>
    <row r="4" spans="1:15" ht="32.5" hidden="1" customHeight="1">
      <c r="A4" s="40" t="s">
        <v>94</v>
      </c>
      <c r="B4" s="40" t="s">
        <v>95</v>
      </c>
      <c r="C4" s="40" t="s">
        <v>98</v>
      </c>
      <c r="D4" s="6" t="s">
        <v>99</v>
      </c>
      <c r="E4" s="38">
        <v>100</v>
      </c>
      <c r="F4" s="39">
        <v>87.35</v>
      </c>
      <c r="G4" s="38">
        <v>0.92</v>
      </c>
      <c r="H4" s="39">
        <v>0.92</v>
      </c>
      <c r="I4" s="39">
        <v>0.92</v>
      </c>
      <c r="J4" s="39">
        <v>0.6</v>
      </c>
      <c r="K4" s="39">
        <v>0.6</v>
      </c>
      <c r="L4" s="39">
        <v>0.6</v>
      </c>
      <c r="M4" s="46" t="s">
        <v>102</v>
      </c>
      <c r="N4" s="52">
        <f t="shared" si="1"/>
        <v>191.90999999999994</v>
      </c>
      <c r="O4" s="53"/>
    </row>
    <row r="5" spans="1:15" s="27" customFormat="1" ht="32.5" hidden="1" customHeight="1">
      <c r="A5" s="47" t="s">
        <v>94</v>
      </c>
      <c r="B5" s="47" t="s">
        <v>95</v>
      </c>
      <c r="C5" s="47" t="s">
        <v>100</v>
      </c>
      <c r="D5" s="48" t="s">
        <v>101</v>
      </c>
      <c r="E5" s="49">
        <v>100</v>
      </c>
      <c r="F5" s="50">
        <v>90.43</v>
      </c>
      <c r="G5" s="49">
        <v>0.92</v>
      </c>
      <c r="H5" s="50">
        <v>0.97</v>
      </c>
      <c r="I5" s="50">
        <v>0.94433862433862426</v>
      </c>
      <c r="J5" s="50">
        <v>0.78</v>
      </c>
      <c r="K5" s="50">
        <v>0.55000000000000004</v>
      </c>
      <c r="L5" s="50">
        <v>0.6451127819548873</v>
      </c>
      <c r="M5" s="54" t="s">
        <v>102</v>
      </c>
      <c r="N5" s="55">
        <f t="shared" si="1"/>
        <v>195.23945140629351</v>
      </c>
      <c r="O5" s="56"/>
    </row>
    <row r="6" spans="1:15" ht="32.5" hidden="1" customHeight="1">
      <c r="A6" s="40" t="s">
        <v>94</v>
      </c>
      <c r="B6" s="40" t="s">
        <v>95</v>
      </c>
      <c r="C6" s="42" t="s">
        <v>103</v>
      </c>
      <c r="D6" s="43" t="s">
        <v>104</v>
      </c>
      <c r="E6" s="38">
        <v>89.42</v>
      </c>
      <c r="F6" s="39">
        <v>86.62</v>
      </c>
      <c r="G6" s="38">
        <v>0.88</v>
      </c>
      <c r="H6" s="39">
        <v>0.97</v>
      </c>
      <c r="I6" s="39">
        <v>0.92281081081081084</v>
      </c>
      <c r="J6" s="39">
        <v>0.66</v>
      </c>
      <c r="K6" s="39">
        <v>0.34</v>
      </c>
      <c r="L6" s="39">
        <v>0.44880000000000003</v>
      </c>
      <c r="M6" s="46"/>
      <c r="N6" s="52">
        <f t="shared" si="1"/>
        <v>180.26161081081082</v>
      </c>
      <c r="O6" s="53"/>
    </row>
    <row r="7" spans="1:15" ht="32.5" hidden="1" customHeight="1">
      <c r="A7" s="40" t="s">
        <v>94</v>
      </c>
      <c r="B7" s="40" t="s">
        <v>95</v>
      </c>
      <c r="C7" s="42" t="s">
        <v>105</v>
      </c>
      <c r="D7" s="42" t="s">
        <v>106</v>
      </c>
      <c r="E7" s="38">
        <v>85.07</v>
      </c>
      <c r="F7" s="39">
        <v>85.89</v>
      </c>
      <c r="G7" s="38">
        <v>0.93</v>
      </c>
      <c r="H7" s="39">
        <v>0.9</v>
      </c>
      <c r="I7" s="39">
        <v>0.9147540983606558</v>
      </c>
      <c r="J7" s="39">
        <v>0.55000000000000004</v>
      </c>
      <c r="K7" s="39">
        <v>0.64</v>
      </c>
      <c r="L7" s="39">
        <v>0.5915966386554623</v>
      </c>
      <c r="M7" s="46" t="s">
        <v>102</v>
      </c>
      <c r="N7" s="52">
        <f t="shared" si="1"/>
        <v>175.4863507370161</v>
      </c>
      <c r="O7" s="53"/>
    </row>
    <row r="8" spans="1:15" ht="32.5" hidden="1" customHeight="1">
      <c r="A8" s="40" t="s">
        <v>94</v>
      </c>
      <c r="B8" s="40" t="s">
        <v>95</v>
      </c>
      <c r="C8" s="42" t="s">
        <v>107</v>
      </c>
      <c r="D8" s="44" t="s">
        <v>109</v>
      </c>
      <c r="E8" s="38">
        <v>88.51</v>
      </c>
      <c r="F8" s="39">
        <v>88.85</v>
      </c>
      <c r="G8" s="38">
        <v>0.89</v>
      </c>
      <c r="H8" s="39">
        <v>0.98</v>
      </c>
      <c r="I8" s="39">
        <v>0.93283422459893039</v>
      </c>
      <c r="J8" s="39">
        <v>0.82</v>
      </c>
      <c r="K8" s="39">
        <v>0.39</v>
      </c>
      <c r="L8" s="39">
        <v>0.52859504132231405</v>
      </c>
      <c r="M8" s="46"/>
      <c r="N8" s="52">
        <f t="shared" si="1"/>
        <v>181.90142926592122</v>
      </c>
      <c r="O8" s="53"/>
    </row>
    <row r="9" spans="1:15" ht="32.5" hidden="1" customHeight="1">
      <c r="A9" s="40" t="s">
        <v>94</v>
      </c>
      <c r="B9" s="40" t="s">
        <v>95</v>
      </c>
      <c r="C9" s="42" t="s">
        <v>107</v>
      </c>
      <c r="D9" s="44" t="s">
        <v>108</v>
      </c>
      <c r="E9" s="38">
        <v>98.65</v>
      </c>
      <c r="F9" s="39">
        <v>84.14</v>
      </c>
      <c r="G9" s="38">
        <v>0.84</v>
      </c>
      <c r="H9" s="39">
        <v>1</v>
      </c>
      <c r="I9" s="39">
        <v>0.91304347826086962</v>
      </c>
      <c r="J9" s="39">
        <v>0.6</v>
      </c>
      <c r="K9" s="39">
        <v>0.02</v>
      </c>
      <c r="L9" s="39">
        <v>3.870967741935484E-2</v>
      </c>
      <c r="M9" s="46"/>
      <c r="N9" s="52">
        <f t="shared" si="1"/>
        <v>186.20175315568025</v>
      </c>
      <c r="O9" s="53"/>
    </row>
    <row r="10" spans="1:15" ht="32.5" hidden="1" customHeight="1">
      <c r="A10" s="40" t="s">
        <v>94</v>
      </c>
      <c r="B10" s="40" t="s">
        <v>95</v>
      </c>
      <c r="C10" s="40" t="s">
        <v>110</v>
      </c>
      <c r="D10" s="45" t="s">
        <v>115</v>
      </c>
      <c r="E10" s="38">
        <v>88.11</v>
      </c>
      <c r="F10" s="39">
        <v>87.92</v>
      </c>
      <c r="G10" s="38">
        <v>0.88</v>
      </c>
      <c r="H10" s="39">
        <v>0.89</v>
      </c>
      <c r="I10" s="39">
        <v>0.88497175141242934</v>
      </c>
      <c r="J10" s="39">
        <v>0.84</v>
      </c>
      <c r="K10" s="39">
        <v>0.3</v>
      </c>
      <c r="L10" s="39">
        <v>0.44210526315789478</v>
      </c>
      <c r="M10" s="46"/>
      <c r="N10" s="52">
        <f t="shared" si="1"/>
        <v>180.2670770145703</v>
      </c>
      <c r="O10" s="53"/>
    </row>
    <row r="11" spans="1:15" ht="32.5" hidden="1" customHeight="1">
      <c r="A11" s="40" t="s">
        <v>94</v>
      </c>
      <c r="B11" s="40" t="s">
        <v>95</v>
      </c>
      <c r="C11" s="40" t="s">
        <v>110</v>
      </c>
      <c r="D11" s="6" t="s">
        <v>116</v>
      </c>
      <c r="E11" s="38">
        <v>59.44</v>
      </c>
      <c r="F11" s="39">
        <v>60.58</v>
      </c>
      <c r="G11" s="38">
        <v>0.87</v>
      </c>
      <c r="H11" s="39">
        <v>0.63</v>
      </c>
      <c r="I11" s="39">
        <v>0.73080000000000001</v>
      </c>
      <c r="J11" s="39">
        <v>0.2</v>
      </c>
      <c r="K11" s="39">
        <v>0.5</v>
      </c>
      <c r="L11" s="39">
        <v>0.28571428571428575</v>
      </c>
      <c r="M11" s="46" t="s">
        <v>102</v>
      </c>
      <c r="N11" s="52">
        <f t="shared" si="1"/>
        <v>123.23651428571429</v>
      </c>
      <c r="O11" s="53"/>
    </row>
    <row r="12" spans="1:15" ht="32.5" hidden="1" customHeight="1">
      <c r="A12" s="57" t="s">
        <v>111</v>
      </c>
      <c r="B12" s="58" t="s">
        <v>95</v>
      </c>
      <c r="C12" s="58" t="s">
        <v>96</v>
      </c>
      <c r="D12" s="59" t="s">
        <v>97</v>
      </c>
      <c r="E12" s="60">
        <v>88.5</v>
      </c>
      <c r="F12" s="61">
        <v>88.28</v>
      </c>
      <c r="G12" s="60">
        <v>0.9</v>
      </c>
      <c r="H12" s="61">
        <v>0.97</v>
      </c>
      <c r="I12" s="61">
        <v>0.93368983957219243</v>
      </c>
      <c r="J12" s="61">
        <v>0.75</v>
      </c>
      <c r="K12" s="61">
        <v>0.4</v>
      </c>
      <c r="L12" s="61">
        <v>0.52173913043478271</v>
      </c>
      <c r="M12" s="62"/>
      <c r="N12" s="63">
        <f t="shared" si="1"/>
        <v>181.25542897000699</v>
      </c>
      <c r="O12" s="64" t="s">
        <v>117</v>
      </c>
    </row>
    <row r="13" spans="1:15" ht="32.5" hidden="1" customHeight="1">
      <c r="A13" s="4" t="s">
        <v>111</v>
      </c>
      <c r="B13" s="40" t="s">
        <v>95</v>
      </c>
      <c r="C13" s="40" t="s">
        <v>98</v>
      </c>
      <c r="D13" s="6" t="s">
        <v>99</v>
      </c>
      <c r="E13" s="38">
        <v>100</v>
      </c>
      <c r="F13" s="39">
        <v>87.39</v>
      </c>
      <c r="G13" s="38">
        <v>0.93</v>
      </c>
      <c r="H13" s="39">
        <v>0.92</v>
      </c>
      <c r="I13" s="39">
        <v>0.92497297297297298</v>
      </c>
      <c r="J13" s="39">
        <v>0.6</v>
      </c>
      <c r="K13" s="39">
        <v>0.61</v>
      </c>
      <c r="L13" s="39">
        <v>0.60495867768595046</v>
      </c>
      <c r="M13" s="46" t="s">
        <v>102</v>
      </c>
      <c r="N13" s="52">
        <f t="shared" si="1"/>
        <v>191.9799316506589</v>
      </c>
      <c r="O13" s="53"/>
    </row>
    <row r="14" spans="1:15" ht="32.5" customHeight="1">
      <c r="A14" s="57" t="s">
        <v>111</v>
      </c>
      <c r="B14" s="58" t="s">
        <v>95</v>
      </c>
      <c r="C14" s="58" t="s">
        <v>100</v>
      </c>
      <c r="D14" s="59" t="s">
        <v>101</v>
      </c>
      <c r="E14" s="60">
        <v>100</v>
      </c>
      <c r="F14" s="61">
        <v>90.47</v>
      </c>
      <c r="G14" s="60">
        <v>0.92</v>
      </c>
      <c r="H14" s="61">
        <v>0.97</v>
      </c>
      <c r="I14" s="61">
        <v>0.94433862433862426</v>
      </c>
      <c r="J14" s="61">
        <v>0.78</v>
      </c>
      <c r="K14" s="61">
        <v>0.55000000000000004</v>
      </c>
      <c r="L14" s="61">
        <v>0.6451127819548873</v>
      </c>
      <c r="M14" s="62" t="s">
        <v>102</v>
      </c>
      <c r="N14" s="63">
        <f t="shared" si="1"/>
        <v>195.2794514062935</v>
      </c>
      <c r="O14" s="64" t="s">
        <v>122</v>
      </c>
    </row>
    <row r="15" spans="1:15" ht="32.5" customHeight="1">
      <c r="A15" s="57" t="s">
        <v>111</v>
      </c>
      <c r="B15" s="58" t="s">
        <v>95</v>
      </c>
      <c r="C15" s="65" t="s">
        <v>103</v>
      </c>
      <c r="D15" s="66" t="s">
        <v>104</v>
      </c>
      <c r="E15" s="60">
        <v>91.32</v>
      </c>
      <c r="F15" s="61">
        <v>88.73</v>
      </c>
      <c r="G15" s="60">
        <v>0.92</v>
      </c>
      <c r="H15" s="61">
        <v>0.95</v>
      </c>
      <c r="I15" s="61">
        <v>0.93475935828876999</v>
      </c>
      <c r="J15" s="61">
        <v>0.68</v>
      </c>
      <c r="K15" s="61">
        <v>0.55000000000000004</v>
      </c>
      <c r="L15" s="61">
        <v>0.60813008130081314</v>
      </c>
      <c r="M15" s="62" t="s">
        <v>102</v>
      </c>
      <c r="N15" s="63">
        <f t="shared" si="1"/>
        <v>184.69288943958958</v>
      </c>
      <c r="O15" s="64" t="s">
        <v>118</v>
      </c>
    </row>
    <row r="16" spans="1:15" ht="32.5" hidden="1" customHeight="1">
      <c r="A16" s="4" t="s">
        <v>111</v>
      </c>
      <c r="B16" s="40" t="s">
        <v>95</v>
      </c>
      <c r="C16" s="42" t="s">
        <v>105</v>
      </c>
      <c r="D16" s="42" t="s">
        <v>106</v>
      </c>
      <c r="E16" s="38">
        <v>83.64</v>
      </c>
      <c r="F16" s="39">
        <v>84.43</v>
      </c>
      <c r="G16" s="38">
        <v>0.93</v>
      </c>
      <c r="H16" s="39">
        <v>0.88</v>
      </c>
      <c r="I16" s="39">
        <v>0.90430939226519336</v>
      </c>
      <c r="J16" s="39">
        <v>0.51</v>
      </c>
      <c r="K16" s="39">
        <v>0.66</v>
      </c>
      <c r="L16" s="39">
        <v>0.57538461538461538</v>
      </c>
      <c r="M16" s="46" t="s">
        <v>102</v>
      </c>
      <c r="N16" s="52">
        <f t="shared" si="1"/>
        <v>172.52969400764979</v>
      </c>
      <c r="O16" s="53"/>
    </row>
    <row r="17" spans="1:15" ht="32.5" hidden="1" customHeight="1">
      <c r="A17" s="57" t="s">
        <v>111</v>
      </c>
      <c r="B17" s="58" t="s">
        <v>95</v>
      </c>
      <c r="C17" s="65" t="s">
        <v>107</v>
      </c>
      <c r="D17" s="65" t="s">
        <v>109</v>
      </c>
      <c r="E17" s="60">
        <v>88.43</v>
      </c>
      <c r="F17" s="61">
        <v>88.89</v>
      </c>
      <c r="G17" s="60">
        <v>0.9</v>
      </c>
      <c r="H17" s="61">
        <v>0.98</v>
      </c>
      <c r="I17" s="61">
        <v>0.93829787234042561</v>
      </c>
      <c r="J17" s="61">
        <v>0.78</v>
      </c>
      <c r="K17" s="61">
        <v>0.42</v>
      </c>
      <c r="L17" s="61">
        <v>0.54600000000000004</v>
      </c>
      <c r="M17" s="62"/>
      <c r="N17" s="63">
        <f t="shared" si="1"/>
        <v>181.8842978723404</v>
      </c>
      <c r="O17" s="64" t="s">
        <v>123</v>
      </c>
    </row>
    <row r="18" spans="1:15" ht="32.5" customHeight="1">
      <c r="A18" s="57" t="s">
        <v>111</v>
      </c>
      <c r="B18" s="58" t="s">
        <v>95</v>
      </c>
      <c r="C18" s="65" t="s">
        <v>107</v>
      </c>
      <c r="D18" s="65" t="s">
        <v>108</v>
      </c>
      <c r="E18" s="60">
        <v>91.51</v>
      </c>
      <c r="F18" s="61">
        <v>89.66</v>
      </c>
      <c r="G18" s="60">
        <v>0.92</v>
      </c>
      <c r="H18" s="61">
        <v>0.96</v>
      </c>
      <c r="I18" s="61">
        <v>0.93957446808510647</v>
      </c>
      <c r="J18" s="61">
        <v>0.73</v>
      </c>
      <c r="K18" s="61">
        <v>0.55000000000000004</v>
      </c>
      <c r="L18" s="61">
        <v>0.62734374999999998</v>
      </c>
      <c r="M18" s="62" t="s">
        <v>102</v>
      </c>
      <c r="N18" s="63">
        <f t="shared" si="1"/>
        <v>185.89691821808512</v>
      </c>
      <c r="O18" s="64" t="s">
        <v>118</v>
      </c>
    </row>
    <row r="19" spans="1:15" ht="32.5" hidden="1" customHeight="1">
      <c r="A19" s="4" t="s">
        <v>111</v>
      </c>
      <c r="B19" s="40" t="s">
        <v>95</v>
      </c>
      <c r="C19" s="40" t="s">
        <v>110</v>
      </c>
      <c r="D19" s="45" t="s">
        <v>115</v>
      </c>
      <c r="E19" s="38">
        <v>91.47</v>
      </c>
      <c r="F19" s="39">
        <v>89.09</v>
      </c>
      <c r="G19" s="38">
        <v>0.91</v>
      </c>
      <c r="H19" s="39">
        <v>0.97</v>
      </c>
      <c r="I19" s="39">
        <v>0.93904255319148944</v>
      </c>
      <c r="J19" s="39">
        <v>0.76</v>
      </c>
      <c r="K19" s="39">
        <v>0.47</v>
      </c>
      <c r="L19" s="39">
        <v>0.5808130081300813</v>
      </c>
      <c r="M19" s="46" t="s">
        <v>102</v>
      </c>
      <c r="N19" s="52">
        <f t="shared" si="1"/>
        <v>185.18985556132156</v>
      </c>
      <c r="O19" s="53"/>
    </row>
    <row r="20" spans="1:15" ht="32.5" hidden="1" customHeight="1">
      <c r="A20" s="4" t="s">
        <v>111</v>
      </c>
      <c r="B20" s="40" t="s">
        <v>95</v>
      </c>
      <c r="C20" s="40" t="s">
        <v>110</v>
      </c>
      <c r="D20" s="6" t="s">
        <v>116</v>
      </c>
      <c r="E20" s="38">
        <v>84.62</v>
      </c>
      <c r="F20" s="39">
        <v>84.96</v>
      </c>
      <c r="G20" s="38">
        <v>0.85</v>
      </c>
      <c r="H20" s="39">
        <v>0.99</v>
      </c>
      <c r="I20" s="39">
        <v>0.91467391304347834</v>
      </c>
      <c r="J20" s="39">
        <v>0.67</v>
      </c>
      <c r="K20" s="39">
        <v>0.11</v>
      </c>
      <c r="L20" s="39">
        <v>0.18897435897435896</v>
      </c>
      <c r="M20" s="46"/>
      <c r="N20" s="52">
        <f t="shared" si="1"/>
        <v>173.30364827201782</v>
      </c>
      <c r="O20" s="53"/>
    </row>
    <row r="21" spans="1:15" ht="32.5" hidden="1" customHeight="1">
      <c r="A21" s="4" t="s">
        <v>112</v>
      </c>
      <c r="B21" s="40" t="s">
        <v>95</v>
      </c>
      <c r="C21" s="40" t="s">
        <v>96</v>
      </c>
      <c r="D21" s="41" t="s">
        <v>97</v>
      </c>
      <c r="E21" s="38">
        <v>88.49</v>
      </c>
      <c r="F21" s="39">
        <v>88.28</v>
      </c>
      <c r="G21" s="38">
        <v>0.89</v>
      </c>
      <c r="H21" s="39">
        <v>0.98</v>
      </c>
      <c r="I21" s="39">
        <v>0.93283422459893039</v>
      </c>
      <c r="J21" s="39">
        <v>0.75</v>
      </c>
      <c r="K21" s="39">
        <v>0.39</v>
      </c>
      <c r="L21" s="39">
        <v>0.51315789473684204</v>
      </c>
      <c r="M21" s="46"/>
      <c r="N21" s="52">
        <f t="shared" si="1"/>
        <v>181.22599211933573</v>
      </c>
      <c r="O21" s="53"/>
    </row>
    <row r="22" spans="1:15" ht="32.5" customHeight="1">
      <c r="A22" s="57" t="s">
        <v>112</v>
      </c>
      <c r="B22" s="58" t="s">
        <v>95</v>
      </c>
      <c r="C22" s="58" t="s">
        <v>98</v>
      </c>
      <c r="D22" s="67" t="s">
        <v>99</v>
      </c>
      <c r="E22" s="60">
        <v>100</v>
      </c>
      <c r="F22" s="61">
        <v>87.43</v>
      </c>
      <c r="G22" s="60">
        <v>0.93</v>
      </c>
      <c r="H22" s="61">
        <v>0.93</v>
      </c>
      <c r="I22" s="61">
        <v>0.93</v>
      </c>
      <c r="J22" s="61">
        <v>0.61</v>
      </c>
      <c r="K22" s="61">
        <v>0.61</v>
      </c>
      <c r="L22" s="61">
        <v>0.61</v>
      </c>
      <c r="M22" s="62" t="s">
        <v>102</v>
      </c>
      <c r="N22" s="63">
        <f t="shared" si="1"/>
        <v>192.05000000000007</v>
      </c>
      <c r="O22" s="64" t="s">
        <v>117</v>
      </c>
    </row>
    <row r="23" spans="1:15" ht="32.5" hidden="1" customHeight="1">
      <c r="A23" s="4" t="s">
        <v>112</v>
      </c>
      <c r="B23" s="40" t="s">
        <v>95</v>
      </c>
      <c r="C23" s="40" t="s">
        <v>100</v>
      </c>
      <c r="D23" s="41" t="s">
        <v>101</v>
      </c>
      <c r="E23" s="38">
        <v>100</v>
      </c>
      <c r="F23" s="39">
        <v>90.47</v>
      </c>
      <c r="G23" s="38">
        <v>0.92</v>
      </c>
      <c r="H23" s="39">
        <v>0.97</v>
      </c>
      <c r="I23" s="39">
        <v>0.94433862433862426</v>
      </c>
      <c r="J23" s="39">
        <v>0.79</v>
      </c>
      <c r="K23" s="39">
        <v>0.55000000000000004</v>
      </c>
      <c r="L23" s="39">
        <v>0.64850746268656723</v>
      </c>
      <c r="M23" s="46" t="s">
        <v>102</v>
      </c>
      <c r="N23" s="52">
        <f t="shared" si="1"/>
        <v>195.2928460870252</v>
      </c>
      <c r="O23" s="53"/>
    </row>
    <row r="24" spans="1:15" ht="32.5" hidden="1" customHeight="1">
      <c r="A24" s="4" t="s">
        <v>112</v>
      </c>
      <c r="B24" s="40" t="s">
        <v>95</v>
      </c>
      <c r="C24" s="42" t="s">
        <v>103</v>
      </c>
      <c r="D24" s="43" t="s">
        <v>104</v>
      </c>
      <c r="E24" s="38">
        <v>90.17</v>
      </c>
      <c r="F24" s="39">
        <v>87.88</v>
      </c>
      <c r="G24" s="38">
        <v>0.9</v>
      </c>
      <c r="H24" s="39">
        <v>0.97</v>
      </c>
      <c r="I24" s="39">
        <v>0.93368983957219243</v>
      </c>
      <c r="J24" s="39">
        <v>0.71</v>
      </c>
      <c r="K24" s="39">
        <v>0.4</v>
      </c>
      <c r="L24" s="39">
        <v>0.5117117117117117</v>
      </c>
      <c r="M24" s="46"/>
      <c r="N24" s="52">
        <f t="shared" si="1"/>
        <v>182.47540155128394</v>
      </c>
      <c r="O24" s="53"/>
    </row>
    <row r="25" spans="1:15" ht="32.5" customHeight="1">
      <c r="A25" s="57" t="s">
        <v>112</v>
      </c>
      <c r="B25" s="58" t="s">
        <v>95</v>
      </c>
      <c r="C25" s="65" t="s">
        <v>105</v>
      </c>
      <c r="D25" s="65" t="s">
        <v>106</v>
      </c>
      <c r="E25" s="60">
        <v>83.84</v>
      </c>
      <c r="F25" s="61">
        <v>85.36</v>
      </c>
      <c r="G25" s="60">
        <v>0.93</v>
      </c>
      <c r="H25" s="61">
        <v>0.89</v>
      </c>
      <c r="I25" s="61">
        <v>0.90956043956043964</v>
      </c>
      <c r="J25" s="61">
        <v>0.53</v>
      </c>
      <c r="K25" s="61">
        <v>0.66</v>
      </c>
      <c r="L25" s="61">
        <v>0.58789915966386563</v>
      </c>
      <c r="M25" s="62" t="s">
        <v>102</v>
      </c>
      <c r="N25" s="63">
        <f t="shared" si="1"/>
        <v>173.70745959922428</v>
      </c>
      <c r="O25" s="64" t="s">
        <v>117</v>
      </c>
    </row>
    <row r="26" spans="1:15" ht="32.5" hidden="1" customHeight="1">
      <c r="A26" s="4" t="s">
        <v>112</v>
      </c>
      <c r="B26" s="40" t="s">
        <v>95</v>
      </c>
      <c r="C26" s="42" t="s">
        <v>107</v>
      </c>
      <c r="D26" s="44" t="s">
        <v>109</v>
      </c>
      <c r="E26" s="38">
        <v>88.38</v>
      </c>
      <c r="F26" s="39">
        <v>88.85</v>
      </c>
      <c r="G26" s="38">
        <v>0.9</v>
      </c>
      <c r="H26" s="39">
        <v>0.98</v>
      </c>
      <c r="I26" s="39">
        <v>0.93829787234042561</v>
      </c>
      <c r="J26" s="39">
        <v>0.78</v>
      </c>
      <c r="K26" s="39">
        <v>0.42</v>
      </c>
      <c r="L26" s="39">
        <v>0.54600000000000004</v>
      </c>
      <c r="M26" s="46"/>
      <c r="N26" s="52">
        <f t="shared" si="1"/>
        <v>181.79429787234039</v>
      </c>
      <c r="O26" s="53"/>
    </row>
    <row r="27" spans="1:15" ht="32.5" hidden="1" customHeight="1">
      <c r="A27" s="4" t="s">
        <v>112</v>
      </c>
      <c r="B27" s="40" t="s">
        <v>95</v>
      </c>
      <c r="C27" s="42" t="s">
        <v>107</v>
      </c>
      <c r="D27" s="44" t="s">
        <v>108</v>
      </c>
      <c r="E27" s="38">
        <v>89.15</v>
      </c>
      <c r="F27" s="39">
        <v>89.62</v>
      </c>
      <c r="G27" s="38">
        <v>0.91</v>
      </c>
      <c r="H27" s="39">
        <v>0.98</v>
      </c>
      <c r="I27" s="39">
        <v>0.94370370370370371</v>
      </c>
      <c r="J27" s="39">
        <v>0.79</v>
      </c>
      <c r="K27" s="39">
        <v>0.48</v>
      </c>
      <c r="L27" s="39">
        <v>0.59716535433070861</v>
      </c>
      <c r="M27" s="46"/>
      <c r="N27" s="52">
        <f t="shared" si="1"/>
        <v>183.4708690580344</v>
      </c>
      <c r="O27" s="53"/>
    </row>
    <row r="28" spans="1:15" ht="32.5" customHeight="1">
      <c r="A28" s="57" t="s">
        <v>112</v>
      </c>
      <c r="B28" s="58" t="s">
        <v>95</v>
      </c>
      <c r="C28" s="58" t="s">
        <v>110</v>
      </c>
      <c r="D28" s="66" t="s">
        <v>119</v>
      </c>
      <c r="E28" s="60">
        <v>99.57</v>
      </c>
      <c r="F28" s="61">
        <v>87.47</v>
      </c>
      <c r="G28" s="60">
        <v>0.92</v>
      </c>
      <c r="H28" s="61">
        <v>0.93</v>
      </c>
      <c r="I28" s="61">
        <v>0.92497297297297298</v>
      </c>
      <c r="J28" s="61">
        <v>0.61</v>
      </c>
      <c r="K28" s="61">
        <v>0.57999999999999996</v>
      </c>
      <c r="L28" s="61">
        <v>0.59462184873949575</v>
      </c>
      <c r="M28" s="62" t="s">
        <v>102</v>
      </c>
      <c r="N28" s="63">
        <f t="shared" si="1"/>
        <v>191.59959482171249</v>
      </c>
      <c r="O28" s="64" t="s">
        <v>118</v>
      </c>
    </row>
    <row r="29" spans="1:15" ht="32.5" customHeight="1">
      <c r="A29" s="57" t="s">
        <v>112</v>
      </c>
      <c r="B29" s="58" t="s">
        <v>95</v>
      </c>
      <c r="C29" s="58" t="s">
        <v>110</v>
      </c>
      <c r="D29" s="67" t="s">
        <v>116</v>
      </c>
      <c r="E29" s="60">
        <v>99.68</v>
      </c>
      <c r="F29" s="61">
        <v>87.06</v>
      </c>
      <c r="G29" s="60">
        <v>0.92</v>
      </c>
      <c r="H29" s="61">
        <v>0.93</v>
      </c>
      <c r="I29" s="61">
        <v>0.92497297297297298</v>
      </c>
      <c r="J29" s="61">
        <v>0.6</v>
      </c>
      <c r="K29" s="61">
        <v>0.56999999999999995</v>
      </c>
      <c r="L29" s="61">
        <v>0.58461538461538465</v>
      </c>
      <c r="M29" s="62" t="s">
        <v>102</v>
      </c>
      <c r="N29" s="63">
        <f t="shared" si="1"/>
        <v>191.26958835758833</v>
      </c>
      <c r="O29" s="64" t="s">
        <v>118</v>
      </c>
    </row>
  </sheetData>
  <autoFilter ref="A2:O29">
    <filterColumn colId="0"/>
    <filterColumn colId="1">
      <colorFilter dxfId="0"/>
    </filterColumn>
    <filterColumn colId="12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N9"/>
  <sheetViews>
    <sheetView zoomScale="90" zoomScaleNormal="90" workbookViewId="0">
      <pane ySplit="2" topLeftCell="A3" activePane="bottomLeft" state="frozen"/>
      <selection activeCell="L8" sqref="L8"/>
      <selection pane="bottomLeft" activeCell="M4" sqref="M4"/>
    </sheetView>
  </sheetViews>
  <sheetFormatPr defaultRowHeight="14.5"/>
  <cols>
    <col min="1" max="1" width="8.6328125" customWidth="1"/>
    <col min="2" max="2" width="16.54296875" customWidth="1"/>
    <col min="3" max="3" width="20.54296875" bestFit="1" customWidth="1"/>
    <col min="4" max="4" width="25.1796875" bestFit="1" customWidth="1"/>
    <col min="5" max="5" width="16.81640625" bestFit="1" customWidth="1"/>
    <col min="6" max="6" width="15.90625" bestFit="1" customWidth="1"/>
    <col min="7" max="7" width="13.1796875" bestFit="1" customWidth="1"/>
    <col min="8" max="8" width="10.6328125" customWidth="1"/>
    <col min="9" max="9" width="12.6328125" bestFit="1" customWidth="1"/>
    <col min="10" max="10" width="13.1796875" bestFit="1" customWidth="1"/>
    <col min="11" max="11" width="10.6328125" customWidth="1"/>
    <col min="12" max="12" width="12.6328125" bestFit="1" customWidth="1"/>
    <col min="13" max="13" width="1.90625" bestFit="1" customWidth="1"/>
    <col min="14" max="14" width="7.6328125" customWidth="1"/>
  </cols>
  <sheetData>
    <row r="1" spans="1:14">
      <c r="A1" s="27"/>
      <c r="B1" s="27"/>
      <c r="C1" s="27"/>
      <c r="D1" s="27"/>
      <c r="E1" s="68">
        <f t="shared" ref="E1:L1" si="0">AVERAGE(E3:E9)</f>
        <v>95.131428571428586</v>
      </c>
      <c r="F1" s="68">
        <f t="shared" si="0"/>
        <v>88.025714285714301</v>
      </c>
      <c r="G1" s="68">
        <f t="shared" si="0"/>
        <v>0.92285714285714282</v>
      </c>
      <c r="H1" s="68">
        <f t="shared" si="0"/>
        <v>0.93714285714285706</v>
      </c>
      <c r="I1" s="68">
        <f t="shared" si="0"/>
        <v>0.92973983374555513</v>
      </c>
      <c r="J1" s="68">
        <f t="shared" si="0"/>
        <v>0.64857142857142858</v>
      </c>
      <c r="K1" s="68">
        <f t="shared" si="0"/>
        <v>0.58142857142857152</v>
      </c>
      <c r="L1" s="68">
        <f t="shared" si="0"/>
        <v>0.60824614375349229</v>
      </c>
      <c r="M1" s="27"/>
      <c r="N1" s="68">
        <f>AVERAGE(N3:N9)</f>
        <v>187.78512883464194</v>
      </c>
    </row>
    <row r="2" spans="1:14">
      <c r="A2" s="69" t="s">
        <v>82</v>
      </c>
      <c r="B2" s="69" t="s">
        <v>83</v>
      </c>
      <c r="C2" s="69" t="s">
        <v>84</v>
      </c>
      <c r="D2" s="69" t="s">
        <v>85</v>
      </c>
      <c r="E2" s="69" t="s">
        <v>86</v>
      </c>
      <c r="F2" s="69" t="s">
        <v>87</v>
      </c>
      <c r="G2" s="70" t="s">
        <v>88</v>
      </c>
      <c r="H2" s="69" t="s">
        <v>89</v>
      </c>
      <c r="I2" s="69" t="s">
        <v>113</v>
      </c>
      <c r="J2" s="69" t="s">
        <v>90</v>
      </c>
      <c r="K2" s="70" t="s">
        <v>91</v>
      </c>
      <c r="L2" s="69" t="s">
        <v>114</v>
      </c>
      <c r="M2" s="27"/>
      <c r="N2" s="69" t="s">
        <v>92</v>
      </c>
    </row>
    <row r="3" spans="1:14" ht="32.5" customHeight="1">
      <c r="A3" s="24" t="s">
        <v>111</v>
      </c>
      <c r="B3" s="47" t="s">
        <v>95</v>
      </c>
      <c r="C3" s="47" t="s">
        <v>100</v>
      </c>
      <c r="D3" s="48" t="s">
        <v>101</v>
      </c>
      <c r="E3" s="49">
        <v>100</v>
      </c>
      <c r="F3" s="50">
        <v>90.47</v>
      </c>
      <c r="G3" s="49">
        <v>0.92</v>
      </c>
      <c r="H3" s="50">
        <v>0.97</v>
      </c>
      <c r="I3" s="50">
        <v>0.94433862433862426</v>
      </c>
      <c r="J3" s="50">
        <v>0.78</v>
      </c>
      <c r="K3" s="50">
        <v>0.55000000000000004</v>
      </c>
      <c r="L3" s="50">
        <v>0.6451127819548873</v>
      </c>
      <c r="M3" s="54" t="s">
        <v>102</v>
      </c>
      <c r="N3" s="55">
        <f>SUM(E3:L3)</f>
        <v>195.2794514062935</v>
      </c>
    </row>
    <row r="4" spans="1:14" ht="32.5" customHeight="1">
      <c r="A4" s="24" t="s">
        <v>111</v>
      </c>
      <c r="B4" s="47" t="s">
        <v>95</v>
      </c>
      <c r="C4" s="44" t="s">
        <v>103</v>
      </c>
      <c r="D4" s="45" t="s">
        <v>104</v>
      </c>
      <c r="E4" s="49">
        <v>91.32</v>
      </c>
      <c r="F4" s="50">
        <v>88.73</v>
      </c>
      <c r="G4" s="49">
        <v>0.92</v>
      </c>
      <c r="H4" s="50">
        <v>0.95</v>
      </c>
      <c r="I4" s="50">
        <v>0.93475935828876999</v>
      </c>
      <c r="J4" s="50">
        <v>0.68</v>
      </c>
      <c r="K4" s="50">
        <v>0.55000000000000004</v>
      </c>
      <c r="L4" s="50">
        <v>0.60813008130081314</v>
      </c>
      <c r="M4" s="54" t="s">
        <v>102</v>
      </c>
      <c r="N4" s="55">
        <f>SUM(E4:L4)</f>
        <v>184.69288943958958</v>
      </c>
    </row>
    <row r="5" spans="1:14" ht="32.5" customHeight="1">
      <c r="A5" s="24" t="s">
        <v>111</v>
      </c>
      <c r="B5" s="47" t="s">
        <v>95</v>
      </c>
      <c r="C5" s="44" t="s">
        <v>107</v>
      </c>
      <c r="D5" s="44" t="s">
        <v>108</v>
      </c>
      <c r="E5" s="49">
        <v>91.51</v>
      </c>
      <c r="F5" s="50">
        <v>89.66</v>
      </c>
      <c r="G5" s="49">
        <v>0.92</v>
      </c>
      <c r="H5" s="50">
        <v>0.96</v>
      </c>
      <c r="I5" s="50">
        <v>0.93957446808510647</v>
      </c>
      <c r="J5" s="50">
        <v>0.73</v>
      </c>
      <c r="K5" s="50">
        <v>0.55000000000000004</v>
      </c>
      <c r="L5" s="50">
        <v>0.62734374999999998</v>
      </c>
      <c r="M5" s="54" t="s">
        <v>102</v>
      </c>
      <c r="N5" s="55">
        <f>SUM(E5:L5)</f>
        <v>185.89691821808512</v>
      </c>
    </row>
    <row r="6" spans="1:14" ht="32.5" customHeight="1">
      <c r="A6" s="24" t="s">
        <v>112</v>
      </c>
      <c r="B6" s="47" t="s">
        <v>95</v>
      </c>
      <c r="C6" s="47" t="s">
        <v>98</v>
      </c>
      <c r="D6" s="71" t="s">
        <v>99</v>
      </c>
      <c r="E6" s="49">
        <v>100</v>
      </c>
      <c r="F6" s="50">
        <v>87.43</v>
      </c>
      <c r="G6" s="49">
        <v>0.93</v>
      </c>
      <c r="H6" s="50">
        <v>0.93</v>
      </c>
      <c r="I6" s="50">
        <v>0.93</v>
      </c>
      <c r="J6" s="50">
        <v>0.61</v>
      </c>
      <c r="K6" s="50">
        <v>0.61</v>
      </c>
      <c r="L6" s="50">
        <v>0.61</v>
      </c>
      <c r="M6" s="54" t="s">
        <v>102</v>
      </c>
      <c r="N6" s="55">
        <f>SUM(E6:L6)</f>
        <v>192.05000000000007</v>
      </c>
    </row>
    <row r="7" spans="1:14" ht="32.5" customHeight="1">
      <c r="A7" s="24" t="s">
        <v>112</v>
      </c>
      <c r="B7" s="47" t="s">
        <v>95</v>
      </c>
      <c r="C7" s="44" t="s">
        <v>105</v>
      </c>
      <c r="D7" s="44" t="s">
        <v>106</v>
      </c>
      <c r="E7" s="49">
        <v>83.84</v>
      </c>
      <c r="F7" s="50">
        <v>85.36</v>
      </c>
      <c r="G7" s="49">
        <v>0.93</v>
      </c>
      <c r="H7" s="50">
        <v>0.89</v>
      </c>
      <c r="I7" s="50">
        <v>0.90956043956043964</v>
      </c>
      <c r="J7" s="50">
        <v>0.53</v>
      </c>
      <c r="K7" s="50">
        <v>0.66</v>
      </c>
      <c r="L7" s="50">
        <v>0.58789915966386563</v>
      </c>
      <c r="M7" s="54" t="s">
        <v>102</v>
      </c>
      <c r="N7" s="55">
        <f>SUM(E7:L7)</f>
        <v>173.70745959922428</v>
      </c>
    </row>
    <row r="8" spans="1:14" ht="32.5" customHeight="1">
      <c r="A8" s="24" t="s">
        <v>112</v>
      </c>
      <c r="B8" s="47" t="s">
        <v>95</v>
      </c>
      <c r="C8" s="47" t="s">
        <v>110</v>
      </c>
      <c r="D8" s="45" t="s">
        <v>119</v>
      </c>
      <c r="E8" s="49">
        <v>99.57</v>
      </c>
      <c r="F8" s="50">
        <v>87.47</v>
      </c>
      <c r="G8" s="49">
        <v>0.92</v>
      </c>
      <c r="H8" s="50">
        <v>0.93</v>
      </c>
      <c r="I8" s="50">
        <v>0.92497297297297298</v>
      </c>
      <c r="J8" s="50">
        <v>0.61</v>
      </c>
      <c r="K8" s="50">
        <v>0.57999999999999996</v>
      </c>
      <c r="L8" s="50">
        <v>0.59462184873949575</v>
      </c>
      <c r="M8" s="54" t="s">
        <v>102</v>
      </c>
      <c r="N8" s="55">
        <f>SUM(E8:L8)</f>
        <v>191.59959482171249</v>
      </c>
    </row>
    <row r="9" spans="1:14" ht="32.5" customHeight="1">
      <c r="A9" s="24" t="s">
        <v>112</v>
      </c>
      <c r="B9" s="47" t="s">
        <v>95</v>
      </c>
      <c r="C9" s="47" t="s">
        <v>110</v>
      </c>
      <c r="D9" s="71" t="s">
        <v>116</v>
      </c>
      <c r="E9" s="49">
        <v>99.68</v>
      </c>
      <c r="F9" s="50">
        <v>87.06</v>
      </c>
      <c r="G9" s="49">
        <v>0.92</v>
      </c>
      <c r="H9" s="50">
        <v>0.93</v>
      </c>
      <c r="I9" s="50">
        <v>0.92497297297297298</v>
      </c>
      <c r="J9" s="50">
        <v>0.6</v>
      </c>
      <c r="K9" s="50">
        <v>0.56999999999999995</v>
      </c>
      <c r="L9" s="50">
        <v>0.58461538461538465</v>
      </c>
      <c r="M9" s="54" t="s">
        <v>102</v>
      </c>
      <c r="N9" s="55">
        <f>SUM(E9:L9)</f>
        <v>191.26958835758833</v>
      </c>
    </row>
  </sheetData>
  <autoFilter ref="A2:N9">
    <filterColumn colId="0"/>
    <filterColumn colId="12"/>
  </autoFilter>
  <conditionalFormatting sqref="E3:E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:N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S11"/>
  <sheetViews>
    <sheetView topLeftCell="B1" zoomScale="90" zoomScaleNormal="90" workbookViewId="0">
      <pane ySplit="2" topLeftCell="A3" activePane="bottomLeft" state="frozen"/>
      <selection activeCell="L8" sqref="L8"/>
      <selection pane="bottomLeft" activeCell="C5" sqref="C5"/>
    </sheetView>
  </sheetViews>
  <sheetFormatPr defaultRowHeight="14.5"/>
  <cols>
    <col min="1" max="1" width="8.6328125" customWidth="1"/>
    <col min="2" max="2" width="9.08984375" customWidth="1"/>
    <col min="3" max="3" width="7.453125" bestFit="1" customWidth="1"/>
    <col min="4" max="4" width="20.54296875" bestFit="1" customWidth="1"/>
    <col min="5" max="5" width="25.1796875" bestFit="1" customWidth="1"/>
    <col min="6" max="6" width="16.81640625" bestFit="1" customWidth="1"/>
    <col min="7" max="7" width="15.90625" bestFit="1" customWidth="1"/>
    <col min="8" max="8" width="13.1796875" bestFit="1" customWidth="1"/>
    <col min="9" max="9" width="10.6328125" customWidth="1"/>
    <col min="10" max="10" width="12.6328125" bestFit="1" customWidth="1"/>
    <col min="11" max="11" width="13.1796875" bestFit="1" customWidth="1"/>
    <col min="12" max="12" width="10.6328125" customWidth="1"/>
    <col min="13" max="13" width="12.6328125" bestFit="1" customWidth="1"/>
    <col min="14" max="14" width="1.90625" bestFit="1" customWidth="1"/>
    <col min="15" max="15" width="7.6328125" customWidth="1"/>
    <col min="16" max="16" width="4.453125" bestFit="1" customWidth="1"/>
    <col min="17" max="17" width="13.1796875" bestFit="1" customWidth="1"/>
    <col min="19" max="19" width="18.6328125" bestFit="1" customWidth="1"/>
  </cols>
  <sheetData>
    <row r="1" spans="1:19">
      <c r="A1" s="27"/>
      <c r="B1" s="27"/>
      <c r="C1" s="27"/>
      <c r="D1" s="27"/>
      <c r="E1" s="27"/>
      <c r="F1" s="68">
        <f t="shared" ref="F1:M1" si="0">AVERAGE(F3:F9)</f>
        <v>94.395714285714277</v>
      </c>
      <c r="G1" s="68">
        <f t="shared" si="0"/>
        <v>85.338571428571427</v>
      </c>
      <c r="H1" s="68">
        <f t="shared" si="0"/>
        <v>0.94142857142857139</v>
      </c>
      <c r="I1" s="68">
        <f t="shared" si="0"/>
        <v>0.88285714285714278</v>
      </c>
      <c r="J1" s="68">
        <f t="shared" si="0"/>
        <v>0.90947830950417596</v>
      </c>
      <c r="K1" s="68">
        <f t="shared" si="0"/>
        <v>0.56428571428571428</v>
      </c>
      <c r="L1" s="68">
        <f t="shared" si="0"/>
        <v>0.69285714285714295</v>
      </c>
      <c r="M1" s="68">
        <f t="shared" si="0"/>
        <v>0.60682347227299593</v>
      </c>
      <c r="N1" s="27"/>
      <c r="O1" s="68">
        <f>AVERAGE(O3:O9)</f>
        <v>184.33201606749142</v>
      </c>
    </row>
    <row r="2" spans="1:19" s="75" customFormat="1">
      <c r="A2" s="69" t="s">
        <v>82</v>
      </c>
      <c r="B2" s="69" t="s">
        <v>120</v>
      </c>
      <c r="C2" s="69" t="s">
        <v>83</v>
      </c>
      <c r="D2" s="69" t="s">
        <v>84</v>
      </c>
      <c r="E2" s="69" t="s">
        <v>85</v>
      </c>
      <c r="F2" s="69" t="s">
        <v>86</v>
      </c>
      <c r="G2" s="69" t="s">
        <v>87</v>
      </c>
      <c r="H2" s="70" t="s">
        <v>88</v>
      </c>
      <c r="I2" s="69" t="s">
        <v>89</v>
      </c>
      <c r="J2" s="69" t="s">
        <v>113</v>
      </c>
      <c r="K2" s="69" t="s">
        <v>90</v>
      </c>
      <c r="L2" s="70" t="s">
        <v>91</v>
      </c>
      <c r="M2" s="69" t="s">
        <v>114</v>
      </c>
      <c r="N2" s="74"/>
      <c r="O2" s="69" t="s">
        <v>92</v>
      </c>
      <c r="Q2" s="75" t="s">
        <v>124</v>
      </c>
      <c r="S2" s="75" t="s">
        <v>125</v>
      </c>
    </row>
    <row r="3" spans="1:19" ht="32.5" customHeight="1">
      <c r="A3" s="24" t="s">
        <v>111</v>
      </c>
      <c r="B3" s="24" t="s">
        <v>121</v>
      </c>
      <c r="C3" s="47" t="s">
        <v>95</v>
      </c>
      <c r="D3" s="47" t="s">
        <v>100</v>
      </c>
      <c r="E3" s="48" t="s">
        <v>101</v>
      </c>
      <c r="F3" s="49">
        <v>100</v>
      </c>
      <c r="G3" s="50">
        <v>90.27</v>
      </c>
      <c r="H3" s="49">
        <v>0.93</v>
      </c>
      <c r="I3" s="50">
        <v>0.96</v>
      </c>
      <c r="J3" s="50">
        <f>(2*(H3*I3))/(H3+I3)</f>
        <v>0.94476190476190469</v>
      </c>
      <c r="K3" s="50">
        <v>0.74</v>
      </c>
      <c r="L3" s="50">
        <v>0.6</v>
      </c>
      <c r="M3" s="50">
        <f>(2*(K3*L3))/(K3+L3)</f>
        <v>0.66268656716417917</v>
      </c>
      <c r="N3" s="54" t="s">
        <v>102</v>
      </c>
      <c r="O3" s="55">
        <f>SUM(F3:M3)</f>
        <v>195.10744847192609</v>
      </c>
      <c r="P3" s="50">
        <v>0.55000000000000004</v>
      </c>
      <c r="Q3" s="72">
        <f>(L3-P3)/P3</f>
        <v>9.0909090909090787E-2</v>
      </c>
      <c r="R3" s="73">
        <v>90.47</v>
      </c>
      <c r="S3" s="72">
        <f>(G3-R3)/R3</f>
        <v>-2.2106775726760566E-3</v>
      </c>
    </row>
    <row r="4" spans="1:19" ht="32.5" hidden="1" customHeight="1">
      <c r="A4" s="24" t="s">
        <v>111</v>
      </c>
      <c r="B4" s="24" t="s">
        <v>121</v>
      </c>
      <c r="C4" s="47" t="s">
        <v>95</v>
      </c>
      <c r="D4" s="44" t="s">
        <v>103</v>
      </c>
      <c r="E4" s="45" t="s">
        <v>104</v>
      </c>
      <c r="F4" s="49">
        <v>91.77</v>
      </c>
      <c r="G4" s="50">
        <v>80.540000000000006</v>
      </c>
      <c r="H4" s="49">
        <v>0.96</v>
      </c>
      <c r="I4" s="50">
        <v>0.81</v>
      </c>
      <c r="J4" s="50">
        <f>(2*(H4*I4))/(H4+I4)</f>
        <v>0.8786440677966102</v>
      </c>
      <c r="K4" s="50">
        <v>0.44</v>
      </c>
      <c r="L4" s="50">
        <v>0.8</v>
      </c>
      <c r="M4" s="50">
        <f>(2*(K4*L4))/(K4+L4)</f>
        <v>0.56774193548387097</v>
      </c>
      <c r="N4" s="54"/>
      <c r="O4" s="55">
        <f>SUM(F4:M4)</f>
        <v>176.7663860032805</v>
      </c>
      <c r="P4" s="50">
        <v>0.55000000000000004</v>
      </c>
      <c r="Q4" s="72">
        <f t="shared" ref="Q4:Q9" si="1">(L4-P4)/P4</f>
        <v>0.45454545454545453</v>
      </c>
      <c r="R4" s="73">
        <v>88.73</v>
      </c>
      <c r="S4" s="72">
        <f t="shared" ref="S4:S9" si="2">(G4-R4)/R4</f>
        <v>-9.2302490702130022E-2</v>
      </c>
    </row>
    <row r="5" spans="1:19" ht="32.5" customHeight="1">
      <c r="A5" s="24" t="s">
        <v>111</v>
      </c>
      <c r="B5" s="24" t="s">
        <v>121</v>
      </c>
      <c r="C5" s="47" t="s">
        <v>95</v>
      </c>
      <c r="D5" s="44" t="s">
        <v>107</v>
      </c>
      <c r="E5" s="44" t="s">
        <v>108</v>
      </c>
      <c r="F5" s="49">
        <v>88.06</v>
      </c>
      <c r="G5" s="50">
        <v>87.23</v>
      </c>
      <c r="H5" s="49">
        <v>0.96</v>
      </c>
      <c r="I5" s="50">
        <v>0.89</v>
      </c>
      <c r="J5" s="50">
        <f>(2*(H5*I5))/(H5+I5)</f>
        <v>0.92367567567567554</v>
      </c>
      <c r="K5" s="50">
        <v>0.56999999999999995</v>
      </c>
      <c r="L5" s="50">
        <v>0.79</v>
      </c>
      <c r="M5" s="50">
        <f>(2*(K5*L5))/(K5+L5)</f>
        <v>0.6622058823529412</v>
      </c>
      <c r="N5" s="54" t="s">
        <v>102</v>
      </c>
      <c r="O5" s="55">
        <f>SUM(F5:M5)</f>
        <v>180.0858815580286</v>
      </c>
      <c r="P5" s="50">
        <v>0.55000000000000004</v>
      </c>
      <c r="Q5" s="72">
        <f t="shared" si="1"/>
        <v>0.43636363636363629</v>
      </c>
      <c r="R5" s="73">
        <v>89.66</v>
      </c>
      <c r="S5" s="72">
        <f t="shared" si="2"/>
        <v>-2.7102386794557135E-2</v>
      </c>
    </row>
    <row r="6" spans="1:19" ht="32.5" customHeight="1">
      <c r="A6" s="24" t="s">
        <v>112</v>
      </c>
      <c r="B6" s="24" t="s">
        <v>121</v>
      </c>
      <c r="C6" s="47" t="s">
        <v>95</v>
      </c>
      <c r="D6" s="47" t="s">
        <v>98</v>
      </c>
      <c r="E6" s="71" t="s">
        <v>99</v>
      </c>
      <c r="F6" s="49">
        <v>100</v>
      </c>
      <c r="G6" s="50">
        <v>86.13</v>
      </c>
      <c r="H6" s="49">
        <v>0.93</v>
      </c>
      <c r="I6" s="50">
        <v>0.9</v>
      </c>
      <c r="J6" s="50">
        <f>(2*(H6*I6))/(H6+I6)</f>
        <v>0.9147540983606558</v>
      </c>
      <c r="K6" s="50">
        <v>0.56000000000000005</v>
      </c>
      <c r="L6" s="50">
        <v>0.64</v>
      </c>
      <c r="M6" s="50">
        <f>(2*(K6*L6))/(K6+L6)</f>
        <v>0.59733333333333338</v>
      </c>
      <c r="N6" s="54" t="s">
        <v>102</v>
      </c>
      <c r="O6" s="55">
        <f>SUM(F6:M6)</f>
        <v>190.67208743169397</v>
      </c>
      <c r="P6" s="50">
        <v>0.61</v>
      </c>
      <c r="Q6" s="72">
        <f t="shared" si="1"/>
        <v>4.9180327868852507E-2</v>
      </c>
      <c r="R6" s="73">
        <v>87.43</v>
      </c>
      <c r="S6" s="72">
        <f t="shared" si="2"/>
        <v>-1.4869038087613076E-2</v>
      </c>
    </row>
    <row r="7" spans="1:19" ht="32.5" hidden="1" customHeight="1">
      <c r="A7" s="24" t="s">
        <v>112</v>
      </c>
      <c r="B7" s="24" t="s">
        <v>121</v>
      </c>
      <c r="C7" s="47" t="s">
        <v>95</v>
      </c>
      <c r="D7" s="44" t="s">
        <v>105</v>
      </c>
      <c r="E7" s="44" t="s">
        <v>106</v>
      </c>
      <c r="F7" s="49">
        <v>81.760000000000005</v>
      </c>
      <c r="G7" s="50">
        <v>78.06</v>
      </c>
      <c r="H7" s="49">
        <v>0.96</v>
      </c>
      <c r="I7" s="50">
        <v>0.77</v>
      </c>
      <c r="J7" s="50">
        <f>(2*(H7*I7))/(H7+I7)</f>
        <v>0.85456647398843932</v>
      </c>
      <c r="K7" s="50">
        <v>0.41</v>
      </c>
      <c r="L7" s="50">
        <v>0.83</v>
      </c>
      <c r="M7" s="50">
        <f>(2*(K7*L7))/(K7+L7)</f>
        <v>0.54887096774193533</v>
      </c>
      <c r="N7" s="54"/>
      <c r="O7" s="55">
        <f>SUM(F7:M7)</f>
        <v>164.1934374417304</v>
      </c>
      <c r="P7" s="50">
        <v>0.66</v>
      </c>
      <c r="Q7" s="72">
        <f t="shared" si="1"/>
        <v>0.25757575757575746</v>
      </c>
      <c r="R7" s="73">
        <v>85.36</v>
      </c>
      <c r="S7" s="72">
        <f t="shared" si="2"/>
        <v>-8.5520149953139613E-2</v>
      </c>
    </row>
    <row r="8" spans="1:19" ht="32.5" customHeight="1">
      <c r="A8" s="24" t="s">
        <v>112</v>
      </c>
      <c r="B8" s="24" t="s">
        <v>121</v>
      </c>
      <c r="C8" s="47" t="s">
        <v>95</v>
      </c>
      <c r="D8" s="47" t="s">
        <v>110</v>
      </c>
      <c r="E8" s="45" t="s">
        <v>119</v>
      </c>
      <c r="F8" s="49">
        <v>99.79</v>
      </c>
      <c r="G8" s="50">
        <v>87.75</v>
      </c>
      <c r="H8" s="49">
        <v>0.92</v>
      </c>
      <c r="I8" s="50">
        <v>0.93</v>
      </c>
      <c r="J8" s="50">
        <f>(2*(H8*I8))/(H8+I8)</f>
        <v>0.92497297297297298</v>
      </c>
      <c r="K8" s="50">
        <v>0.63</v>
      </c>
      <c r="L8" s="50">
        <v>0.57999999999999996</v>
      </c>
      <c r="M8" s="50">
        <f>(2*(K8*L8))/(K8+L8)</f>
        <v>0.60396694214876034</v>
      </c>
      <c r="N8" s="54" t="s">
        <v>102</v>
      </c>
      <c r="O8" s="55">
        <f>SUM(F8:M8)</f>
        <v>192.12893991512175</v>
      </c>
      <c r="P8" s="50">
        <v>0.57999999999999996</v>
      </c>
      <c r="Q8" s="72">
        <f t="shared" si="1"/>
        <v>0</v>
      </c>
      <c r="R8" s="73">
        <v>87.47</v>
      </c>
      <c r="S8" s="72">
        <f t="shared" si="2"/>
        <v>3.2010975191494357E-3</v>
      </c>
    </row>
    <row r="9" spans="1:19" ht="32.5" customHeight="1">
      <c r="A9" s="24" t="s">
        <v>112</v>
      </c>
      <c r="B9" s="24" t="s">
        <v>121</v>
      </c>
      <c r="C9" s="47" t="s">
        <v>95</v>
      </c>
      <c r="D9" s="47" t="s">
        <v>110</v>
      </c>
      <c r="E9" s="71" t="s">
        <v>116</v>
      </c>
      <c r="F9" s="49">
        <v>99.39</v>
      </c>
      <c r="G9" s="50">
        <v>87.39</v>
      </c>
      <c r="H9" s="49">
        <v>0.93</v>
      </c>
      <c r="I9" s="50">
        <v>0.92</v>
      </c>
      <c r="J9" s="50">
        <f>(2*(H9*I9))/(H9+I9)</f>
        <v>0.92497297297297298</v>
      </c>
      <c r="K9" s="50">
        <v>0.6</v>
      </c>
      <c r="L9" s="50">
        <v>0.61</v>
      </c>
      <c r="M9" s="50">
        <f>(2*(K9*L9))/(K9+L9)</f>
        <v>0.60495867768595046</v>
      </c>
      <c r="N9" s="54" t="s">
        <v>102</v>
      </c>
      <c r="O9" s="55">
        <f>SUM(F9:M9)</f>
        <v>191.36993165065891</v>
      </c>
      <c r="P9" s="50">
        <v>0.56999999999999995</v>
      </c>
      <c r="Q9" s="72">
        <f t="shared" si="1"/>
        <v>7.0175438596491294E-2</v>
      </c>
      <c r="R9" s="73">
        <v>87.06</v>
      </c>
      <c r="S9" s="72">
        <f t="shared" si="2"/>
        <v>3.790489317711903E-3</v>
      </c>
    </row>
    <row r="10" spans="1:19">
      <c r="G10" s="51"/>
    </row>
    <row r="11" spans="1:19">
      <c r="G11" s="51"/>
    </row>
  </sheetData>
  <autoFilter ref="A2:O9">
    <filterColumn colId="0"/>
    <filterColumn colId="1"/>
    <filterColumn colId="13">
      <customFilters>
        <customFilter operator="notEqual" val=" "/>
      </customFilters>
    </filterColumn>
  </autoFilter>
  <conditionalFormatting sqref="F3:F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3:O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3:Q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TL</vt:lpstr>
      <vt:lpstr>Project</vt:lpstr>
      <vt:lpstr>Viz</vt:lpstr>
      <vt:lpstr>Raw</vt:lpstr>
      <vt:lpstr>Rob</vt:lpstr>
      <vt:lpstr>Std</vt:lpstr>
      <vt:lpstr>Scale</vt:lpstr>
      <vt:lpstr>Scale_best</vt:lpstr>
      <vt:lpstr>SMOTE</vt:lpstr>
      <vt:lpstr>Feat Sel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Gabriella Tanubrata</cp:lastModifiedBy>
  <cp:revision/>
  <dcterms:created xsi:type="dcterms:W3CDTF">2020-04-28T15:53:12Z</dcterms:created>
  <dcterms:modified xsi:type="dcterms:W3CDTF">2020-06-14T17:05:11Z</dcterms:modified>
</cp:coreProperties>
</file>