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ecomac\"/>
    </mc:Choice>
  </mc:AlternateContent>
  <xr:revisionPtr revIDLastSave="0" documentId="13_ncr:1_{92D34FCF-18F6-41E3-AE49-EBE73C41635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ondos" sheetId="1" r:id="rId1"/>
    <sheet name="Series" sheetId="2" r:id="rId2"/>
    <sheet name="Aportantes" sheetId="3" r:id="rId3"/>
    <sheet name="Compromisos" sheetId="4" r:id="rId4"/>
    <sheet name="Subyacentes" sheetId="5" r:id="rId5"/>
    <sheet name="Resum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9" i="6"/>
  <c r="B8" i="6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H7" i="2"/>
  <c r="G7" i="2"/>
  <c r="H6" i="2"/>
  <c r="G6" i="2"/>
  <c r="H5" i="2"/>
  <c r="G5" i="2"/>
  <c r="H4" i="2"/>
  <c r="G4" i="2"/>
  <c r="H3" i="2"/>
  <c r="G3" i="2"/>
  <c r="H2" i="2"/>
  <c r="G2" i="2"/>
  <c r="I3" i="1"/>
  <c r="H3" i="1"/>
  <c r="I2" i="1"/>
  <c r="H2" i="1"/>
</calcChain>
</file>

<file path=xl/sharedStrings.xml><?xml version="1.0" encoding="utf-8"?>
<sst xmlns="http://schemas.openxmlformats.org/spreadsheetml/2006/main" count="333" uniqueCount="132">
  <si>
    <t>Código Fondo</t>
  </si>
  <si>
    <t>Nombre</t>
  </si>
  <si>
    <t>Tipo</t>
  </si>
  <si>
    <t>Total Cuotas Comprometidas</t>
  </si>
  <si>
    <t>Capital Comprometido ($)</t>
  </si>
  <si>
    <t>Total Cuotas Realizadas</t>
  </si>
  <si>
    <t>Capital Realizado ($)</t>
  </si>
  <si>
    <t>Avance Cuotas (%)</t>
  </si>
  <si>
    <t>Avance Capital (%)</t>
  </si>
  <si>
    <t>Estado</t>
  </si>
  <si>
    <t>FIP-V</t>
  </si>
  <si>
    <t>Fondo de Inversión Privado Ecomac V</t>
  </si>
  <si>
    <t>FIP</t>
  </si>
  <si>
    <t>ACTIVO</t>
  </si>
  <si>
    <t>FIP-VI</t>
  </si>
  <si>
    <t>Fondo de Inversión Privado Ecomac VI</t>
  </si>
  <si>
    <t>Fondo</t>
  </si>
  <si>
    <t>Serie</t>
  </si>
  <si>
    <t>Cuotas Comprometidas</t>
  </si>
  <si>
    <t>Cuotas Realizadas</t>
  </si>
  <si>
    <t>A</t>
  </si>
  <si>
    <t>ACTIVA</t>
  </si>
  <si>
    <t>B</t>
  </si>
  <si>
    <t>C</t>
  </si>
  <si>
    <t>D</t>
  </si>
  <si>
    <t>ID Aportante</t>
  </si>
  <si>
    <t>RUT</t>
  </si>
  <si>
    <t>Activo</t>
  </si>
  <si>
    <t>AP001</t>
  </si>
  <si>
    <t>96.656.410-5</t>
  </si>
  <si>
    <t>Bicevida</t>
  </si>
  <si>
    <t>PERSONA</t>
  </si>
  <si>
    <t>SÍ</t>
  </si>
  <si>
    <t>AP002</t>
  </si>
  <si>
    <t>76.162.185-8</t>
  </si>
  <si>
    <t>Inversiones Ecomac Tres SpA</t>
  </si>
  <si>
    <t>EMPRESA</t>
  </si>
  <si>
    <t>AP003</t>
  </si>
  <si>
    <t>76.416.615-9</t>
  </si>
  <si>
    <t>El Mirador SpA</t>
  </si>
  <si>
    <t>AP004</t>
  </si>
  <si>
    <t>99.526.600-8</t>
  </si>
  <si>
    <t>Inversiones Meliba S.A.</t>
  </si>
  <si>
    <t>AP005</t>
  </si>
  <si>
    <t>7.011.346-5</t>
  </si>
  <si>
    <t>Miguel Carlos Gondeck Winter</t>
  </si>
  <si>
    <t>AP006</t>
  </si>
  <si>
    <t>6.063.197-2</t>
  </si>
  <si>
    <t>Luis José Larraín Cruz</t>
  </si>
  <si>
    <t>AP007</t>
  </si>
  <si>
    <t>5.199.829-4</t>
  </si>
  <si>
    <t>Ana María Larraín Cruz</t>
  </si>
  <si>
    <t>AP008</t>
  </si>
  <si>
    <t>6.977.688-4</t>
  </si>
  <si>
    <t>Ana María Concha Larraín</t>
  </si>
  <si>
    <t>AP009</t>
  </si>
  <si>
    <t>76.232.358-3</t>
  </si>
  <si>
    <t>Inversiones El Alba S.A.</t>
  </si>
  <si>
    <t>AP010</t>
  </si>
  <si>
    <t>77.310.590-1</t>
  </si>
  <si>
    <t>Inversiones Faluco Ltda.</t>
  </si>
  <si>
    <t>AP011</t>
  </si>
  <si>
    <t>83.274.700-9</t>
  </si>
  <si>
    <t>Navarro y Cía. SpA</t>
  </si>
  <si>
    <t>AP012</t>
  </si>
  <si>
    <t>96.652.390-5</t>
  </si>
  <si>
    <t>Inversiones Sagrada Familia</t>
  </si>
  <si>
    <t>AP013</t>
  </si>
  <si>
    <t>79.815.730-2</t>
  </si>
  <si>
    <t>Inversiones Los Coigues Ltda.</t>
  </si>
  <si>
    <t>AP014</t>
  </si>
  <si>
    <t>13.551.624-4</t>
  </si>
  <si>
    <t>Gonzalo Díaz Cortes de Monroy</t>
  </si>
  <si>
    <t>AP015</t>
  </si>
  <si>
    <t>76.415.468-1</t>
  </si>
  <si>
    <t>Inversiones María Alejandra Más Valdés</t>
  </si>
  <si>
    <t>AP016</t>
  </si>
  <si>
    <t>12.629.927-3</t>
  </si>
  <si>
    <t>Macarena Pizarro de la Piedra</t>
  </si>
  <si>
    <t>AP017</t>
  </si>
  <si>
    <t>12.242.861-3</t>
  </si>
  <si>
    <t>Paulina Guzmán Raddatz</t>
  </si>
  <si>
    <t>AP018</t>
  </si>
  <si>
    <t>8.822.069-2</t>
  </si>
  <si>
    <t>Jerko Stambuk Ruiz</t>
  </si>
  <si>
    <t>AP019</t>
  </si>
  <si>
    <t>77.818.712-4</t>
  </si>
  <si>
    <t>Credicorp</t>
  </si>
  <si>
    <t>AP020</t>
  </si>
  <si>
    <t>RUT Aportante</t>
  </si>
  <si>
    <t>Nombre Aportante</t>
  </si>
  <si>
    <t>VIGENTE</t>
  </si>
  <si>
    <t>Nombre Proyecto</t>
  </si>
  <si>
    <t>Inmobiliaria</t>
  </si>
  <si>
    <t>Comuna</t>
  </si>
  <si>
    <t>Región</t>
  </si>
  <si>
    <t>Tipo Operación</t>
  </si>
  <si>
    <t>UH Totales</t>
  </si>
  <si>
    <t>UH Vendidas</t>
  </si>
  <si>
    <t>UH Stock</t>
  </si>
  <si>
    <t>Avance Ventas (%)</t>
  </si>
  <si>
    <t>Fecha Inicio Obra</t>
  </si>
  <si>
    <t>Fecha Fin Obra</t>
  </si>
  <si>
    <t>Inversión (UF)</t>
  </si>
  <si>
    <t>Condominio Senderos de Peñuelas</t>
  </si>
  <si>
    <t>ICEN</t>
  </si>
  <si>
    <t>La Serena</t>
  </si>
  <si>
    <t>Coquimbo</t>
  </si>
  <si>
    <t>EQUITY</t>
  </si>
  <si>
    <t>2023-01-15</t>
  </si>
  <si>
    <t>2025-06-30</t>
  </si>
  <si>
    <t>Condominio Quinta Berna</t>
  </si>
  <si>
    <t>ICES</t>
  </si>
  <si>
    <t>2023-03-01</t>
  </si>
  <si>
    <t>2025-12-31</t>
  </si>
  <si>
    <t>Edificio Alto Mirador</t>
  </si>
  <si>
    <t>Constructora XYZ</t>
  </si>
  <si>
    <t>Santiago</t>
  </si>
  <si>
    <t>Metropolitana</t>
  </si>
  <si>
    <t>MEZZANINE</t>
  </si>
  <si>
    <t>2022-11-01</t>
  </si>
  <si>
    <t>2025-03-31</t>
  </si>
  <si>
    <t>Métrica</t>
  </si>
  <si>
    <t>Valor</t>
  </si>
  <si>
    <t>Total Fondos</t>
  </si>
  <si>
    <t>Total Series</t>
  </si>
  <si>
    <t>Total Aportantes</t>
  </si>
  <si>
    <t>Total Compromisos</t>
  </si>
  <si>
    <t>Total Subyacentes</t>
  </si>
  <si>
    <t>Capital Total Comprometido</t>
  </si>
  <si>
    <t>Capital Total Realizado</t>
  </si>
  <si>
    <t>Avance General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</si>
</sst>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baseColWidth="10" defaultColWidth="9.140625" defaultRowHeight="15" x14ac:dyDescent="0.25"/>
  <cols>
    <col min="1" max="1" width="18" customWidth="1"/>
    <col min="2" max="2" width="35" bestFit="1" customWidth="1"/>
    <col min="3" max="3" width="18" customWidth="1"/>
    <col min="4" max="4" width="26.85546875" bestFit="1" customWidth="1"/>
    <col min="5" max="5" width="24.140625" bestFit="1" customWidth="1"/>
    <col min="6" max="6" width="21.85546875" bestFit="1" customWidth="1"/>
    <col min="7" max="7" width="19.140625" bestFit="1" customWidth="1"/>
    <col min="8" max="10" width="18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235800</v>
      </c>
      <c r="E2">
        <v>8512380000</v>
      </c>
      <c r="F2">
        <v>201483</v>
      </c>
      <c r="G2">
        <v>7273536300</v>
      </c>
      <c r="H2">
        <f>F2/D2</f>
        <v>0.85446564885496179</v>
      </c>
      <c r="I2">
        <f>G2/E2</f>
        <v>0.85446564885496179</v>
      </c>
      <c r="J2" t="s">
        <v>13</v>
      </c>
    </row>
    <row r="3" spans="1:10" x14ac:dyDescent="0.25">
      <c r="A3" t="s">
        <v>14</v>
      </c>
      <c r="B3" t="s">
        <v>15</v>
      </c>
      <c r="C3" t="s">
        <v>12</v>
      </c>
      <c r="D3">
        <v>124900</v>
      </c>
      <c r="E3">
        <v>4508890000</v>
      </c>
      <c r="F3">
        <v>107199</v>
      </c>
      <c r="G3">
        <v>3869883900</v>
      </c>
      <c r="H3">
        <f>F3/D3</f>
        <v>0.85827862289831869</v>
      </c>
      <c r="I3">
        <f>G3/E3</f>
        <v>0.85827862289831869</v>
      </c>
      <c r="J3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2" sqref="D2"/>
    </sheetView>
  </sheetViews>
  <sheetFormatPr baseColWidth="10" defaultColWidth="9.140625" defaultRowHeight="15" x14ac:dyDescent="0.25"/>
  <cols>
    <col min="1" max="2" width="18" customWidth="1"/>
    <col min="3" max="3" width="21.85546875" bestFit="1" customWidth="1"/>
    <col min="4" max="4" width="24.140625" bestFit="1" customWidth="1"/>
    <col min="5" max="9" width="18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4</v>
      </c>
      <c r="E1" s="1" t="s">
        <v>19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10</v>
      </c>
      <c r="B2" t="s">
        <v>20</v>
      </c>
      <c r="C2">
        <v>156000</v>
      </c>
      <c r="D2">
        <v>5631600000</v>
      </c>
      <c r="E2">
        <v>133295</v>
      </c>
      <c r="F2">
        <v>4811949500</v>
      </c>
      <c r="G2">
        <f t="shared" ref="G2:H7" si="0">E2/C2</f>
        <v>0.85445512820512826</v>
      </c>
      <c r="H2">
        <f t="shared" si="0"/>
        <v>0.85445512820512826</v>
      </c>
      <c r="I2" t="s">
        <v>21</v>
      </c>
    </row>
    <row r="3" spans="1:9" x14ac:dyDescent="0.25">
      <c r="A3" t="s">
        <v>10</v>
      </c>
      <c r="B3" t="s">
        <v>22</v>
      </c>
      <c r="C3">
        <v>35000</v>
      </c>
      <c r="D3">
        <v>1263500000</v>
      </c>
      <c r="E3">
        <v>29908</v>
      </c>
      <c r="F3">
        <v>1079678800</v>
      </c>
      <c r="G3">
        <f t="shared" si="0"/>
        <v>0.85451428571428567</v>
      </c>
      <c r="H3">
        <f t="shared" si="0"/>
        <v>0.85451428571428567</v>
      </c>
      <c r="I3" t="s">
        <v>21</v>
      </c>
    </row>
    <row r="4" spans="1:9" x14ac:dyDescent="0.25">
      <c r="A4" t="s">
        <v>10</v>
      </c>
      <c r="B4" t="s">
        <v>23</v>
      </c>
      <c r="C4">
        <v>4500</v>
      </c>
      <c r="D4">
        <v>162450000</v>
      </c>
      <c r="E4">
        <v>3845</v>
      </c>
      <c r="F4">
        <v>138804500</v>
      </c>
      <c r="G4">
        <f t="shared" si="0"/>
        <v>0.85444444444444445</v>
      </c>
      <c r="H4">
        <f t="shared" si="0"/>
        <v>0.85444444444444445</v>
      </c>
      <c r="I4" t="s">
        <v>21</v>
      </c>
    </row>
    <row r="5" spans="1:9" x14ac:dyDescent="0.25">
      <c r="A5" t="s">
        <v>10</v>
      </c>
      <c r="B5" t="s">
        <v>24</v>
      </c>
      <c r="C5">
        <v>40300</v>
      </c>
      <c r="D5">
        <v>1454830000</v>
      </c>
      <c r="E5">
        <v>34435</v>
      </c>
      <c r="F5">
        <v>1243103500</v>
      </c>
      <c r="G5">
        <f t="shared" si="0"/>
        <v>0.85446650124069479</v>
      </c>
      <c r="H5">
        <f t="shared" si="0"/>
        <v>0.85446650124069479</v>
      </c>
      <c r="I5" t="s">
        <v>21</v>
      </c>
    </row>
    <row r="6" spans="1:9" x14ac:dyDescent="0.25">
      <c r="A6" t="s">
        <v>14</v>
      </c>
      <c r="B6" t="s">
        <v>20</v>
      </c>
      <c r="C6">
        <v>100000</v>
      </c>
      <c r="D6">
        <v>3610000000</v>
      </c>
      <c r="E6">
        <v>85830</v>
      </c>
      <c r="F6">
        <v>3098463000</v>
      </c>
      <c r="G6">
        <f t="shared" si="0"/>
        <v>0.85829999999999995</v>
      </c>
      <c r="H6">
        <f t="shared" si="0"/>
        <v>0.85829999999999995</v>
      </c>
      <c r="I6" t="s">
        <v>21</v>
      </c>
    </row>
    <row r="7" spans="1:9" x14ac:dyDescent="0.25">
      <c r="A7" t="s">
        <v>14</v>
      </c>
      <c r="B7" t="s">
        <v>22</v>
      </c>
      <c r="C7">
        <v>24900</v>
      </c>
      <c r="D7">
        <v>898890000</v>
      </c>
      <c r="E7">
        <v>21369</v>
      </c>
      <c r="F7">
        <v>771420900</v>
      </c>
      <c r="G7">
        <f t="shared" si="0"/>
        <v>0.85819277108433734</v>
      </c>
      <c r="H7">
        <f t="shared" si="0"/>
        <v>0.85819277108433734</v>
      </c>
      <c r="I7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A2" sqref="A2"/>
    </sheetView>
  </sheetViews>
  <sheetFormatPr baseColWidth="10" defaultColWidth="9.140625" defaultRowHeight="15" x14ac:dyDescent="0.25"/>
  <cols>
    <col min="1" max="5" width="18" customWidth="1"/>
  </cols>
  <sheetData>
    <row r="1" spans="1:5" x14ac:dyDescent="0.25">
      <c r="A1" s="1" t="s">
        <v>25</v>
      </c>
      <c r="B1" s="1" t="s">
        <v>26</v>
      </c>
      <c r="C1" s="1" t="s">
        <v>1</v>
      </c>
      <c r="D1" s="1" t="s">
        <v>2</v>
      </c>
      <c r="E1" s="1" t="s">
        <v>27</v>
      </c>
    </row>
    <row r="2" spans="1: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 x14ac:dyDescent="0.25">
      <c r="A3" t="s">
        <v>33</v>
      </c>
      <c r="B3" t="s">
        <v>34</v>
      </c>
      <c r="C3" t="s">
        <v>35</v>
      </c>
      <c r="D3" t="s">
        <v>36</v>
      </c>
      <c r="E3" t="s">
        <v>32</v>
      </c>
    </row>
    <row r="4" spans="1:5" x14ac:dyDescent="0.25">
      <c r="A4" t="s">
        <v>37</v>
      </c>
      <c r="B4" t="s">
        <v>38</v>
      </c>
      <c r="C4" t="s">
        <v>39</v>
      </c>
      <c r="D4" t="s">
        <v>36</v>
      </c>
      <c r="E4" t="s">
        <v>32</v>
      </c>
    </row>
    <row r="5" spans="1:5" x14ac:dyDescent="0.25">
      <c r="A5" t="s">
        <v>40</v>
      </c>
      <c r="B5" t="s">
        <v>41</v>
      </c>
      <c r="C5" t="s">
        <v>42</v>
      </c>
      <c r="D5" t="s">
        <v>36</v>
      </c>
      <c r="E5" t="s">
        <v>32</v>
      </c>
    </row>
    <row r="6" spans="1:5" x14ac:dyDescent="0.25">
      <c r="A6" t="s">
        <v>43</v>
      </c>
      <c r="B6" t="s">
        <v>44</v>
      </c>
      <c r="C6" t="s">
        <v>45</v>
      </c>
      <c r="D6" t="s">
        <v>31</v>
      </c>
      <c r="E6" t="s">
        <v>32</v>
      </c>
    </row>
    <row r="7" spans="1:5" x14ac:dyDescent="0.25">
      <c r="A7" t="s">
        <v>46</v>
      </c>
      <c r="B7" t="s">
        <v>47</v>
      </c>
      <c r="C7" t="s">
        <v>48</v>
      </c>
      <c r="D7" t="s">
        <v>31</v>
      </c>
      <c r="E7" t="s">
        <v>32</v>
      </c>
    </row>
    <row r="8" spans="1:5" x14ac:dyDescent="0.25">
      <c r="A8" t="s">
        <v>49</v>
      </c>
      <c r="B8" t="s">
        <v>50</v>
      </c>
      <c r="C8" t="s">
        <v>51</v>
      </c>
      <c r="D8" t="s">
        <v>31</v>
      </c>
      <c r="E8" t="s">
        <v>32</v>
      </c>
    </row>
    <row r="9" spans="1:5" x14ac:dyDescent="0.25">
      <c r="A9" t="s">
        <v>52</v>
      </c>
      <c r="B9" t="s">
        <v>53</v>
      </c>
      <c r="C9" t="s">
        <v>54</v>
      </c>
      <c r="D9" t="s">
        <v>31</v>
      </c>
      <c r="E9" t="s">
        <v>32</v>
      </c>
    </row>
    <row r="10" spans="1:5" x14ac:dyDescent="0.25">
      <c r="A10" t="s">
        <v>55</v>
      </c>
      <c r="B10" t="s">
        <v>56</v>
      </c>
      <c r="C10" t="s">
        <v>57</v>
      </c>
      <c r="D10" t="s">
        <v>36</v>
      </c>
      <c r="E10" t="s">
        <v>32</v>
      </c>
    </row>
    <row r="11" spans="1:5" x14ac:dyDescent="0.25">
      <c r="A11" t="s">
        <v>58</v>
      </c>
      <c r="B11" t="s">
        <v>59</v>
      </c>
      <c r="C11" t="s">
        <v>60</v>
      </c>
      <c r="D11" t="s">
        <v>31</v>
      </c>
      <c r="E11" t="s">
        <v>32</v>
      </c>
    </row>
    <row r="12" spans="1:5" x14ac:dyDescent="0.25">
      <c r="A12" t="s">
        <v>61</v>
      </c>
      <c r="B12" t="s">
        <v>62</v>
      </c>
      <c r="C12" t="s">
        <v>63</v>
      </c>
      <c r="D12" t="s">
        <v>36</v>
      </c>
      <c r="E12" t="s">
        <v>32</v>
      </c>
    </row>
    <row r="13" spans="1:5" x14ac:dyDescent="0.25">
      <c r="A13" t="s">
        <v>64</v>
      </c>
      <c r="B13" t="s">
        <v>65</v>
      </c>
      <c r="C13" t="s">
        <v>66</v>
      </c>
      <c r="D13" t="s">
        <v>31</v>
      </c>
      <c r="E13" t="s">
        <v>32</v>
      </c>
    </row>
    <row r="14" spans="1:5" x14ac:dyDescent="0.25">
      <c r="A14" t="s">
        <v>67</v>
      </c>
      <c r="B14" t="s">
        <v>68</v>
      </c>
      <c r="C14" t="s">
        <v>69</v>
      </c>
      <c r="D14" t="s">
        <v>31</v>
      </c>
      <c r="E14" t="s">
        <v>32</v>
      </c>
    </row>
    <row r="15" spans="1:5" x14ac:dyDescent="0.25">
      <c r="A15" t="s">
        <v>70</v>
      </c>
      <c r="B15" t="s">
        <v>71</v>
      </c>
      <c r="C15" t="s">
        <v>72</v>
      </c>
      <c r="D15" t="s">
        <v>31</v>
      </c>
      <c r="E15" t="s">
        <v>32</v>
      </c>
    </row>
    <row r="16" spans="1:5" x14ac:dyDescent="0.25">
      <c r="A16" t="s">
        <v>73</v>
      </c>
      <c r="B16" t="s">
        <v>74</v>
      </c>
      <c r="C16" t="s">
        <v>75</v>
      </c>
      <c r="D16" t="s">
        <v>31</v>
      </c>
      <c r="E16" t="s">
        <v>32</v>
      </c>
    </row>
    <row r="17" spans="1:5" x14ac:dyDescent="0.25">
      <c r="A17" t="s">
        <v>76</v>
      </c>
      <c r="B17" t="s">
        <v>77</v>
      </c>
      <c r="C17" t="s">
        <v>78</v>
      </c>
      <c r="D17" t="s">
        <v>31</v>
      </c>
      <c r="E17" t="s">
        <v>32</v>
      </c>
    </row>
    <row r="18" spans="1:5" x14ac:dyDescent="0.25">
      <c r="A18" t="s">
        <v>79</v>
      </c>
      <c r="B18" t="s">
        <v>80</v>
      </c>
      <c r="C18" t="s">
        <v>81</v>
      </c>
      <c r="D18" t="s">
        <v>31</v>
      </c>
      <c r="E18" t="s">
        <v>32</v>
      </c>
    </row>
    <row r="19" spans="1:5" x14ac:dyDescent="0.25">
      <c r="A19" t="s">
        <v>82</v>
      </c>
      <c r="B19" t="s">
        <v>83</v>
      </c>
      <c r="C19" t="s">
        <v>84</v>
      </c>
      <c r="D19" t="s">
        <v>31</v>
      </c>
      <c r="E19" t="s">
        <v>32</v>
      </c>
    </row>
    <row r="20" spans="1:5" x14ac:dyDescent="0.25">
      <c r="A20" t="s">
        <v>85</v>
      </c>
      <c r="B20" t="s">
        <v>86</v>
      </c>
      <c r="C20" t="s">
        <v>87</v>
      </c>
      <c r="D20" t="s">
        <v>31</v>
      </c>
      <c r="E20" t="s">
        <v>32</v>
      </c>
    </row>
    <row r="21" spans="1:5" x14ac:dyDescent="0.25">
      <c r="A21" t="s">
        <v>88</v>
      </c>
      <c r="B21" t="s">
        <v>34</v>
      </c>
      <c r="C21" t="s">
        <v>35</v>
      </c>
      <c r="D21" t="s">
        <v>36</v>
      </c>
      <c r="E21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2" width="18" customWidth="1"/>
  </cols>
  <sheetData>
    <row r="1" spans="1:12" x14ac:dyDescent="0.25">
      <c r="A1" s="1" t="s">
        <v>16</v>
      </c>
      <c r="B1" s="1" t="s">
        <v>17</v>
      </c>
      <c r="C1" s="1" t="s">
        <v>25</v>
      </c>
      <c r="D1" s="1" t="s">
        <v>89</v>
      </c>
      <c r="E1" s="1" t="s">
        <v>90</v>
      </c>
      <c r="F1" s="1" t="s">
        <v>18</v>
      </c>
      <c r="G1" s="1" t="s">
        <v>4</v>
      </c>
      <c r="H1" s="1" t="s">
        <v>19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t="s">
        <v>10</v>
      </c>
      <c r="B2" t="s">
        <v>20</v>
      </c>
      <c r="C2" t="s">
        <v>28</v>
      </c>
      <c r="D2" t="s">
        <v>29</v>
      </c>
      <c r="E2" t="s">
        <v>30</v>
      </c>
      <c r="F2">
        <v>156000</v>
      </c>
      <c r="G2">
        <v>5631600000</v>
      </c>
      <c r="H2">
        <v>0</v>
      </c>
      <c r="I2">
        <v>0</v>
      </c>
      <c r="J2">
        <f t="shared" ref="J2:J21" si="0">H2/F2</f>
        <v>0</v>
      </c>
      <c r="K2">
        <f t="shared" ref="K2:K21" si="1">I2/G2</f>
        <v>0</v>
      </c>
      <c r="L2" t="s">
        <v>91</v>
      </c>
    </row>
    <row r="3" spans="1:12" x14ac:dyDescent="0.25">
      <c r="A3" t="s">
        <v>10</v>
      </c>
      <c r="B3" t="s">
        <v>22</v>
      </c>
      <c r="C3" t="s">
        <v>33</v>
      </c>
      <c r="D3" t="s">
        <v>34</v>
      </c>
      <c r="E3" t="s">
        <v>35</v>
      </c>
      <c r="F3">
        <v>35000</v>
      </c>
      <c r="G3">
        <v>1263500000</v>
      </c>
      <c r="H3">
        <v>0</v>
      </c>
      <c r="I3">
        <v>0</v>
      </c>
      <c r="J3">
        <f t="shared" si="0"/>
        <v>0</v>
      </c>
      <c r="K3">
        <f t="shared" si="1"/>
        <v>0</v>
      </c>
      <c r="L3" t="s">
        <v>91</v>
      </c>
    </row>
    <row r="4" spans="1:12" x14ac:dyDescent="0.25">
      <c r="A4" t="s">
        <v>10</v>
      </c>
      <c r="B4" t="s">
        <v>23</v>
      </c>
      <c r="C4" t="s">
        <v>37</v>
      </c>
      <c r="D4" t="s">
        <v>38</v>
      </c>
      <c r="E4" t="s">
        <v>39</v>
      </c>
      <c r="F4">
        <v>4500</v>
      </c>
      <c r="G4">
        <v>162450000</v>
      </c>
      <c r="H4">
        <v>0</v>
      </c>
      <c r="I4">
        <v>0</v>
      </c>
      <c r="J4">
        <f t="shared" si="0"/>
        <v>0</v>
      </c>
      <c r="K4">
        <f t="shared" si="1"/>
        <v>0</v>
      </c>
      <c r="L4" t="s">
        <v>91</v>
      </c>
    </row>
    <row r="5" spans="1:12" x14ac:dyDescent="0.25">
      <c r="A5" t="s">
        <v>10</v>
      </c>
      <c r="B5" t="s">
        <v>24</v>
      </c>
      <c r="C5" t="s">
        <v>40</v>
      </c>
      <c r="D5" t="s">
        <v>41</v>
      </c>
      <c r="E5" t="s">
        <v>42</v>
      </c>
      <c r="F5">
        <v>5500</v>
      </c>
      <c r="G5">
        <v>198550000</v>
      </c>
      <c r="H5">
        <v>0</v>
      </c>
      <c r="I5">
        <v>0</v>
      </c>
      <c r="J5">
        <f t="shared" si="0"/>
        <v>0</v>
      </c>
      <c r="K5">
        <f t="shared" si="1"/>
        <v>0</v>
      </c>
      <c r="L5" t="s">
        <v>91</v>
      </c>
    </row>
    <row r="6" spans="1:12" x14ac:dyDescent="0.25">
      <c r="A6" t="s">
        <v>10</v>
      </c>
      <c r="B6" t="s">
        <v>24</v>
      </c>
      <c r="C6" t="s">
        <v>43</v>
      </c>
      <c r="D6" t="s">
        <v>44</v>
      </c>
      <c r="E6" t="s">
        <v>45</v>
      </c>
      <c r="F6">
        <v>1000</v>
      </c>
      <c r="G6">
        <v>36100000</v>
      </c>
      <c r="H6">
        <v>0</v>
      </c>
      <c r="I6">
        <v>0</v>
      </c>
      <c r="J6">
        <f t="shared" si="0"/>
        <v>0</v>
      </c>
      <c r="K6">
        <f t="shared" si="1"/>
        <v>0</v>
      </c>
      <c r="L6" t="s">
        <v>91</v>
      </c>
    </row>
    <row r="7" spans="1:12" x14ac:dyDescent="0.25">
      <c r="A7" t="s">
        <v>10</v>
      </c>
      <c r="B7" t="s">
        <v>24</v>
      </c>
      <c r="C7" t="s">
        <v>46</v>
      </c>
      <c r="D7" t="s">
        <v>47</v>
      </c>
      <c r="E7" t="s">
        <v>48</v>
      </c>
      <c r="F7">
        <v>3000</v>
      </c>
      <c r="G7">
        <v>108300000</v>
      </c>
      <c r="H7">
        <v>0</v>
      </c>
      <c r="I7">
        <v>0</v>
      </c>
      <c r="J7">
        <f t="shared" si="0"/>
        <v>0</v>
      </c>
      <c r="K7">
        <f t="shared" si="1"/>
        <v>0</v>
      </c>
      <c r="L7" t="s">
        <v>91</v>
      </c>
    </row>
    <row r="8" spans="1:12" x14ac:dyDescent="0.25">
      <c r="A8" t="s">
        <v>10</v>
      </c>
      <c r="B8" t="s">
        <v>24</v>
      </c>
      <c r="C8" t="s">
        <v>49</v>
      </c>
      <c r="D8" t="s">
        <v>50</v>
      </c>
      <c r="E8" t="s">
        <v>51</v>
      </c>
      <c r="F8">
        <v>3000</v>
      </c>
      <c r="G8">
        <v>108300000</v>
      </c>
      <c r="H8">
        <v>0</v>
      </c>
      <c r="I8">
        <v>0</v>
      </c>
      <c r="J8">
        <f t="shared" si="0"/>
        <v>0</v>
      </c>
      <c r="K8">
        <f t="shared" si="1"/>
        <v>0</v>
      </c>
      <c r="L8" t="s">
        <v>91</v>
      </c>
    </row>
    <row r="9" spans="1:12" x14ac:dyDescent="0.25">
      <c r="A9" t="s">
        <v>10</v>
      </c>
      <c r="B9" t="s">
        <v>24</v>
      </c>
      <c r="C9" t="s">
        <v>52</v>
      </c>
      <c r="D9" t="s">
        <v>53</v>
      </c>
      <c r="E9" t="s">
        <v>54</v>
      </c>
      <c r="F9">
        <v>3000</v>
      </c>
      <c r="G9">
        <v>108300000</v>
      </c>
      <c r="H9">
        <v>0</v>
      </c>
      <c r="I9">
        <v>0</v>
      </c>
      <c r="J9">
        <f t="shared" si="0"/>
        <v>0</v>
      </c>
      <c r="K9">
        <f t="shared" si="1"/>
        <v>0</v>
      </c>
      <c r="L9" t="s">
        <v>91</v>
      </c>
    </row>
    <row r="10" spans="1:12" x14ac:dyDescent="0.25">
      <c r="A10" t="s">
        <v>10</v>
      </c>
      <c r="B10" t="s">
        <v>24</v>
      </c>
      <c r="C10" t="s">
        <v>55</v>
      </c>
      <c r="D10" t="s">
        <v>56</v>
      </c>
      <c r="E10" t="s">
        <v>57</v>
      </c>
      <c r="F10">
        <v>3000</v>
      </c>
      <c r="G10">
        <v>108300000</v>
      </c>
      <c r="H10">
        <v>0</v>
      </c>
      <c r="I10">
        <v>0</v>
      </c>
      <c r="J10">
        <f t="shared" si="0"/>
        <v>0</v>
      </c>
      <c r="K10">
        <f t="shared" si="1"/>
        <v>0</v>
      </c>
      <c r="L10" t="s">
        <v>91</v>
      </c>
    </row>
    <row r="11" spans="1:12" x14ac:dyDescent="0.25">
      <c r="A11" t="s">
        <v>10</v>
      </c>
      <c r="B11" t="s">
        <v>24</v>
      </c>
      <c r="C11" t="s">
        <v>58</v>
      </c>
      <c r="D11" t="s">
        <v>59</v>
      </c>
      <c r="E11" t="s">
        <v>60</v>
      </c>
      <c r="F11">
        <v>5000</v>
      </c>
      <c r="G11">
        <v>180500000</v>
      </c>
      <c r="H11">
        <v>0</v>
      </c>
      <c r="I11">
        <v>0</v>
      </c>
      <c r="J11">
        <f t="shared" si="0"/>
        <v>0</v>
      </c>
      <c r="K11">
        <f t="shared" si="1"/>
        <v>0</v>
      </c>
      <c r="L11" t="s">
        <v>91</v>
      </c>
    </row>
    <row r="12" spans="1:12" x14ac:dyDescent="0.25">
      <c r="A12" t="s">
        <v>10</v>
      </c>
      <c r="B12" t="s">
        <v>24</v>
      </c>
      <c r="C12" t="s">
        <v>61</v>
      </c>
      <c r="D12" t="s">
        <v>62</v>
      </c>
      <c r="E12" t="s">
        <v>63</v>
      </c>
      <c r="F12">
        <v>5000</v>
      </c>
      <c r="G12">
        <v>180500000</v>
      </c>
      <c r="H12">
        <v>0</v>
      </c>
      <c r="I12">
        <v>0</v>
      </c>
      <c r="J12">
        <f t="shared" si="0"/>
        <v>0</v>
      </c>
      <c r="K12">
        <f t="shared" si="1"/>
        <v>0</v>
      </c>
      <c r="L12" t="s">
        <v>91</v>
      </c>
    </row>
    <row r="13" spans="1:12" x14ac:dyDescent="0.25">
      <c r="A13" t="s">
        <v>10</v>
      </c>
      <c r="B13" t="s">
        <v>24</v>
      </c>
      <c r="C13" t="s">
        <v>64</v>
      </c>
      <c r="D13" t="s">
        <v>65</v>
      </c>
      <c r="E13" t="s">
        <v>66</v>
      </c>
      <c r="F13">
        <v>2000</v>
      </c>
      <c r="G13">
        <v>72200000</v>
      </c>
      <c r="H13">
        <v>0</v>
      </c>
      <c r="I13">
        <v>0</v>
      </c>
      <c r="J13">
        <f t="shared" si="0"/>
        <v>0</v>
      </c>
      <c r="K13">
        <f t="shared" si="1"/>
        <v>0</v>
      </c>
      <c r="L13" t="s">
        <v>91</v>
      </c>
    </row>
    <row r="14" spans="1:12" x14ac:dyDescent="0.25">
      <c r="A14" t="s">
        <v>10</v>
      </c>
      <c r="B14" t="s">
        <v>24</v>
      </c>
      <c r="C14" t="s">
        <v>67</v>
      </c>
      <c r="D14" t="s">
        <v>68</v>
      </c>
      <c r="E14" t="s">
        <v>69</v>
      </c>
      <c r="F14">
        <v>2000</v>
      </c>
      <c r="G14">
        <v>72200000</v>
      </c>
      <c r="H14">
        <v>0</v>
      </c>
      <c r="I14">
        <v>0</v>
      </c>
      <c r="J14">
        <f t="shared" si="0"/>
        <v>0</v>
      </c>
      <c r="K14">
        <f t="shared" si="1"/>
        <v>0</v>
      </c>
      <c r="L14" t="s">
        <v>91</v>
      </c>
    </row>
    <row r="15" spans="1:12" x14ac:dyDescent="0.25">
      <c r="A15" t="s">
        <v>10</v>
      </c>
      <c r="B15" t="s">
        <v>24</v>
      </c>
      <c r="C15" t="s">
        <v>70</v>
      </c>
      <c r="D15" t="s">
        <v>71</v>
      </c>
      <c r="E15" t="s">
        <v>72</v>
      </c>
      <c r="F15">
        <v>1000</v>
      </c>
      <c r="G15">
        <v>36100000</v>
      </c>
      <c r="H15">
        <v>0</v>
      </c>
      <c r="I15">
        <v>0</v>
      </c>
      <c r="J15">
        <f t="shared" si="0"/>
        <v>0</v>
      </c>
      <c r="K15">
        <f t="shared" si="1"/>
        <v>0</v>
      </c>
      <c r="L15" t="s">
        <v>91</v>
      </c>
    </row>
    <row r="16" spans="1:12" x14ac:dyDescent="0.25">
      <c r="A16" t="s">
        <v>10</v>
      </c>
      <c r="B16" t="s">
        <v>24</v>
      </c>
      <c r="C16" t="s">
        <v>73</v>
      </c>
      <c r="D16" t="s">
        <v>74</v>
      </c>
      <c r="E16" t="s">
        <v>75</v>
      </c>
      <c r="F16">
        <v>3000</v>
      </c>
      <c r="G16">
        <v>108300000</v>
      </c>
      <c r="H16">
        <v>0</v>
      </c>
      <c r="I16">
        <v>0</v>
      </c>
      <c r="J16">
        <f t="shared" si="0"/>
        <v>0</v>
      </c>
      <c r="K16">
        <f t="shared" si="1"/>
        <v>0</v>
      </c>
      <c r="L16" t="s">
        <v>91</v>
      </c>
    </row>
    <row r="17" spans="1:12" x14ac:dyDescent="0.25">
      <c r="A17" t="s">
        <v>10</v>
      </c>
      <c r="B17" t="s">
        <v>24</v>
      </c>
      <c r="C17" t="s">
        <v>76</v>
      </c>
      <c r="D17" t="s">
        <v>77</v>
      </c>
      <c r="E17" t="s">
        <v>78</v>
      </c>
      <c r="F17">
        <v>1000</v>
      </c>
      <c r="G17">
        <v>36100000</v>
      </c>
      <c r="H17">
        <v>0</v>
      </c>
      <c r="I17">
        <v>0</v>
      </c>
      <c r="J17">
        <f t="shared" si="0"/>
        <v>0</v>
      </c>
      <c r="K17">
        <f t="shared" si="1"/>
        <v>0</v>
      </c>
      <c r="L17" t="s">
        <v>91</v>
      </c>
    </row>
    <row r="18" spans="1:12" x14ac:dyDescent="0.25">
      <c r="A18" t="s">
        <v>10</v>
      </c>
      <c r="B18" t="s">
        <v>24</v>
      </c>
      <c r="C18" t="s">
        <v>79</v>
      </c>
      <c r="D18" t="s">
        <v>80</v>
      </c>
      <c r="E18" t="s">
        <v>81</v>
      </c>
      <c r="F18">
        <v>1400</v>
      </c>
      <c r="G18">
        <v>50540000</v>
      </c>
      <c r="H18">
        <v>0</v>
      </c>
      <c r="I18">
        <v>0</v>
      </c>
      <c r="J18">
        <f t="shared" si="0"/>
        <v>0</v>
      </c>
      <c r="K18">
        <f t="shared" si="1"/>
        <v>0</v>
      </c>
      <c r="L18" t="s">
        <v>91</v>
      </c>
    </row>
    <row r="19" spans="1:12" x14ac:dyDescent="0.25">
      <c r="A19" t="s">
        <v>10</v>
      </c>
      <c r="B19" t="s">
        <v>24</v>
      </c>
      <c r="C19" t="s">
        <v>82</v>
      </c>
      <c r="D19" t="s">
        <v>83</v>
      </c>
      <c r="E19" t="s">
        <v>84</v>
      </c>
      <c r="F19">
        <v>1400</v>
      </c>
      <c r="G19">
        <v>50540000</v>
      </c>
      <c r="H19">
        <v>0</v>
      </c>
      <c r="I19">
        <v>0</v>
      </c>
      <c r="J19">
        <f t="shared" si="0"/>
        <v>0</v>
      </c>
      <c r="K19">
        <f t="shared" si="1"/>
        <v>0</v>
      </c>
      <c r="L19" t="s">
        <v>91</v>
      </c>
    </row>
    <row r="20" spans="1:12" x14ac:dyDescent="0.25">
      <c r="A20" t="s">
        <v>14</v>
      </c>
      <c r="B20" t="s">
        <v>20</v>
      </c>
      <c r="C20" t="s">
        <v>85</v>
      </c>
      <c r="D20" t="s">
        <v>86</v>
      </c>
      <c r="E20" t="s">
        <v>87</v>
      </c>
      <c r="F20">
        <v>100000</v>
      </c>
      <c r="G20">
        <v>3610000000</v>
      </c>
      <c r="H20">
        <v>0</v>
      </c>
      <c r="I20">
        <v>0</v>
      </c>
      <c r="J20">
        <f t="shared" si="0"/>
        <v>0</v>
      </c>
      <c r="K20">
        <f t="shared" si="1"/>
        <v>0</v>
      </c>
      <c r="L20" t="s">
        <v>91</v>
      </c>
    </row>
    <row r="21" spans="1:12" x14ac:dyDescent="0.25">
      <c r="A21" t="s">
        <v>14</v>
      </c>
      <c r="B21" t="s">
        <v>22</v>
      </c>
      <c r="C21" t="s">
        <v>88</v>
      </c>
      <c r="D21" t="s">
        <v>34</v>
      </c>
      <c r="E21" t="s">
        <v>35</v>
      </c>
      <c r="F21">
        <v>24900</v>
      </c>
      <c r="G21">
        <v>898890000</v>
      </c>
      <c r="H21">
        <v>0</v>
      </c>
      <c r="I21">
        <v>0</v>
      </c>
      <c r="J21">
        <f t="shared" si="0"/>
        <v>0</v>
      </c>
      <c r="K21">
        <f t="shared" si="1"/>
        <v>0</v>
      </c>
      <c r="L21" t="s">
        <v>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/>
  </sheetViews>
  <sheetFormatPr baseColWidth="10" defaultColWidth="9.140625" defaultRowHeight="15" x14ac:dyDescent="0.25"/>
  <cols>
    <col min="1" max="14" width="18" customWidth="1"/>
  </cols>
  <sheetData>
    <row r="1" spans="1:14" x14ac:dyDescent="0.25">
      <c r="A1" s="1" t="s">
        <v>16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9</v>
      </c>
    </row>
    <row r="2" spans="1:14" x14ac:dyDescent="0.25">
      <c r="A2" t="s">
        <v>10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>
        <v>300</v>
      </c>
      <c r="H2">
        <v>281</v>
      </c>
      <c r="I2">
        <v>19</v>
      </c>
      <c r="J2">
        <v>93.7</v>
      </c>
      <c r="K2" t="s">
        <v>109</v>
      </c>
      <c r="L2" t="s">
        <v>110</v>
      </c>
      <c r="M2">
        <v>15000</v>
      </c>
      <c r="N2" t="s">
        <v>91</v>
      </c>
    </row>
    <row r="3" spans="1:14" x14ac:dyDescent="0.25">
      <c r="A3" t="s">
        <v>10</v>
      </c>
      <c r="B3" t="s">
        <v>111</v>
      </c>
      <c r="C3" t="s">
        <v>112</v>
      </c>
      <c r="D3" t="s">
        <v>107</v>
      </c>
      <c r="E3" t="s">
        <v>107</v>
      </c>
      <c r="F3" t="s">
        <v>108</v>
      </c>
      <c r="G3">
        <v>308</v>
      </c>
      <c r="H3">
        <v>104</v>
      </c>
      <c r="I3">
        <v>204</v>
      </c>
      <c r="J3">
        <v>33.799999999999997</v>
      </c>
      <c r="K3" t="s">
        <v>113</v>
      </c>
      <c r="L3" t="s">
        <v>114</v>
      </c>
      <c r="M3">
        <v>18000</v>
      </c>
      <c r="N3" t="s">
        <v>91</v>
      </c>
    </row>
    <row r="4" spans="1:14" x14ac:dyDescent="0.25">
      <c r="A4" t="s">
        <v>14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>
        <v>120</v>
      </c>
      <c r="H4">
        <v>95</v>
      </c>
      <c r="I4">
        <v>25</v>
      </c>
      <c r="J4">
        <v>79.2</v>
      </c>
      <c r="K4" t="s">
        <v>120</v>
      </c>
      <c r="L4" t="s">
        <v>121</v>
      </c>
      <c r="M4">
        <v>12500</v>
      </c>
      <c r="N4" t="s">
        <v>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cols>
    <col min="1" max="2" width="18" customWidth="1"/>
  </cols>
  <sheetData>
    <row r="1" spans="1:2" x14ac:dyDescent="0.25">
      <c r="A1" s="1" t="s">
        <v>122</v>
      </c>
      <c r="B1" s="1" t="s">
        <v>123</v>
      </c>
    </row>
    <row r="2" spans="1:2" x14ac:dyDescent="0.25">
      <c r="A2" t="s">
        <v>124</v>
      </c>
      <c r="B2">
        <v>2</v>
      </c>
    </row>
    <row r="3" spans="1:2" x14ac:dyDescent="0.25">
      <c r="A3" t="s">
        <v>125</v>
      </c>
      <c r="B3">
        <v>6</v>
      </c>
    </row>
    <row r="4" spans="1:2" x14ac:dyDescent="0.25">
      <c r="A4" t="s">
        <v>126</v>
      </c>
      <c r="B4">
        <v>20</v>
      </c>
    </row>
    <row r="5" spans="1:2" x14ac:dyDescent="0.25">
      <c r="A5" t="s">
        <v>127</v>
      </c>
      <c r="B5">
        <v>20</v>
      </c>
    </row>
    <row r="6" spans="1:2" x14ac:dyDescent="0.25">
      <c r="A6" t="s">
        <v>128</v>
      </c>
      <c r="B6">
        <v>3</v>
      </c>
    </row>
    <row r="8" spans="1:2" x14ac:dyDescent="0.25">
      <c r="A8" t="s">
        <v>129</v>
      </c>
      <c r="B8">
        <f>SUM(Fondos!E:E)</f>
        <v>13021270000</v>
      </c>
    </row>
    <row r="9" spans="1:2" x14ac:dyDescent="0.25">
      <c r="A9" t="s">
        <v>130</v>
      </c>
      <c r="B9">
        <f>SUM(Fondos!G:G)</f>
        <v>11143420200</v>
      </c>
    </row>
    <row r="10" spans="1:2" x14ac:dyDescent="0.25">
      <c r="A10" t="s">
        <v>131</v>
      </c>
      <c r="B10" t="e">
        <f>G8/E8</f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Fondos</vt:lpstr>
      <vt:lpstr>Series</vt:lpstr>
      <vt:lpstr>Aportantes</vt:lpstr>
      <vt:lpstr>Compromisos</vt:lpstr>
      <vt:lpstr>Subyacentes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Gavin Templeton</cp:lastModifiedBy>
  <dcterms:created xsi:type="dcterms:W3CDTF">2025-10-16T19:18:41Z</dcterms:created>
  <dcterms:modified xsi:type="dcterms:W3CDTF">2025-10-16T19:50:51Z</dcterms:modified>
</cp:coreProperties>
</file>