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ncat-my.sharepoint.com/personal/gustavo_tudela_ctfc_cat/Documents/PhD/2025/Exchange period - Finland/YassoModeling/"/>
    </mc:Choice>
  </mc:AlternateContent>
  <xr:revisionPtr revIDLastSave="439" documentId="11_6D70FDCE8F79A8D366075C52F32AFAB7A6EF8957" xr6:coauthVersionLast="47" xr6:coauthVersionMax="47" xr10:uidLastSave="{3BEE30FA-A921-4D44-93D1-68F5A87EC69F}"/>
  <bookViews>
    <workbookView xWindow="-108" yWindow="-108" windowWidth="23256" windowHeight="14016" xr2:uid="{00000000-000D-0000-FFFF-FFFF00000000}"/>
  </bookViews>
  <sheets>
    <sheet name="Sheet1" sheetId="1" r:id="rId1"/>
    <sheet name="Hoja2" sheetId="3" r:id="rId2"/>
    <sheet name="Hoja1" sheetId="2" r:id="rId3"/>
  </sheets>
  <definedNames>
    <definedName name="_xlnm._FilterDatabase" localSheetId="2" hidden="1">Hoja1!$A$1:$M$80</definedName>
    <definedName name="_xlnm._FilterDatabase" localSheetId="0" hidden="1">Sheet1!$A$1:$I$94</definedName>
    <definedName name="_xlcn.WorksheetConnection_Hoja2A1M441" hidden="1">Hoja2!$A$1:$M$44</definedName>
    <definedName name="_xlcn.WorksheetConnection_Hoja2AC1AO71" hidden="1">Hoja2!$AC$1:$AO$7</definedName>
    <definedName name="_xlcn.WorksheetConnection_Hoja2O1Y261" hidden="1">Hoja2!$O$1:$Y$26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</pivotCaches>
  <extLst>
    <ext xmlns:x15="http://schemas.microsoft.com/office/spreadsheetml/2010/11/main" uri="{FCE2AD5D-F65C-4FA6-A056-5C36A1767C68}">
      <x15:dataModel>
        <x15:modelTables>
          <x15:modelTable id="Rango 1" name="Rango 1" connection="WorksheetConnection_Hoja2!$O$1:$Y$26"/>
          <x15:modelTable id="Rango 2" name="Rango 2" connection="WorksheetConnection_Hoja2!$AC$1:$AO$7"/>
          <x15:modelTable id="Rango" name="Rango" connection="WorksheetConnection_Hoja2!$A$1:$M$4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7" i="1" l="1"/>
  <c r="F97" i="1"/>
  <c r="E97" i="1"/>
  <c r="F96" i="1"/>
  <c r="H96" i="1" s="1"/>
  <c r="E96" i="1"/>
  <c r="H95" i="1"/>
  <c r="F95" i="1"/>
  <c r="E95" i="1"/>
  <c r="B97" i="1"/>
  <c r="B96" i="1"/>
  <c r="B95" i="1"/>
  <c r="F45" i="1"/>
  <c r="H45" i="1" s="1"/>
  <c r="E45" i="1"/>
  <c r="F36" i="1"/>
  <c r="H36" i="1" s="1"/>
  <c r="E36" i="1"/>
  <c r="F12" i="1"/>
  <c r="H12" i="1" s="1"/>
  <c r="E12" i="1"/>
  <c r="H9" i="1"/>
  <c r="F9" i="1"/>
  <c r="E9" i="1"/>
  <c r="H94" i="1"/>
  <c r="F94" i="1"/>
  <c r="E94" i="1"/>
  <c r="H93" i="1"/>
  <c r="F93" i="1"/>
  <c r="E93" i="1"/>
  <c r="H92" i="1"/>
  <c r="F92" i="1"/>
  <c r="E92" i="1"/>
  <c r="H91" i="1"/>
  <c r="F91" i="1"/>
  <c r="E91" i="1"/>
  <c r="H90" i="1"/>
  <c r="F90" i="1"/>
  <c r="E90" i="1"/>
  <c r="H89" i="1"/>
  <c r="F89" i="1"/>
  <c r="E89" i="1"/>
  <c r="H88" i="1"/>
  <c r="F88" i="1"/>
  <c r="E88" i="1"/>
  <c r="H87" i="1"/>
  <c r="F87" i="1"/>
  <c r="E87" i="1"/>
  <c r="H86" i="1"/>
  <c r="F86" i="1"/>
  <c r="E86" i="1"/>
  <c r="H85" i="1"/>
  <c r="F85" i="1"/>
  <c r="E85" i="1"/>
  <c r="H84" i="1"/>
  <c r="F84" i="1"/>
  <c r="E84" i="1"/>
  <c r="H83" i="1"/>
  <c r="F83" i="1"/>
  <c r="E83" i="1"/>
  <c r="H82" i="1"/>
  <c r="F82" i="1"/>
  <c r="E82" i="1"/>
  <c r="H81" i="1"/>
  <c r="F81" i="1"/>
  <c r="E81" i="1"/>
  <c r="H80" i="1"/>
  <c r="F80" i="1"/>
  <c r="E80" i="1"/>
  <c r="H79" i="1"/>
  <c r="F79" i="1"/>
  <c r="E79" i="1"/>
  <c r="H78" i="1"/>
  <c r="F78" i="1"/>
  <c r="E78" i="1"/>
  <c r="H77" i="1"/>
  <c r="F77" i="1"/>
  <c r="E77" i="1"/>
  <c r="H76" i="1"/>
  <c r="F76" i="1"/>
  <c r="E76" i="1"/>
  <c r="H75" i="1"/>
  <c r="F75" i="1"/>
  <c r="E75" i="1"/>
  <c r="H74" i="1"/>
  <c r="F74" i="1"/>
  <c r="E74" i="1"/>
  <c r="H73" i="1"/>
  <c r="F73" i="1"/>
  <c r="E73" i="1"/>
  <c r="H72" i="1"/>
  <c r="F72" i="1"/>
  <c r="E72" i="1"/>
  <c r="H71" i="1"/>
  <c r="F71" i="1"/>
  <c r="E71" i="1"/>
  <c r="H70" i="1"/>
  <c r="F70" i="1"/>
  <c r="E70" i="1"/>
  <c r="H69" i="1"/>
  <c r="F69" i="1"/>
  <c r="E69" i="1"/>
  <c r="H68" i="1"/>
  <c r="F68" i="1"/>
  <c r="E68" i="1"/>
  <c r="H67" i="1"/>
  <c r="F67" i="1"/>
  <c r="E67" i="1"/>
  <c r="H66" i="1"/>
  <c r="F66" i="1"/>
  <c r="E66" i="1"/>
  <c r="H65" i="1"/>
  <c r="F65" i="1"/>
  <c r="E65" i="1"/>
  <c r="H64" i="1"/>
  <c r="F64" i="1"/>
  <c r="E64" i="1"/>
  <c r="H63" i="1"/>
  <c r="F63" i="1"/>
  <c r="E63" i="1"/>
  <c r="H62" i="1"/>
  <c r="F62" i="1"/>
  <c r="E62" i="1"/>
  <c r="H61" i="1"/>
  <c r="F61" i="1"/>
  <c r="E61" i="1"/>
  <c r="H60" i="1"/>
  <c r="F60" i="1"/>
  <c r="E60" i="1"/>
  <c r="H59" i="1"/>
  <c r="F59" i="1"/>
  <c r="E59" i="1"/>
  <c r="H58" i="1"/>
  <c r="F58" i="1"/>
  <c r="E58" i="1"/>
  <c r="H57" i="1"/>
  <c r="F57" i="1"/>
  <c r="E57" i="1"/>
  <c r="H56" i="1"/>
  <c r="F56" i="1"/>
  <c r="E56" i="1"/>
  <c r="H55" i="1"/>
  <c r="F55" i="1"/>
  <c r="E55" i="1"/>
  <c r="H54" i="1"/>
  <c r="F54" i="1"/>
  <c r="E54" i="1"/>
  <c r="H53" i="1"/>
  <c r="F53" i="1"/>
  <c r="E53" i="1"/>
  <c r="H52" i="1"/>
  <c r="F52" i="1"/>
  <c r="E52" i="1"/>
  <c r="H51" i="1"/>
  <c r="F51" i="1"/>
  <c r="E51" i="1"/>
  <c r="H50" i="1"/>
  <c r="F50" i="1"/>
  <c r="E50" i="1"/>
  <c r="H49" i="1"/>
  <c r="F49" i="1"/>
  <c r="E49" i="1"/>
  <c r="H48" i="1"/>
  <c r="F48" i="1"/>
  <c r="E48" i="1"/>
  <c r="H47" i="1"/>
  <c r="F47" i="1"/>
  <c r="E47" i="1"/>
  <c r="H46" i="1"/>
  <c r="F46" i="1"/>
  <c r="E46" i="1"/>
  <c r="H44" i="1"/>
  <c r="F44" i="1"/>
  <c r="E44" i="1"/>
  <c r="H43" i="1"/>
  <c r="F43" i="1"/>
  <c r="E43" i="1"/>
  <c r="H42" i="1"/>
  <c r="F42" i="1"/>
  <c r="E42" i="1"/>
  <c r="H41" i="1"/>
  <c r="F41" i="1"/>
  <c r="E41" i="1"/>
  <c r="H40" i="1"/>
  <c r="F40" i="1"/>
  <c r="E40" i="1"/>
  <c r="H39" i="1"/>
  <c r="F39" i="1"/>
  <c r="E39" i="1"/>
  <c r="H38" i="1"/>
  <c r="F38" i="1"/>
  <c r="E38" i="1"/>
  <c r="H37" i="1"/>
  <c r="F37" i="1"/>
  <c r="E37" i="1"/>
  <c r="H35" i="1"/>
  <c r="F35" i="1"/>
  <c r="E35" i="1"/>
  <c r="H34" i="1"/>
  <c r="F34" i="1"/>
  <c r="E34" i="1"/>
  <c r="H33" i="1"/>
  <c r="F33" i="1"/>
  <c r="E33" i="1"/>
  <c r="H32" i="1"/>
  <c r="F32" i="1"/>
  <c r="E32" i="1"/>
  <c r="H31" i="1"/>
  <c r="F31" i="1"/>
  <c r="E31" i="1"/>
  <c r="H30" i="1"/>
  <c r="F30" i="1"/>
  <c r="E30" i="1"/>
  <c r="H29" i="1"/>
  <c r="F29" i="1"/>
  <c r="E29" i="1"/>
  <c r="H28" i="1"/>
  <c r="F28" i="1"/>
  <c r="E28" i="1"/>
  <c r="H27" i="1"/>
  <c r="F27" i="1"/>
  <c r="E27" i="1"/>
  <c r="H26" i="1"/>
  <c r="F26" i="1"/>
  <c r="E26" i="1"/>
  <c r="H25" i="1"/>
  <c r="F25" i="1"/>
  <c r="E25" i="1"/>
  <c r="H24" i="1"/>
  <c r="F24" i="1"/>
  <c r="E24" i="1"/>
  <c r="H23" i="1"/>
  <c r="F23" i="1"/>
  <c r="E23" i="1"/>
  <c r="H22" i="1"/>
  <c r="F22" i="1"/>
  <c r="E22" i="1"/>
  <c r="H21" i="1"/>
  <c r="F21" i="1"/>
  <c r="E21" i="1"/>
  <c r="H20" i="1"/>
  <c r="F20" i="1"/>
  <c r="E20" i="1"/>
  <c r="H19" i="1"/>
  <c r="F19" i="1"/>
  <c r="E19" i="1"/>
  <c r="H18" i="1"/>
  <c r="F18" i="1"/>
  <c r="E18" i="1"/>
  <c r="H17" i="1"/>
  <c r="F17" i="1"/>
  <c r="E17" i="1"/>
  <c r="H16" i="1"/>
  <c r="F16" i="1"/>
  <c r="E16" i="1"/>
  <c r="H15" i="1"/>
  <c r="F15" i="1"/>
  <c r="E15" i="1"/>
  <c r="H14" i="1"/>
  <c r="F14" i="1"/>
  <c r="E14" i="1"/>
  <c r="H13" i="1"/>
  <c r="F13" i="1"/>
  <c r="E13" i="1"/>
  <c r="H11" i="1"/>
  <c r="F11" i="1"/>
  <c r="E11" i="1"/>
  <c r="H10" i="1"/>
  <c r="F10" i="1"/>
  <c r="E10" i="1"/>
  <c r="H8" i="1"/>
  <c r="F8" i="1"/>
  <c r="E8" i="1"/>
  <c r="H7" i="1"/>
  <c r="F7" i="1"/>
  <c r="E7" i="1"/>
  <c r="H6" i="1"/>
  <c r="F6" i="1"/>
  <c r="E6" i="1"/>
  <c r="H5" i="1"/>
  <c r="F5" i="1"/>
  <c r="E5" i="1"/>
  <c r="H4" i="1"/>
  <c r="F4" i="1"/>
  <c r="E4" i="1"/>
  <c r="H3" i="1"/>
  <c r="F3" i="1"/>
  <c r="E3" i="1"/>
  <c r="H2" i="1"/>
  <c r="F2" i="1"/>
  <c r="E2" i="1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67062D-A4F5-486F-AD61-CDA33710A723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9B175CE-8784-47F8-9429-B95D0298AE6D}" name="WorksheetConnection_Hoja2!$A$1:$M$44" type="102" refreshedVersion="8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2A1M441"/>
        </x15:connection>
      </ext>
    </extLst>
  </connection>
  <connection id="3" xr16:uid="{503203C0-01FA-454D-B40E-096BBA51E9F6}" name="WorksheetConnection_Hoja2!$AC$1:$AO$7" type="102" refreshedVersion="8" minRefreshableVersion="5">
    <extLst>
      <ext xmlns:x15="http://schemas.microsoft.com/office/spreadsheetml/2010/11/main" uri="{DE250136-89BD-433C-8126-D09CA5730AF9}">
        <x15:connection id="Rango 2" autoDelete="1">
          <x15:rangePr sourceName="_xlcn.WorksheetConnection_Hoja2AC1AO71"/>
        </x15:connection>
      </ext>
    </extLst>
  </connection>
  <connection id="4" xr16:uid="{86176197-1E6A-43B1-B3FC-1E7C7869989C}" name="WorksheetConnection_Hoja2!$O$1:$Y$26" type="102" refreshedVersion="8" minRefreshableVersion="5">
    <extLst>
      <ext xmlns:x15="http://schemas.microsoft.com/office/spreadsheetml/2010/11/main" uri="{DE250136-89BD-433C-8126-D09CA5730AF9}">
        <x15:connection id="Rango 1" autoDelete="1">
          <x15:rangePr sourceName="_xlcn.WorksheetConnection_Hoja2O1Y261"/>
        </x15:connection>
      </ext>
    </extLst>
  </connection>
</connections>
</file>

<file path=xl/sharedStrings.xml><?xml version="1.0" encoding="utf-8"?>
<sst xmlns="http://schemas.openxmlformats.org/spreadsheetml/2006/main" count="1224" uniqueCount="254">
  <si>
    <t>Species</t>
  </si>
  <si>
    <t>Quercus ilex</t>
  </si>
  <si>
    <t>Quercus suber</t>
  </si>
  <si>
    <t>Pinus halepensis</t>
  </si>
  <si>
    <t>Pinus nigra</t>
  </si>
  <si>
    <t>Pinus sylvestris</t>
  </si>
  <si>
    <t>Fagus sylvatica</t>
  </si>
  <si>
    <t>Quercus humilis</t>
  </si>
  <si>
    <t>Robinia pseudacacia</t>
  </si>
  <si>
    <t>Castanea sativa</t>
  </si>
  <si>
    <t>Prunus avium</t>
  </si>
  <si>
    <t>Fraxinus excelsior</t>
  </si>
  <si>
    <t>Arbutus unedo</t>
  </si>
  <si>
    <t>Pinus radiata</t>
  </si>
  <si>
    <t>Tilia cordata</t>
  </si>
  <si>
    <t>Quercus robur</t>
  </si>
  <si>
    <t>Pinus pinea</t>
  </si>
  <si>
    <t>Phillyrea latifolia</t>
  </si>
  <si>
    <t>Erica arborea</t>
  </si>
  <si>
    <t>Quercus faginea</t>
  </si>
  <si>
    <t>Acer monspessulanum</t>
  </si>
  <si>
    <t>Corylus avellana</t>
  </si>
  <si>
    <t>Crataegus monogyna</t>
  </si>
  <si>
    <t>Sorbus torminalis</t>
  </si>
  <si>
    <t>Acer opalus</t>
  </si>
  <si>
    <t>Acer sp.</t>
  </si>
  <si>
    <t>Populus sp.</t>
  </si>
  <si>
    <t>Buxus sempervirens</t>
  </si>
  <si>
    <t>Acer campestre</t>
  </si>
  <si>
    <t>Ilex aquifolium</t>
  </si>
  <si>
    <t>Rhamnus alaternus</t>
  </si>
  <si>
    <t>Olea europaea</t>
  </si>
  <si>
    <t>Juniperus oxycedrus</t>
  </si>
  <si>
    <t>C1</t>
  </si>
  <si>
    <t>C2</t>
  </si>
  <si>
    <t>C3</t>
  </si>
  <si>
    <t>C4</t>
  </si>
  <si>
    <t>C5</t>
  </si>
  <si>
    <t>WS</t>
  </si>
  <si>
    <r>
      <rPr>
        <b/>
        <sz val="9"/>
        <rFont val="Calibri"/>
        <family val="1"/>
      </rPr>
      <t xml:space="preserve">Litter
</t>
    </r>
    <r>
      <rPr>
        <b/>
        <sz val="9"/>
        <rFont val="Calibri"/>
        <family val="1"/>
      </rPr>
      <t>type</t>
    </r>
    <r>
      <rPr>
        <b/>
        <vertAlign val="superscript"/>
        <sz val="9"/>
        <rFont val="Calibri"/>
        <family val="1"/>
      </rPr>
      <t>a</t>
    </r>
    <r>
      <rPr>
        <b/>
        <sz val="9"/>
        <rFont val="Calibri"/>
        <family val="1"/>
      </rPr>
      <t xml:space="preserve">    Plant species                                   A</t>
    </r>
    <r>
      <rPr>
        <b/>
        <vertAlign val="superscript"/>
        <sz val="9"/>
        <rFont val="Calibri"/>
        <family val="1"/>
      </rPr>
      <t>b</t>
    </r>
    <r>
      <rPr>
        <b/>
        <sz val="9"/>
        <rFont val="Calibri"/>
        <family val="1"/>
      </rPr>
      <t xml:space="preserve">            W</t>
    </r>
  </si>
  <si>
    <r>
      <rPr>
        <b/>
        <sz val="9"/>
        <rFont val="Calibri"/>
        <family val="1"/>
      </rPr>
      <t>E</t>
    </r>
  </si>
  <si>
    <r>
      <rPr>
        <b/>
        <sz val="9"/>
        <rFont val="Calibri"/>
        <family val="1"/>
      </rPr>
      <t>N</t>
    </r>
  </si>
  <si>
    <r>
      <rPr>
        <b/>
        <sz val="9"/>
        <rFont val="Calibri"/>
        <family val="1"/>
      </rPr>
      <t>H</t>
    </r>
  </si>
  <si>
    <r>
      <rPr>
        <b/>
        <sz val="9"/>
        <rFont val="Calibri"/>
        <family val="1"/>
      </rPr>
      <t>Code</t>
    </r>
  </si>
  <si>
    <r>
      <rPr>
        <b/>
        <sz val="9"/>
        <rFont val="Calibri"/>
        <family val="1"/>
      </rPr>
      <t>Notes</t>
    </r>
  </si>
  <si>
    <r>
      <rPr>
        <b/>
        <sz val="9"/>
        <rFont val="Calibri"/>
        <family val="1"/>
      </rPr>
      <t>Source</t>
    </r>
    <r>
      <rPr>
        <b/>
        <vertAlign val="superscript"/>
        <sz val="9"/>
        <rFont val="Calibri"/>
        <family val="1"/>
      </rPr>
      <t>c</t>
    </r>
  </si>
  <si>
    <r>
      <rPr>
        <sz val="9"/>
        <rFont val="Calibri"/>
        <family val="1"/>
      </rPr>
      <t>bran.</t>
    </r>
  </si>
  <si>
    <r>
      <rPr>
        <sz val="9"/>
        <rFont val="Calibri"/>
        <family val="1"/>
      </rPr>
      <t>Pinus sylvestris</t>
    </r>
  </si>
  <si>
    <r>
      <rPr>
        <sz val="9"/>
        <rFont val="Calibri"/>
        <family val="1"/>
      </rPr>
      <t>inva01</t>
    </r>
  </si>
  <si>
    <r>
      <rPr>
        <sz val="9"/>
        <rFont val="Calibri"/>
        <family val="1"/>
      </rPr>
      <t>vavrova</t>
    </r>
  </si>
  <si>
    <r>
      <rPr>
        <sz val="9"/>
        <rFont val="Calibri"/>
        <family val="1"/>
      </rPr>
      <t>inva02</t>
    </r>
  </si>
  <si>
    <r>
      <rPr>
        <sz val="9"/>
        <rFont val="Calibri"/>
        <family val="1"/>
      </rPr>
      <t>inva03</t>
    </r>
  </si>
  <si>
    <r>
      <rPr>
        <sz val="9"/>
        <rFont val="Calibri"/>
        <family val="1"/>
      </rPr>
      <t>inva04</t>
    </r>
  </si>
  <si>
    <r>
      <rPr>
        <sz val="9"/>
        <rFont val="Calibri"/>
        <family val="1"/>
      </rPr>
      <t>inva05</t>
    </r>
  </si>
  <si>
    <r>
      <rPr>
        <sz val="9"/>
        <rFont val="Calibri"/>
        <family val="1"/>
      </rPr>
      <t>inva06</t>
    </r>
  </si>
  <si>
    <r>
      <rPr>
        <sz val="9"/>
        <rFont val="Calibri"/>
        <family val="1"/>
      </rPr>
      <t>inva07</t>
    </r>
  </si>
  <si>
    <r>
      <rPr>
        <sz val="9"/>
        <rFont val="Calibri"/>
        <family val="1"/>
      </rPr>
      <t>inva08</t>
    </r>
  </si>
  <si>
    <r>
      <rPr>
        <sz val="9"/>
        <rFont val="Calibri"/>
        <family val="1"/>
      </rPr>
      <t>inva09</t>
    </r>
  </si>
  <si>
    <r>
      <rPr>
        <sz val="9"/>
        <rFont val="Calibri"/>
        <family val="1"/>
      </rPr>
      <t>inva10</t>
    </r>
  </si>
  <si>
    <r>
      <rPr>
        <sz val="9"/>
        <rFont val="Calibri"/>
        <family val="1"/>
      </rPr>
      <t>inva11</t>
    </r>
  </si>
  <si>
    <r>
      <rPr>
        <sz val="9"/>
        <rFont val="Calibri"/>
        <family val="1"/>
      </rPr>
      <t>inva12</t>
    </r>
  </si>
  <si>
    <r>
      <rPr>
        <sz val="9"/>
        <rFont val="Calibri"/>
        <family val="1"/>
      </rPr>
      <t>inva13</t>
    </r>
  </si>
  <si>
    <r>
      <rPr>
        <sz val="9"/>
        <rFont val="Calibri"/>
        <family val="1"/>
      </rPr>
      <t>inva14</t>
    </r>
  </si>
  <si>
    <r>
      <rPr>
        <sz val="9"/>
        <rFont val="Calibri"/>
        <family val="1"/>
      </rPr>
      <t>inva15</t>
    </r>
  </si>
  <si>
    <r>
      <rPr>
        <sz val="9"/>
        <rFont val="Calibri"/>
        <family val="1"/>
      </rPr>
      <t>inva16</t>
    </r>
  </si>
  <si>
    <r>
      <rPr>
        <sz val="9"/>
        <rFont val="Calibri"/>
        <family val="1"/>
      </rPr>
      <t>inva17</t>
    </r>
  </si>
  <si>
    <r>
      <rPr>
        <sz val="9"/>
        <rFont val="Calibri"/>
        <family val="1"/>
      </rPr>
      <t>inva18</t>
    </r>
  </si>
  <si>
    <r>
      <rPr>
        <sz val="9"/>
        <rFont val="Calibri"/>
        <family val="1"/>
      </rPr>
      <t>inva19</t>
    </r>
  </si>
  <si>
    <r>
      <rPr>
        <sz val="9"/>
        <rFont val="Calibri"/>
        <family val="1"/>
      </rPr>
      <t>inva20</t>
    </r>
  </si>
  <si>
    <r>
      <rPr>
        <sz val="9"/>
        <rFont val="Calibri"/>
        <family val="1"/>
      </rPr>
      <t>inva21</t>
    </r>
  </si>
  <si>
    <r>
      <rPr>
        <sz val="9"/>
        <rFont val="Calibri"/>
        <family val="1"/>
      </rPr>
      <t>inva22</t>
    </r>
  </si>
  <si>
    <r>
      <rPr>
        <sz val="9"/>
        <rFont val="Calibri"/>
        <family val="1"/>
      </rPr>
      <t>inva23</t>
    </r>
  </si>
  <si>
    <r>
      <rPr>
        <sz val="9"/>
        <rFont val="Calibri"/>
        <family val="1"/>
      </rPr>
      <t>inva24</t>
    </r>
  </si>
  <si>
    <r>
      <rPr>
        <sz val="9"/>
        <rFont val="Calibri"/>
        <family val="1"/>
      </rPr>
      <t>inva25</t>
    </r>
  </si>
  <si>
    <r>
      <rPr>
        <sz val="9"/>
        <rFont val="Calibri"/>
        <family val="1"/>
      </rPr>
      <t>f.root</t>
    </r>
  </si>
  <si>
    <r>
      <rPr>
        <sz val="9"/>
        <rFont val="Calibri"/>
        <family val="1"/>
      </rPr>
      <t>Drypetes glauca</t>
    </r>
  </si>
  <si>
    <r>
      <rPr>
        <sz val="9"/>
        <rFont val="Calibri"/>
        <family val="1"/>
      </rPr>
      <t>indrglr</t>
    </r>
  </si>
  <si>
    <r>
      <rPr>
        <sz val="9"/>
        <rFont val="Calibri"/>
        <family val="1"/>
      </rPr>
      <t>cidet/lidet</t>
    </r>
  </si>
  <si>
    <r>
      <rPr>
        <sz val="9"/>
        <rFont val="Calibri"/>
        <family val="1"/>
      </rPr>
      <t>Picea abies</t>
    </r>
  </si>
  <si>
    <r>
      <rPr>
        <sz val="9"/>
        <rFont val="Calibri"/>
        <family val="1"/>
      </rPr>
      <t>innspr</t>
    </r>
  </si>
  <si>
    <r>
      <rPr>
        <sz val="9"/>
        <rFont val="Calibri"/>
        <family val="1"/>
      </rPr>
      <t>!approx.WandE</t>
    </r>
  </si>
  <si>
    <r>
      <rPr>
        <sz val="9"/>
        <rFont val="Calibri"/>
        <family val="1"/>
      </rPr>
      <t>eurodeco</t>
    </r>
  </si>
  <si>
    <r>
      <rPr>
        <sz val="9"/>
        <rFont val="Calibri"/>
        <family val="1"/>
      </rPr>
      <t>Pinus elliottii</t>
    </r>
  </si>
  <si>
    <r>
      <rPr>
        <sz val="9"/>
        <rFont val="Calibri"/>
        <family val="1"/>
      </rPr>
      <t>inpielr</t>
    </r>
  </si>
  <si>
    <r>
      <rPr>
        <sz val="9"/>
        <rFont val="Calibri"/>
        <family val="1"/>
      </rPr>
      <t>Pinus resinosa</t>
    </r>
  </si>
  <si>
    <r>
      <rPr>
        <sz val="9"/>
        <rFont val="Calibri"/>
        <family val="1"/>
      </rPr>
      <t>inpirer</t>
    </r>
  </si>
  <si>
    <r>
      <rPr>
        <sz val="9"/>
        <rFont val="Calibri"/>
        <family val="1"/>
      </rPr>
      <t>inspir</t>
    </r>
  </si>
  <si>
    <r>
      <rPr>
        <sz val="9"/>
        <rFont val="Calibri"/>
        <family val="1"/>
      </rPr>
      <t>leaf</t>
    </r>
  </si>
  <si>
    <r>
      <rPr>
        <sz val="9"/>
        <rFont val="Calibri"/>
        <family val="1"/>
      </rPr>
      <t>Abies lasiocarpa</t>
    </r>
  </si>
  <si>
    <r>
      <rPr>
        <sz val="9"/>
        <rFont val="Calibri"/>
        <family val="1"/>
      </rPr>
      <t>inablal</t>
    </r>
  </si>
  <si>
    <r>
      <rPr>
        <sz val="9"/>
        <rFont val="Calibri"/>
        <family val="1"/>
      </rPr>
      <t>Acer saccharum</t>
    </r>
  </si>
  <si>
    <r>
      <rPr>
        <sz val="9"/>
        <rFont val="Calibri"/>
        <family val="1"/>
      </rPr>
      <t>inacsal</t>
    </r>
  </si>
  <si>
    <r>
      <rPr>
        <sz val="9"/>
        <rFont val="Calibri"/>
        <family val="1"/>
      </rPr>
      <t>Alnus incana</t>
    </r>
  </si>
  <si>
    <r>
      <rPr>
        <sz val="9"/>
        <rFont val="Calibri"/>
        <family val="1"/>
      </rPr>
      <t>ingallg</t>
    </r>
  </si>
  <si>
    <r>
      <rPr>
        <sz val="9"/>
        <rFont val="Calibri"/>
        <family val="1"/>
      </rPr>
      <t>Ammophila breviligulata</t>
    </r>
  </si>
  <si>
    <r>
      <rPr>
        <sz val="9"/>
        <rFont val="Calibri"/>
        <family val="1"/>
      </rPr>
      <t>inambrl</t>
    </r>
  </si>
  <si>
    <r>
      <rPr>
        <sz val="9"/>
        <rFont val="Calibri"/>
        <family val="1"/>
      </rPr>
      <t>Andropogon gerardii</t>
    </r>
  </si>
  <si>
    <r>
      <rPr>
        <sz val="9"/>
        <rFont val="Calibri"/>
        <family val="1"/>
      </rPr>
      <t>inangel</t>
    </r>
  </si>
  <si>
    <r>
      <rPr>
        <sz val="9"/>
        <rFont val="Calibri"/>
        <family val="1"/>
      </rPr>
      <t>Betula lutea</t>
    </r>
  </si>
  <si>
    <r>
      <rPr>
        <sz val="9"/>
        <rFont val="Calibri"/>
        <family val="1"/>
      </rPr>
      <t>inbelul</t>
    </r>
  </si>
  <si>
    <r>
      <rPr>
        <sz val="9"/>
        <rFont val="Calibri"/>
        <family val="1"/>
      </rPr>
      <t>Betula papyrifera</t>
    </r>
  </si>
  <si>
    <r>
      <rPr>
        <sz val="9"/>
        <rFont val="Calibri"/>
        <family val="1"/>
      </rPr>
      <t>inwbirl</t>
    </r>
  </si>
  <si>
    <r>
      <rPr>
        <sz val="9"/>
        <rFont val="Calibri"/>
        <family val="1"/>
      </rPr>
      <t>Betula pubenscens</t>
    </r>
  </si>
  <si>
    <r>
      <rPr>
        <sz val="9"/>
        <rFont val="Calibri"/>
        <family val="1"/>
      </rPr>
      <t>insbilb</t>
    </r>
  </si>
  <si>
    <r>
      <rPr>
        <sz val="9"/>
        <rFont val="Calibri"/>
        <family val="1"/>
      </rPr>
      <t>insbilg</t>
    </r>
  </si>
  <si>
    <r>
      <rPr>
        <sz val="9"/>
        <rFont val="Calibri"/>
        <family val="1"/>
      </rPr>
      <t>Bouteloua eriopoda</t>
    </r>
  </si>
  <si>
    <r>
      <rPr>
        <sz val="9"/>
        <rFont val="Calibri"/>
        <family val="1"/>
      </rPr>
      <t>inboerl</t>
    </r>
  </si>
  <si>
    <r>
      <rPr>
        <sz val="9"/>
        <rFont val="Calibri"/>
        <family val="1"/>
      </rPr>
      <t>Bouteloua gracilis</t>
    </r>
  </si>
  <si>
    <r>
      <rPr>
        <sz val="9"/>
        <rFont val="Calibri"/>
        <family val="1"/>
      </rPr>
      <t>inbogrl</t>
    </r>
  </si>
  <si>
    <r>
      <rPr>
        <sz val="9"/>
        <rFont val="Calibri"/>
        <family val="1"/>
      </rPr>
      <t>Ceanothus greggii</t>
    </r>
  </si>
  <si>
    <r>
      <rPr>
        <sz val="9"/>
        <rFont val="Calibri"/>
        <family val="1"/>
      </rPr>
      <t>incegrl</t>
    </r>
  </si>
  <si>
    <r>
      <rPr>
        <sz val="9"/>
        <rFont val="Calibri"/>
        <family val="1"/>
      </rPr>
      <t>inconul</t>
    </r>
  </si>
  <si>
    <r>
      <rPr>
        <sz val="9"/>
        <rFont val="Calibri"/>
        <family val="1"/>
      </rPr>
      <t>indrgll</t>
    </r>
  </si>
  <si>
    <r>
      <rPr>
        <sz val="9"/>
        <rFont val="Calibri"/>
        <family val="1"/>
      </rPr>
      <t>Fagus grandifolia</t>
    </r>
  </si>
  <si>
    <r>
      <rPr>
        <sz val="9"/>
        <rFont val="Calibri"/>
        <family val="1"/>
      </rPr>
      <t>inbeecl</t>
    </r>
  </si>
  <si>
    <r>
      <rPr>
        <sz val="9"/>
        <rFont val="Calibri"/>
        <family val="1"/>
      </rPr>
      <t>infagrl</t>
    </r>
  </si>
  <si>
    <r>
      <rPr>
        <sz val="9"/>
        <rFont val="Calibri"/>
        <family val="1"/>
      </rPr>
      <t>Festuca hallii</t>
    </r>
  </si>
  <si>
    <r>
      <rPr>
        <sz val="9"/>
        <rFont val="Calibri"/>
        <family val="1"/>
      </rPr>
      <t>infescl</t>
    </r>
  </si>
  <si>
    <r>
      <rPr>
        <sz val="9"/>
        <rFont val="Calibri"/>
        <family val="1"/>
      </rPr>
      <t>Kobresia myosuroides</t>
    </r>
  </si>
  <si>
    <r>
      <rPr>
        <sz val="9"/>
        <rFont val="Calibri"/>
        <family val="1"/>
      </rPr>
      <t>inkomyl</t>
    </r>
  </si>
  <si>
    <r>
      <rPr>
        <sz val="9"/>
        <rFont val="Calibri"/>
        <family val="1"/>
      </rPr>
      <t>Larix laricina</t>
    </r>
  </si>
  <si>
    <r>
      <rPr>
        <sz val="9"/>
        <rFont val="Calibri"/>
        <family val="1"/>
      </rPr>
      <t>intamml</t>
    </r>
  </si>
  <si>
    <r>
      <rPr>
        <sz val="9"/>
        <rFont val="Calibri"/>
        <family val="1"/>
      </rPr>
      <t>inlatrl</t>
    </r>
  </si>
  <si>
    <r>
      <rPr>
        <sz val="9"/>
        <rFont val="Calibri"/>
        <family val="1"/>
      </rPr>
      <t>Liriodendron tulipifera</t>
    </r>
  </si>
  <si>
    <r>
      <rPr>
        <sz val="9"/>
        <rFont val="Calibri"/>
        <family val="1"/>
      </rPr>
      <t>inlitul</t>
    </r>
  </si>
  <si>
    <r>
      <rPr>
        <sz val="9"/>
        <rFont val="Calibri"/>
        <family val="1"/>
      </rPr>
      <t>innsplb</t>
    </r>
  </si>
  <si>
    <r>
      <rPr>
        <sz val="9"/>
        <rFont val="Calibri"/>
        <family val="1"/>
      </rPr>
      <t>Picea mariana</t>
    </r>
  </si>
  <si>
    <r>
      <rPr>
        <sz val="9"/>
        <rFont val="Calibri"/>
        <family val="1"/>
      </rPr>
      <t>inbsprl</t>
    </r>
  </si>
  <si>
    <r>
      <rPr>
        <sz val="9"/>
        <rFont val="Calibri"/>
        <family val="1"/>
      </rPr>
      <t>Pinus banksiana</t>
    </r>
  </si>
  <si>
    <r>
      <rPr>
        <sz val="9"/>
        <rFont val="Calibri"/>
        <family val="1"/>
      </rPr>
      <t>injpinl</t>
    </r>
  </si>
  <si>
    <r>
      <rPr>
        <sz val="9"/>
        <rFont val="Calibri"/>
        <family val="1"/>
      </rPr>
      <t>inpiell</t>
    </r>
  </si>
  <si>
    <r>
      <rPr>
        <sz val="9"/>
        <rFont val="Calibri"/>
        <family val="1"/>
      </rPr>
      <t>Pinus nigra</t>
    </r>
  </si>
  <si>
    <r>
      <rPr>
        <sz val="9"/>
        <rFont val="Calibri"/>
        <family val="1"/>
      </rPr>
      <t>incoplb</t>
    </r>
  </si>
  <si>
    <r>
      <rPr>
        <sz val="9"/>
        <rFont val="Calibri"/>
        <family val="1"/>
      </rPr>
      <t>Pinus pinaster</t>
    </r>
  </si>
  <si>
    <r>
      <rPr>
        <sz val="9"/>
        <rFont val="Calibri"/>
        <family val="1"/>
      </rPr>
      <t>inmaplb</t>
    </r>
  </si>
  <si>
    <r>
      <rPr>
        <sz val="9"/>
        <rFont val="Calibri"/>
        <family val="1"/>
      </rPr>
      <t>Pinus pinea</t>
    </r>
  </si>
  <si>
    <r>
      <rPr>
        <sz val="9"/>
        <rFont val="Calibri"/>
        <family val="1"/>
      </rPr>
      <t>instplb</t>
    </r>
  </si>
  <si>
    <r>
      <rPr>
        <sz val="9"/>
        <rFont val="Calibri"/>
        <family val="1"/>
      </rPr>
      <t>inpirel</t>
    </r>
  </si>
  <si>
    <r>
      <rPr>
        <sz val="9"/>
        <rFont val="Calibri"/>
        <family val="1"/>
      </rPr>
      <t>Pinus strobus</t>
    </r>
  </si>
  <si>
    <r>
      <rPr>
        <sz val="9"/>
        <rFont val="Calibri"/>
        <family val="1"/>
      </rPr>
      <t>inpistl</t>
    </r>
  </si>
  <si>
    <r>
      <rPr>
        <sz val="9"/>
        <rFont val="Calibri"/>
        <family val="1"/>
      </rPr>
      <t>inspilg</t>
    </r>
  </si>
  <si>
    <r>
      <rPr>
        <sz val="9"/>
        <rFont val="Calibri"/>
        <family val="1"/>
      </rPr>
      <t>Populus tremuloides</t>
    </r>
  </si>
  <si>
    <r>
      <rPr>
        <sz val="9"/>
        <rFont val="Calibri"/>
        <family val="1"/>
      </rPr>
      <t>inaspnl</t>
    </r>
  </si>
  <si>
    <r>
      <rPr>
        <sz val="9"/>
        <rFont val="Calibri"/>
        <family val="1"/>
      </rPr>
      <t>intaslg</t>
    </r>
  </si>
  <si>
    <r>
      <rPr>
        <sz val="9"/>
        <rFont val="Calibri"/>
        <family val="1"/>
      </rPr>
      <t>Pseudotsuga menzesii</t>
    </r>
  </si>
  <si>
    <r>
      <rPr>
        <sz val="9"/>
        <rFont val="Calibri"/>
        <family val="1"/>
      </rPr>
      <t>inpsmel</t>
    </r>
  </si>
  <si>
    <r>
      <rPr>
        <sz val="9"/>
        <rFont val="Calibri"/>
        <family val="1"/>
      </rPr>
      <t>Pseudotsuga menziesii</t>
    </r>
  </si>
  <si>
    <r>
      <rPr>
        <sz val="9"/>
        <rFont val="Calibri"/>
        <family val="1"/>
      </rPr>
      <t>indfirl</t>
    </r>
  </si>
  <si>
    <r>
      <rPr>
        <sz val="9"/>
        <rFont val="Calibri"/>
        <family val="1"/>
      </rPr>
      <t>Pteridium aquilinum</t>
    </r>
  </si>
  <si>
    <r>
      <rPr>
        <sz val="9"/>
        <rFont val="Calibri"/>
        <family val="1"/>
      </rPr>
      <t>infernl</t>
    </r>
  </si>
  <si>
    <r>
      <rPr>
        <sz val="9"/>
        <rFont val="Calibri"/>
        <family val="1"/>
      </rPr>
      <t>Quercus prinus</t>
    </r>
  </si>
  <si>
    <r>
      <rPr>
        <sz val="9"/>
        <rFont val="Calibri"/>
        <family val="1"/>
      </rPr>
      <t>inquprl</t>
    </r>
  </si>
  <si>
    <r>
      <rPr>
        <sz val="9"/>
        <rFont val="Calibri"/>
        <family val="1"/>
      </rPr>
      <t>Rhododendron macrophyllum</t>
    </r>
  </si>
  <si>
    <r>
      <rPr>
        <sz val="9"/>
        <rFont val="Calibri"/>
        <family val="1"/>
      </rPr>
      <t>inrhmal</t>
    </r>
  </si>
  <si>
    <r>
      <rPr>
        <sz val="9"/>
        <rFont val="Calibri"/>
        <family val="1"/>
      </rPr>
      <t>Robinia pseudoacacia</t>
    </r>
  </si>
  <si>
    <r>
      <rPr>
        <sz val="9"/>
        <rFont val="Calibri"/>
        <family val="1"/>
      </rPr>
      <t>inropsl</t>
    </r>
  </si>
  <si>
    <r>
      <rPr>
        <sz val="9"/>
        <rFont val="Calibri"/>
        <family val="1"/>
      </rPr>
      <t>Spartina alterniflora</t>
    </r>
  </si>
  <si>
    <r>
      <rPr>
        <sz val="9"/>
        <rFont val="Calibri"/>
        <family val="1"/>
      </rPr>
      <t>inspall</t>
    </r>
  </si>
  <si>
    <r>
      <rPr>
        <sz val="9"/>
        <rFont val="Calibri"/>
        <family val="1"/>
      </rPr>
      <t>Thuja plicata</t>
    </r>
  </si>
  <si>
    <r>
      <rPr>
        <sz val="9"/>
        <rFont val="Calibri"/>
        <family val="1"/>
      </rPr>
      <t>incedal</t>
    </r>
  </si>
  <si>
    <r>
      <rPr>
        <sz val="9"/>
        <rFont val="Calibri"/>
        <family val="1"/>
      </rPr>
      <t>inthpll</t>
    </r>
  </si>
  <si>
    <r>
      <rPr>
        <sz val="9"/>
        <rFont val="Calibri"/>
        <family val="1"/>
      </rPr>
      <t>Triticum aestivum</t>
    </r>
  </si>
  <si>
    <r>
      <rPr>
        <sz val="9"/>
        <rFont val="Calibri"/>
        <family val="1"/>
      </rPr>
      <t>intrael</t>
    </r>
  </si>
  <si>
    <r>
      <rPr>
        <sz val="9"/>
        <rFont val="Calibri"/>
        <family val="1"/>
      </rPr>
      <t>stem</t>
    </r>
  </si>
  <si>
    <r>
      <rPr>
        <sz val="9"/>
        <rFont val="Calibri"/>
        <family val="1"/>
      </rPr>
      <t>Betula pendula</t>
    </r>
  </si>
  <si>
    <r>
      <rPr>
        <sz val="9"/>
        <rFont val="Calibri"/>
        <family val="1"/>
      </rPr>
      <t>intbb</t>
    </r>
  </si>
  <si>
    <r>
      <rPr>
        <sz val="9"/>
        <rFont val="Calibri"/>
        <family val="1"/>
      </rPr>
      <t>woody</t>
    </r>
  </si>
  <si>
    <r>
      <rPr>
        <sz val="9"/>
        <rFont val="Calibri"/>
        <family val="1"/>
      </rPr>
      <t>inttb</t>
    </r>
  </si>
  <si>
    <r>
      <rPr>
        <sz val="9"/>
        <rFont val="Calibri"/>
        <family val="1"/>
      </rPr>
      <t>intbs</t>
    </r>
  </si>
  <si>
    <r>
      <rPr>
        <sz val="9"/>
        <rFont val="Calibri"/>
        <family val="1"/>
      </rPr>
      <t>intts</t>
    </r>
  </si>
  <si>
    <r>
      <rPr>
        <sz val="9"/>
        <rFont val="Calibri"/>
        <family val="1"/>
      </rPr>
      <t>intbp</t>
    </r>
  </si>
  <si>
    <r>
      <rPr>
        <sz val="9"/>
        <rFont val="Calibri"/>
        <family val="1"/>
      </rPr>
      <t>inttp</t>
    </r>
  </si>
  <si>
    <t>A</t>
  </si>
  <si>
    <t>W</t>
  </si>
  <si>
    <t>Promedio de A</t>
  </si>
  <si>
    <t>Promedio de W</t>
  </si>
  <si>
    <t>Promedio de E</t>
  </si>
  <si>
    <t>Promedio de N</t>
  </si>
  <si>
    <t>Promedio de H</t>
  </si>
  <si>
    <t>Etiquetas de fila</t>
  </si>
  <si>
    <t>Abies lasiocarpa</t>
  </si>
  <si>
    <t>Acer saccharum</t>
  </si>
  <si>
    <t>Alnus incana</t>
  </si>
  <si>
    <t>Ammophila breviligulata</t>
  </si>
  <si>
    <t>Andropogon gerardii</t>
  </si>
  <si>
    <t>Betula lutea</t>
  </si>
  <si>
    <t>Betula papyrifera</t>
  </si>
  <si>
    <t>Betula pendula</t>
  </si>
  <si>
    <t>Betula pubenscens</t>
  </si>
  <si>
    <t>Bouteloua eriopoda</t>
  </si>
  <si>
    <t>Bouteloua gracilis</t>
  </si>
  <si>
    <t>Ceanothus greggii</t>
  </si>
  <si>
    <t>Cornus nuttalii</t>
  </si>
  <si>
    <t>Drypetes glauca</t>
  </si>
  <si>
    <t>Fagus grandifolia</t>
  </si>
  <si>
    <t>Festuca hallii</t>
  </si>
  <si>
    <t>Kobresia myosuroides</t>
  </si>
  <si>
    <t>Larix laricina</t>
  </si>
  <si>
    <t>Larrea tridentata</t>
  </si>
  <si>
    <t>Liriodendron tulipifera</t>
  </si>
  <si>
    <t>Picea abies</t>
  </si>
  <si>
    <t>Picea mariana</t>
  </si>
  <si>
    <t>Pinus banksiana</t>
  </si>
  <si>
    <t>Pinus elliottii</t>
  </si>
  <si>
    <t>Pinus pinaster</t>
  </si>
  <si>
    <t>Pinus resinosa</t>
  </si>
  <si>
    <t>Pinus strobus</t>
  </si>
  <si>
    <t>Populus tremuloides</t>
  </si>
  <si>
    <t>Pseudotsuga menzesii</t>
  </si>
  <si>
    <t>Pseudotsuga menziesii</t>
  </si>
  <si>
    <t>Pteridium aquilinum</t>
  </si>
  <si>
    <t>Quercus prinus</t>
  </si>
  <si>
    <t>Rhododendron macrophyllum</t>
  </si>
  <si>
    <t>Robinia pseudoacacia</t>
  </si>
  <si>
    <t>Spartina alterniflora</t>
  </si>
  <si>
    <t>Thuja plicata</t>
  </si>
  <si>
    <t>Triticum aestivum</t>
  </si>
  <si>
    <t>Total general</t>
  </si>
  <si>
    <t>leaf</t>
  </si>
  <si>
    <t>stem</t>
  </si>
  <si>
    <t>f.root</t>
  </si>
  <si>
    <t>bran.</t>
  </si>
  <si>
    <t>Gender</t>
  </si>
  <si>
    <t>TreeType</t>
  </si>
  <si>
    <t>Conifer</t>
  </si>
  <si>
    <t>Broadleaf</t>
  </si>
  <si>
    <t>Abies</t>
  </si>
  <si>
    <t>Acer</t>
  </si>
  <si>
    <t>Alnus</t>
  </si>
  <si>
    <t>Ammophila</t>
  </si>
  <si>
    <t>Andropogon</t>
  </si>
  <si>
    <t>Betula</t>
  </si>
  <si>
    <t>Bouteloua</t>
  </si>
  <si>
    <t>Ceanothus</t>
  </si>
  <si>
    <t>Cornus</t>
  </si>
  <si>
    <t>Drypetes</t>
  </si>
  <si>
    <t>Fagus</t>
  </si>
  <si>
    <t>Festuca</t>
  </si>
  <si>
    <t>Kobresia</t>
  </si>
  <si>
    <t>Larix</t>
  </si>
  <si>
    <t>Larrea</t>
  </si>
  <si>
    <t>Liriodendron</t>
  </si>
  <si>
    <t>Picea</t>
  </si>
  <si>
    <t>Pinus</t>
  </si>
  <si>
    <t>Populus</t>
  </si>
  <si>
    <t>Pseudotsuga</t>
  </si>
  <si>
    <t>Pteridium</t>
  </si>
  <si>
    <t>Quercus</t>
  </si>
  <si>
    <t>Rhododendron</t>
  </si>
  <si>
    <t>Robinia</t>
  </si>
  <si>
    <t>Spartina</t>
  </si>
  <si>
    <t>Thuja</t>
  </si>
  <si>
    <t>Triticum</t>
  </si>
  <si>
    <t>Litter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</si>
</sst>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1"/>
    </font>
    <font>
      <b/>
      <vertAlign val="superscript"/>
      <sz val="9"/>
      <name val="Calibri"/>
      <family val="1"/>
    </font>
    <font>
      <b/>
      <sz val="9"/>
      <name val="Calibri"/>
    </font>
    <font>
      <sz val="9"/>
      <name val="Calibri"/>
    </font>
    <font>
      <sz val="9"/>
      <name val="Calibri"/>
      <family val="1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164" fontId="7" fillId="0" borderId="0" xfId="0" applyNumberFormat="1" applyFont="1" applyAlignment="1">
      <alignment horizontal="center" vertical="top" shrinkToFit="1"/>
    </xf>
    <xf numFmtId="164" fontId="7" fillId="0" borderId="0" xfId="0" applyNumberFormat="1" applyFont="1" applyAlignment="1">
      <alignment horizontal="left" vertical="top" shrinkToFit="1"/>
    </xf>
    <xf numFmtId="165" fontId="7" fillId="0" borderId="0" xfId="0" applyNumberFormat="1" applyFont="1" applyAlignment="1">
      <alignment horizontal="left" vertical="top" shrinkToFit="1"/>
    </xf>
    <xf numFmtId="0" fontId="0" fillId="0" borderId="0" xfId="0" applyAlignment="1">
      <alignment horizontal="left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164" fontId="7" fillId="0" borderId="3" xfId="0" applyNumberFormat="1" applyFont="1" applyBorder="1" applyAlignment="1">
      <alignment horizontal="center" vertical="top" shrinkToFit="1"/>
    </xf>
    <xf numFmtId="164" fontId="7" fillId="0" borderId="3" xfId="0" applyNumberFormat="1" applyFont="1" applyBorder="1" applyAlignment="1">
      <alignment horizontal="left" vertical="top" shrinkToFit="1"/>
    </xf>
    <xf numFmtId="165" fontId="7" fillId="0" borderId="3" xfId="0" applyNumberFormat="1" applyFont="1" applyBorder="1" applyAlignment="1">
      <alignment horizontal="left" vertical="top" shrinkToFit="1"/>
    </xf>
    <xf numFmtId="0" fontId="0" fillId="0" borderId="1" xfId="0" applyBorder="1" applyAlignment="1">
      <alignment vertical="top" wrapText="1"/>
    </xf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2" fontId="0" fillId="0" borderId="0" xfId="1" applyNumberFormat="1" applyFont="1"/>
    <xf numFmtId="2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Tudela" refreshedDate="45786.569117939813" createdVersion="8" refreshedVersion="8" minRefreshableVersion="3" recordCount="79" xr:uid="{6359C042-D4DE-4115-9B5E-CCACCBFCC4AB}">
  <cacheSource type="worksheet">
    <worksheetSource ref="D1:J80" sheet="Hoja1"/>
  </cacheSource>
  <cacheFields count="7">
    <cacheField name="Litter_x000a_typea    Plant species                                   Ab            W" numFmtId="0">
      <sharedItems count="4">
        <s v="bran."/>
        <s v="f.root"/>
        <s v="leaf"/>
        <s v="stem"/>
      </sharedItems>
    </cacheField>
    <cacheField name="Species" numFmtId="0">
      <sharedItems count="40">
        <s v="Pinus sylvestris"/>
        <s v="Drypetes glauca"/>
        <s v="Picea abies"/>
        <s v="Pinus elliottii"/>
        <s v="Pinus resinosa"/>
        <s v="Abies lasiocarpa"/>
        <s v="Acer saccharum"/>
        <s v="Alnus incana"/>
        <s v="Ammophila breviligulata"/>
        <s v="Andropogon gerardii"/>
        <s v="Betula lutea"/>
        <s v="Betula papyrifera"/>
        <s v="Betula pubenscens"/>
        <s v="Bouteloua eriopoda"/>
        <s v="Bouteloua gracilis"/>
        <s v="Ceanothus greggii"/>
        <s v="Cornus nuttalii"/>
        <s v="Fagus grandifolia"/>
        <s v="Festuca hallii"/>
        <s v="Kobresia myosuroides"/>
        <s v="Larix laricina"/>
        <s v="Larrea tridentata"/>
        <s v="Liriodendron tulipifera"/>
        <s v="Picea mariana"/>
        <s v="Pinus banksiana"/>
        <s v="Pinus nigra"/>
        <s v="Pinus pinaster"/>
        <s v="Pinus pinea"/>
        <s v="Pinus strobus"/>
        <s v="Populus tremuloides"/>
        <s v="Pseudotsuga menzesii"/>
        <s v="Pseudotsuga menziesii"/>
        <s v="Pteridium aquilinum"/>
        <s v="Quercus prinus"/>
        <s v="Rhododendron macrophyllum"/>
        <s v="Robinia pseudoacacia"/>
        <s v="Spartina alterniflora"/>
        <s v="Thuja plicata"/>
        <s v="Triticum aestivum"/>
        <s v="Betula pendula"/>
      </sharedItems>
    </cacheField>
    <cacheField name="A" numFmtId="164">
      <sharedItems containsSemiMixedTypes="0" containsString="0" containsNumber="1" minValue="0.26869999999999999" maxValue="0.78"/>
    </cacheField>
    <cacheField name="W" numFmtId="164">
      <sharedItems containsSemiMixedTypes="0" containsString="0" containsNumber="1" minValue="0" maxValue="0.51739999999999997"/>
    </cacheField>
    <cacheField name="E" numFmtId="164">
      <sharedItems containsSemiMixedTypes="0" containsString="0" containsNumber="1" minValue="0" maxValue="0.1943"/>
    </cacheField>
    <cacheField name="N" numFmtId="164">
      <sharedItems containsSemiMixedTypes="0" containsString="0" containsNumber="1" minValue="7.6E-3" maxValue="0.46079999999999999"/>
    </cacheField>
    <cacheField name="H" numFmtId="165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Tudela" refreshedDate="45786.613510416668" backgroundQuery="1" createdVersion="8" refreshedVersion="8" minRefreshableVersion="3" recordCount="0" supportSubquery="1" supportAdvancedDrill="1" xr:uid="{5BEB066B-96FA-45B5-86FF-9408299807B8}">
  <cacheSource type="external" connectionId="1"/>
  <cacheFields count="6">
    <cacheField name="[Rango 2].[Gender].[Gender]" caption="Gender" numFmtId="0" hierarchy="25" level="1">
      <sharedItems count="3">
        <s v="Betula"/>
        <s v="Picea"/>
        <s v="Pinus"/>
      </sharedItems>
    </cacheField>
    <cacheField name="[Measures].[Promedio de H 3]" caption="Promedio de H 3" numFmtId="0" hierarchy="66" level="32767"/>
    <cacheField name="[Measures].[Promedio de N 3]" caption="Promedio de N 3" numFmtId="0" hierarchy="67" level="32767"/>
    <cacheField name="[Measures].[Promedio de E 3]" caption="Promedio de E 3" numFmtId="0" hierarchy="68" level="32767"/>
    <cacheField name="[Measures].[Promedio de W 3]" caption="Promedio de W 3" numFmtId="0" hierarchy="69" level="32767"/>
    <cacheField name="[Measures].[Promedio de A 3]" caption="Promedio de A 3" numFmtId="0" hierarchy="70" level="32767"/>
  </cacheFields>
  <cacheHierarchies count="71">
    <cacheHierarchy uniqueName="[Rango].[TreeType]" caption="TreeType" attribute="1" defaultMemberUniqueName="[Rango].[TreeType].[All]" allUniqueName="[Rango].[TreeType].[All]" dimensionUniqueName="[Rango]" displayFolder="" count="0" memberValueDatatype="130" unbalanced="0"/>
    <cacheHierarchy uniqueName="[Rango].[Gender]" caption="Gender" attribute="1" defaultMemberUniqueName="[Rango].[Gender].[All]" allUniqueName="[Rango].[Gender].[All]" dimensionUniqueName="[Rango]" displayFolder="" count="0" memberValueDatatype="130" unbalanced="0"/>
    <cacheHierarchy uniqueName="[Rango].[WS]" caption="WS" attribute="1" defaultMemberUniqueName="[Rango].[WS].[All]" allUniqueName="[Rango].[WS].[All]" dimensionUniqueName="[Rango]" displayFolder="" count="0" memberValueDatatype="20" unbalanced="0"/>
    <cacheHierarchy uniqueName="[Rango].[Litter]" caption="Litter" attribute="1" defaultMemberUniqueName="[Rango].[Litter].[All]" allUniqueName="[Rango].[Litter].[All]" dimensionUniqueName="[Rango]" displayFolder="" count="0" memberValueDatatype="130" unbalanced="0"/>
    <cacheHierarchy uniqueName="[Rango].[Species]" caption="Species" attribute="1" defaultMemberUniqueName="[Rango].[Species].[All]" allUniqueName="[Rango].[Species].[All]" dimensionUniqueName="[Rango]" displayFolder="" count="0" memberValueDatatype="130" unbalanced="0"/>
    <cacheHierarchy uniqueName="[Rango].[A]" caption="A" attribute="1" defaultMemberUniqueName="[Rango].[A].[All]" allUniqueName="[Rango].[A].[All]" dimensionUniqueName="[Rango]" displayFolder="" count="0" memberValueDatatype="5" unbalanced="0"/>
    <cacheHierarchy uniqueName="[Rango].[W]" caption="W" attribute="1" defaultMemberUniqueName="[Rango].[W].[All]" allUniqueName="[Rango].[W].[All]" dimensionUniqueName="[Rango]" displayFolder="" count="0" memberValueDatatype="5" unbalanced="0"/>
    <cacheHierarchy uniqueName="[Rango].[E]" caption="E" attribute="1" defaultMemberUniqueName="[Rango].[E].[All]" allUniqueName="[Rango].[E].[All]" dimensionUniqueName="[Rango]" displayFolder="" count="0" memberValueDatatype="5" unbalanced="0"/>
    <cacheHierarchy uniqueName="[Rango].[N]" caption="N" attribute="1" defaultMemberUniqueName="[Rango].[N].[All]" allUniqueName="[Rango].[N].[All]" dimensionUniqueName="[Rango]" displayFolder="" count="0" memberValueDatatype="5" unbalanced="0"/>
    <cacheHierarchy uniqueName="[Rango].[H]" caption="H" attribute="1" defaultMemberUniqueName="[Rango].[H].[All]" allUniqueName="[Rango].[H].[All]" dimensionUniqueName="[Rango]" displayFolder="" count="0" memberValueDatatype="20" unbalanced="0"/>
    <cacheHierarchy uniqueName="[Rango].[Code]" caption="Code" attribute="1" defaultMemberUniqueName="[Rango].[Code].[All]" allUniqueName="[Rango].[Code].[All]" dimensionUniqueName="[Rango]" displayFolder="" count="0" memberValueDatatype="130" unbalanced="0"/>
    <cacheHierarchy uniqueName="[Rango].[Notes]" caption="Notes" attribute="1" defaultMemberUniqueName="[Rango].[Notes].[All]" allUniqueName="[Rango].[Notes].[All]" dimensionUniqueName="[Rango]" displayFolder="" count="0" memberValueDatatype="130" unbalanced="0"/>
    <cacheHierarchy uniqueName="[Rango].[Sourcec]" caption="Sourcec" attribute="1" defaultMemberUniqueName="[Rango].[Sourcec].[All]" allUniqueName="[Rango].[Sourcec].[All]" dimensionUniqueName="[Rango]" displayFolder="" count="0" memberValueDatatype="130" unbalanced="0"/>
    <cacheHierarchy uniqueName="[Rango 1].[TreeType]" caption="TreeType" attribute="1" defaultMemberUniqueName="[Rango 1].[TreeType].[All]" allUniqueName="[Rango 1].[TreeType].[All]" dimensionUniqueName="[Rango 1]" displayFolder="" count="0" memberValueDatatype="130" unbalanced="0"/>
    <cacheHierarchy uniqueName="[Rango 1].[Gender]" caption="Gender" attribute="1" defaultMemberUniqueName="[Rango 1].[Gender].[All]" allUniqueName="[Rango 1].[Gender].[All]" dimensionUniqueName="[Rango 1]" displayFolder="" count="0" memberValueDatatype="130" unbalanced="0"/>
    <cacheHierarchy uniqueName="[Rango 1].[WS]" caption="WS" attribute="1" defaultMemberUniqueName="[Rango 1].[WS].[All]" allUniqueName="[Rango 1].[WS].[All]" dimensionUniqueName="[Rango 1]" displayFolder="" count="0" memberValueDatatype="20" unbalanced="0"/>
    <cacheHierarchy uniqueName="[Rango 1].[Litter typea    Plant species                                   Ab            W]" caption="Litter typea    Plant species                                   Ab            W" attribute="1" defaultMemberUniqueName="[Rango 1].[Litter typea    Plant species                                   Ab            W].[All]" allUniqueName="[Rango 1].[Litter typea    Plant species                                   Ab            W].[All]" dimensionUniqueName="[Rango 1]" displayFolder="" count="0" memberValueDatatype="130" unbalanced="0"/>
    <cacheHierarchy uniqueName="[Rango 1].[Species]" caption="Species" attribute="1" defaultMemberUniqueName="[Rango 1].[Species].[All]" allUniqueName="[Rango 1].[Species].[All]" dimensionUniqueName="[Rango 1]" displayFolder="" count="0" memberValueDatatype="130" unbalanced="0"/>
    <cacheHierarchy uniqueName="[Rango 1].[A]" caption="A" attribute="1" defaultMemberUniqueName="[Rango 1].[A].[All]" allUniqueName="[Rango 1].[A].[All]" dimensionUniqueName="[Rango 1]" displayFolder="" count="0" memberValueDatatype="5" unbalanced="0"/>
    <cacheHierarchy uniqueName="[Rango 1].[W]" caption="W" attribute="1" defaultMemberUniqueName="[Rango 1].[W].[All]" allUniqueName="[Rango 1].[W].[All]" dimensionUniqueName="[Rango 1]" displayFolder="" count="0" memberValueDatatype="5" unbalanced="0"/>
    <cacheHierarchy uniqueName="[Rango 1].[E]" caption="E" attribute="1" defaultMemberUniqueName="[Rango 1].[E].[All]" allUniqueName="[Rango 1].[E].[All]" dimensionUniqueName="[Rango 1]" displayFolder="" count="0" memberValueDatatype="5" unbalanced="0"/>
    <cacheHierarchy uniqueName="[Rango 1].[N]" caption="N" attribute="1" defaultMemberUniqueName="[Rango 1].[N].[All]" allUniqueName="[Rango 1].[N].[All]" dimensionUniqueName="[Rango 1]" displayFolder="" count="0" memberValueDatatype="5" unbalanced="0"/>
    <cacheHierarchy uniqueName="[Rango 1].[H]" caption="H" attribute="1" defaultMemberUniqueName="[Rango 1].[H].[All]" allUniqueName="[Rango 1].[H].[All]" dimensionUniqueName="[Rango 1]" displayFolder="" count="0" memberValueDatatype="20" unbalanced="0"/>
    <cacheHierarchy uniqueName="[Rango 1].[Code]" caption="Code" attribute="1" defaultMemberUniqueName="[Rango 1].[Code].[All]" allUniqueName="[Rango 1].[Code].[All]" dimensionUniqueName="[Rango 1]" displayFolder="" count="0" memberValueDatatype="130" unbalanced="0"/>
    <cacheHierarchy uniqueName="[Rango 2].[TreeType]" caption="TreeType" attribute="1" defaultMemberUniqueName="[Rango 2].[TreeType].[All]" allUniqueName="[Rango 2].[TreeType].[All]" dimensionUniqueName="[Rango 2]" displayFolder="" count="0" memberValueDatatype="130" unbalanced="0"/>
    <cacheHierarchy uniqueName="[Rango 2].[Gender]" caption="Gender" attribute="1" defaultMemberUniqueName="[Rango 2].[Gender].[All]" allUniqueName="[Rango 2].[Gender].[All]" dimensionUniqueName="[Rango 2]" displayFolder="" count="2" memberValueDatatype="130" unbalanced="0">
      <fieldsUsage count="2">
        <fieldUsage x="-1"/>
        <fieldUsage x="0"/>
      </fieldsUsage>
    </cacheHierarchy>
    <cacheHierarchy uniqueName="[Rango 2].[WS]" caption="WS" attribute="1" defaultMemberUniqueName="[Rango 2].[WS].[All]" allUniqueName="[Rango 2].[WS].[All]" dimensionUniqueName="[Rango 2]" displayFolder="" count="0" memberValueDatatype="20" unbalanced="0"/>
    <cacheHierarchy uniqueName="[Rango 2].[Litter typea    Plant species                                   Ab            W]" caption="Litter typea    Plant species                                   Ab            W" attribute="1" defaultMemberUniqueName="[Rango 2].[Litter typea    Plant species                                   Ab            W].[All]" allUniqueName="[Rango 2].[Litter typea    Plant species                                   Ab            W].[All]" dimensionUniqueName="[Rango 2]" displayFolder="" count="0" memberValueDatatype="130" unbalanced="0"/>
    <cacheHierarchy uniqueName="[Rango 2].[Species]" caption="Species" attribute="1" defaultMemberUniqueName="[Rango 2].[Species].[All]" allUniqueName="[Rango 2].[Species].[All]" dimensionUniqueName="[Rango 2]" displayFolder="" count="0" memberValueDatatype="130" unbalanced="0"/>
    <cacheHierarchy uniqueName="[Rango 2].[A]" caption="A" attribute="1" defaultMemberUniqueName="[Rango 2].[A].[All]" allUniqueName="[Rango 2].[A].[All]" dimensionUniqueName="[Rango 2]" displayFolder="" count="0" memberValueDatatype="5" unbalanced="0"/>
    <cacheHierarchy uniqueName="[Rango 2].[W]" caption="W" attribute="1" defaultMemberUniqueName="[Rango 2].[W].[All]" allUniqueName="[Rango 2].[W].[All]" dimensionUniqueName="[Rango 2]" displayFolder="" count="0" memberValueDatatype="5" unbalanced="0"/>
    <cacheHierarchy uniqueName="[Rango 2].[E]" caption="E" attribute="1" defaultMemberUniqueName="[Rango 2].[E].[All]" allUniqueName="[Rango 2].[E].[All]" dimensionUniqueName="[Rango 2]" displayFolder="" count="0" memberValueDatatype="5" unbalanced="0"/>
    <cacheHierarchy uniqueName="[Rango 2].[N]" caption="N" attribute="1" defaultMemberUniqueName="[Rango 2].[N].[All]" allUniqueName="[Rango 2].[N].[All]" dimensionUniqueName="[Rango 2]" displayFolder="" count="0" memberValueDatatype="5" unbalanced="0"/>
    <cacheHierarchy uniqueName="[Rango 2].[H]" caption="H" attribute="1" defaultMemberUniqueName="[Rango 2].[H].[All]" allUniqueName="[Rango 2].[H].[All]" dimensionUniqueName="[Rango 2]" displayFolder="" count="0" memberValueDatatype="20" unbalanced="0"/>
    <cacheHierarchy uniqueName="[Rango 2].[Code]" caption="Code" attribute="1" defaultMemberUniqueName="[Rango 2].[Code].[All]" allUniqueName="[Rango 2].[Code].[All]" dimensionUniqueName="[Rango 2]" displayFolder="" count="0" memberValueDatatype="130" unbalanced="0"/>
    <cacheHierarchy uniqueName="[Rango 2].[Notes]" caption="Notes" attribute="1" defaultMemberUniqueName="[Rango 2].[Notes].[All]" allUniqueName="[Rango 2].[Notes].[All]" dimensionUniqueName="[Rango 2]" displayFolder="" count="0" memberValueDatatype="130" unbalanced="0"/>
    <cacheHierarchy uniqueName="[Rango 2].[Sourcec]" caption="Sourcec" attribute="1" defaultMemberUniqueName="[Rango 2].[Sourcec].[All]" allUniqueName="[Rango 2].[Sourcec].[All]" dimensionUniqueName="[Rango 2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No measures defined]" caption="__No measures defined" measure="1" displayFolder="" count="0" hidden="1"/>
    <cacheHierarchy uniqueName="[Measures].[Suma de A]" caption="Suma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W]" caption="Suma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E]" caption="Suma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N]" caption="Suma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H]" caption="Suma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H]" caption="Promedio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A]" caption="Promedio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W]" caption="Promedio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E]" caption="Promedio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N]" caption="Promedio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A 2]" caption="Suma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W 2]" caption="Suma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E 2]" caption="Suma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 2]" caption="Suma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H 2]" caption="Suma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H 2]" caption="Promedio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N 2]" caption="Promedio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E 2]" caption="Promedio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Promedio de W 2]" caption="Promedio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A 2]" caption="Promedio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A 3]" caption="Suma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W 3]" caption="Suma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E 3]" caption="Suma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N 3]" caption="Suma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H 3]" caption="Suma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H 3]" caption="Promedio de H 3" measure="1" displayFolder="" measureGroup="Rango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N 3]" caption="Promedio de N 3" measure="1" displayFolder="" measureGroup="Rango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Promedio de E 3]" caption="Promedio de E 3" measure="1" displayFolder="" measureGroup="Rango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W 3]" caption="Promedio de W 3" measure="1" displayFolder="" measureGroup="Rango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A 3]" caption="Promedio de A 3" measure="1" displayFolder="" measureGroup="Rango 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4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</dimensions>
  <measureGroups count="3">
    <measureGroup name="Rango" caption="Rango"/>
    <measureGroup name="Rango 1" caption="Rango 1"/>
    <measureGroup name="Rango 2" caption="Rango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Tudela" refreshedDate="45786.612531250001" backgroundQuery="1" createdVersion="8" refreshedVersion="8" minRefreshableVersion="3" recordCount="0" supportSubquery="1" supportAdvancedDrill="1" xr:uid="{6F616905-46EA-49CE-A074-ED9E8449ADB0}">
  <cacheSource type="external" connectionId="1"/>
  <cacheFields count="6">
    <cacheField name="[Rango 1].[Gender].[Gender]" caption="Gender" numFmtId="0" hierarchy="14" level="1">
      <sharedItems count="1">
        <s v="Pinus"/>
      </sharedItems>
    </cacheField>
    <cacheField name="[Measures].[Promedio de H 2]" caption="Promedio de H 2" numFmtId="0" hierarchy="56" level="32767"/>
    <cacheField name="[Measures].[Promedio de N 2]" caption="Promedio de N 2" numFmtId="0" hierarchy="57" level="32767"/>
    <cacheField name="[Measures].[Promedio de E 2]" caption="Promedio de E 2" numFmtId="0" hierarchy="58" level="32767"/>
    <cacheField name="[Measures].[Promedio de W 2]" caption="Promedio de W 2" numFmtId="0" hierarchy="59" level="32767"/>
    <cacheField name="[Measures].[Promedio de A 2]" caption="Promedio de A 2" numFmtId="0" hierarchy="60" level="32767"/>
  </cacheFields>
  <cacheHierarchies count="71">
    <cacheHierarchy uniqueName="[Rango].[TreeType]" caption="TreeType" attribute="1" defaultMemberUniqueName="[Rango].[TreeType].[All]" allUniqueName="[Rango].[TreeType].[All]" dimensionUniqueName="[Rango]" displayFolder="" count="0" memberValueDatatype="130" unbalanced="0"/>
    <cacheHierarchy uniqueName="[Rango].[Gender]" caption="Gender" attribute="1" defaultMemberUniqueName="[Rango].[Gender].[All]" allUniqueName="[Rango].[Gender].[All]" dimensionUniqueName="[Rango]" displayFolder="" count="0" memberValueDatatype="130" unbalanced="0"/>
    <cacheHierarchy uniqueName="[Rango].[WS]" caption="WS" attribute="1" defaultMemberUniqueName="[Rango].[WS].[All]" allUniqueName="[Rango].[WS].[All]" dimensionUniqueName="[Rango]" displayFolder="" count="0" memberValueDatatype="20" unbalanced="0"/>
    <cacheHierarchy uniqueName="[Rango].[Litter]" caption="Litter" attribute="1" defaultMemberUniqueName="[Rango].[Litter].[All]" allUniqueName="[Rango].[Litter].[All]" dimensionUniqueName="[Rango]" displayFolder="" count="0" memberValueDatatype="130" unbalanced="0"/>
    <cacheHierarchy uniqueName="[Rango].[Species]" caption="Species" attribute="1" defaultMemberUniqueName="[Rango].[Species].[All]" allUniqueName="[Rango].[Species].[All]" dimensionUniqueName="[Rango]" displayFolder="" count="0" memberValueDatatype="130" unbalanced="0"/>
    <cacheHierarchy uniqueName="[Rango].[A]" caption="A" attribute="1" defaultMemberUniqueName="[Rango].[A].[All]" allUniqueName="[Rango].[A].[All]" dimensionUniqueName="[Rango]" displayFolder="" count="0" memberValueDatatype="5" unbalanced="0"/>
    <cacheHierarchy uniqueName="[Rango].[W]" caption="W" attribute="1" defaultMemberUniqueName="[Rango].[W].[All]" allUniqueName="[Rango].[W].[All]" dimensionUniqueName="[Rango]" displayFolder="" count="0" memberValueDatatype="5" unbalanced="0"/>
    <cacheHierarchy uniqueName="[Rango].[E]" caption="E" attribute="1" defaultMemberUniqueName="[Rango].[E].[All]" allUniqueName="[Rango].[E].[All]" dimensionUniqueName="[Rango]" displayFolder="" count="0" memberValueDatatype="5" unbalanced="0"/>
    <cacheHierarchy uniqueName="[Rango].[N]" caption="N" attribute="1" defaultMemberUniqueName="[Rango].[N].[All]" allUniqueName="[Rango].[N].[All]" dimensionUniqueName="[Rango]" displayFolder="" count="0" memberValueDatatype="5" unbalanced="0"/>
    <cacheHierarchy uniqueName="[Rango].[H]" caption="H" attribute="1" defaultMemberUniqueName="[Rango].[H].[All]" allUniqueName="[Rango].[H].[All]" dimensionUniqueName="[Rango]" displayFolder="" count="0" memberValueDatatype="20" unbalanced="0"/>
    <cacheHierarchy uniqueName="[Rango].[Code]" caption="Code" attribute="1" defaultMemberUniqueName="[Rango].[Code].[All]" allUniqueName="[Rango].[Code].[All]" dimensionUniqueName="[Rango]" displayFolder="" count="0" memberValueDatatype="130" unbalanced="0"/>
    <cacheHierarchy uniqueName="[Rango].[Notes]" caption="Notes" attribute="1" defaultMemberUniqueName="[Rango].[Notes].[All]" allUniqueName="[Rango].[Notes].[All]" dimensionUniqueName="[Rango]" displayFolder="" count="0" memberValueDatatype="130" unbalanced="0"/>
    <cacheHierarchy uniqueName="[Rango].[Sourcec]" caption="Sourcec" attribute="1" defaultMemberUniqueName="[Rango].[Sourcec].[All]" allUniqueName="[Rango].[Sourcec].[All]" dimensionUniqueName="[Rango]" displayFolder="" count="0" memberValueDatatype="130" unbalanced="0"/>
    <cacheHierarchy uniqueName="[Rango 1].[TreeType]" caption="TreeType" attribute="1" defaultMemberUniqueName="[Rango 1].[TreeType].[All]" allUniqueName="[Rango 1].[TreeType].[All]" dimensionUniqueName="[Rango 1]" displayFolder="" count="0" memberValueDatatype="130" unbalanced="0"/>
    <cacheHierarchy uniqueName="[Rango 1].[Gender]" caption="Gender" attribute="1" defaultMemberUniqueName="[Rango 1].[Gender].[All]" allUniqueName="[Rango 1].[Gender].[All]" dimensionUniqueName="[Rango 1]" displayFolder="" count="2" memberValueDatatype="130" unbalanced="0">
      <fieldsUsage count="2">
        <fieldUsage x="-1"/>
        <fieldUsage x="0"/>
      </fieldsUsage>
    </cacheHierarchy>
    <cacheHierarchy uniqueName="[Rango 1].[WS]" caption="WS" attribute="1" defaultMemberUniqueName="[Rango 1].[WS].[All]" allUniqueName="[Rango 1].[WS].[All]" dimensionUniqueName="[Rango 1]" displayFolder="" count="0" memberValueDatatype="20" unbalanced="0"/>
    <cacheHierarchy uniqueName="[Rango 1].[Litter typea    Plant species                                   Ab            W]" caption="Litter typea    Plant species                                   Ab            W" attribute="1" defaultMemberUniqueName="[Rango 1].[Litter typea    Plant species                                   Ab            W].[All]" allUniqueName="[Rango 1].[Litter typea    Plant species                                   Ab            W].[All]" dimensionUniqueName="[Rango 1]" displayFolder="" count="0" memberValueDatatype="130" unbalanced="0"/>
    <cacheHierarchy uniqueName="[Rango 1].[Species]" caption="Species" attribute="1" defaultMemberUniqueName="[Rango 1].[Species].[All]" allUniqueName="[Rango 1].[Species].[All]" dimensionUniqueName="[Rango 1]" displayFolder="" count="0" memberValueDatatype="130" unbalanced="0"/>
    <cacheHierarchy uniqueName="[Rango 1].[A]" caption="A" attribute="1" defaultMemberUniqueName="[Rango 1].[A].[All]" allUniqueName="[Rango 1].[A].[All]" dimensionUniqueName="[Rango 1]" displayFolder="" count="0" memberValueDatatype="5" unbalanced="0"/>
    <cacheHierarchy uniqueName="[Rango 1].[W]" caption="W" attribute="1" defaultMemberUniqueName="[Rango 1].[W].[All]" allUniqueName="[Rango 1].[W].[All]" dimensionUniqueName="[Rango 1]" displayFolder="" count="0" memberValueDatatype="5" unbalanced="0"/>
    <cacheHierarchy uniqueName="[Rango 1].[E]" caption="E" attribute="1" defaultMemberUniqueName="[Rango 1].[E].[All]" allUniqueName="[Rango 1].[E].[All]" dimensionUniqueName="[Rango 1]" displayFolder="" count="0" memberValueDatatype="5" unbalanced="0"/>
    <cacheHierarchy uniqueName="[Rango 1].[N]" caption="N" attribute="1" defaultMemberUniqueName="[Rango 1].[N].[All]" allUniqueName="[Rango 1].[N].[All]" dimensionUniqueName="[Rango 1]" displayFolder="" count="0" memberValueDatatype="5" unbalanced="0"/>
    <cacheHierarchy uniqueName="[Rango 1].[H]" caption="H" attribute="1" defaultMemberUniqueName="[Rango 1].[H].[All]" allUniqueName="[Rango 1].[H].[All]" dimensionUniqueName="[Rango 1]" displayFolder="" count="0" memberValueDatatype="20" unbalanced="0"/>
    <cacheHierarchy uniqueName="[Rango 1].[Code]" caption="Code" attribute="1" defaultMemberUniqueName="[Rango 1].[Code].[All]" allUniqueName="[Rango 1].[Code].[All]" dimensionUniqueName="[Rango 1]" displayFolder="" count="0" memberValueDatatype="130" unbalanced="0"/>
    <cacheHierarchy uniqueName="[Rango 2].[TreeType]" caption="TreeType" attribute="1" defaultMemberUniqueName="[Rango 2].[TreeType].[All]" allUniqueName="[Rango 2].[TreeType].[All]" dimensionUniqueName="[Rango 2]" displayFolder="" count="0" memberValueDatatype="130" unbalanced="0"/>
    <cacheHierarchy uniqueName="[Rango 2].[Gender]" caption="Gender" attribute="1" defaultMemberUniqueName="[Rango 2].[Gender].[All]" allUniqueName="[Rango 2].[Gender].[All]" dimensionUniqueName="[Rango 2]" displayFolder="" count="0" memberValueDatatype="130" unbalanced="0"/>
    <cacheHierarchy uniqueName="[Rango 2].[WS]" caption="WS" attribute="1" defaultMemberUniqueName="[Rango 2].[WS].[All]" allUniqueName="[Rango 2].[WS].[All]" dimensionUniqueName="[Rango 2]" displayFolder="" count="0" memberValueDatatype="20" unbalanced="0"/>
    <cacheHierarchy uniqueName="[Rango 2].[Litter typea    Plant species                                   Ab            W]" caption="Litter typea    Plant species                                   Ab            W" attribute="1" defaultMemberUniqueName="[Rango 2].[Litter typea    Plant species                                   Ab            W].[All]" allUniqueName="[Rango 2].[Litter typea    Plant species                                   Ab            W].[All]" dimensionUniqueName="[Rango 2]" displayFolder="" count="0" memberValueDatatype="130" unbalanced="0"/>
    <cacheHierarchy uniqueName="[Rango 2].[Species]" caption="Species" attribute="1" defaultMemberUniqueName="[Rango 2].[Species].[All]" allUniqueName="[Rango 2].[Species].[All]" dimensionUniqueName="[Rango 2]" displayFolder="" count="0" memberValueDatatype="130" unbalanced="0"/>
    <cacheHierarchy uniqueName="[Rango 2].[A]" caption="A" attribute="1" defaultMemberUniqueName="[Rango 2].[A].[All]" allUniqueName="[Rango 2].[A].[All]" dimensionUniqueName="[Rango 2]" displayFolder="" count="0" memberValueDatatype="5" unbalanced="0"/>
    <cacheHierarchy uniqueName="[Rango 2].[W]" caption="W" attribute="1" defaultMemberUniqueName="[Rango 2].[W].[All]" allUniqueName="[Rango 2].[W].[All]" dimensionUniqueName="[Rango 2]" displayFolder="" count="0" memberValueDatatype="5" unbalanced="0"/>
    <cacheHierarchy uniqueName="[Rango 2].[E]" caption="E" attribute="1" defaultMemberUniqueName="[Rango 2].[E].[All]" allUniqueName="[Rango 2].[E].[All]" dimensionUniqueName="[Rango 2]" displayFolder="" count="0" memberValueDatatype="5" unbalanced="0"/>
    <cacheHierarchy uniqueName="[Rango 2].[N]" caption="N" attribute="1" defaultMemberUniqueName="[Rango 2].[N].[All]" allUniqueName="[Rango 2].[N].[All]" dimensionUniqueName="[Rango 2]" displayFolder="" count="0" memberValueDatatype="5" unbalanced="0"/>
    <cacheHierarchy uniqueName="[Rango 2].[H]" caption="H" attribute="1" defaultMemberUniqueName="[Rango 2].[H].[All]" allUniqueName="[Rango 2].[H].[All]" dimensionUniqueName="[Rango 2]" displayFolder="" count="0" memberValueDatatype="20" unbalanced="0"/>
    <cacheHierarchy uniqueName="[Rango 2].[Code]" caption="Code" attribute="1" defaultMemberUniqueName="[Rango 2].[Code].[All]" allUniqueName="[Rango 2].[Code].[All]" dimensionUniqueName="[Rango 2]" displayFolder="" count="0" memberValueDatatype="130" unbalanced="0"/>
    <cacheHierarchy uniqueName="[Rango 2].[Notes]" caption="Notes" attribute="1" defaultMemberUniqueName="[Rango 2].[Notes].[All]" allUniqueName="[Rango 2].[Notes].[All]" dimensionUniqueName="[Rango 2]" displayFolder="" count="0" memberValueDatatype="130" unbalanced="0"/>
    <cacheHierarchy uniqueName="[Rango 2].[Sourcec]" caption="Sourcec" attribute="1" defaultMemberUniqueName="[Rango 2].[Sourcec].[All]" allUniqueName="[Rango 2].[Sourcec].[All]" dimensionUniqueName="[Rango 2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No measures defined]" caption="__No measures defined" measure="1" displayFolder="" count="0" hidden="1"/>
    <cacheHierarchy uniqueName="[Measures].[Suma de A]" caption="Suma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W]" caption="Suma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E]" caption="Suma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N]" caption="Suma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H]" caption="Suma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H]" caption="Promedio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A]" caption="Promedio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W]" caption="Promedio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E]" caption="Promedio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N]" caption="Promedio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A 2]" caption="Suma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W 2]" caption="Suma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E 2]" caption="Suma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 2]" caption="Suma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H 2]" caption="Suma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H 2]" caption="Promedio de H 2" measure="1" displayFolder="" measureGroup="Rang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N 2]" caption="Promedio de N 2" measure="1" displayFolder="" measureGroup="Rango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E 2]" caption="Promedio de E 2" measure="1" displayFolder="" measureGroup="Rango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Promedio de W 2]" caption="Promedio de W 2" measure="1" displayFolder="" measureGroup="Rango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A 2]" caption="Promedio de A 2" measure="1" displayFolder="" measureGroup="Rango 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A 3]" caption="Suma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W 3]" caption="Suma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E 3]" caption="Suma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N 3]" caption="Suma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H 3]" caption="Suma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H 3]" caption="Promedio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N 3]" caption="Promedio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Promedio de E 3]" caption="Promedio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W 3]" caption="Promedio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A 3]" caption="Promedio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4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</dimensions>
  <measureGroups count="3">
    <measureGroup name="Rango" caption="Rango"/>
    <measureGroup name="Rango 1" caption="Rango 1"/>
    <measureGroup name="Rango 2" caption="Rango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Tudela" refreshedDate="45786.60487210648" backgroundQuery="1" createdVersion="8" refreshedVersion="8" minRefreshableVersion="3" recordCount="0" supportSubquery="1" supportAdvancedDrill="1" xr:uid="{3F7AC7B2-CEB3-46C5-BCB4-29CC5693F2FE}">
  <cacheSource type="external" connectionId="1"/>
  <cacheFields count="6">
    <cacheField name="[Measures].[Promedio de H]" caption="Promedio de H" numFmtId="0" hierarchy="46" level="32767"/>
    <cacheField name="[Measures].[Promedio de A]" caption="Promedio de A" numFmtId="0" hierarchy="47" level="32767"/>
    <cacheField name="[Measures].[Promedio de W]" caption="Promedio de W" numFmtId="0" hierarchy="48" level="32767"/>
    <cacheField name="[Measures].[Promedio de E]" caption="Promedio de E" numFmtId="0" hierarchy="49" level="32767"/>
    <cacheField name="[Measures].[Promedio de N]" caption="Promedio de N" numFmtId="0" hierarchy="50" level="32767"/>
    <cacheField name="[Rango].[TreeType].[TreeType]" caption="TreeType" numFmtId="0" level="1">
      <sharedItems count="2">
        <s v="Broadleaf"/>
        <s v="Conifer"/>
      </sharedItems>
    </cacheField>
  </cacheFields>
  <cacheHierarchies count="71">
    <cacheHierarchy uniqueName="[Rango].[TreeType]" caption="TreeType" attribute="1" defaultMemberUniqueName="[Rango].[TreeType].[All]" allUniqueName="[Rango].[TreeType].[All]" dimensionUniqueName="[Rango]" displayFolder="" count="2" memberValueDatatype="130" unbalanced="0">
      <fieldsUsage count="2">
        <fieldUsage x="-1"/>
        <fieldUsage x="5"/>
      </fieldsUsage>
    </cacheHierarchy>
    <cacheHierarchy uniqueName="[Rango].[Gender]" caption="Gender" attribute="1" defaultMemberUniqueName="[Rango].[Gender].[All]" allUniqueName="[Rango].[Gender].[All]" dimensionUniqueName="[Rango]" displayFolder="" count="0" memberValueDatatype="130" unbalanced="0"/>
    <cacheHierarchy uniqueName="[Rango].[WS]" caption="WS" attribute="1" defaultMemberUniqueName="[Rango].[WS].[All]" allUniqueName="[Rango].[WS].[All]" dimensionUniqueName="[Rango]" displayFolder="" count="0" memberValueDatatype="20" unbalanced="0"/>
    <cacheHierarchy uniqueName="[Rango].[Litter]" caption="Litter" attribute="1" defaultMemberUniqueName="[Rango].[Litter].[All]" allUniqueName="[Rango].[Litter].[All]" dimensionUniqueName="[Rango]" displayFolder="" count="0" memberValueDatatype="130" unbalanced="0"/>
    <cacheHierarchy uniqueName="[Rango].[Species]" caption="Species" attribute="1" defaultMemberUniqueName="[Rango].[Species].[All]" allUniqueName="[Rango].[Species].[All]" dimensionUniqueName="[Rango]" displayFolder="" count="0" memberValueDatatype="130" unbalanced="0"/>
    <cacheHierarchy uniqueName="[Rango].[A]" caption="A" attribute="1" defaultMemberUniqueName="[Rango].[A].[All]" allUniqueName="[Rango].[A].[All]" dimensionUniqueName="[Rango]" displayFolder="" count="0" memberValueDatatype="5" unbalanced="0"/>
    <cacheHierarchy uniqueName="[Rango].[W]" caption="W" attribute="1" defaultMemberUniqueName="[Rango].[W].[All]" allUniqueName="[Rango].[W].[All]" dimensionUniqueName="[Rango]" displayFolder="" count="0" memberValueDatatype="5" unbalanced="0"/>
    <cacheHierarchy uniqueName="[Rango].[E]" caption="E" attribute="1" defaultMemberUniqueName="[Rango].[E].[All]" allUniqueName="[Rango].[E].[All]" dimensionUniqueName="[Rango]" displayFolder="" count="0" memberValueDatatype="5" unbalanced="0"/>
    <cacheHierarchy uniqueName="[Rango].[N]" caption="N" attribute="1" defaultMemberUniqueName="[Rango].[N].[All]" allUniqueName="[Rango].[N].[All]" dimensionUniqueName="[Rango]" displayFolder="" count="0" memberValueDatatype="5" unbalanced="0"/>
    <cacheHierarchy uniqueName="[Rango].[H]" caption="H" attribute="1" defaultMemberUniqueName="[Rango].[H].[All]" allUniqueName="[Rango].[H].[All]" dimensionUniqueName="[Rango]" displayFolder="" count="0" memberValueDatatype="20" unbalanced="0"/>
    <cacheHierarchy uniqueName="[Rango].[Code]" caption="Code" attribute="1" defaultMemberUniqueName="[Rango].[Code].[All]" allUniqueName="[Rango].[Code].[All]" dimensionUniqueName="[Rango]" displayFolder="" count="0" memberValueDatatype="130" unbalanced="0"/>
    <cacheHierarchy uniqueName="[Rango].[Notes]" caption="Notes" attribute="1" defaultMemberUniqueName="[Rango].[Notes].[All]" allUniqueName="[Rango].[Notes].[All]" dimensionUniqueName="[Rango]" displayFolder="" count="0" memberValueDatatype="130" unbalanced="0"/>
    <cacheHierarchy uniqueName="[Rango].[Sourcec]" caption="Sourcec" attribute="1" defaultMemberUniqueName="[Rango].[Sourcec].[All]" allUniqueName="[Rango].[Sourcec].[All]" dimensionUniqueName="[Rango]" displayFolder="" count="0" memberValueDatatype="130" unbalanced="0"/>
    <cacheHierarchy uniqueName="[Rango 1].[TreeType]" caption="TreeType" attribute="1" defaultMemberUniqueName="[Rango 1].[TreeType].[All]" allUniqueName="[Rango 1].[TreeType].[All]" dimensionUniqueName="[Rango 1]" displayFolder="" count="0" memberValueDatatype="130" unbalanced="0"/>
    <cacheHierarchy uniqueName="[Rango 1].[Gender]" caption="Gender" attribute="1" defaultMemberUniqueName="[Rango 1].[Gender].[All]" allUniqueName="[Rango 1].[Gender].[All]" dimensionUniqueName="[Rango 1]" displayFolder="" count="0" memberValueDatatype="130" unbalanced="0"/>
    <cacheHierarchy uniqueName="[Rango 1].[WS]" caption="WS" attribute="1" defaultMemberUniqueName="[Rango 1].[WS].[All]" allUniqueName="[Rango 1].[WS].[All]" dimensionUniqueName="[Rango 1]" displayFolder="" count="0" memberValueDatatype="20" unbalanced="0"/>
    <cacheHierarchy uniqueName="[Rango 1].[Litter typea    Plant species                                   Ab            W]" caption="Litter typea    Plant species                                   Ab            W" attribute="1" defaultMemberUniqueName="[Rango 1].[Litter typea    Plant species                                   Ab            W].[All]" allUniqueName="[Rango 1].[Litter typea    Plant species                                   Ab            W].[All]" dimensionUniqueName="[Rango 1]" displayFolder="" count="0" memberValueDatatype="130" unbalanced="0"/>
    <cacheHierarchy uniqueName="[Rango 1].[Species]" caption="Species" attribute="1" defaultMemberUniqueName="[Rango 1].[Species].[All]" allUniqueName="[Rango 1].[Species].[All]" dimensionUniqueName="[Rango 1]" displayFolder="" count="0" memberValueDatatype="130" unbalanced="0"/>
    <cacheHierarchy uniqueName="[Rango 1].[A]" caption="A" attribute="1" defaultMemberUniqueName="[Rango 1].[A].[All]" allUniqueName="[Rango 1].[A].[All]" dimensionUniqueName="[Rango 1]" displayFolder="" count="0" memberValueDatatype="5" unbalanced="0"/>
    <cacheHierarchy uniqueName="[Rango 1].[W]" caption="W" attribute="1" defaultMemberUniqueName="[Rango 1].[W].[All]" allUniqueName="[Rango 1].[W].[All]" dimensionUniqueName="[Rango 1]" displayFolder="" count="0" memberValueDatatype="5" unbalanced="0"/>
    <cacheHierarchy uniqueName="[Rango 1].[E]" caption="E" attribute="1" defaultMemberUniqueName="[Rango 1].[E].[All]" allUniqueName="[Rango 1].[E].[All]" dimensionUniqueName="[Rango 1]" displayFolder="" count="0" memberValueDatatype="5" unbalanced="0"/>
    <cacheHierarchy uniqueName="[Rango 1].[N]" caption="N" attribute="1" defaultMemberUniqueName="[Rango 1].[N].[All]" allUniqueName="[Rango 1].[N].[All]" dimensionUniqueName="[Rango 1]" displayFolder="" count="0" memberValueDatatype="5" unbalanced="0"/>
    <cacheHierarchy uniqueName="[Rango 1].[H]" caption="H" attribute="1" defaultMemberUniqueName="[Rango 1].[H].[All]" allUniqueName="[Rango 1].[H].[All]" dimensionUniqueName="[Rango 1]" displayFolder="" count="0" memberValueDatatype="20" unbalanced="0"/>
    <cacheHierarchy uniqueName="[Rango 1].[Code]" caption="Code" attribute="1" defaultMemberUniqueName="[Rango 1].[Code].[All]" allUniqueName="[Rango 1].[Code].[All]" dimensionUniqueName="[Rango 1]" displayFolder="" count="0" memberValueDatatype="130" unbalanced="0"/>
    <cacheHierarchy uniqueName="[Rango 2].[TreeType]" caption="TreeType" attribute="1" defaultMemberUniqueName="[Rango 2].[TreeType].[All]" allUniqueName="[Rango 2].[TreeType].[All]" dimensionUniqueName="[Rango 2]" displayFolder="" count="0" memberValueDatatype="130" unbalanced="0"/>
    <cacheHierarchy uniqueName="[Rango 2].[Gender]" caption="Gender" attribute="1" defaultMemberUniqueName="[Rango 2].[Gender].[All]" allUniqueName="[Rango 2].[Gender].[All]" dimensionUniqueName="[Rango 2]" displayFolder="" count="0" memberValueDatatype="130" unbalanced="0"/>
    <cacheHierarchy uniqueName="[Rango 2].[WS]" caption="WS" attribute="1" defaultMemberUniqueName="[Rango 2].[WS].[All]" allUniqueName="[Rango 2].[WS].[All]" dimensionUniqueName="[Rango 2]" displayFolder="" count="0" memberValueDatatype="20" unbalanced="0"/>
    <cacheHierarchy uniqueName="[Rango 2].[Litter typea    Plant species                                   Ab            W]" caption="Litter typea    Plant species                                   Ab            W" attribute="1" defaultMemberUniqueName="[Rango 2].[Litter typea    Plant species                                   Ab            W].[All]" allUniqueName="[Rango 2].[Litter typea    Plant species                                   Ab            W].[All]" dimensionUniqueName="[Rango 2]" displayFolder="" count="0" memberValueDatatype="130" unbalanced="0"/>
    <cacheHierarchy uniqueName="[Rango 2].[Species]" caption="Species" attribute="1" defaultMemberUniqueName="[Rango 2].[Species].[All]" allUniqueName="[Rango 2].[Species].[All]" dimensionUniqueName="[Rango 2]" displayFolder="" count="0" memberValueDatatype="130" unbalanced="0"/>
    <cacheHierarchy uniqueName="[Rango 2].[A]" caption="A" attribute="1" defaultMemberUniqueName="[Rango 2].[A].[All]" allUniqueName="[Rango 2].[A].[All]" dimensionUniqueName="[Rango 2]" displayFolder="" count="0" memberValueDatatype="5" unbalanced="0"/>
    <cacheHierarchy uniqueName="[Rango 2].[W]" caption="W" attribute="1" defaultMemberUniqueName="[Rango 2].[W].[All]" allUniqueName="[Rango 2].[W].[All]" dimensionUniqueName="[Rango 2]" displayFolder="" count="0" memberValueDatatype="5" unbalanced="0"/>
    <cacheHierarchy uniqueName="[Rango 2].[E]" caption="E" attribute="1" defaultMemberUniqueName="[Rango 2].[E].[All]" allUniqueName="[Rango 2].[E].[All]" dimensionUniqueName="[Rango 2]" displayFolder="" count="0" memberValueDatatype="5" unbalanced="0"/>
    <cacheHierarchy uniqueName="[Rango 2].[N]" caption="N" attribute="1" defaultMemberUniqueName="[Rango 2].[N].[All]" allUniqueName="[Rango 2].[N].[All]" dimensionUniqueName="[Rango 2]" displayFolder="" count="0" memberValueDatatype="5" unbalanced="0"/>
    <cacheHierarchy uniqueName="[Rango 2].[H]" caption="H" attribute="1" defaultMemberUniqueName="[Rango 2].[H].[All]" allUniqueName="[Rango 2].[H].[All]" dimensionUniqueName="[Rango 2]" displayFolder="" count="0" memberValueDatatype="20" unbalanced="0"/>
    <cacheHierarchy uniqueName="[Rango 2].[Code]" caption="Code" attribute="1" defaultMemberUniqueName="[Rango 2].[Code].[All]" allUniqueName="[Rango 2].[Code].[All]" dimensionUniqueName="[Rango 2]" displayFolder="" count="0" memberValueDatatype="130" unbalanced="0"/>
    <cacheHierarchy uniqueName="[Rango 2].[Notes]" caption="Notes" attribute="1" defaultMemberUniqueName="[Rango 2].[Notes].[All]" allUniqueName="[Rango 2].[Notes].[All]" dimensionUniqueName="[Rango 2]" displayFolder="" count="0" memberValueDatatype="130" unbalanced="0"/>
    <cacheHierarchy uniqueName="[Rango 2].[Sourcec]" caption="Sourcec" attribute="1" defaultMemberUniqueName="[Rango 2].[Sourcec].[All]" allUniqueName="[Rango 2].[Sourcec].[All]" dimensionUniqueName="[Rango 2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No measures defined]" caption="__No measures defined" measure="1" displayFolder="" count="0" hidden="1"/>
    <cacheHierarchy uniqueName="[Measures].[Suma de A]" caption="Suma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W]" caption="Suma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E]" caption="Suma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N]" caption="Suma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H]" caption="Suma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H]" caption="Promedio de H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A]" caption="Promedio de A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W]" caption="Promedio de W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E]" caption="Promedio de E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N]" caption="Promedio de N" measure="1" displayFolder="" measureGroup="Rang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A 2]" caption="Suma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W 2]" caption="Suma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E 2]" caption="Suma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 2]" caption="Suma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H 2]" caption="Suma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H 2]" caption="Promedio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N 2]" caption="Promedio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E 2]" caption="Promedio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Promedio de W 2]" caption="Promedio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A 2]" caption="Promedio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A 3]" caption="Suma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W 3]" caption="Suma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E 3]" caption="Suma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N 3]" caption="Suma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H 3]" caption="Suma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H 3]" caption="Promedio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N 3]" caption="Promedio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Promedio de E 3]" caption="Promedio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W 3]" caption="Promedio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A 3]" caption="Promedio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4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</dimensions>
  <measureGroups count="3">
    <measureGroup name="Rango" caption="Rango"/>
    <measureGroup name="Rango 1" caption="Rango 1"/>
    <measureGroup name="Rango 2" caption="Rango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Tudela" refreshedDate="45786.604667824075" backgroundQuery="1" createdVersion="8" refreshedVersion="8" minRefreshableVersion="3" recordCount="0" supportSubquery="1" supportAdvancedDrill="1" xr:uid="{A44782FC-55A7-41C0-A6E1-A59FF6790F94}">
  <cacheSource type="external" connectionId="1"/>
  <cacheFields count="6">
    <cacheField name="[Rango].[Gender].[Gender]" caption="Gender" numFmtId="0" hierarchy="1" level="1">
      <sharedItems count="27">
        <s v="Abies"/>
        <s v="Acer"/>
        <s v="Alnus"/>
        <s v="Ammophila"/>
        <s v="Andropogon"/>
        <s v="Betula"/>
        <s v="Bouteloua"/>
        <s v="Ceanothus"/>
        <s v="Cornus"/>
        <s v="Drypetes"/>
        <s v="Fagus"/>
        <s v="Festuca"/>
        <s v="Kobresia"/>
        <s v="Larix"/>
        <s v="Larrea"/>
        <s v="Liriodendron"/>
        <s v="Picea"/>
        <s v="Pinus"/>
        <s v="Populus"/>
        <s v="Pseudotsuga"/>
        <s v="Pteridium"/>
        <s v="Quercus"/>
        <s v="Rhododendron"/>
        <s v="Robinia"/>
        <s v="Spartina"/>
        <s v="Thuja"/>
        <s v="Triticum"/>
      </sharedItems>
    </cacheField>
    <cacheField name="[Measures].[Promedio de H]" caption="Promedio de H" numFmtId="0" hierarchy="46" level="32767"/>
    <cacheField name="[Measures].[Promedio de A]" caption="Promedio de A" numFmtId="0" hierarchy="47" level="32767"/>
    <cacheField name="[Measures].[Promedio de W]" caption="Promedio de W" numFmtId="0" hierarchy="48" level="32767"/>
    <cacheField name="[Measures].[Promedio de E]" caption="Promedio de E" numFmtId="0" hierarchy="49" level="32767"/>
    <cacheField name="[Measures].[Promedio de N]" caption="Promedio de N" numFmtId="0" hierarchy="50" level="32767"/>
  </cacheFields>
  <cacheHierarchies count="71">
    <cacheHierarchy uniqueName="[Rango].[TreeType]" caption="TreeType" attribute="1" defaultMemberUniqueName="[Rango].[TreeType].[All]" allUniqueName="[Rango].[TreeType].[All]" dimensionUniqueName="[Rango]" displayFolder="" count="0" memberValueDatatype="130" unbalanced="0"/>
    <cacheHierarchy uniqueName="[Rango].[Gender]" caption="Gender" attribute="1" defaultMemberUniqueName="[Rango].[Gender].[All]" allUniqueName="[Rango].[Gender].[All]" dimensionUniqueName="[Rango]" displayFolder="" count="2" memberValueDatatype="130" unbalanced="0">
      <fieldsUsage count="2">
        <fieldUsage x="-1"/>
        <fieldUsage x="0"/>
      </fieldsUsage>
    </cacheHierarchy>
    <cacheHierarchy uniqueName="[Rango].[WS]" caption="WS" attribute="1" defaultMemberUniqueName="[Rango].[WS].[All]" allUniqueName="[Rango].[WS].[All]" dimensionUniqueName="[Rango]" displayFolder="" count="0" memberValueDatatype="20" unbalanced="0"/>
    <cacheHierarchy uniqueName="[Rango].[Litter]" caption="Litter" attribute="1" defaultMemberUniqueName="[Rango].[Litter].[All]" allUniqueName="[Rango].[Litter].[All]" dimensionUniqueName="[Rango]" displayFolder="" count="0" memberValueDatatype="130" unbalanced="0"/>
    <cacheHierarchy uniqueName="[Rango].[Species]" caption="Species" attribute="1" defaultMemberUniqueName="[Rango].[Species].[All]" allUniqueName="[Rango].[Species].[All]" dimensionUniqueName="[Rango]" displayFolder="" count="0" memberValueDatatype="130" unbalanced="0"/>
    <cacheHierarchy uniqueName="[Rango].[A]" caption="A" attribute="1" defaultMemberUniqueName="[Rango].[A].[All]" allUniqueName="[Rango].[A].[All]" dimensionUniqueName="[Rango]" displayFolder="" count="0" memberValueDatatype="5" unbalanced="0"/>
    <cacheHierarchy uniqueName="[Rango].[W]" caption="W" attribute="1" defaultMemberUniqueName="[Rango].[W].[All]" allUniqueName="[Rango].[W].[All]" dimensionUniqueName="[Rango]" displayFolder="" count="0" memberValueDatatype="5" unbalanced="0"/>
    <cacheHierarchy uniqueName="[Rango].[E]" caption="E" attribute="1" defaultMemberUniqueName="[Rango].[E].[All]" allUniqueName="[Rango].[E].[All]" dimensionUniqueName="[Rango]" displayFolder="" count="0" memberValueDatatype="5" unbalanced="0"/>
    <cacheHierarchy uniqueName="[Rango].[N]" caption="N" attribute="1" defaultMemberUniqueName="[Rango].[N].[All]" allUniqueName="[Rango].[N].[All]" dimensionUniqueName="[Rango]" displayFolder="" count="0" memberValueDatatype="5" unbalanced="0"/>
    <cacheHierarchy uniqueName="[Rango].[H]" caption="H" attribute="1" defaultMemberUniqueName="[Rango].[H].[All]" allUniqueName="[Rango].[H].[All]" dimensionUniqueName="[Rango]" displayFolder="" count="0" memberValueDatatype="20" unbalanced="0"/>
    <cacheHierarchy uniqueName="[Rango].[Code]" caption="Code" attribute="1" defaultMemberUniqueName="[Rango].[Code].[All]" allUniqueName="[Rango].[Code].[All]" dimensionUniqueName="[Rango]" displayFolder="" count="0" memberValueDatatype="130" unbalanced="0"/>
    <cacheHierarchy uniqueName="[Rango].[Notes]" caption="Notes" attribute="1" defaultMemberUniqueName="[Rango].[Notes].[All]" allUniqueName="[Rango].[Notes].[All]" dimensionUniqueName="[Rango]" displayFolder="" count="0" memberValueDatatype="130" unbalanced="0"/>
    <cacheHierarchy uniqueName="[Rango].[Sourcec]" caption="Sourcec" attribute="1" defaultMemberUniqueName="[Rango].[Sourcec].[All]" allUniqueName="[Rango].[Sourcec].[All]" dimensionUniqueName="[Rango]" displayFolder="" count="0" memberValueDatatype="130" unbalanced="0"/>
    <cacheHierarchy uniqueName="[Rango 1].[TreeType]" caption="TreeType" attribute="1" defaultMemberUniqueName="[Rango 1].[TreeType].[All]" allUniqueName="[Rango 1].[TreeType].[All]" dimensionUniqueName="[Rango 1]" displayFolder="" count="0" memberValueDatatype="130" unbalanced="0"/>
    <cacheHierarchy uniqueName="[Rango 1].[Gender]" caption="Gender" attribute="1" defaultMemberUniqueName="[Rango 1].[Gender].[All]" allUniqueName="[Rango 1].[Gender].[All]" dimensionUniqueName="[Rango 1]" displayFolder="" count="0" memberValueDatatype="130" unbalanced="0"/>
    <cacheHierarchy uniqueName="[Rango 1].[WS]" caption="WS" attribute="1" defaultMemberUniqueName="[Rango 1].[WS].[All]" allUniqueName="[Rango 1].[WS].[All]" dimensionUniqueName="[Rango 1]" displayFolder="" count="0" memberValueDatatype="20" unbalanced="0"/>
    <cacheHierarchy uniqueName="[Rango 1].[Litter typea    Plant species                                   Ab            W]" caption="Litter typea    Plant species                                   Ab            W" attribute="1" defaultMemberUniqueName="[Rango 1].[Litter typea    Plant species                                   Ab            W].[All]" allUniqueName="[Rango 1].[Litter typea    Plant species                                   Ab            W].[All]" dimensionUniqueName="[Rango 1]" displayFolder="" count="0" memberValueDatatype="130" unbalanced="0"/>
    <cacheHierarchy uniqueName="[Rango 1].[Species]" caption="Species" attribute="1" defaultMemberUniqueName="[Rango 1].[Species].[All]" allUniqueName="[Rango 1].[Species].[All]" dimensionUniqueName="[Rango 1]" displayFolder="" count="0" memberValueDatatype="130" unbalanced="0"/>
    <cacheHierarchy uniqueName="[Rango 1].[A]" caption="A" attribute="1" defaultMemberUniqueName="[Rango 1].[A].[All]" allUniqueName="[Rango 1].[A].[All]" dimensionUniqueName="[Rango 1]" displayFolder="" count="0" memberValueDatatype="5" unbalanced="0"/>
    <cacheHierarchy uniqueName="[Rango 1].[W]" caption="W" attribute="1" defaultMemberUniqueName="[Rango 1].[W].[All]" allUniqueName="[Rango 1].[W].[All]" dimensionUniqueName="[Rango 1]" displayFolder="" count="0" memberValueDatatype="5" unbalanced="0"/>
    <cacheHierarchy uniqueName="[Rango 1].[E]" caption="E" attribute="1" defaultMemberUniqueName="[Rango 1].[E].[All]" allUniqueName="[Rango 1].[E].[All]" dimensionUniqueName="[Rango 1]" displayFolder="" count="0" memberValueDatatype="5" unbalanced="0"/>
    <cacheHierarchy uniqueName="[Rango 1].[N]" caption="N" attribute="1" defaultMemberUniqueName="[Rango 1].[N].[All]" allUniqueName="[Rango 1].[N].[All]" dimensionUniqueName="[Rango 1]" displayFolder="" count="0" memberValueDatatype="5" unbalanced="0"/>
    <cacheHierarchy uniqueName="[Rango 1].[H]" caption="H" attribute="1" defaultMemberUniqueName="[Rango 1].[H].[All]" allUniqueName="[Rango 1].[H].[All]" dimensionUniqueName="[Rango 1]" displayFolder="" count="0" memberValueDatatype="20" unbalanced="0"/>
    <cacheHierarchy uniqueName="[Rango 1].[Code]" caption="Code" attribute="1" defaultMemberUniqueName="[Rango 1].[Code].[All]" allUniqueName="[Rango 1].[Code].[All]" dimensionUniqueName="[Rango 1]" displayFolder="" count="0" memberValueDatatype="130" unbalanced="0"/>
    <cacheHierarchy uniqueName="[Rango 2].[TreeType]" caption="TreeType" attribute="1" defaultMemberUniqueName="[Rango 2].[TreeType].[All]" allUniqueName="[Rango 2].[TreeType].[All]" dimensionUniqueName="[Rango 2]" displayFolder="" count="0" memberValueDatatype="130" unbalanced="0"/>
    <cacheHierarchy uniqueName="[Rango 2].[Gender]" caption="Gender" attribute="1" defaultMemberUniqueName="[Rango 2].[Gender].[All]" allUniqueName="[Rango 2].[Gender].[All]" dimensionUniqueName="[Rango 2]" displayFolder="" count="0" memberValueDatatype="130" unbalanced="0"/>
    <cacheHierarchy uniqueName="[Rango 2].[WS]" caption="WS" attribute="1" defaultMemberUniqueName="[Rango 2].[WS].[All]" allUniqueName="[Rango 2].[WS].[All]" dimensionUniqueName="[Rango 2]" displayFolder="" count="0" memberValueDatatype="20" unbalanced="0"/>
    <cacheHierarchy uniqueName="[Rango 2].[Litter typea    Plant species                                   Ab            W]" caption="Litter typea    Plant species                                   Ab            W" attribute="1" defaultMemberUniqueName="[Rango 2].[Litter typea    Plant species                                   Ab            W].[All]" allUniqueName="[Rango 2].[Litter typea    Plant species                                   Ab            W].[All]" dimensionUniqueName="[Rango 2]" displayFolder="" count="0" memberValueDatatype="130" unbalanced="0"/>
    <cacheHierarchy uniqueName="[Rango 2].[Species]" caption="Species" attribute="1" defaultMemberUniqueName="[Rango 2].[Species].[All]" allUniqueName="[Rango 2].[Species].[All]" dimensionUniqueName="[Rango 2]" displayFolder="" count="0" memberValueDatatype="130" unbalanced="0"/>
    <cacheHierarchy uniqueName="[Rango 2].[A]" caption="A" attribute="1" defaultMemberUniqueName="[Rango 2].[A].[All]" allUniqueName="[Rango 2].[A].[All]" dimensionUniqueName="[Rango 2]" displayFolder="" count="0" memberValueDatatype="5" unbalanced="0"/>
    <cacheHierarchy uniqueName="[Rango 2].[W]" caption="W" attribute="1" defaultMemberUniqueName="[Rango 2].[W].[All]" allUniqueName="[Rango 2].[W].[All]" dimensionUniqueName="[Rango 2]" displayFolder="" count="0" memberValueDatatype="5" unbalanced="0"/>
    <cacheHierarchy uniqueName="[Rango 2].[E]" caption="E" attribute="1" defaultMemberUniqueName="[Rango 2].[E].[All]" allUniqueName="[Rango 2].[E].[All]" dimensionUniqueName="[Rango 2]" displayFolder="" count="0" memberValueDatatype="5" unbalanced="0"/>
    <cacheHierarchy uniqueName="[Rango 2].[N]" caption="N" attribute="1" defaultMemberUniqueName="[Rango 2].[N].[All]" allUniqueName="[Rango 2].[N].[All]" dimensionUniqueName="[Rango 2]" displayFolder="" count="0" memberValueDatatype="5" unbalanced="0"/>
    <cacheHierarchy uniqueName="[Rango 2].[H]" caption="H" attribute="1" defaultMemberUniqueName="[Rango 2].[H].[All]" allUniqueName="[Rango 2].[H].[All]" dimensionUniqueName="[Rango 2]" displayFolder="" count="0" memberValueDatatype="20" unbalanced="0"/>
    <cacheHierarchy uniqueName="[Rango 2].[Code]" caption="Code" attribute="1" defaultMemberUniqueName="[Rango 2].[Code].[All]" allUniqueName="[Rango 2].[Code].[All]" dimensionUniqueName="[Rango 2]" displayFolder="" count="0" memberValueDatatype="130" unbalanced="0"/>
    <cacheHierarchy uniqueName="[Rango 2].[Notes]" caption="Notes" attribute="1" defaultMemberUniqueName="[Rango 2].[Notes].[All]" allUniqueName="[Rango 2].[Notes].[All]" dimensionUniqueName="[Rango 2]" displayFolder="" count="0" memberValueDatatype="130" unbalanced="0"/>
    <cacheHierarchy uniqueName="[Rango 2].[Sourcec]" caption="Sourcec" attribute="1" defaultMemberUniqueName="[Rango 2].[Sourcec].[All]" allUniqueName="[Rango 2].[Sourcec].[All]" dimensionUniqueName="[Rango 2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No measures defined]" caption="__No measures defined" measure="1" displayFolder="" count="0" hidden="1"/>
    <cacheHierarchy uniqueName="[Measures].[Suma de A]" caption="Suma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W]" caption="Suma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E]" caption="Suma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N]" caption="Suma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H]" caption="Suma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H]" caption="Promedio de H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A]" caption="Promedio de A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W]" caption="Promedio de W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E]" caption="Promedio de E" measure="1" displayFolder="" measureGroup="Rang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N]" caption="Promedio de N" measure="1" displayFolder="" measureGroup="Rango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A 2]" caption="Suma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W 2]" caption="Suma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E 2]" caption="Suma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 2]" caption="Suma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H 2]" caption="Suma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H 2]" caption="Promedio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N 2]" caption="Promedio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E 2]" caption="Promedio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Promedio de W 2]" caption="Promedio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A 2]" caption="Promedio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A 3]" caption="Suma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W 3]" caption="Suma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E 3]" caption="Suma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N 3]" caption="Suma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H 3]" caption="Suma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H 3]" caption="Promedio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N 3]" caption="Promedio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Promedio de E 3]" caption="Promedio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W 3]" caption="Promedio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A 3]" caption="Promedio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4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</dimensions>
  <measureGroups count="3">
    <measureGroup name="Rango" caption="Rango"/>
    <measureGroup name="Rango 1" caption="Rango 1"/>
    <measureGroup name="Rango 2" caption="Rango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Tudela" refreshedDate="45789.526976388886" backgroundQuery="1" createdVersion="8" refreshedVersion="8" minRefreshableVersion="3" recordCount="0" supportSubquery="1" supportAdvancedDrill="1" xr:uid="{32ED79EE-7391-48C1-AAA9-9A099950F95F}">
  <cacheSource type="external" connectionId="1"/>
  <cacheFields count="6">
    <cacheField name="[Measures].[Promedio de H 2]" caption="Promedio de H 2" numFmtId="0" hierarchy="56" level="32767"/>
    <cacheField name="[Measures].[Promedio de N 2]" caption="Promedio de N 2" numFmtId="0" hierarchy="57" level="32767"/>
    <cacheField name="[Measures].[Promedio de E 2]" caption="Promedio de E 2" numFmtId="0" hierarchy="58" level="32767"/>
    <cacheField name="[Measures].[Promedio de W 2]" caption="Promedio de W 2" numFmtId="0" hierarchy="59" level="32767"/>
    <cacheField name="[Measures].[Promedio de A 2]" caption="Promedio de A 2" numFmtId="0" hierarchy="60" level="32767"/>
    <cacheField name="[Rango 1].[TreeType].[TreeType]" caption="TreeType" numFmtId="0" hierarchy="13" level="1">
      <sharedItems count="1">
        <s v="Conifer"/>
      </sharedItems>
    </cacheField>
  </cacheFields>
  <cacheHierarchies count="71">
    <cacheHierarchy uniqueName="[Rango].[TreeType]" caption="TreeType" attribute="1" defaultMemberUniqueName="[Rango].[TreeType].[All]" allUniqueName="[Rango].[TreeType].[All]" dimensionUniqueName="[Rango]" displayFolder="" count="0" memberValueDatatype="130" unbalanced="0"/>
    <cacheHierarchy uniqueName="[Rango].[Gender]" caption="Gender" attribute="1" defaultMemberUniqueName="[Rango].[Gender].[All]" allUniqueName="[Rango].[Gender].[All]" dimensionUniqueName="[Rango]" displayFolder="" count="0" memberValueDatatype="130" unbalanced="0"/>
    <cacheHierarchy uniqueName="[Rango].[WS]" caption="WS" attribute="1" defaultMemberUniqueName="[Rango].[WS].[All]" allUniqueName="[Rango].[WS].[All]" dimensionUniqueName="[Rango]" displayFolder="" count="0" memberValueDatatype="20" unbalanced="0"/>
    <cacheHierarchy uniqueName="[Rango].[Litter]" caption="Litter" attribute="1" defaultMemberUniqueName="[Rango].[Litter].[All]" allUniqueName="[Rango].[Litter].[All]" dimensionUniqueName="[Rango]" displayFolder="" count="0" memberValueDatatype="130" unbalanced="0"/>
    <cacheHierarchy uniqueName="[Rango].[Species]" caption="Species" attribute="1" defaultMemberUniqueName="[Rango].[Species].[All]" allUniqueName="[Rango].[Species].[All]" dimensionUniqueName="[Rango]" displayFolder="" count="0" memberValueDatatype="130" unbalanced="0"/>
    <cacheHierarchy uniqueName="[Rango].[A]" caption="A" attribute="1" defaultMemberUniqueName="[Rango].[A].[All]" allUniqueName="[Rango].[A].[All]" dimensionUniqueName="[Rango]" displayFolder="" count="0" memberValueDatatype="5" unbalanced="0"/>
    <cacheHierarchy uniqueName="[Rango].[W]" caption="W" attribute="1" defaultMemberUniqueName="[Rango].[W].[All]" allUniqueName="[Rango].[W].[All]" dimensionUniqueName="[Rango]" displayFolder="" count="0" memberValueDatatype="5" unbalanced="0"/>
    <cacheHierarchy uniqueName="[Rango].[E]" caption="E" attribute="1" defaultMemberUniqueName="[Rango].[E].[All]" allUniqueName="[Rango].[E].[All]" dimensionUniqueName="[Rango]" displayFolder="" count="0" memberValueDatatype="5" unbalanced="0"/>
    <cacheHierarchy uniqueName="[Rango].[N]" caption="N" attribute="1" defaultMemberUniqueName="[Rango].[N].[All]" allUniqueName="[Rango].[N].[All]" dimensionUniqueName="[Rango]" displayFolder="" count="0" memberValueDatatype="5" unbalanced="0"/>
    <cacheHierarchy uniqueName="[Rango].[H]" caption="H" attribute="1" defaultMemberUniqueName="[Rango].[H].[All]" allUniqueName="[Rango].[H].[All]" dimensionUniqueName="[Rango]" displayFolder="" count="0" memberValueDatatype="20" unbalanced="0"/>
    <cacheHierarchy uniqueName="[Rango].[Code]" caption="Code" attribute="1" defaultMemberUniqueName="[Rango].[Code].[All]" allUniqueName="[Rango].[Code].[All]" dimensionUniqueName="[Rango]" displayFolder="" count="0" memberValueDatatype="130" unbalanced="0"/>
    <cacheHierarchy uniqueName="[Rango].[Notes]" caption="Notes" attribute="1" defaultMemberUniqueName="[Rango].[Notes].[All]" allUniqueName="[Rango].[Notes].[All]" dimensionUniqueName="[Rango]" displayFolder="" count="0" memberValueDatatype="130" unbalanced="0"/>
    <cacheHierarchy uniqueName="[Rango].[Sourcec]" caption="Sourcec" attribute="1" defaultMemberUniqueName="[Rango].[Sourcec].[All]" allUniqueName="[Rango].[Sourcec].[All]" dimensionUniqueName="[Rango]" displayFolder="" count="0" memberValueDatatype="130" unbalanced="0"/>
    <cacheHierarchy uniqueName="[Rango 1].[TreeType]" caption="TreeType" attribute="1" defaultMemberUniqueName="[Rango 1].[TreeType].[All]" allUniqueName="[Rango 1].[TreeType].[All]" dimensionUniqueName="[Rango 1]" displayFolder="" count="2" memberValueDatatype="130" unbalanced="0">
      <fieldsUsage count="2">
        <fieldUsage x="-1"/>
        <fieldUsage x="5"/>
      </fieldsUsage>
    </cacheHierarchy>
    <cacheHierarchy uniqueName="[Rango 1].[Gender]" caption="Gender" attribute="1" defaultMemberUniqueName="[Rango 1].[Gender].[All]" allUniqueName="[Rango 1].[Gender].[All]" dimensionUniqueName="[Rango 1]" displayFolder="" count="2" memberValueDatatype="130" unbalanced="0"/>
    <cacheHierarchy uniqueName="[Rango 1].[WS]" caption="WS" attribute="1" defaultMemberUniqueName="[Rango 1].[WS].[All]" allUniqueName="[Rango 1].[WS].[All]" dimensionUniqueName="[Rango 1]" displayFolder="" count="0" memberValueDatatype="20" unbalanced="0"/>
    <cacheHierarchy uniqueName="[Rango 1].[Litter typea    Plant species                                   Ab            W]" caption="Litter typea    Plant species                                   Ab            W" attribute="1" defaultMemberUniqueName="[Rango 1].[Litter typea    Plant species                                   Ab            W].[All]" allUniqueName="[Rango 1].[Litter typea    Plant species                                   Ab            W].[All]" dimensionUniqueName="[Rango 1]" displayFolder="" count="0" memberValueDatatype="130" unbalanced="0"/>
    <cacheHierarchy uniqueName="[Rango 1].[Species]" caption="Species" attribute="1" defaultMemberUniqueName="[Rango 1].[Species].[All]" allUniqueName="[Rango 1].[Species].[All]" dimensionUniqueName="[Rango 1]" displayFolder="" count="0" memberValueDatatype="130" unbalanced="0"/>
    <cacheHierarchy uniqueName="[Rango 1].[A]" caption="A" attribute="1" defaultMemberUniqueName="[Rango 1].[A].[All]" allUniqueName="[Rango 1].[A].[All]" dimensionUniqueName="[Rango 1]" displayFolder="" count="0" memberValueDatatype="5" unbalanced="0"/>
    <cacheHierarchy uniqueName="[Rango 1].[W]" caption="W" attribute="1" defaultMemberUniqueName="[Rango 1].[W].[All]" allUniqueName="[Rango 1].[W].[All]" dimensionUniqueName="[Rango 1]" displayFolder="" count="0" memberValueDatatype="5" unbalanced="0"/>
    <cacheHierarchy uniqueName="[Rango 1].[E]" caption="E" attribute="1" defaultMemberUniqueName="[Rango 1].[E].[All]" allUniqueName="[Rango 1].[E].[All]" dimensionUniqueName="[Rango 1]" displayFolder="" count="0" memberValueDatatype="5" unbalanced="0"/>
    <cacheHierarchy uniqueName="[Rango 1].[N]" caption="N" attribute="1" defaultMemberUniqueName="[Rango 1].[N].[All]" allUniqueName="[Rango 1].[N].[All]" dimensionUniqueName="[Rango 1]" displayFolder="" count="0" memberValueDatatype="5" unbalanced="0"/>
    <cacheHierarchy uniqueName="[Rango 1].[H]" caption="H" attribute="1" defaultMemberUniqueName="[Rango 1].[H].[All]" allUniqueName="[Rango 1].[H].[All]" dimensionUniqueName="[Rango 1]" displayFolder="" count="0" memberValueDatatype="20" unbalanced="0"/>
    <cacheHierarchy uniqueName="[Rango 1].[Code]" caption="Code" attribute="1" defaultMemberUniqueName="[Rango 1].[Code].[All]" allUniqueName="[Rango 1].[Code].[All]" dimensionUniqueName="[Rango 1]" displayFolder="" count="0" memberValueDatatype="130" unbalanced="0"/>
    <cacheHierarchy uniqueName="[Rango 2].[TreeType]" caption="TreeType" attribute="1" defaultMemberUniqueName="[Rango 2].[TreeType].[All]" allUniqueName="[Rango 2].[TreeType].[All]" dimensionUniqueName="[Rango 2]" displayFolder="" count="0" memberValueDatatype="130" unbalanced="0"/>
    <cacheHierarchy uniqueName="[Rango 2].[Gender]" caption="Gender" attribute="1" defaultMemberUniqueName="[Rango 2].[Gender].[All]" allUniqueName="[Rango 2].[Gender].[All]" dimensionUniqueName="[Rango 2]" displayFolder="" count="0" memberValueDatatype="130" unbalanced="0"/>
    <cacheHierarchy uniqueName="[Rango 2].[WS]" caption="WS" attribute="1" defaultMemberUniqueName="[Rango 2].[WS].[All]" allUniqueName="[Rango 2].[WS].[All]" dimensionUniqueName="[Rango 2]" displayFolder="" count="0" memberValueDatatype="20" unbalanced="0"/>
    <cacheHierarchy uniqueName="[Rango 2].[Litter typea    Plant species                                   Ab            W]" caption="Litter typea    Plant species                                   Ab            W" attribute="1" defaultMemberUniqueName="[Rango 2].[Litter typea    Plant species                                   Ab            W].[All]" allUniqueName="[Rango 2].[Litter typea    Plant species                                   Ab            W].[All]" dimensionUniqueName="[Rango 2]" displayFolder="" count="0" memberValueDatatype="130" unbalanced="0"/>
    <cacheHierarchy uniqueName="[Rango 2].[Species]" caption="Species" attribute="1" defaultMemberUniqueName="[Rango 2].[Species].[All]" allUniqueName="[Rango 2].[Species].[All]" dimensionUniqueName="[Rango 2]" displayFolder="" count="0" memberValueDatatype="130" unbalanced="0"/>
    <cacheHierarchy uniqueName="[Rango 2].[A]" caption="A" attribute="1" defaultMemberUniqueName="[Rango 2].[A].[All]" allUniqueName="[Rango 2].[A].[All]" dimensionUniqueName="[Rango 2]" displayFolder="" count="0" memberValueDatatype="5" unbalanced="0"/>
    <cacheHierarchy uniqueName="[Rango 2].[W]" caption="W" attribute="1" defaultMemberUniqueName="[Rango 2].[W].[All]" allUniqueName="[Rango 2].[W].[All]" dimensionUniqueName="[Rango 2]" displayFolder="" count="0" memberValueDatatype="5" unbalanced="0"/>
    <cacheHierarchy uniqueName="[Rango 2].[E]" caption="E" attribute="1" defaultMemberUniqueName="[Rango 2].[E].[All]" allUniqueName="[Rango 2].[E].[All]" dimensionUniqueName="[Rango 2]" displayFolder="" count="0" memberValueDatatype="5" unbalanced="0"/>
    <cacheHierarchy uniqueName="[Rango 2].[N]" caption="N" attribute="1" defaultMemberUniqueName="[Rango 2].[N].[All]" allUniqueName="[Rango 2].[N].[All]" dimensionUniqueName="[Rango 2]" displayFolder="" count="0" memberValueDatatype="5" unbalanced="0"/>
    <cacheHierarchy uniqueName="[Rango 2].[H]" caption="H" attribute="1" defaultMemberUniqueName="[Rango 2].[H].[All]" allUniqueName="[Rango 2].[H].[All]" dimensionUniqueName="[Rango 2]" displayFolder="" count="0" memberValueDatatype="20" unbalanced="0"/>
    <cacheHierarchy uniqueName="[Rango 2].[Code]" caption="Code" attribute="1" defaultMemberUniqueName="[Rango 2].[Code].[All]" allUniqueName="[Rango 2].[Code].[All]" dimensionUniqueName="[Rango 2]" displayFolder="" count="0" memberValueDatatype="130" unbalanced="0"/>
    <cacheHierarchy uniqueName="[Rango 2].[Notes]" caption="Notes" attribute="1" defaultMemberUniqueName="[Rango 2].[Notes].[All]" allUniqueName="[Rango 2].[Notes].[All]" dimensionUniqueName="[Rango 2]" displayFolder="" count="0" memberValueDatatype="130" unbalanced="0"/>
    <cacheHierarchy uniqueName="[Rango 2].[Sourcec]" caption="Sourcec" attribute="1" defaultMemberUniqueName="[Rango 2].[Sourcec].[All]" allUniqueName="[Rango 2].[Sourcec].[All]" dimensionUniqueName="[Rango 2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No measures defined]" caption="__No measures defined" measure="1" displayFolder="" count="0" hidden="1"/>
    <cacheHierarchy uniqueName="[Measures].[Suma de A]" caption="Suma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W]" caption="Suma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E]" caption="Suma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N]" caption="Suma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H]" caption="Suma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H]" caption="Promedio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A]" caption="Promedio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W]" caption="Promedio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E]" caption="Promedio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N]" caption="Promedio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A 2]" caption="Suma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W 2]" caption="Suma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E 2]" caption="Suma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 2]" caption="Suma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H 2]" caption="Suma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H 2]" caption="Promedio de H 2" measure="1" displayFolder="" measureGroup="Rango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N 2]" caption="Promedio de N 2" measure="1" displayFolder="" measureGroup="Rang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E 2]" caption="Promedio de E 2" measure="1" displayFolder="" measureGroup="Rango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Promedio de W 2]" caption="Promedio de W 2" measure="1" displayFolder="" measureGroup="Rango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A 2]" caption="Promedio de A 2" measure="1" displayFolder="" measureGroup="Rango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A 3]" caption="Suma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W 3]" caption="Suma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E 3]" caption="Suma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N 3]" caption="Suma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H 3]" caption="Suma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H 3]" caption="Promedio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N 3]" caption="Promedio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Promedio de E 3]" caption="Promedio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W 3]" caption="Promedio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A 3]" caption="Promedio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4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</dimensions>
  <measureGroups count="3">
    <measureGroup name="Rango" caption="Rango"/>
    <measureGroup name="Rango 1" caption="Rango 1"/>
    <measureGroup name="Rango 2" caption="Rango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Tudela" refreshedDate="45789.527176620373" backgroundQuery="1" createdVersion="8" refreshedVersion="8" minRefreshableVersion="3" recordCount="0" supportSubquery="1" supportAdvancedDrill="1" xr:uid="{9B24188A-2AEB-47DA-AA3D-243F9D36D60B}">
  <cacheSource type="external" connectionId="1"/>
  <cacheFields count="6">
    <cacheField name="[Measures].[Promedio de H 3]" caption="Promedio de H 3" numFmtId="0" hierarchy="66" level="32767"/>
    <cacheField name="[Measures].[Promedio de N 3]" caption="Promedio de N 3" numFmtId="0" hierarchy="67" level="32767"/>
    <cacheField name="[Measures].[Promedio de E 3]" caption="Promedio de E 3" numFmtId="0" hierarchy="68" level="32767"/>
    <cacheField name="[Measures].[Promedio de W 3]" caption="Promedio de W 3" numFmtId="0" hierarchy="69" level="32767"/>
    <cacheField name="[Measures].[Promedio de A 3]" caption="Promedio de A 3" numFmtId="0" hierarchy="70" level="32767"/>
    <cacheField name="[Rango 2].[TreeType].[TreeType]" caption="TreeType" numFmtId="0" hierarchy="24" level="1">
      <sharedItems count="2">
        <s v="Broadleaf"/>
        <s v="Conifer"/>
      </sharedItems>
    </cacheField>
  </cacheFields>
  <cacheHierarchies count="71">
    <cacheHierarchy uniqueName="[Rango].[TreeType]" caption="TreeType" attribute="1" defaultMemberUniqueName="[Rango].[TreeType].[All]" allUniqueName="[Rango].[TreeType].[All]" dimensionUniqueName="[Rango]" displayFolder="" count="0" memberValueDatatype="130" unbalanced="0"/>
    <cacheHierarchy uniqueName="[Rango].[Gender]" caption="Gender" attribute="1" defaultMemberUniqueName="[Rango].[Gender].[All]" allUniqueName="[Rango].[Gender].[All]" dimensionUniqueName="[Rango]" displayFolder="" count="0" memberValueDatatype="130" unbalanced="0"/>
    <cacheHierarchy uniqueName="[Rango].[WS]" caption="WS" attribute="1" defaultMemberUniqueName="[Rango].[WS].[All]" allUniqueName="[Rango].[WS].[All]" dimensionUniqueName="[Rango]" displayFolder="" count="0" memberValueDatatype="20" unbalanced="0"/>
    <cacheHierarchy uniqueName="[Rango].[Litter]" caption="Litter" attribute="1" defaultMemberUniqueName="[Rango].[Litter].[All]" allUniqueName="[Rango].[Litter].[All]" dimensionUniqueName="[Rango]" displayFolder="" count="0" memberValueDatatype="130" unbalanced="0"/>
    <cacheHierarchy uniqueName="[Rango].[Species]" caption="Species" attribute="1" defaultMemberUniqueName="[Rango].[Species].[All]" allUniqueName="[Rango].[Species].[All]" dimensionUniqueName="[Rango]" displayFolder="" count="0" memberValueDatatype="130" unbalanced="0"/>
    <cacheHierarchy uniqueName="[Rango].[A]" caption="A" attribute="1" defaultMemberUniqueName="[Rango].[A].[All]" allUniqueName="[Rango].[A].[All]" dimensionUniqueName="[Rango]" displayFolder="" count="0" memberValueDatatype="5" unbalanced="0"/>
    <cacheHierarchy uniqueName="[Rango].[W]" caption="W" attribute="1" defaultMemberUniqueName="[Rango].[W].[All]" allUniqueName="[Rango].[W].[All]" dimensionUniqueName="[Rango]" displayFolder="" count="0" memberValueDatatype="5" unbalanced="0"/>
    <cacheHierarchy uniqueName="[Rango].[E]" caption="E" attribute="1" defaultMemberUniqueName="[Rango].[E].[All]" allUniqueName="[Rango].[E].[All]" dimensionUniqueName="[Rango]" displayFolder="" count="0" memberValueDatatype="5" unbalanced="0"/>
    <cacheHierarchy uniqueName="[Rango].[N]" caption="N" attribute="1" defaultMemberUniqueName="[Rango].[N].[All]" allUniqueName="[Rango].[N].[All]" dimensionUniqueName="[Rango]" displayFolder="" count="0" memberValueDatatype="5" unbalanced="0"/>
    <cacheHierarchy uniqueName="[Rango].[H]" caption="H" attribute="1" defaultMemberUniqueName="[Rango].[H].[All]" allUniqueName="[Rango].[H].[All]" dimensionUniqueName="[Rango]" displayFolder="" count="0" memberValueDatatype="20" unbalanced="0"/>
    <cacheHierarchy uniqueName="[Rango].[Code]" caption="Code" attribute="1" defaultMemberUniqueName="[Rango].[Code].[All]" allUniqueName="[Rango].[Code].[All]" dimensionUniqueName="[Rango]" displayFolder="" count="0" memberValueDatatype="130" unbalanced="0"/>
    <cacheHierarchy uniqueName="[Rango].[Notes]" caption="Notes" attribute="1" defaultMemberUniqueName="[Rango].[Notes].[All]" allUniqueName="[Rango].[Notes].[All]" dimensionUniqueName="[Rango]" displayFolder="" count="0" memberValueDatatype="130" unbalanced="0"/>
    <cacheHierarchy uniqueName="[Rango].[Sourcec]" caption="Sourcec" attribute="1" defaultMemberUniqueName="[Rango].[Sourcec].[All]" allUniqueName="[Rango].[Sourcec].[All]" dimensionUniqueName="[Rango]" displayFolder="" count="0" memberValueDatatype="130" unbalanced="0"/>
    <cacheHierarchy uniqueName="[Rango 1].[TreeType]" caption="TreeType" attribute="1" defaultMemberUniqueName="[Rango 1].[TreeType].[All]" allUniqueName="[Rango 1].[TreeType].[All]" dimensionUniqueName="[Rango 1]" displayFolder="" count="0" memberValueDatatype="130" unbalanced="0"/>
    <cacheHierarchy uniqueName="[Rango 1].[Gender]" caption="Gender" attribute="1" defaultMemberUniqueName="[Rango 1].[Gender].[All]" allUniqueName="[Rango 1].[Gender].[All]" dimensionUniqueName="[Rango 1]" displayFolder="" count="0" memberValueDatatype="130" unbalanced="0"/>
    <cacheHierarchy uniqueName="[Rango 1].[WS]" caption="WS" attribute="1" defaultMemberUniqueName="[Rango 1].[WS].[All]" allUniqueName="[Rango 1].[WS].[All]" dimensionUniqueName="[Rango 1]" displayFolder="" count="0" memberValueDatatype="20" unbalanced="0"/>
    <cacheHierarchy uniqueName="[Rango 1].[Litter typea    Plant species                                   Ab            W]" caption="Litter typea    Plant species                                   Ab            W" attribute="1" defaultMemberUniqueName="[Rango 1].[Litter typea    Plant species                                   Ab            W].[All]" allUniqueName="[Rango 1].[Litter typea    Plant species                                   Ab            W].[All]" dimensionUniqueName="[Rango 1]" displayFolder="" count="0" memberValueDatatype="130" unbalanced="0"/>
    <cacheHierarchy uniqueName="[Rango 1].[Species]" caption="Species" attribute="1" defaultMemberUniqueName="[Rango 1].[Species].[All]" allUniqueName="[Rango 1].[Species].[All]" dimensionUniqueName="[Rango 1]" displayFolder="" count="0" memberValueDatatype="130" unbalanced="0"/>
    <cacheHierarchy uniqueName="[Rango 1].[A]" caption="A" attribute="1" defaultMemberUniqueName="[Rango 1].[A].[All]" allUniqueName="[Rango 1].[A].[All]" dimensionUniqueName="[Rango 1]" displayFolder="" count="0" memberValueDatatype="5" unbalanced="0"/>
    <cacheHierarchy uniqueName="[Rango 1].[W]" caption="W" attribute="1" defaultMemberUniqueName="[Rango 1].[W].[All]" allUniqueName="[Rango 1].[W].[All]" dimensionUniqueName="[Rango 1]" displayFolder="" count="0" memberValueDatatype="5" unbalanced="0"/>
    <cacheHierarchy uniqueName="[Rango 1].[E]" caption="E" attribute="1" defaultMemberUniqueName="[Rango 1].[E].[All]" allUniqueName="[Rango 1].[E].[All]" dimensionUniqueName="[Rango 1]" displayFolder="" count="0" memberValueDatatype="5" unbalanced="0"/>
    <cacheHierarchy uniqueName="[Rango 1].[N]" caption="N" attribute="1" defaultMemberUniqueName="[Rango 1].[N].[All]" allUniqueName="[Rango 1].[N].[All]" dimensionUniqueName="[Rango 1]" displayFolder="" count="0" memberValueDatatype="5" unbalanced="0"/>
    <cacheHierarchy uniqueName="[Rango 1].[H]" caption="H" attribute="1" defaultMemberUniqueName="[Rango 1].[H].[All]" allUniqueName="[Rango 1].[H].[All]" dimensionUniqueName="[Rango 1]" displayFolder="" count="0" memberValueDatatype="20" unbalanced="0"/>
    <cacheHierarchy uniqueName="[Rango 1].[Code]" caption="Code" attribute="1" defaultMemberUniqueName="[Rango 1].[Code].[All]" allUniqueName="[Rango 1].[Code].[All]" dimensionUniqueName="[Rango 1]" displayFolder="" count="0" memberValueDatatype="130" unbalanced="0"/>
    <cacheHierarchy uniqueName="[Rango 2].[TreeType]" caption="TreeType" attribute="1" defaultMemberUniqueName="[Rango 2].[TreeType].[All]" allUniqueName="[Rango 2].[TreeType].[All]" dimensionUniqueName="[Rango 2]" displayFolder="" count="2" memberValueDatatype="130" unbalanced="0">
      <fieldsUsage count="2">
        <fieldUsage x="-1"/>
        <fieldUsage x="5"/>
      </fieldsUsage>
    </cacheHierarchy>
    <cacheHierarchy uniqueName="[Rango 2].[Gender]" caption="Gender" attribute="1" defaultMemberUniqueName="[Rango 2].[Gender].[All]" allUniqueName="[Rango 2].[Gender].[All]" dimensionUniqueName="[Rango 2]" displayFolder="" count="2" memberValueDatatype="130" unbalanced="0"/>
    <cacheHierarchy uniqueName="[Rango 2].[WS]" caption="WS" attribute="1" defaultMemberUniqueName="[Rango 2].[WS].[All]" allUniqueName="[Rango 2].[WS].[All]" dimensionUniqueName="[Rango 2]" displayFolder="" count="0" memberValueDatatype="20" unbalanced="0"/>
    <cacheHierarchy uniqueName="[Rango 2].[Litter typea    Plant species                                   Ab            W]" caption="Litter typea    Plant species                                   Ab            W" attribute="1" defaultMemberUniqueName="[Rango 2].[Litter typea    Plant species                                   Ab            W].[All]" allUniqueName="[Rango 2].[Litter typea    Plant species                                   Ab            W].[All]" dimensionUniqueName="[Rango 2]" displayFolder="" count="0" memberValueDatatype="130" unbalanced="0"/>
    <cacheHierarchy uniqueName="[Rango 2].[Species]" caption="Species" attribute="1" defaultMemberUniqueName="[Rango 2].[Species].[All]" allUniqueName="[Rango 2].[Species].[All]" dimensionUniqueName="[Rango 2]" displayFolder="" count="0" memberValueDatatype="130" unbalanced="0"/>
    <cacheHierarchy uniqueName="[Rango 2].[A]" caption="A" attribute="1" defaultMemberUniqueName="[Rango 2].[A].[All]" allUniqueName="[Rango 2].[A].[All]" dimensionUniqueName="[Rango 2]" displayFolder="" count="0" memberValueDatatype="5" unbalanced="0"/>
    <cacheHierarchy uniqueName="[Rango 2].[W]" caption="W" attribute="1" defaultMemberUniqueName="[Rango 2].[W].[All]" allUniqueName="[Rango 2].[W].[All]" dimensionUniqueName="[Rango 2]" displayFolder="" count="0" memberValueDatatype="5" unbalanced="0"/>
    <cacheHierarchy uniqueName="[Rango 2].[E]" caption="E" attribute="1" defaultMemberUniqueName="[Rango 2].[E].[All]" allUniqueName="[Rango 2].[E].[All]" dimensionUniqueName="[Rango 2]" displayFolder="" count="0" memberValueDatatype="5" unbalanced="0"/>
    <cacheHierarchy uniqueName="[Rango 2].[N]" caption="N" attribute="1" defaultMemberUniqueName="[Rango 2].[N].[All]" allUniqueName="[Rango 2].[N].[All]" dimensionUniqueName="[Rango 2]" displayFolder="" count="0" memberValueDatatype="5" unbalanced="0"/>
    <cacheHierarchy uniqueName="[Rango 2].[H]" caption="H" attribute="1" defaultMemberUniqueName="[Rango 2].[H].[All]" allUniqueName="[Rango 2].[H].[All]" dimensionUniqueName="[Rango 2]" displayFolder="" count="0" memberValueDatatype="20" unbalanced="0"/>
    <cacheHierarchy uniqueName="[Rango 2].[Code]" caption="Code" attribute="1" defaultMemberUniqueName="[Rango 2].[Code].[All]" allUniqueName="[Rango 2].[Code].[All]" dimensionUniqueName="[Rango 2]" displayFolder="" count="0" memberValueDatatype="130" unbalanced="0"/>
    <cacheHierarchy uniqueName="[Rango 2].[Notes]" caption="Notes" attribute="1" defaultMemberUniqueName="[Rango 2].[Notes].[All]" allUniqueName="[Rango 2].[Notes].[All]" dimensionUniqueName="[Rango 2]" displayFolder="" count="0" memberValueDatatype="130" unbalanced="0"/>
    <cacheHierarchy uniqueName="[Rango 2].[Sourcec]" caption="Sourcec" attribute="1" defaultMemberUniqueName="[Rango 2].[Sourcec].[All]" allUniqueName="[Rango 2].[Sourcec].[All]" dimensionUniqueName="[Rango 2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No measures defined]" caption="__No measures defined" measure="1" displayFolder="" count="0" hidden="1"/>
    <cacheHierarchy uniqueName="[Measures].[Suma de A]" caption="Suma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W]" caption="Suma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E]" caption="Suma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N]" caption="Suma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H]" caption="Suma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H]" caption="Promedio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A]" caption="Promedio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W]" caption="Promedio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E]" caption="Promedio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N]" caption="Promedio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A 2]" caption="Suma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W 2]" caption="Suma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E 2]" caption="Suma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 2]" caption="Suma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H 2]" caption="Suma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H 2]" caption="Promedio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N 2]" caption="Promedio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E 2]" caption="Promedio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Promedio de W 2]" caption="Promedio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A 2]" caption="Promedio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A 3]" caption="Suma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W 3]" caption="Suma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E 3]" caption="Suma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N 3]" caption="Suma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H 3]" caption="Suma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H 3]" caption="Promedio de H 3" measure="1" displayFolder="" measureGroup="Rango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N 3]" caption="Promedio de N 3" measure="1" displayFolder="" measureGroup="Rango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Promedio de E 3]" caption="Promedio de E 3" measure="1" displayFolder="" measureGroup="Rango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W 3]" caption="Promedio de W 3" measure="1" displayFolder="" measureGroup="Rango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A 3]" caption="Promedio de A 3" measure="1" displayFolder="" measureGroup="Rango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4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</dimensions>
  <measureGroups count="3">
    <measureGroup name="Rango" caption="Rango"/>
    <measureGroup name="Rango 1" caption="Rango 1"/>
    <measureGroup name="Rango 2" caption="Rango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x v="0"/>
    <n v="0.4763"/>
    <n v="1.9599999999999999E-2"/>
    <n v="8.6999999999999994E-2"/>
    <n v="0.41699999999999998"/>
    <n v="0"/>
  </r>
  <r>
    <x v="0"/>
    <x v="0"/>
    <n v="0.49330000000000002"/>
    <n v="1.0500000000000001E-2"/>
    <n v="6.59E-2"/>
    <n v="0.43030000000000002"/>
    <n v="0"/>
  </r>
  <r>
    <x v="0"/>
    <x v="0"/>
    <n v="0.4289"/>
    <n v="1.9699999999999999E-2"/>
    <n v="0.13089999999999999"/>
    <n v="0.42049999999999998"/>
    <n v="0"/>
  </r>
  <r>
    <x v="0"/>
    <x v="0"/>
    <n v="0.50680000000000003"/>
    <n v="1.2E-2"/>
    <n v="5.0599999999999999E-2"/>
    <n v="0.43059999999999998"/>
    <n v="0"/>
  </r>
  <r>
    <x v="0"/>
    <x v="0"/>
    <n v="0.4607"/>
    <n v="1.0699999999999999E-2"/>
    <n v="8.7400000000000005E-2"/>
    <n v="0.44119999999999998"/>
    <n v="0"/>
  </r>
  <r>
    <x v="0"/>
    <x v="0"/>
    <n v="0.50470000000000004"/>
    <n v="1.06E-2"/>
    <n v="5.1900000000000002E-2"/>
    <n v="0.43280000000000002"/>
    <n v="0"/>
  </r>
  <r>
    <x v="0"/>
    <x v="0"/>
    <n v="0.4642"/>
    <n v="1.2999999999999999E-2"/>
    <n v="8.4000000000000005E-2"/>
    <n v="0.43880000000000002"/>
    <n v="0"/>
  </r>
  <r>
    <x v="0"/>
    <x v="0"/>
    <n v="0.53069999999999995"/>
    <n v="1.26E-2"/>
    <n v="3.8199999999999998E-2"/>
    <n v="0.41860000000000003"/>
    <n v="0"/>
  </r>
  <r>
    <x v="0"/>
    <x v="0"/>
    <n v="0.52559999999999996"/>
    <n v="1.1599999999999999E-2"/>
    <n v="3.9399999999999998E-2"/>
    <n v="0.4234"/>
    <n v="0"/>
  </r>
  <r>
    <x v="0"/>
    <x v="0"/>
    <n v="0.46610000000000001"/>
    <n v="1.95E-2"/>
    <n v="9.9599999999999994E-2"/>
    <n v="0.4148"/>
    <n v="0"/>
  </r>
  <r>
    <x v="0"/>
    <x v="0"/>
    <n v="0.50600000000000001"/>
    <n v="1.7999999999999999E-2"/>
    <n v="6.4699999999999994E-2"/>
    <n v="0.41120000000000001"/>
    <n v="0"/>
  </r>
  <r>
    <x v="0"/>
    <x v="0"/>
    <n v="0.49409999999999998"/>
    <n v="2.5700000000000001E-2"/>
    <n v="9.0499999999999997E-2"/>
    <n v="0.4456"/>
    <n v="0"/>
  </r>
  <r>
    <x v="0"/>
    <x v="0"/>
    <n v="0.48480000000000001"/>
    <n v="2.1899999999999999E-2"/>
    <n v="6.3299999999999995E-2"/>
    <n v="0.43"/>
    <n v="0"/>
  </r>
  <r>
    <x v="0"/>
    <x v="0"/>
    <n v="0.4158"/>
    <n v="2.9499999999999998E-2"/>
    <n v="0.11310000000000001"/>
    <n v="0.44159999999999999"/>
    <n v="0"/>
  </r>
  <r>
    <x v="0"/>
    <x v="0"/>
    <n v="0.46050000000000002"/>
    <n v="2.4199999999999999E-2"/>
    <n v="8.7400000000000005E-2"/>
    <n v="0.4279"/>
    <n v="0"/>
  </r>
  <r>
    <x v="0"/>
    <x v="0"/>
    <n v="0.44230000000000003"/>
    <n v="1.9800000000000002E-2"/>
    <n v="0.1101"/>
    <n v="0.42780000000000001"/>
    <n v="0"/>
  </r>
  <r>
    <x v="0"/>
    <x v="0"/>
    <n v="0.48110000000000003"/>
    <n v="2.4199999999999999E-2"/>
    <n v="6.8099999999999994E-2"/>
    <n v="0.42659999999999998"/>
    <n v="0"/>
  </r>
  <r>
    <x v="0"/>
    <x v="0"/>
    <n v="0.44340000000000002"/>
    <n v="2.63E-2"/>
    <n v="0.1108"/>
    <n v="0.41949999999999998"/>
    <n v="0"/>
  </r>
  <r>
    <x v="0"/>
    <x v="0"/>
    <n v="0.5141"/>
    <n v="1.8800000000000001E-2"/>
    <n v="5.6099999999999997E-2"/>
    <n v="0.41099999999999998"/>
    <n v="0"/>
  </r>
  <r>
    <x v="0"/>
    <x v="0"/>
    <n v="0.43120000000000003"/>
    <n v="2.18E-2"/>
    <n v="0.1128"/>
    <n v="0.43409999999999999"/>
    <n v="0"/>
  </r>
  <r>
    <x v="0"/>
    <x v="0"/>
    <n v="0.48670000000000002"/>
    <n v="2.07E-2"/>
    <n v="4.5199999999999997E-2"/>
    <n v="0.44740000000000002"/>
    <n v="0"/>
  </r>
  <r>
    <x v="0"/>
    <x v="0"/>
    <n v="0.3997"/>
    <n v="2.3400000000000001E-2"/>
    <n v="0.11609999999999999"/>
    <n v="0.46079999999999999"/>
    <n v="0"/>
  </r>
  <r>
    <x v="0"/>
    <x v="0"/>
    <n v="0.4758"/>
    <n v="1.7600000000000001E-2"/>
    <n v="6.7799999999999999E-2"/>
    <n v="0.43880000000000002"/>
    <n v="0"/>
  </r>
  <r>
    <x v="0"/>
    <x v="0"/>
    <n v="0.47410000000000002"/>
    <n v="2.4799999999999999E-2"/>
    <n v="6.9800000000000001E-2"/>
    <n v="0.43130000000000002"/>
    <n v="0"/>
  </r>
  <r>
    <x v="0"/>
    <x v="0"/>
    <n v="0.49959999999999999"/>
    <n v="1.8800000000000001E-2"/>
    <n v="4.7E-2"/>
    <n v="0.43459999999999999"/>
    <n v="0"/>
  </r>
  <r>
    <x v="1"/>
    <x v="1"/>
    <n v="0.52149999999999996"/>
    <n v="0.1991"/>
    <n v="0.1062"/>
    <n v="0.1613"/>
    <n v="0"/>
  </r>
  <r>
    <x v="1"/>
    <x v="2"/>
    <n v="0.55079999999999996"/>
    <n v="0.1331"/>
    <n v="6.6500000000000004E-2"/>
    <n v="0.24959999999999999"/>
    <n v="0"/>
  </r>
  <r>
    <x v="1"/>
    <x v="3"/>
    <n v="0.3594"/>
    <n v="0.19650000000000001"/>
    <n v="8.8999999999999996E-2"/>
    <n v="0.34899999999999998"/>
    <n v="0"/>
  </r>
  <r>
    <x v="1"/>
    <x v="4"/>
    <n v="0.56340000000000001"/>
    <n v="9.3700000000000006E-2"/>
    <n v="6.0900000000000003E-2"/>
    <n v="0.28199999999999997"/>
    <n v="0"/>
  </r>
  <r>
    <x v="1"/>
    <x v="0"/>
    <n v="0.57909999999999995"/>
    <n v="0.12859999999999999"/>
    <n v="6.4299999999999996E-2"/>
    <n v="0.22800000000000001"/>
    <n v="0"/>
  </r>
  <r>
    <x v="2"/>
    <x v="5"/>
    <n v="0.30649999999999999"/>
    <n v="0.3196"/>
    <n v="0.1943"/>
    <n v="0.17960000000000001"/>
    <n v="0"/>
  </r>
  <r>
    <x v="2"/>
    <x v="6"/>
    <n v="0.27329999999999999"/>
    <n v="0.4768"/>
    <n v="8.1799999999999998E-2"/>
    <n v="0.15870000000000001"/>
    <n v="0"/>
  </r>
  <r>
    <x v="2"/>
    <x v="7"/>
    <n v="0.443"/>
    <n v="0.1953"/>
    <n v="9.7600000000000006E-2"/>
    <n v="0.2641"/>
    <n v="0"/>
  </r>
  <r>
    <x v="2"/>
    <x v="8"/>
    <n v="0.56899999999999995"/>
    <n v="0.2157"/>
    <n v="6.4100000000000004E-2"/>
    <n v="0.14399999999999999"/>
    <n v="0"/>
  </r>
  <r>
    <x v="2"/>
    <x v="9"/>
    <n v="0.59370000000000001"/>
    <n v="0.1474"/>
    <n v="5.9200000000000003E-2"/>
    <n v="0.18679999999999999"/>
    <n v="0"/>
  </r>
  <r>
    <x v="2"/>
    <x v="10"/>
    <n v="0.45779999999999998"/>
    <n v="0.1852"/>
    <n v="7.9299999999999995E-2"/>
    <n v="0.26619999999999999"/>
    <n v="0"/>
  </r>
  <r>
    <x v="2"/>
    <x v="11"/>
    <n v="0.31340000000000001"/>
    <n v="0.3715"/>
    <n v="6.7400000000000002E-2"/>
    <n v="0.2477"/>
    <n v="0"/>
  </r>
  <r>
    <x v="2"/>
    <x v="12"/>
    <n v="0.40789999999999998"/>
    <n v="0.19800000000000001"/>
    <n v="9.9000000000000005E-2"/>
    <n v="0.29509999999999997"/>
    <n v="0"/>
  </r>
  <r>
    <x v="2"/>
    <x v="12"/>
    <n v="0.46"/>
    <n v="0.19289999999999999"/>
    <n v="9.64E-2"/>
    <n v="0.25069999999999998"/>
    <n v="0"/>
  </r>
  <r>
    <x v="2"/>
    <x v="13"/>
    <n v="0.64329999999999998"/>
    <n v="0.1852"/>
    <n v="5.0999999999999997E-2"/>
    <n v="0.15529999999999999"/>
    <n v="0"/>
  </r>
  <r>
    <x v="2"/>
    <x v="14"/>
    <n v="0.68579999999999997"/>
    <n v="0.1384"/>
    <n v="7.5800000000000006E-2"/>
    <n v="7.9600000000000004E-2"/>
    <n v="0"/>
  </r>
  <r>
    <x v="2"/>
    <x v="15"/>
    <n v="0.26869999999999999"/>
    <n v="0.49109999999999998"/>
    <n v="0.1072"/>
    <n v="0.1237"/>
    <n v="0"/>
  </r>
  <r>
    <x v="2"/>
    <x v="16"/>
    <n v="0.37009999999999998"/>
    <n v="0.51739999999999997"/>
    <n v="9.1200000000000003E-2"/>
    <n v="7.6E-3"/>
    <n v="0"/>
  </r>
  <r>
    <x v="2"/>
    <x v="1"/>
    <n v="0.3982"/>
    <n v="0.40229999999999999"/>
    <n v="8.0199999999999994E-2"/>
    <n v="0.1091"/>
    <n v="0"/>
  </r>
  <r>
    <x v="2"/>
    <x v="17"/>
    <n v="0.48470000000000002"/>
    <n v="0.1381"/>
    <n v="7.7600000000000002E-2"/>
    <n v="0.29959999999999998"/>
    <n v="0"/>
  </r>
  <r>
    <x v="2"/>
    <x v="17"/>
    <n v="0.49109999999999998"/>
    <n v="0.16250000000000001"/>
    <n v="7.3200000000000001E-2"/>
    <n v="0.26029999999999998"/>
    <n v="0"/>
  </r>
  <r>
    <x v="2"/>
    <x v="18"/>
    <n v="0.6391"/>
    <n v="0.14050000000000001"/>
    <n v="9.8900000000000002E-2"/>
    <n v="0.12189999999999999"/>
    <n v="0"/>
  </r>
  <r>
    <x v="2"/>
    <x v="19"/>
    <n v="0.61560000000000004"/>
    <n v="0.2273"/>
    <n v="5.3499999999999999E-2"/>
    <n v="9.2499999999999999E-2"/>
    <n v="0"/>
  </r>
  <r>
    <x v="2"/>
    <x v="20"/>
    <n v="0.42830000000000001"/>
    <n v="0.219"/>
    <n v="9.9000000000000005E-2"/>
    <n v="0.25369999999999998"/>
    <n v="0"/>
  </r>
  <r>
    <x v="2"/>
    <x v="21"/>
    <n v="0.40460000000000002"/>
    <n v="0.31540000000000001"/>
    <n v="0.1845"/>
    <n v="7.9500000000000001E-2"/>
    <n v="0"/>
  </r>
  <r>
    <x v="2"/>
    <x v="22"/>
    <n v="0.31269999999999998"/>
    <n v="0.43619999999999998"/>
    <n v="0.13930000000000001"/>
    <n v="8.6999999999999994E-2"/>
    <n v="0"/>
  </r>
  <r>
    <x v="2"/>
    <x v="2"/>
    <n v="0.48259999999999997"/>
    <n v="0.13170000000000001"/>
    <n v="6.5799999999999997E-2"/>
    <n v="0.31990000000000002"/>
    <n v="0"/>
  </r>
  <r>
    <x v="2"/>
    <x v="23"/>
    <n v="0.38519999999999999"/>
    <n v="0.20680000000000001"/>
    <n v="0.1137"/>
    <n v="0.29430000000000001"/>
    <n v="0"/>
  </r>
  <r>
    <x v="2"/>
    <x v="24"/>
    <n v="0.4355"/>
    <n v="0.15640000000000001"/>
    <n v="7.1499999999999994E-2"/>
    <n v="0.33660000000000001"/>
    <n v="0"/>
  </r>
  <r>
    <x v="2"/>
    <x v="3"/>
    <n v="0.41339999999999999"/>
    <n v="0.19600000000000001"/>
    <n v="0.1734"/>
    <n v="0.2142"/>
    <n v="0"/>
  </r>
  <r>
    <x v="2"/>
    <x v="25"/>
    <n v="0.47899999999999998"/>
    <n v="0.1633"/>
    <n v="8.1699999999999995E-2"/>
    <n v="0.27600000000000002"/>
    <n v="0"/>
  </r>
  <r>
    <x v="2"/>
    <x v="26"/>
    <n v="0.51100000000000001"/>
    <n v="9.6000000000000002E-2"/>
    <n v="4.8000000000000001E-2"/>
    <n v="0.34499999999999997"/>
    <n v="0"/>
  </r>
  <r>
    <x v="2"/>
    <x v="27"/>
    <n v="0.47299999999999998"/>
    <n v="0.1211"/>
    <n v="6.0499999999999998E-2"/>
    <n v="0.3453"/>
    <n v="0"/>
  </r>
  <r>
    <x v="2"/>
    <x v="4"/>
    <n v="0.44579999999999997"/>
    <n v="0.20599999999999999"/>
    <n v="0.15310000000000001"/>
    <n v="0.1918"/>
    <n v="0"/>
  </r>
  <r>
    <x v="2"/>
    <x v="28"/>
    <n v="0.39679999999999999"/>
    <n v="0.20169999999999999"/>
    <n v="0.1875"/>
    <n v="0.2059"/>
    <n v="0"/>
  </r>
  <r>
    <x v="2"/>
    <x v="0"/>
    <n v="0.51800000000000002"/>
    <n v="0.17730000000000001"/>
    <n v="8.8700000000000001E-2"/>
    <n v="0.216"/>
    <n v="0"/>
  </r>
  <r>
    <x v="2"/>
    <x v="29"/>
    <n v="0.36559999999999998"/>
    <n v="0.38390000000000002"/>
    <n v="9.4799999999999995E-2"/>
    <n v="0.15570000000000001"/>
    <n v="0"/>
  </r>
  <r>
    <x v="2"/>
    <x v="29"/>
    <n v="0.42399999999999999"/>
    <n v="0.23069999999999999"/>
    <n v="0.1153"/>
    <n v="0.23"/>
    <n v="0"/>
  </r>
  <r>
    <x v="2"/>
    <x v="30"/>
    <n v="0.37269999999999998"/>
    <n v="0.22020000000000001"/>
    <n v="8.5400000000000004E-2"/>
    <n v="0.27350000000000002"/>
    <n v="0"/>
  </r>
  <r>
    <x v="2"/>
    <x v="31"/>
    <n v="0.44419999999999998"/>
    <n v="0.1225"/>
    <n v="0.1096"/>
    <n v="0.32369999999999999"/>
    <n v="0"/>
  </r>
  <r>
    <x v="2"/>
    <x v="32"/>
    <n v="0.52629999999999999"/>
    <n v="9.69E-2"/>
    <n v="2.4199999999999999E-2"/>
    <n v="0.35260000000000002"/>
    <n v="0"/>
  </r>
  <r>
    <x v="2"/>
    <x v="33"/>
    <n v="0.39379999999999998"/>
    <n v="0.2722"/>
    <n v="9.35E-2"/>
    <n v="0.2351"/>
    <n v="0"/>
  </r>
  <r>
    <x v="2"/>
    <x v="34"/>
    <n v="0.36899999999999999"/>
    <n v="0.36270000000000002"/>
    <n v="8.9499999999999996E-2"/>
    <n v="0.16950000000000001"/>
    <n v="0"/>
  </r>
  <r>
    <x v="2"/>
    <x v="35"/>
    <n v="0.40450000000000003"/>
    <n v="0.3377"/>
    <n v="7.1900000000000006E-2"/>
    <n v="0.17660000000000001"/>
    <n v="0"/>
  </r>
  <r>
    <x v="2"/>
    <x v="36"/>
    <n v="0.5877"/>
    <n v="0.26750000000000002"/>
    <n v="4.9000000000000002E-2"/>
    <n v="7.1199999999999999E-2"/>
    <n v="0"/>
  </r>
  <r>
    <x v="2"/>
    <x v="37"/>
    <n v="0.39129999999999998"/>
    <n v="0.11269999999999999"/>
    <n v="0.1149"/>
    <n v="0.38109999999999999"/>
    <n v="0"/>
  </r>
  <r>
    <x v="2"/>
    <x v="37"/>
    <n v="0.35920000000000002"/>
    <n v="0.22309999999999999"/>
    <n v="0.1399"/>
    <n v="0.26669999999999999"/>
    <n v="0"/>
  </r>
  <r>
    <x v="2"/>
    <x v="38"/>
    <n v="0.73150000000000004"/>
    <n v="6.7199999999999996E-2"/>
    <n v="3.3500000000000002E-2"/>
    <n v="0.16209999999999999"/>
    <n v="0"/>
  </r>
  <r>
    <x v="3"/>
    <x v="39"/>
    <n v="0.65"/>
    <n v="0.03"/>
    <n v="0"/>
    <n v="0.32"/>
    <n v="0"/>
  </r>
  <r>
    <x v="3"/>
    <x v="39"/>
    <n v="0.78"/>
    <n v="0"/>
    <n v="0"/>
    <n v="0.22"/>
    <n v="0"/>
  </r>
  <r>
    <x v="3"/>
    <x v="2"/>
    <n v="0.63"/>
    <n v="0.03"/>
    <n v="0"/>
    <n v="0.33"/>
    <n v="0"/>
  </r>
  <r>
    <x v="3"/>
    <x v="2"/>
    <n v="0.7"/>
    <n v="5.0000000000000001E-3"/>
    <n v="5.0000000000000001E-3"/>
    <n v="0.28000000000000003"/>
    <n v="0"/>
  </r>
  <r>
    <x v="3"/>
    <x v="0"/>
    <n v="0.66"/>
    <n v="0.03"/>
    <n v="0"/>
    <n v="0.28999999999999998"/>
    <n v="0"/>
  </r>
  <r>
    <x v="3"/>
    <x v="0"/>
    <n v="0.68"/>
    <n v="1.4999999999999999E-2"/>
    <n v="1.4999999999999999E-2"/>
    <n v="0.2800000000000000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E6DAD-EEF4-4857-8B24-31A6867BCEE3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O58:T60" firstHeaderRow="0" firstDataRow="1" firstDataCol="1"/>
  <pivotFields count="6"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axis="axisRow" compact="0" allDrilled="1" outline="0" subtotalTop="0" showAll="0" dataSourceSort="1" defaultAttributeDrillState="1">
      <items count="2">
        <item x="0"/>
        <item t="default"/>
      </items>
    </pivotField>
  </pivotFields>
  <rowFields count="1">
    <field x="5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" fld="4" subtotal="average" baseField="0" baseItem="0"/>
    <dataField name="Promedio de W" fld="3" subtotal="average" baseField="0" baseItem="0"/>
    <dataField name="Promedio de E" fld="2" subtotal="average" baseField="0" baseItem="0"/>
    <dataField name="Promedio de N" fld="1" subtotal="average" baseField="0" baseItem="0"/>
    <dataField name="Promedio de H" fld="0" subtotal="average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H"/>
    <pivotHierarchy dragToData="1" caption="Promedio de N"/>
    <pivotHierarchy dragToData="1" caption="Promedio de E"/>
    <pivotHierarchy dragToData="1" caption="Promedio de W"/>
    <pivotHierarchy dragToData="1" caption="Promedio de 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2!$O$1:$Y$26">
        <x15:activeTabTopLevelEntity name="[Rango 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C77F3-07CD-4862-B42D-5801EF75802C}" name="TablaDiná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C46:AH50" firstHeaderRow="0" firstDataRow="1" firstDataCol="1"/>
  <pivotFields count="6"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" fld="5" subtotal="average" baseField="0" baseItem="0"/>
    <dataField name="Promedio de W" fld="4" subtotal="average" baseField="0" baseItem="0"/>
    <dataField name="Promedio de E" fld="3" subtotal="average" baseField="0" baseItem="0"/>
    <dataField name="Promedio de N" fld="2" subtotal="average" baseField="0" baseItem="0"/>
    <dataField name="Promedio de H" fld="1" subtotal="average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H"/>
    <pivotHierarchy dragToData="1" caption="Promedio de N"/>
    <pivotHierarchy dragToData="1" caption="Promedio de E"/>
    <pivotHierarchy dragToData="1" caption="Promedio de W"/>
    <pivotHierarchy dragToData="1" caption="Promedio de A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2!$AC$1:$AO$7">
        <x15:activeTabTopLevelEntity name="[Rango 2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E5F78-E572-4A2B-B5D8-300CC6179C62}" name="TablaDiná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O46:T48" firstHeaderRow="0" firstDataRow="1" firstDataCol="1"/>
  <pivotFields count="6">
    <pivotField axis="axisRow" compact="0" allDrilled="1" outline="0" subtotalTop="0" showAll="0" dataSourceSort="1" defaultAttributeDrillState="1">
      <items count="2">
        <item x="0"/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1">
    <field x="0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" fld="5" subtotal="average" baseField="0" baseItem="0"/>
    <dataField name="Promedio de W" fld="4" subtotal="average" baseField="0" baseItem="0"/>
    <dataField name="Promedio de E" fld="3" subtotal="average" baseField="0" baseItem="0"/>
    <dataField name="Promedio de N" fld="2" subtotal="average" baseField="0" baseItem="0"/>
    <dataField name="Promedio de H" fld="1" subtotal="average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H"/>
    <pivotHierarchy dragToData="1" caption="Promedio de N"/>
    <pivotHierarchy dragToData="1" caption="Promedio de E"/>
    <pivotHierarchy dragToData="1" caption="Promedio de W"/>
    <pivotHierarchy dragToData="1" caption="Promedio de 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2!$O$1:$Y$26">
        <x15:activeTabTopLevelEntity name="[Rango 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64FAF-D023-4824-B27D-9C152FB7B694}" name="TablaDiná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78:F81" firstHeaderRow="0" firstDataRow="1" firstDataCol="1"/>
  <pivotFields count="6"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" fld="1" subtotal="average" baseField="0" baseItem="0"/>
    <dataField name="Promedio de W" fld="2" subtotal="average" baseField="0" baseItem="0"/>
    <dataField name="Promedio de E" fld="3" subtotal="average" baseField="0" baseItem="0"/>
    <dataField name="Promedio de N" fld="4" subtotal="average" baseField="0" baseItem="0"/>
    <dataField name="Promedio de H" fld="0" subtotal="average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Promedio de H"/>
    <pivotHierarchy dragToData="1" caption="Promedio de A"/>
    <pivotHierarchy dragToData="1" caption="Promedio de W"/>
    <pivotHierarchy dragToData="1" caption="Promedio de E"/>
    <pivotHierarchy dragToData="1" caption="Promedio de N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2!$A$1:$M$44">
        <x15:activeTabTopLevelEntity name="[Rango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7ABBF-54D4-4EDA-A1E9-46328E202D47}" name="TablaDinámica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47:F75" firstHeaderRow="0" firstDataRow="1" firstDataCol="1"/>
  <pivotFields count="6">
    <pivotField axis="axisRow" compact="0" allDrilled="1" outline="0" subtotalTop="0" showAll="0" dataSourceSort="1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" fld="2" subtotal="average" baseField="0" baseItem="0"/>
    <dataField name="Promedio de W" fld="3" subtotal="average" baseField="0" baseItem="0"/>
    <dataField name="Promedio de E" fld="4" subtotal="average" baseField="0" baseItem="0"/>
    <dataField name="Promedio de N" fld="5" subtotal="average" baseField="0" baseItem="0"/>
    <dataField name="Promedio de H" fld="1" subtotal="average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Promedio de H"/>
    <pivotHierarchy dragToData="1" caption="Promedio de A"/>
    <pivotHierarchy dragToData="1" caption="Promedio de W"/>
    <pivotHierarchy dragToData="1" caption="Promedio de E"/>
    <pivotHierarchy dragToData="1" caption="Promedio de N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2!$A$1:$M$44">
        <x15:activeTabTopLevelEntity name="[Rango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A49DF-E001-483F-AC18-D642A91CED67}" name="TablaDiná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C55:AH58" firstHeaderRow="0" firstDataRow="1" firstDataCol="1"/>
  <pivotFields count="6"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" fld="4" subtotal="average" baseField="0" baseItem="0"/>
    <dataField name="Promedio de W" fld="3" subtotal="average" baseField="0" baseItem="0"/>
    <dataField name="Promedio de E" fld="2" subtotal="average" baseField="0" baseItem="0"/>
    <dataField name="Promedio de N" fld="1" subtotal="average" baseField="0" baseItem="0"/>
    <dataField name="Promedio de H" fld="0" subtotal="average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H"/>
    <pivotHierarchy dragToData="1" caption="Promedio de N"/>
    <pivotHierarchy dragToData="1" caption="Promedio de E"/>
    <pivotHierarchy dragToData="1" caption="Promedio de W"/>
    <pivotHierarchy dragToData="1" caption="Promedio de A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2!$AC$1:$AO$7">
        <x15:activeTabTopLevelEntity name="[Rango 2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8E5BD-4E7B-49A8-A4C2-1950CC23808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P4:U57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1">
        <item x="5"/>
        <item x="6"/>
        <item x="7"/>
        <item x="8"/>
        <item x="9"/>
        <item x="10"/>
        <item x="11"/>
        <item x="39"/>
        <item x="12"/>
        <item x="13"/>
        <item x="14"/>
        <item x="15"/>
        <item x="16"/>
        <item x="1"/>
        <item x="17"/>
        <item x="18"/>
        <item x="19"/>
        <item x="20"/>
        <item x="21"/>
        <item x="22"/>
        <item x="2"/>
        <item x="23"/>
        <item x="24"/>
        <item x="3"/>
        <item x="25"/>
        <item x="26"/>
        <item x="27"/>
        <item x="4"/>
        <item x="28"/>
        <item x="0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5" showAll="0"/>
  </pivotFields>
  <rowFields count="2">
    <field x="0"/>
    <field x="1"/>
  </rowFields>
  <rowItems count="53">
    <i>
      <x/>
    </i>
    <i r="1">
      <x v="29"/>
    </i>
    <i>
      <x v="1"/>
    </i>
    <i r="1">
      <x v="13"/>
    </i>
    <i r="1">
      <x v="20"/>
    </i>
    <i r="1">
      <x v="23"/>
    </i>
    <i r="1">
      <x v="27"/>
    </i>
    <i r="1">
      <x v="2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3"/>
    </i>
    <i r="1">
      <x v="7"/>
    </i>
    <i r="1">
      <x v="20"/>
    </i>
    <i r="1">
      <x v="2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" fld="2" subtotal="average" baseField="0" baseItem="1" numFmtId="164"/>
    <dataField name="Promedio de W" fld="3" subtotal="average" baseField="0" baseItem="1" numFmtId="164"/>
    <dataField name="Promedio de E" fld="4" subtotal="average" baseField="0" baseItem="1" numFmtId="164"/>
    <dataField name="Promedio de N" fld="5" subtotal="average" baseField="0" baseItem="1" numFmtId="164"/>
    <dataField name="Promedio de H" fld="6" subtotal="average" baseField="0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topLeftCell="A73" workbookViewId="0">
      <selection activeCell="D95" sqref="D95"/>
    </sheetView>
  </sheetViews>
  <sheetFormatPr baseColWidth="10" defaultColWidth="8.88671875" defaultRowHeight="14.4" x14ac:dyDescent="0.3"/>
  <cols>
    <col min="1" max="1" width="13.44140625" bestFit="1" customWidth="1"/>
    <col min="2" max="2" width="9.44140625" bestFit="1" customWidth="1"/>
    <col min="3" max="3" width="19.21875" bestFit="1" customWidth="1"/>
  </cols>
  <sheetData>
    <row r="1" spans="1:12" s="1" customFormat="1" x14ac:dyDescent="0.3">
      <c r="A1" s="1" t="s">
        <v>223</v>
      </c>
      <c r="B1" s="1" t="s">
        <v>222</v>
      </c>
      <c r="C1" s="1" t="s">
        <v>0</v>
      </c>
      <c r="D1" s="1" t="s">
        <v>38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</row>
    <row r="2" spans="1:12" x14ac:dyDescent="0.3">
      <c r="A2" t="s">
        <v>225</v>
      </c>
      <c r="B2" t="str">
        <f>LEFT(C2,FIND(" ",C2) - 1)</f>
        <v>Quercus</v>
      </c>
      <c r="C2" t="s">
        <v>1</v>
      </c>
      <c r="D2">
        <v>0</v>
      </c>
      <c r="E2" s="24">
        <f>IFERROR(VLOOKUP(C2,Hoja2!$E$1:$J$44,2,0),IFERROR(VLOOKUP($B2,Hoja2!$A$47:$F$75,2,0),VLOOKUP($A2,Hoja2!$A$78:$F$81,2,0)))</f>
        <v>0.39379999999999998</v>
      </c>
      <c r="F2" s="24">
        <f>IFERROR(VLOOKUP(C2,Hoja2!$E$1:$J$44,3,0),IFERROR(VLOOKUP($B2,Hoja2!$A$47:$F$75,3,0),VLOOKUP($A2,Hoja2!$A$78:$F$81,3,0)))</f>
        <v>0.2722</v>
      </c>
      <c r="G2" s="24">
        <v>9.8900000000000099E-2</v>
      </c>
      <c r="H2" s="24">
        <f>IFERROR(VLOOKUP(C2,Hoja2!$E$1:$J$44,5,0),IFERROR(VLOOKUP($B2,Hoja2!$A$47:$F$75,5,0),VLOOKUP($A2,Hoja2!$A$78:$F$81,5,0)))</f>
        <v>0.2351</v>
      </c>
      <c r="I2" s="24">
        <v>0</v>
      </c>
      <c r="J2" s="25"/>
      <c r="K2" s="25"/>
      <c r="L2" s="25"/>
    </row>
    <row r="3" spans="1:12" x14ac:dyDescent="0.3">
      <c r="A3" t="s">
        <v>225</v>
      </c>
      <c r="B3" t="str">
        <f t="shared" ref="B3:B66" si="0">LEFT(C3,FIND(" ",C3) - 1)</f>
        <v>Quercus</v>
      </c>
      <c r="C3" t="s">
        <v>1</v>
      </c>
      <c r="D3">
        <v>4</v>
      </c>
      <c r="E3" s="24">
        <f>IFERROR(VLOOKUP(C3,Hoja2!$E$1:$J$44,2,0),IFERROR(VLOOKUP($B3,Hoja2!$A$47:$F$75,2,0),VLOOKUP($A3,Hoja2!$A$78:$F$81,2,0)))</f>
        <v>0.39379999999999998</v>
      </c>
      <c r="F3" s="24">
        <f>IFERROR(VLOOKUP(C3,Hoja2!$E$1:$J$44,3,0),IFERROR(VLOOKUP($B3,Hoja2!$A$47:$F$75,3,0),VLOOKUP($A3,Hoja2!$A$78:$F$81,3,0)))</f>
        <v>0.2722</v>
      </c>
      <c r="G3" s="24">
        <v>9.8900000000000099E-2</v>
      </c>
      <c r="H3" s="24">
        <f>IFERROR(VLOOKUP(C3,Hoja2!$E$1:$J$44,5,0),IFERROR(VLOOKUP($B3,Hoja2!$A$47:$F$75,5,0),VLOOKUP($A3,Hoja2!$A$78:$F$81,5,0)))</f>
        <v>0.2351</v>
      </c>
      <c r="I3" s="24">
        <v>0</v>
      </c>
      <c r="J3" s="25"/>
      <c r="K3" s="25"/>
      <c r="L3" s="25"/>
    </row>
    <row r="4" spans="1:12" x14ac:dyDescent="0.3">
      <c r="A4" t="s">
        <v>225</v>
      </c>
      <c r="B4" t="str">
        <f t="shared" si="0"/>
        <v>Quercus</v>
      </c>
      <c r="C4" t="s">
        <v>1</v>
      </c>
      <c r="D4">
        <v>10</v>
      </c>
      <c r="E4" s="24">
        <f>IFERROR(VLOOKUP(C4,Hoja2!$AG$2:$AL$7,2,0),IFERROR(VLOOKUP($B4,Hoja2!$AC$46:$AH$50,2,0),VLOOKUP($A4,Hoja2!$AC$55:$AH$58,2,0)))</f>
        <v>0.71499999999999997</v>
      </c>
      <c r="F4" s="24">
        <f>IFERROR(VLOOKUP(C4,Hoja2!$AG$2:$AL$7,3,0),IFERROR(VLOOKUP($B4,Hoja2!$AC$46:$AH$50,3,0),VLOOKUP($A4,Hoja2!$AC$55:$AH$58,3,0)))</f>
        <v>1.4999999999999999E-2</v>
      </c>
      <c r="G4" s="24">
        <v>0</v>
      </c>
      <c r="H4" s="24">
        <f>IFERROR(VLOOKUP(C4,Hoja2!$AG$2:$AL$7,5,0),IFERROR(VLOOKUP($B4,Hoja2!$AC$46:$AH$50,5,0),VLOOKUP($A4,Hoja2!$AC$55:$AH$58,5,0)))</f>
        <v>0.27</v>
      </c>
      <c r="I4" s="24">
        <v>0</v>
      </c>
      <c r="J4" s="25"/>
      <c r="K4" s="25"/>
      <c r="L4" s="25"/>
    </row>
    <row r="5" spans="1:12" x14ac:dyDescent="0.3">
      <c r="A5" t="s">
        <v>225</v>
      </c>
      <c r="B5" t="str">
        <f t="shared" si="0"/>
        <v>Quercus</v>
      </c>
      <c r="C5" t="s">
        <v>2</v>
      </c>
      <c r="D5">
        <v>0</v>
      </c>
      <c r="E5" s="24">
        <f>IFERROR(VLOOKUP(C5,Hoja2!$E$1:$J$44,2,0),IFERROR(VLOOKUP($B5,Hoja2!$A$47:$F$75,2,0),VLOOKUP($A5,Hoja2!$A$78:$F$81,2,0)))</f>
        <v>0.39379999999999998</v>
      </c>
      <c r="F5" s="24">
        <f>IFERROR(VLOOKUP(C5,Hoja2!$E$1:$J$44,3,0),IFERROR(VLOOKUP($B5,Hoja2!$A$47:$F$75,3,0),VLOOKUP($A5,Hoja2!$A$78:$F$81,3,0)))</f>
        <v>0.2722</v>
      </c>
      <c r="G5" s="24">
        <v>9.8900000000000099E-2</v>
      </c>
      <c r="H5" s="24">
        <f>IFERROR(VLOOKUP(C5,Hoja2!$E$1:$J$44,5,0),IFERROR(VLOOKUP($B5,Hoja2!$A$47:$F$75,5,0),VLOOKUP($A5,Hoja2!$A$78:$F$81,5,0)))</f>
        <v>0.2351</v>
      </c>
      <c r="I5" s="24">
        <v>0</v>
      </c>
      <c r="J5" s="25"/>
      <c r="K5" s="25"/>
      <c r="L5" s="25"/>
    </row>
    <row r="6" spans="1:12" x14ac:dyDescent="0.3">
      <c r="A6" t="s">
        <v>225</v>
      </c>
      <c r="B6" t="str">
        <f t="shared" si="0"/>
        <v>Quercus</v>
      </c>
      <c r="C6" t="s">
        <v>2</v>
      </c>
      <c r="D6">
        <v>4</v>
      </c>
      <c r="E6" s="24">
        <f>IFERROR(VLOOKUP(C6,Hoja2!$E$1:$J$44,2,0),IFERROR(VLOOKUP($B6,Hoja2!$A$47:$F$75,2,0),VLOOKUP($A6,Hoja2!$A$78:$F$81,2,0)))</f>
        <v>0.39379999999999998</v>
      </c>
      <c r="F6" s="24">
        <f>IFERROR(VLOOKUP(C6,Hoja2!$E$1:$J$44,3,0),IFERROR(VLOOKUP($B6,Hoja2!$A$47:$F$75,3,0),VLOOKUP($A6,Hoja2!$A$78:$F$81,3,0)))</f>
        <v>0.2722</v>
      </c>
      <c r="G6" s="24">
        <v>9.8900000000000099E-2</v>
      </c>
      <c r="H6" s="24">
        <f>IFERROR(VLOOKUP(C6,Hoja2!$E$1:$J$44,5,0),IFERROR(VLOOKUP($B6,Hoja2!$A$47:$F$75,5,0),VLOOKUP($A6,Hoja2!$A$78:$F$81,5,0)))</f>
        <v>0.2351</v>
      </c>
      <c r="I6" s="24">
        <v>0</v>
      </c>
      <c r="J6" s="25"/>
      <c r="K6" s="25"/>
      <c r="L6" s="25"/>
    </row>
    <row r="7" spans="1:12" x14ac:dyDescent="0.3">
      <c r="A7" t="s">
        <v>225</v>
      </c>
      <c r="B7" t="str">
        <f t="shared" si="0"/>
        <v>Quercus</v>
      </c>
      <c r="C7" t="s">
        <v>2</v>
      </c>
      <c r="D7">
        <v>10</v>
      </c>
      <c r="E7" s="24">
        <f>IFERROR(VLOOKUP(C7,Hoja2!$AG$2:$AL$7,2,0),IFERROR(VLOOKUP($B7,Hoja2!$AC$46:$AH$50,2,0),VLOOKUP($A7,Hoja2!$AC$55:$AH$58,2,0)))</f>
        <v>0.71499999999999997</v>
      </c>
      <c r="F7" s="24">
        <f>IFERROR(VLOOKUP(C7,Hoja2!$AG$2:$AL$7,3,0),IFERROR(VLOOKUP($B7,Hoja2!$AC$46:$AH$50,3,0),VLOOKUP($A7,Hoja2!$AC$55:$AH$58,3,0)))</f>
        <v>1.4999999999999999E-2</v>
      </c>
      <c r="G7" s="24">
        <v>0</v>
      </c>
      <c r="H7" s="24">
        <f>IFERROR(VLOOKUP(C7,Hoja2!$AG$2:$AL$7,5,0),IFERROR(VLOOKUP($B7,Hoja2!$AC$46:$AH$50,5,0),VLOOKUP($A7,Hoja2!$AC$55:$AH$58,5,0)))</f>
        <v>0.27</v>
      </c>
      <c r="I7" s="24">
        <v>0</v>
      </c>
      <c r="J7" s="25"/>
      <c r="K7" s="25"/>
      <c r="L7" s="25"/>
    </row>
    <row r="8" spans="1:12" x14ac:dyDescent="0.3">
      <c r="A8" t="s">
        <v>224</v>
      </c>
      <c r="B8" t="str">
        <f t="shared" si="0"/>
        <v>Pinus</v>
      </c>
      <c r="C8" t="s">
        <v>3</v>
      </c>
      <c r="D8">
        <v>0</v>
      </c>
      <c r="E8" s="24">
        <f>IFERROR(VLOOKUP(C8,Hoja2!$E$1:$J$44,2,0),IFERROR(VLOOKUP($B8,Hoja2!$A$47:$F$75,2,0),VLOOKUP($A8,Hoja2!$A$78:$F$81,2,0)))</f>
        <v>0.45906249999999998</v>
      </c>
      <c r="F8" s="24">
        <f>IFERROR(VLOOKUP(C8,Hoja2!$E$1:$J$44,3,0),IFERROR(VLOOKUP($B8,Hoja2!$A$47:$F$75,3,0),VLOOKUP($A8,Hoja2!$A$78:$F$81,3,0)))</f>
        <v>0.16472500000000001</v>
      </c>
      <c r="G8" s="24">
        <v>0.10986250000000009</v>
      </c>
      <c r="H8" s="24">
        <f>IFERROR(VLOOKUP(C8,Hoja2!$E$1:$J$44,5,0),IFERROR(VLOOKUP($B8,Hoja2!$A$47:$F$75,5,0),VLOOKUP($A8,Hoja2!$A$78:$F$81,5,0)))</f>
        <v>0.26634999999999998</v>
      </c>
      <c r="I8" s="24">
        <v>0</v>
      </c>
      <c r="J8" s="25"/>
      <c r="K8" s="25"/>
      <c r="L8" s="25"/>
    </row>
    <row r="9" spans="1:12" x14ac:dyDescent="0.3">
      <c r="A9" t="s">
        <v>224</v>
      </c>
      <c r="B9" t="str">
        <f t="shared" si="0"/>
        <v>Pinus</v>
      </c>
      <c r="C9" t="s">
        <v>3</v>
      </c>
      <c r="D9">
        <v>4</v>
      </c>
      <c r="E9" s="24">
        <f>IFERROR(VLOOKUP(C9,Hoja2!$S$2:$X$2,2,0),IFERROR(VLOOKUP($B9,Hoja2!$O$46:$T$48,2,0),VLOOKUP($A9,Hoja2!$O$58:$T$60,2,0)))</f>
        <v>0.47466000000000003</v>
      </c>
      <c r="F9" s="24">
        <f>IFERROR(VLOOKUP(D9,Hoja2!$S$2:$X$2,3,0),IFERROR(VLOOKUP($B9,Hoja2!$O$46:$T$48,3,0),VLOOKUP($A9,Hoja2!$O$58:$T$60,3,0)))</f>
        <v>1.9012000000000001E-2</v>
      </c>
      <c r="G9" s="24">
        <v>7.6080000000000036E-2</v>
      </c>
      <c r="H9" s="24">
        <f>IFERROR(VLOOKUP(F9,Hoja2!$S$2:$X$2,5,0),IFERROR(VLOOKUP($B9,Hoja2!$O$46:$T$48,5,0),VLOOKUP($A9,Hoja2!$O$58:$T$60,5,0)))</f>
        <v>0.43024799999999996</v>
      </c>
      <c r="I9" s="24">
        <v>0</v>
      </c>
      <c r="J9" s="25"/>
      <c r="K9" s="25"/>
      <c r="L9" s="25"/>
    </row>
    <row r="10" spans="1:12" x14ac:dyDescent="0.3">
      <c r="A10" t="s">
        <v>224</v>
      </c>
      <c r="B10" t="str">
        <f t="shared" si="0"/>
        <v>Pinus</v>
      </c>
      <c r="C10" t="s">
        <v>3</v>
      </c>
      <c r="D10">
        <v>10</v>
      </c>
      <c r="E10" s="24">
        <f>IFERROR(VLOOKUP(C10,Hoja2!$AG$2:$AL$7,2,0),IFERROR(VLOOKUP($B10,Hoja2!$AC$46:$AH$50,2,0),VLOOKUP($A10,Hoja2!$AC$55:$AH$58,2,0)))</f>
        <v>0.67</v>
      </c>
      <c r="F10" s="24">
        <f>IFERROR(VLOOKUP(C10,Hoja2!$AG$2:$AL$7,3,0),IFERROR(VLOOKUP($B10,Hoja2!$AC$46:$AH$50,3,0),VLOOKUP($A10,Hoja2!$AC$55:$AH$58,3,0)))</f>
        <v>2.2499999999999999E-2</v>
      </c>
      <c r="G10" s="24">
        <v>2.2499999999999964E-2</v>
      </c>
      <c r="H10" s="24">
        <f>IFERROR(VLOOKUP(C10,Hoja2!$AG$2:$AL$7,5,0),IFERROR(VLOOKUP($B10,Hoja2!$AC$46:$AH$50,5,0),VLOOKUP($A10,Hoja2!$AC$55:$AH$58,5,0)))</f>
        <v>0.28499999999999998</v>
      </c>
      <c r="I10" s="24">
        <v>0</v>
      </c>
      <c r="J10" s="25"/>
      <c r="K10" s="25"/>
      <c r="L10" s="25"/>
    </row>
    <row r="11" spans="1:12" x14ac:dyDescent="0.3">
      <c r="A11" t="s">
        <v>224</v>
      </c>
      <c r="B11" t="str">
        <f t="shared" si="0"/>
        <v>Pinus</v>
      </c>
      <c r="C11" t="s">
        <v>4</v>
      </c>
      <c r="D11">
        <v>0</v>
      </c>
      <c r="E11" s="24">
        <f>IFERROR(VLOOKUP(C11,Hoja2!$E$1:$J$44,2,0),IFERROR(VLOOKUP($B11,Hoja2!$A$47:$F$75,2,0),VLOOKUP($A11,Hoja2!$A$78:$F$81,2,0)))</f>
        <v>0.47899999999999998</v>
      </c>
      <c r="F11" s="24">
        <f>IFERROR(VLOOKUP(C11,Hoja2!$E$1:$J$44,3,0),IFERROR(VLOOKUP($B11,Hoja2!$A$47:$F$75,3,0),VLOOKUP($A11,Hoja2!$A$78:$F$81,3,0)))</f>
        <v>0.1633</v>
      </c>
      <c r="G11" s="24">
        <v>8.1699999999999995E-2</v>
      </c>
      <c r="H11" s="24">
        <f>IFERROR(VLOOKUP(C11,Hoja2!$E$1:$J$44,5,0),IFERROR(VLOOKUP($B11,Hoja2!$A$47:$F$75,5,0),VLOOKUP($A11,Hoja2!$A$78:$F$81,5,0)))</f>
        <v>0.27600000000000002</v>
      </c>
      <c r="I11" s="24">
        <v>0</v>
      </c>
      <c r="J11" s="25"/>
      <c r="K11" s="25"/>
      <c r="L11" s="25"/>
    </row>
    <row r="12" spans="1:12" x14ac:dyDescent="0.3">
      <c r="A12" t="s">
        <v>224</v>
      </c>
      <c r="B12" t="str">
        <f t="shared" si="0"/>
        <v>Pinus</v>
      </c>
      <c r="C12" t="s">
        <v>4</v>
      </c>
      <c r="D12">
        <v>4</v>
      </c>
      <c r="E12" s="24">
        <f>IFERROR(VLOOKUP(C12,Hoja2!$S$2:$X$2,2,0),IFERROR(VLOOKUP($B12,Hoja2!$O$46:$T$48,2,0),VLOOKUP($A12,Hoja2!$O$58:$T$60,2,0)))</f>
        <v>0.47466000000000003</v>
      </c>
      <c r="F12" s="24">
        <f>IFERROR(VLOOKUP(D12,Hoja2!$S$2:$X$2,3,0),IFERROR(VLOOKUP($B12,Hoja2!$O$46:$T$48,3,0),VLOOKUP($A12,Hoja2!$O$58:$T$60,3,0)))</f>
        <v>1.9012000000000001E-2</v>
      </c>
      <c r="G12" s="24">
        <v>7.6080000000000036E-2</v>
      </c>
      <c r="H12" s="24">
        <f>IFERROR(VLOOKUP(F12,Hoja2!$S$2:$X$2,5,0),IFERROR(VLOOKUP($B12,Hoja2!$O$46:$T$48,5,0),VLOOKUP($A12,Hoja2!$O$58:$T$60,5,0)))</f>
        <v>0.43024799999999996</v>
      </c>
      <c r="I12" s="24">
        <v>0</v>
      </c>
      <c r="J12" s="25"/>
      <c r="K12" s="25"/>
      <c r="L12" s="25"/>
    </row>
    <row r="13" spans="1:12" x14ac:dyDescent="0.3">
      <c r="A13" t="s">
        <v>224</v>
      </c>
      <c r="B13" t="str">
        <f t="shared" si="0"/>
        <v>Pinus</v>
      </c>
      <c r="C13" t="s">
        <v>4</v>
      </c>
      <c r="D13">
        <v>10</v>
      </c>
      <c r="E13" s="24">
        <f>IFERROR(VLOOKUP(C13,Hoja2!$AG$2:$AL$7,2,0),IFERROR(VLOOKUP($B13,Hoja2!$AC$46:$AH$50,2,0),VLOOKUP($A13,Hoja2!$AC$55:$AH$58,2,0)))</f>
        <v>0.67</v>
      </c>
      <c r="F13" s="24">
        <f>IFERROR(VLOOKUP(C13,Hoja2!$AG$2:$AL$7,3,0),IFERROR(VLOOKUP($B13,Hoja2!$AC$46:$AH$50,3,0),VLOOKUP($A13,Hoja2!$AC$55:$AH$58,3,0)))</f>
        <v>2.2499999999999999E-2</v>
      </c>
      <c r="G13" s="24">
        <v>2.2499999999999964E-2</v>
      </c>
      <c r="H13" s="24">
        <f>IFERROR(VLOOKUP(C13,Hoja2!$AG$2:$AL$7,5,0),IFERROR(VLOOKUP($B13,Hoja2!$AC$46:$AH$50,5,0),VLOOKUP($A13,Hoja2!$AC$55:$AH$58,5,0)))</f>
        <v>0.28499999999999998</v>
      </c>
      <c r="I13" s="24">
        <v>0</v>
      </c>
      <c r="J13" s="25"/>
      <c r="K13" s="25"/>
      <c r="L13" s="25"/>
    </row>
    <row r="14" spans="1:12" x14ac:dyDescent="0.3">
      <c r="A14" t="s">
        <v>225</v>
      </c>
      <c r="B14" t="str">
        <f t="shared" si="0"/>
        <v>Fagus</v>
      </c>
      <c r="C14" t="s">
        <v>6</v>
      </c>
      <c r="D14">
        <v>0</v>
      </c>
      <c r="E14" s="24">
        <f>IFERROR(VLOOKUP(C14,Hoja2!$E$1:$J$44,2,0),IFERROR(VLOOKUP($B14,Hoja2!$A$47:$F$75,2,0),VLOOKUP($A14,Hoja2!$A$78:$F$81,2,0)))</f>
        <v>0.4879</v>
      </c>
      <c r="F14" s="24">
        <f>IFERROR(VLOOKUP(C14,Hoja2!$E$1:$J$44,3,0),IFERROR(VLOOKUP($B14,Hoja2!$A$47:$F$75,3,0),VLOOKUP($A14,Hoja2!$A$78:$F$81,3,0)))</f>
        <v>0.15029999999999999</v>
      </c>
      <c r="G14" s="24">
        <v>8.1849999999999978E-2</v>
      </c>
      <c r="H14" s="24">
        <f>IFERROR(VLOOKUP(C14,Hoja2!$E$1:$J$44,5,0),IFERROR(VLOOKUP($B14,Hoja2!$A$47:$F$75,5,0),VLOOKUP($A14,Hoja2!$A$78:$F$81,5,0)))</f>
        <v>0.27994999999999998</v>
      </c>
      <c r="I14" s="24">
        <v>0</v>
      </c>
      <c r="J14" s="25"/>
      <c r="K14" s="25"/>
      <c r="L14" s="25"/>
    </row>
    <row r="15" spans="1:12" x14ac:dyDescent="0.3">
      <c r="A15" t="s">
        <v>225</v>
      </c>
      <c r="B15" t="str">
        <f t="shared" si="0"/>
        <v>Fagus</v>
      </c>
      <c r="C15" t="s">
        <v>6</v>
      </c>
      <c r="D15">
        <v>4</v>
      </c>
      <c r="E15" s="24">
        <f>IFERROR(VLOOKUP(C15,Hoja2!$E$1:$J$44,2,0),IFERROR(VLOOKUP($B15,Hoja2!$A$47:$F$75,2,0),VLOOKUP($A15,Hoja2!$A$78:$F$81,2,0)))</f>
        <v>0.4879</v>
      </c>
      <c r="F15" s="24">
        <f>IFERROR(VLOOKUP(C15,Hoja2!$E$1:$J$44,3,0),IFERROR(VLOOKUP($B15,Hoja2!$A$47:$F$75,3,0),VLOOKUP($A15,Hoja2!$A$78:$F$81,3,0)))</f>
        <v>0.15029999999999999</v>
      </c>
      <c r="G15" s="24">
        <v>8.1849999999999978E-2</v>
      </c>
      <c r="H15" s="24">
        <f>IFERROR(VLOOKUP(C15,Hoja2!$E$1:$J$44,5,0),IFERROR(VLOOKUP($B15,Hoja2!$A$47:$F$75,5,0),VLOOKUP($A15,Hoja2!$A$78:$F$81,5,0)))</f>
        <v>0.27994999999999998</v>
      </c>
      <c r="I15" s="24">
        <v>0</v>
      </c>
      <c r="J15" s="25"/>
      <c r="K15" s="25"/>
      <c r="L15" s="25"/>
    </row>
    <row r="16" spans="1:12" x14ac:dyDescent="0.3">
      <c r="A16" t="s">
        <v>225</v>
      </c>
      <c r="B16" t="str">
        <f t="shared" si="0"/>
        <v>Fagus</v>
      </c>
      <c r="C16" t="s">
        <v>6</v>
      </c>
      <c r="D16">
        <v>10</v>
      </c>
      <c r="E16" s="24">
        <f>IFERROR(VLOOKUP(C16,Hoja2!$AG$2:$AL$7,2,0),IFERROR(VLOOKUP($B16,Hoja2!$AC$46:$AH$50,2,0),VLOOKUP($A16,Hoja2!$AC$55:$AH$58,2,0)))</f>
        <v>0.71499999999999997</v>
      </c>
      <c r="F16" s="24">
        <f>IFERROR(VLOOKUP(C16,Hoja2!$AG$2:$AL$7,3,0),IFERROR(VLOOKUP($B16,Hoja2!$AC$46:$AH$50,3,0),VLOOKUP($A16,Hoja2!$AC$55:$AH$58,3,0)))</f>
        <v>1.4999999999999999E-2</v>
      </c>
      <c r="G16" s="24">
        <v>0</v>
      </c>
      <c r="H16" s="24">
        <f>IFERROR(VLOOKUP(C16,Hoja2!$AG$2:$AL$7,5,0),IFERROR(VLOOKUP($B16,Hoja2!$AC$46:$AH$50,5,0),VLOOKUP($A16,Hoja2!$AC$55:$AH$58,5,0)))</f>
        <v>0.27</v>
      </c>
      <c r="I16" s="24">
        <v>0</v>
      </c>
      <c r="J16" s="25"/>
      <c r="K16" s="25"/>
      <c r="L16" s="25"/>
    </row>
    <row r="17" spans="1:12" x14ac:dyDescent="0.3">
      <c r="A17" t="s">
        <v>225</v>
      </c>
      <c r="B17" t="str">
        <f t="shared" si="0"/>
        <v>Quercus</v>
      </c>
      <c r="C17" t="s">
        <v>7</v>
      </c>
      <c r="D17">
        <v>0</v>
      </c>
      <c r="E17" s="24">
        <f>IFERROR(VLOOKUP(C17,Hoja2!$E$1:$J$44,2,0),IFERROR(VLOOKUP($B17,Hoja2!$A$47:$F$75,2,0),VLOOKUP($A17,Hoja2!$A$78:$F$81,2,0)))</f>
        <v>0.39379999999999998</v>
      </c>
      <c r="F17" s="24">
        <f>IFERROR(VLOOKUP(C17,Hoja2!$E$1:$J$44,3,0),IFERROR(VLOOKUP($B17,Hoja2!$A$47:$F$75,3,0),VLOOKUP($A17,Hoja2!$A$78:$F$81,3,0)))</f>
        <v>0.2722</v>
      </c>
      <c r="G17" s="24">
        <v>9.8900000000000099E-2</v>
      </c>
      <c r="H17" s="24">
        <f>IFERROR(VLOOKUP(C17,Hoja2!$E$1:$J$44,5,0),IFERROR(VLOOKUP($B17,Hoja2!$A$47:$F$75,5,0),VLOOKUP($A17,Hoja2!$A$78:$F$81,5,0)))</f>
        <v>0.2351</v>
      </c>
      <c r="I17" s="24">
        <v>0</v>
      </c>
      <c r="J17" s="25"/>
      <c r="K17" s="25"/>
      <c r="L17" s="25"/>
    </row>
    <row r="18" spans="1:12" x14ac:dyDescent="0.3">
      <c r="A18" t="s">
        <v>225</v>
      </c>
      <c r="B18" t="str">
        <f t="shared" si="0"/>
        <v>Quercus</v>
      </c>
      <c r="C18" t="s">
        <v>7</v>
      </c>
      <c r="D18">
        <v>4</v>
      </c>
      <c r="E18" s="24">
        <f>IFERROR(VLOOKUP(C18,Hoja2!$E$1:$J$44,2,0),IFERROR(VLOOKUP($B18,Hoja2!$A$47:$F$75,2,0),VLOOKUP($A18,Hoja2!$A$78:$F$81,2,0)))</f>
        <v>0.39379999999999998</v>
      </c>
      <c r="F18" s="24">
        <f>IFERROR(VLOOKUP(C18,Hoja2!$E$1:$J$44,3,0),IFERROR(VLOOKUP($B18,Hoja2!$A$47:$F$75,3,0),VLOOKUP($A18,Hoja2!$A$78:$F$81,3,0)))</f>
        <v>0.2722</v>
      </c>
      <c r="G18" s="24">
        <v>9.8900000000000099E-2</v>
      </c>
      <c r="H18" s="24">
        <f>IFERROR(VLOOKUP(C18,Hoja2!$E$1:$J$44,5,0),IFERROR(VLOOKUP($B18,Hoja2!$A$47:$F$75,5,0),VLOOKUP($A18,Hoja2!$A$78:$F$81,5,0)))</f>
        <v>0.2351</v>
      </c>
      <c r="I18" s="24">
        <v>0</v>
      </c>
      <c r="J18" s="25"/>
      <c r="K18" s="25"/>
      <c r="L18" s="25"/>
    </row>
    <row r="19" spans="1:12" x14ac:dyDescent="0.3">
      <c r="A19" t="s">
        <v>225</v>
      </c>
      <c r="B19" t="str">
        <f t="shared" si="0"/>
        <v>Quercus</v>
      </c>
      <c r="C19" t="s">
        <v>7</v>
      </c>
      <c r="D19">
        <v>10</v>
      </c>
      <c r="E19" s="24">
        <f>IFERROR(VLOOKUP(C19,Hoja2!$AG$2:$AL$7,2,0),IFERROR(VLOOKUP($B19,Hoja2!$AC$46:$AH$50,2,0),VLOOKUP($A19,Hoja2!$AC$55:$AH$58,2,0)))</f>
        <v>0.71499999999999997</v>
      </c>
      <c r="F19" s="24">
        <f>IFERROR(VLOOKUP(C19,Hoja2!$AG$2:$AL$7,3,0),IFERROR(VLOOKUP($B19,Hoja2!$AC$46:$AH$50,3,0),VLOOKUP($A19,Hoja2!$AC$55:$AH$58,3,0)))</f>
        <v>1.4999999999999999E-2</v>
      </c>
      <c r="G19" s="24">
        <v>0</v>
      </c>
      <c r="H19" s="24">
        <f>IFERROR(VLOOKUP(C19,Hoja2!$AG$2:$AL$7,5,0),IFERROR(VLOOKUP($B19,Hoja2!$AC$46:$AH$50,5,0),VLOOKUP($A19,Hoja2!$AC$55:$AH$58,5,0)))</f>
        <v>0.27</v>
      </c>
      <c r="I19" s="24">
        <v>0</v>
      </c>
      <c r="J19" s="25"/>
      <c r="K19" s="25"/>
      <c r="L19" s="25"/>
    </row>
    <row r="20" spans="1:12" x14ac:dyDescent="0.3">
      <c r="A20" t="s">
        <v>225</v>
      </c>
      <c r="B20" t="str">
        <f t="shared" si="0"/>
        <v>Robinia</v>
      </c>
      <c r="C20" t="s">
        <v>8</v>
      </c>
      <c r="D20">
        <v>0</v>
      </c>
      <c r="E20" s="24">
        <f>IFERROR(VLOOKUP(C20,Hoja2!$E$1:$J$44,2,0),IFERROR(VLOOKUP($B20,Hoja2!$A$47:$F$75,2,0),VLOOKUP($A20,Hoja2!$A$78:$F$81,2,0)))</f>
        <v>0.40450000000000003</v>
      </c>
      <c r="F20" s="24">
        <f>IFERROR(VLOOKUP(C20,Hoja2!$E$1:$J$44,3,0),IFERROR(VLOOKUP($B20,Hoja2!$A$47:$F$75,3,0),VLOOKUP($A20,Hoja2!$A$78:$F$81,3,0)))</f>
        <v>0.3377</v>
      </c>
      <c r="G20" s="24">
        <v>8.120000000000005E-2</v>
      </c>
      <c r="H20" s="24">
        <f>IFERROR(VLOOKUP(C20,Hoja2!$E$1:$J$44,5,0),IFERROR(VLOOKUP($B20,Hoja2!$A$47:$F$75,5,0),VLOOKUP($A20,Hoja2!$A$78:$F$81,5,0)))</f>
        <v>0.17660000000000001</v>
      </c>
      <c r="I20" s="24">
        <v>0</v>
      </c>
      <c r="J20" s="25"/>
      <c r="K20" s="25"/>
      <c r="L20" s="25"/>
    </row>
    <row r="21" spans="1:12" x14ac:dyDescent="0.3">
      <c r="A21" t="s">
        <v>225</v>
      </c>
      <c r="B21" t="str">
        <f t="shared" si="0"/>
        <v>Robinia</v>
      </c>
      <c r="C21" t="s">
        <v>8</v>
      </c>
      <c r="D21">
        <v>4</v>
      </c>
      <c r="E21" s="24">
        <f>IFERROR(VLOOKUP(C21,Hoja2!$E$1:$J$44,2,0),IFERROR(VLOOKUP($B21,Hoja2!$A$47:$F$75,2,0),VLOOKUP($A21,Hoja2!$A$78:$F$81,2,0)))</f>
        <v>0.40450000000000003</v>
      </c>
      <c r="F21" s="24">
        <f>IFERROR(VLOOKUP(C21,Hoja2!$E$1:$J$44,3,0),IFERROR(VLOOKUP($B21,Hoja2!$A$47:$F$75,3,0),VLOOKUP($A21,Hoja2!$A$78:$F$81,3,0)))</f>
        <v>0.3377</v>
      </c>
      <c r="G21" s="24">
        <v>8.120000000000005E-2</v>
      </c>
      <c r="H21" s="24">
        <f>IFERROR(VLOOKUP(C21,Hoja2!$E$1:$J$44,5,0),IFERROR(VLOOKUP($B21,Hoja2!$A$47:$F$75,5,0),VLOOKUP($A21,Hoja2!$A$78:$F$81,5,0)))</f>
        <v>0.17660000000000001</v>
      </c>
      <c r="I21" s="24">
        <v>0</v>
      </c>
      <c r="J21" s="25"/>
      <c r="K21" s="25"/>
      <c r="L21" s="25"/>
    </row>
    <row r="22" spans="1:12" x14ac:dyDescent="0.3">
      <c r="A22" t="s">
        <v>225</v>
      </c>
      <c r="B22" t="str">
        <f t="shared" si="0"/>
        <v>Robinia</v>
      </c>
      <c r="C22" t="s">
        <v>8</v>
      </c>
      <c r="D22">
        <v>10</v>
      </c>
      <c r="E22" s="24">
        <f>IFERROR(VLOOKUP(C22,Hoja2!$AG$2:$AL$7,2,0),IFERROR(VLOOKUP($B22,Hoja2!$AC$46:$AH$50,2,0),VLOOKUP($A22,Hoja2!$AC$55:$AH$58,2,0)))</f>
        <v>0.71499999999999997</v>
      </c>
      <c r="F22" s="24">
        <f>IFERROR(VLOOKUP(C22,Hoja2!$AG$2:$AL$7,3,0),IFERROR(VLOOKUP($B22,Hoja2!$AC$46:$AH$50,3,0),VLOOKUP($A22,Hoja2!$AC$55:$AH$58,3,0)))</f>
        <v>1.4999999999999999E-2</v>
      </c>
      <c r="G22" s="24">
        <v>0</v>
      </c>
      <c r="H22" s="24">
        <f>IFERROR(VLOOKUP(C22,Hoja2!$AG$2:$AL$7,5,0),IFERROR(VLOOKUP($B22,Hoja2!$AC$46:$AH$50,5,0),VLOOKUP($A22,Hoja2!$AC$55:$AH$58,5,0)))</f>
        <v>0.27</v>
      </c>
      <c r="I22" s="24">
        <v>0</v>
      </c>
      <c r="J22" s="25"/>
      <c r="K22" s="25"/>
      <c r="L22" s="25"/>
    </row>
    <row r="23" spans="1:12" x14ac:dyDescent="0.3">
      <c r="A23" t="s">
        <v>225</v>
      </c>
      <c r="B23" t="str">
        <f t="shared" si="0"/>
        <v>Castanea</v>
      </c>
      <c r="C23" t="s">
        <v>9</v>
      </c>
      <c r="D23">
        <v>0</v>
      </c>
      <c r="E23" s="24">
        <f>IFERROR(VLOOKUP(C23,Hoja2!$E$1:$J$44,2,0),IFERROR(VLOOKUP($B23,Hoja2!$A$47:$F$75,2,0),VLOOKUP($A23,Hoja2!$A$78:$F$81,2,0)))</f>
        <v>0.46794074074074071</v>
      </c>
      <c r="F23" s="24">
        <f>IFERROR(VLOOKUP(C23,Hoja2!$E$1:$J$44,3,0),IFERROR(VLOOKUP($B23,Hoja2!$A$47:$F$75,3,0),VLOOKUP($A23,Hoja2!$A$78:$F$81,3,0)))</f>
        <v>0.26503703703703702</v>
      </c>
      <c r="G23" s="24">
        <v>8.9903703703703819E-2</v>
      </c>
      <c r="H23" s="24">
        <f>IFERROR(VLOOKUP(C23,Hoja2!$E$1:$J$44,5,0),IFERROR(VLOOKUP($B23,Hoja2!$A$47:$F$75,5,0),VLOOKUP($A23,Hoja2!$A$78:$F$81,5,0)))</f>
        <v>0.17711851851851851</v>
      </c>
      <c r="I23" s="24">
        <v>0</v>
      </c>
      <c r="J23" s="25"/>
      <c r="K23" s="25"/>
      <c r="L23" s="25"/>
    </row>
    <row r="24" spans="1:12" x14ac:dyDescent="0.3">
      <c r="A24" t="s">
        <v>225</v>
      </c>
      <c r="B24" t="str">
        <f t="shared" si="0"/>
        <v>Castanea</v>
      </c>
      <c r="C24" t="s">
        <v>9</v>
      </c>
      <c r="D24">
        <v>4</v>
      </c>
      <c r="E24" s="24">
        <f>IFERROR(VLOOKUP(C24,Hoja2!$E$1:$J$44,2,0),IFERROR(VLOOKUP($B24,Hoja2!$A$47:$F$75,2,0),VLOOKUP($A24,Hoja2!$A$78:$F$81,2,0)))</f>
        <v>0.46794074074074071</v>
      </c>
      <c r="F24" s="24">
        <f>IFERROR(VLOOKUP(C24,Hoja2!$E$1:$J$44,3,0),IFERROR(VLOOKUP($B24,Hoja2!$A$47:$F$75,3,0),VLOOKUP($A24,Hoja2!$A$78:$F$81,3,0)))</f>
        <v>0.26503703703703702</v>
      </c>
      <c r="G24" s="24">
        <v>8.9903703703703819E-2</v>
      </c>
      <c r="H24" s="24">
        <f>IFERROR(VLOOKUP(C24,Hoja2!$E$1:$J$44,5,0),IFERROR(VLOOKUP($B24,Hoja2!$A$47:$F$75,5,0),VLOOKUP($A24,Hoja2!$A$78:$F$81,5,0)))</f>
        <v>0.17711851851851851</v>
      </c>
      <c r="I24" s="24">
        <v>0</v>
      </c>
      <c r="J24" s="25"/>
      <c r="K24" s="25"/>
      <c r="L24" s="25"/>
    </row>
    <row r="25" spans="1:12" x14ac:dyDescent="0.3">
      <c r="A25" t="s">
        <v>225</v>
      </c>
      <c r="B25" t="str">
        <f t="shared" si="0"/>
        <v>Castanea</v>
      </c>
      <c r="C25" t="s">
        <v>9</v>
      </c>
      <c r="D25">
        <v>10</v>
      </c>
      <c r="E25" s="24">
        <f>IFERROR(VLOOKUP(C25,Hoja2!$AG$2:$AL$7,2,0),IFERROR(VLOOKUP($B25,Hoja2!$AC$46:$AH$50,2,0),VLOOKUP($A25,Hoja2!$AC$55:$AH$58,2,0)))</f>
        <v>0.71499999999999997</v>
      </c>
      <c r="F25" s="24">
        <f>IFERROR(VLOOKUP(C25,Hoja2!$AG$2:$AL$7,3,0),IFERROR(VLOOKUP($B25,Hoja2!$AC$46:$AH$50,3,0),VLOOKUP($A25,Hoja2!$AC$55:$AH$58,3,0)))</f>
        <v>1.4999999999999999E-2</v>
      </c>
      <c r="G25" s="24">
        <v>0</v>
      </c>
      <c r="H25" s="24">
        <f>IFERROR(VLOOKUP(C25,Hoja2!$AG$2:$AL$7,5,0),IFERROR(VLOOKUP($B25,Hoja2!$AC$46:$AH$50,5,0),VLOOKUP($A25,Hoja2!$AC$55:$AH$58,5,0)))</f>
        <v>0.27</v>
      </c>
      <c r="I25" s="24">
        <v>0</v>
      </c>
      <c r="J25" s="25"/>
      <c r="K25" s="25"/>
      <c r="L25" s="25"/>
    </row>
    <row r="26" spans="1:12" x14ac:dyDescent="0.3">
      <c r="A26" t="s">
        <v>225</v>
      </c>
      <c r="B26" t="str">
        <f t="shared" si="0"/>
        <v>Prunus</v>
      </c>
      <c r="C26" t="s">
        <v>10</v>
      </c>
      <c r="D26">
        <v>0</v>
      </c>
      <c r="E26" s="24">
        <f>IFERROR(VLOOKUP(C26,Hoja2!$E$1:$J$44,2,0),IFERROR(VLOOKUP($B26,Hoja2!$A$47:$F$75,2,0),VLOOKUP($A26,Hoja2!$A$78:$F$81,2,0)))</f>
        <v>0.46794074074074071</v>
      </c>
      <c r="F26" s="24">
        <f>IFERROR(VLOOKUP(C26,Hoja2!$E$1:$J$44,3,0),IFERROR(VLOOKUP($B26,Hoja2!$A$47:$F$75,3,0),VLOOKUP($A26,Hoja2!$A$78:$F$81,3,0)))</f>
        <v>0.26503703703703702</v>
      </c>
      <c r="G26" s="24">
        <v>8.9903703703703819E-2</v>
      </c>
      <c r="H26" s="24">
        <f>IFERROR(VLOOKUP(C26,Hoja2!$E$1:$J$44,5,0),IFERROR(VLOOKUP($B26,Hoja2!$A$47:$F$75,5,0),VLOOKUP($A26,Hoja2!$A$78:$F$81,5,0)))</f>
        <v>0.17711851851851851</v>
      </c>
      <c r="I26" s="24">
        <v>0</v>
      </c>
      <c r="J26" s="25"/>
      <c r="K26" s="25"/>
      <c r="L26" s="25"/>
    </row>
    <row r="27" spans="1:12" x14ac:dyDescent="0.3">
      <c r="A27" t="s">
        <v>225</v>
      </c>
      <c r="B27" t="str">
        <f t="shared" si="0"/>
        <v>Prunus</v>
      </c>
      <c r="C27" t="s">
        <v>10</v>
      </c>
      <c r="D27">
        <v>4</v>
      </c>
      <c r="E27" s="24">
        <f>IFERROR(VLOOKUP(C27,Hoja2!$E$1:$J$44,2,0),IFERROR(VLOOKUP($B27,Hoja2!$A$47:$F$75,2,0),VLOOKUP($A27,Hoja2!$A$78:$F$81,2,0)))</f>
        <v>0.46794074074074071</v>
      </c>
      <c r="F27" s="24">
        <f>IFERROR(VLOOKUP(C27,Hoja2!$E$1:$J$44,3,0),IFERROR(VLOOKUP($B27,Hoja2!$A$47:$F$75,3,0),VLOOKUP($A27,Hoja2!$A$78:$F$81,3,0)))</f>
        <v>0.26503703703703702</v>
      </c>
      <c r="G27" s="24">
        <v>8.9903703703703819E-2</v>
      </c>
      <c r="H27" s="24">
        <f>IFERROR(VLOOKUP(C27,Hoja2!$E$1:$J$44,5,0),IFERROR(VLOOKUP($B27,Hoja2!$A$47:$F$75,5,0),VLOOKUP($A27,Hoja2!$A$78:$F$81,5,0)))</f>
        <v>0.17711851851851851</v>
      </c>
      <c r="I27" s="24">
        <v>0</v>
      </c>
      <c r="J27" s="25"/>
      <c r="K27" s="25"/>
      <c r="L27" s="25"/>
    </row>
    <row r="28" spans="1:12" x14ac:dyDescent="0.3">
      <c r="A28" t="s">
        <v>225</v>
      </c>
      <c r="B28" t="str">
        <f t="shared" si="0"/>
        <v>Prunus</v>
      </c>
      <c r="C28" t="s">
        <v>10</v>
      </c>
      <c r="D28">
        <v>10</v>
      </c>
      <c r="E28" s="24">
        <f>IFERROR(VLOOKUP(C28,Hoja2!$AG$2:$AL$7,2,0),IFERROR(VLOOKUP($B28,Hoja2!$AC$46:$AH$50,2,0),VLOOKUP($A28,Hoja2!$AC$55:$AH$58,2,0)))</f>
        <v>0.71499999999999997</v>
      </c>
      <c r="F28" s="24">
        <f>IFERROR(VLOOKUP(C28,Hoja2!$AG$2:$AL$7,3,0),IFERROR(VLOOKUP($B28,Hoja2!$AC$46:$AH$50,3,0),VLOOKUP($A28,Hoja2!$AC$55:$AH$58,3,0)))</f>
        <v>1.4999999999999999E-2</v>
      </c>
      <c r="G28" s="24">
        <v>0</v>
      </c>
      <c r="H28" s="24">
        <f>IFERROR(VLOOKUP(C28,Hoja2!$AG$2:$AL$7,5,0),IFERROR(VLOOKUP($B28,Hoja2!$AC$46:$AH$50,5,0),VLOOKUP($A28,Hoja2!$AC$55:$AH$58,5,0)))</f>
        <v>0.27</v>
      </c>
      <c r="I28" s="24">
        <v>0</v>
      </c>
      <c r="J28" s="25"/>
      <c r="K28" s="25"/>
      <c r="L28" s="25"/>
    </row>
    <row r="29" spans="1:12" x14ac:dyDescent="0.3">
      <c r="A29" t="s">
        <v>225</v>
      </c>
      <c r="B29" t="str">
        <f t="shared" si="0"/>
        <v>Fraxinus</v>
      </c>
      <c r="C29" t="s">
        <v>11</v>
      </c>
      <c r="D29">
        <v>0</v>
      </c>
      <c r="E29" s="24">
        <f>IFERROR(VLOOKUP(C29,Hoja2!$E$1:$J$44,2,0),IFERROR(VLOOKUP($B29,Hoja2!$A$47:$F$75,2,0),VLOOKUP($A29,Hoja2!$A$78:$F$81,2,0)))</f>
        <v>0.46794074074074071</v>
      </c>
      <c r="F29" s="24">
        <f>IFERROR(VLOOKUP(C29,Hoja2!$E$1:$J$44,3,0),IFERROR(VLOOKUP($B29,Hoja2!$A$47:$F$75,3,0),VLOOKUP($A29,Hoja2!$A$78:$F$81,3,0)))</f>
        <v>0.26503703703703702</v>
      </c>
      <c r="G29" s="24">
        <v>8.9903703703703819E-2</v>
      </c>
      <c r="H29" s="24">
        <f>IFERROR(VLOOKUP(C29,Hoja2!$E$1:$J$44,5,0),IFERROR(VLOOKUP($B29,Hoja2!$A$47:$F$75,5,0),VLOOKUP($A29,Hoja2!$A$78:$F$81,5,0)))</f>
        <v>0.17711851851851851</v>
      </c>
      <c r="I29" s="24">
        <v>0</v>
      </c>
      <c r="J29" s="25"/>
      <c r="K29" s="25"/>
      <c r="L29" s="25"/>
    </row>
    <row r="30" spans="1:12" x14ac:dyDescent="0.3">
      <c r="A30" t="s">
        <v>225</v>
      </c>
      <c r="B30" t="str">
        <f t="shared" si="0"/>
        <v>Fraxinus</v>
      </c>
      <c r="C30" t="s">
        <v>11</v>
      </c>
      <c r="D30">
        <v>4</v>
      </c>
      <c r="E30" s="24">
        <f>IFERROR(VLOOKUP(C30,Hoja2!$E$1:$J$44,2,0),IFERROR(VLOOKUP($B30,Hoja2!$A$47:$F$75,2,0),VLOOKUP($A30,Hoja2!$A$78:$F$81,2,0)))</f>
        <v>0.46794074074074071</v>
      </c>
      <c r="F30" s="24">
        <f>IFERROR(VLOOKUP(C30,Hoja2!$E$1:$J$44,3,0),IFERROR(VLOOKUP($B30,Hoja2!$A$47:$F$75,3,0),VLOOKUP($A30,Hoja2!$A$78:$F$81,3,0)))</f>
        <v>0.26503703703703702</v>
      </c>
      <c r="G30" s="24">
        <v>8.9903703703703819E-2</v>
      </c>
      <c r="H30" s="24">
        <f>IFERROR(VLOOKUP(C30,Hoja2!$E$1:$J$44,5,0),IFERROR(VLOOKUP($B30,Hoja2!$A$47:$F$75,5,0),VLOOKUP($A30,Hoja2!$A$78:$F$81,5,0)))</f>
        <v>0.17711851851851851</v>
      </c>
      <c r="I30" s="24">
        <v>0</v>
      </c>
      <c r="J30" s="25"/>
      <c r="K30" s="25"/>
      <c r="L30" s="25"/>
    </row>
    <row r="31" spans="1:12" x14ac:dyDescent="0.3">
      <c r="A31" t="s">
        <v>225</v>
      </c>
      <c r="B31" t="str">
        <f t="shared" si="0"/>
        <v>Fraxinus</v>
      </c>
      <c r="C31" t="s">
        <v>11</v>
      </c>
      <c r="D31">
        <v>10</v>
      </c>
      <c r="E31" s="24">
        <f>IFERROR(VLOOKUP(C31,Hoja2!$AG$2:$AL$7,2,0),IFERROR(VLOOKUP($B31,Hoja2!$AC$46:$AH$50,2,0),VLOOKUP($A31,Hoja2!$AC$55:$AH$58,2,0)))</f>
        <v>0.71499999999999997</v>
      </c>
      <c r="F31" s="24">
        <f>IFERROR(VLOOKUP(C31,Hoja2!$AG$2:$AL$7,3,0),IFERROR(VLOOKUP($B31,Hoja2!$AC$46:$AH$50,3,0),VLOOKUP($A31,Hoja2!$AC$55:$AH$58,3,0)))</f>
        <v>1.4999999999999999E-2</v>
      </c>
      <c r="G31" s="24">
        <v>0</v>
      </c>
      <c r="H31" s="24">
        <f>IFERROR(VLOOKUP(C31,Hoja2!$AG$2:$AL$7,5,0),IFERROR(VLOOKUP($B31,Hoja2!$AC$46:$AH$50,5,0),VLOOKUP($A31,Hoja2!$AC$55:$AH$58,5,0)))</f>
        <v>0.27</v>
      </c>
      <c r="I31" s="24">
        <v>0</v>
      </c>
      <c r="J31" s="25"/>
      <c r="K31" s="25"/>
      <c r="L31" s="25"/>
    </row>
    <row r="32" spans="1:12" x14ac:dyDescent="0.3">
      <c r="A32" t="s">
        <v>225</v>
      </c>
      <c r="B32" t="str">
        <f t="shared" si="0"/>
        <v>Arbutus</v>
      </c>
      <c r="C32" t="s">
        <v>12</v>
      </c>
      <c r="D32">
        <v>0</v>
      </c>
      <c r="E32" s="24">
        <f>IFERROR(VLOOKUP(C32,Hoja2!$E$1:$J$44,2,0),IFERROR(VLOOKUP($B32,Hoja2!$A$47:$F$75,2,0),VLOOKUP($A32,Hoja2!$A$78:$F$81,2,0)))</f>
        <v>0.46794074074074071</v>
      </c>
      <c r="F32" s="24">
        <f>IFERROR(VLOOKUP(C32,Hoja2!$E$1:$J$44,3,0),IFERROR(VLOOKUP($B32,Hoja2!$A$47:$F$75,3,0),VLOOKUP($A32,Hoja2!$A$78:$F$81,3,0)))</f>
        <v>0.26503703703703702</v>
      </c>
      <c r="G32" s="24">
        <v>8.9903703703703819E-2</v>
      </c>
      <c r="H32" s="24">
        <f>IFERROR(VLOOKUP(C32,Hoja2!$E$1:$J$44,5,0),IFERROR(VLOOKUP($B32,Hoja2!$A$47:$F$75,5,0),VLOOKUP($A32,Hoja2!$A$78:$F$81,5,0)))</f>
        <v>0.17711851851851851</v>
      </c>
      <c r="I32" s="24">
        <v>0</v>
      </c>
      <c r="J32" s="25"/>
      <c r="K32" s="25"/>
      <c r="L32" s="25"/>
    </row>
    <row r="33" spans="1:12" x14ac:dyDescent="0.3">
      <c r="A33" t="s">
        <v>225</v>
      </c>
      <c r="B33" t="str">
        <f t="shared" si="0"/>
        <v>Arbutus</v>
      </c>
      <c r="C33" t="s">
        <v>12</v>
      </c>
      <c r="D33">
        <v>4</v>
      </c>
      <c r="E33" s="24">
        <f>IFERROR(VLOOKUP(C33,Hoja2!$E$1:$J$44,2,0),IFERROR(VLOOKUP($B33,Hoja2!$A$47:$F$75,2,0),VLOOKUP($A33,Hoja2!$A$78:$F$81,2,0)))</f>
        <v>0.46794074074074071</v>
      </c>
      <c r="F33" s="24">
        <f>IFERROR(VLOOKUP(C33,Hoja2!$E$1:$J$44,3,0),IFERROR(VLOOKUP($B33,Hoja2!$A$47:$F$75,3,0),VLOOKUP($A33,Hoja2!$A$78:$F$81,3,0)))</f>
        <v>0.26503703703703702</v>
      </c>
      <c r="G33" s="24">
        <v>8.9903703703703819E-2</v>
      </c>
      <c r="H33" s="24">
        <f>IFERROR(VLOOKUP(C33,Hoja2!$E$1:$J$44,5,0),IFERROR(VLOOKUP($B33,Hoja2!$A$47:$F$75,5,0),VLOOKUP($A33,Hoja2!$A$78:$F$81,5,0)))</f>
        <v>0.17711851851851851</v>
      </c>
      <c r="I33" s="24">
        <v>0</v>
      </c>
      <c r="J33" s="25"/>
      <c r="K33" s="25"/>
      <c r="L33" s="25"/>
    </row>
    <row r="34" spans="1:12" x14ac:dyDescent="0.3">
      <c r="A34" t="s">
        <v>225</v>
      </c>
      <c r="B34" t="str">
        <f t="shared" si="0"/>
        <v>Arbutus</v>
      </c>
      <c r="C34" t="s">
        <v>12</v>
      </c>
      <c r="D34">
        <v>10</v>
      </c>
      <c r="E34" s="24">
        <f>IFERROR(VLOOKUP(C34,Hoja2!$AG$2:$AL$7,2,0),IFERROR(VLOOKUP($B34,Hoja2!$AC$46:$AH$50,2,0),VLOOKUP($A34,Hoja2!$AC$55:$AH$58,2,0)))</f>
        <v>0.71499999999999997</v>
      </c>
      <c r="F34" s="24">
        <f>IFERROR(VLOOKUP(C34,Hoja2!$AG$2:$AL$7,3,0),IFERROR(VLOOKUP($B34,Hoja2!$AC$46:$AH$50,3,0),VLOOKUP($A34,Hoja2!$AC$55:$AH$58,3,0)))</f>
        <v>1.4999999999999999E-2</v>
      </c>
      <c r="G34" s="24">
        <v>0</v>
      </c>
      <c r="H34" s="24">
        <f>IFERROR(VLOOKUP(C34,Hoja2!$AG$2:$AL$7,5,0),IFERROR(VLOOKUP($B34,Hoja2!$AC$46:$AH$50,5,0),VLOOKUP($A34,Hoja2!$AC$55:$AH$58,5,0)))</f>
        <v>0.27</v>
      </c>
      <c r="I34" s="24">
        <v>0</v>
      </c>
      <c r="J34" s="25"/>
      <c r="K34" s="25"/>
      <c r="L34" s="25"/>
    </row>
    <row r="35" spans="1:12" x14ac:dyDescent="0.3">
      <c r="A35" t="s">
        <v>224</v>
      </c>
      <c r="B35" t="str">
        <f t="shared" si="0"/>
        <v>Pinus</v>
      </c>
      <c r="C35" t="s">
        <v>13</v>
      </c>
      <c r="D35">
        <v>0</v>
      </c>
      <c r="E35" s="24">
        <f>IFERROR(VLOOKUP(C35,Hoja2!$E$1:$J$44,2,0),IFERROR(VLOOKUP($B35,Hoja2!$A$47:$F$75,2,0),VLOOKUP($A35,Hoja2!$A$78:$F$81,2,0)))</f>
        <v>0.45906249999999998</v>
      </c>
      <c r="F35" s="24">
        <f>IFERROR(VLOOKUP(C35,Hoja2!$E$1:$J$44,3,0),IFERROR(VLOOKUP($B35,Hoja2!$A$47:$F$75,3,0),VLOOKUP($A35,Hoja2!$A$78:$F$81,3,0)))</f>
        <v>0.16472500000000001</v>
      </c>
      <c r="G35" s="24">
        <v>0.10986250000000009</v>
      </c>
      <c r="H35" s="24">
        <f>IFERROR(VLOOKUP(C35,Hoja2!$E$1:$J$44,5,0),IFERROR(VLOOKUP($B35,Hoja2!$A$47:$F$75,5,0),VLOOKUP($A35,Hoja2!$A$78:$F$81,5,0)))</f>
        <v>0.26634999999999998</v>
      </c>
      <c r="I35" s="24">
        <v>0</v>
      </c>
      <c r="J35" s="25"/>
      <c r="K35" s="25"/>
      <c r="L35" s="25"/>
    </row>
    <row r="36" spans="1:12" x14ac:dyDescent="0.3">
      <c r="A36" t="s">
        <v>224</v>
      </c>
      <c r="B36" t="str">
        <f t="shared" si="0"/>
        <v>Pinus</v>
      </c>
      <c r="C36" t="s">
        <v>13</v>
      </c>
      <c r="D36">
        <v>4</v>
      </c>
      <c r="E36" s="24">
        <f>IFERROR(VLOOKUP(C36,Hoja2!$S$2:$X$2,2,0),IFERROR(VLOOKUP($B36,Hoja2!$O$46:$T$48,2,0),VLOOKUP($A36,Hoja2!$O$58:$T$60,2,0)))</f>
        <v>0.47466000000000003</v>
      </c>
      <c r="F36" s="24">
        <f>IFERROR(VLOOKUP(D36,Hoja2!$S$2:$X$2,3,0),IFERROR(VLOOKUP($B36,Hoja2!$O$46:$T$48,3,0),VLOOKUP($A36,Hoja2!$O$58:$T$60,3,0)))</f>
        <v>1.9012000000000001E-2</v>
      </c>
      <c r="G36" s="24">
        <v>7.6080000000000036E-2</v>
      </c>
      <c r="H36" s="24">
        <f>IFERROR(VLOOKUP(F36,Hoja2!$S$2:$X$2,5,0),IFERROR(VLOOKUP($B36,Hoja2!$O$46:$T$48,5,0),VLOOKUP($A36,Hoja2!$O$58:$T$60,5,0)))</f>
        <v>0.43024799999999996</v>
      </c>
      <c r="I36" s="24">
        <v>0</v>
      </c>
      <c r="J36" s="25"/>
      <c r="K36" s="25"/>
      <c r="L36" s="25"/>
    </row>
    <row r="37" spans="1:12" x14ac:dyDescent="0.3">
      <c r="A37" t="s">
        <v>224</v>
      </c>
      <c r="B37" t="str">
        <f t="shared" si="0"/>
        <v>Pinus</v>
      </c>
      <c r="C37" t="s">
        <v>13</v>
      </c>
      <c r="D37">
        <v>10</v>
      </c>
      <c r="E37" s="24">
        <f>IFERROR(VLOOKUP(C37,Hoja2!$AG$2:$AL$7,2,0),IFERROR(VLOOKUP($B37,Hoja2!$AC$46:$AH$50,2,0),VLOOKUP($A37,Hoja2!$AC$55:$AH$58,2,0)))</f>
        <v>0.67</v>
      </c>
      <c r="F37" s="24">
        <f>IFERROR(VLOOKUP(C37,Hoja2!$AG$2:$AL$7,3,0),IFERROR(VLOOKUP($B37,Hoja2!$AC$46:$AH$50,3,0),VLOOKUP($A37,Hoja2!$AC$55:$AH$58,3,0)))</f>
        <v>2.2499999999999999E-2</v>
      </c>
      <c r="G37" s="24">
        <v>2.2499999999999964E-2</v>
      </c>
      <c r="H37" s="24">
        <f>IFERROR(VLOOKUP(C37,Hoja2!$AG$2:$AL$7,5,0),IFERROR(VLOOKUP($B37,Hoja2!$AC$46:$AH$50,5,0),VLOOKUP($A37,Hoja2!$AC$55:$AH$58,5,0)))</f>
        <v>0.28499999999999998</v>
      </c>
      <c r="I37" s="24">
        <v>0</v>
      </c>
      <c r="J37" s="25"/>
      <c r="K37" s="25"/>
      <c r="L37" s="25"/>
    </row>
    <row r="38" spans="1:12" x14ac:dyDescent="0.3">
      <c r="A38" t="s">
        <v>225</v>
      </c>
      <c r="B38" t="str">
        <f t="shared" si="0"/>
        <v>Tilia</v>
      </c>
      <c r="C38" t="s">
        <v>14</v>
      </c>
      <c r="D38">
        <v>0</v>
      </c>
      <c r="E38" s="24">
        <f>IFERROR(VLOOKUP(C38,Hoja2!$E$1:$J$44,2,0),IFERROR(VLOOKUP($B38,Hoja2!$A$47:$F$75,2,0),VLOOKUP($A38,Hoja2!$A$78:$F$81,2,0)))</f>
        <v>0.46794074074074071</v>
      </c>
      <c r="F38" s="24">
        <f>IFERROR(VLOOKUP(C38,Hoja2!$E$1:$J$44,3,0),IFERROR(VLOOKUP($B38,Hoja2!$A$47:$F$75,3,0),VLOOKUP($A38,Hoja2!$A$78:$F$81,3,0)))</f>
        <v>0.26503703703703702</v>
      </c>
      <c r="G38" s="24">
        <v>8.9903703703703819E-2</v>
      </c>
      <c r="H38" s="24">
        <f>IFERROR(VLOOKUP(C38,Hoja2!$E$1:$J$44,5,0),IFERROR(VLOOKUP($B38,Hoja2!$A$47:$F$75,5,0),VLOOKUP($A38,Hoja2!$A$78:$F$81,5,0)))</f>
        <v>0.17711851851851851</v>
      </c>
      <c r="I38" s="24">
        <v>0</v>
      </c>
      <c r="J38" s="25"/>
      <c r="K38" s="25"/>
      <c r="L38" s="25"/>
    </row>
    <row r="39" spans="1:12" x14ac:dyDescent="0.3">
      <c r="A39" t="s">
        <v>225</v>
      </c>
      <c r="B39" t="str">
        <f t="shared" si="0"/>
        <v>Tilia</v>
      </c>
      <c r="C39" t="s">
        <v>14</v>
      </c>
      <c r="D39">
        <v>4</v>
      </c>
      <c r="E39" s="24">
        <f>IFERROR(VLOOKUP(C39,Hoja2!$E$1:$J$44,2,0),IFERROR(VLOOKUP($B39,Hoja2!$A$47:$F$75,2,0),VLOOKUP($A39,Hoja2!$A$78:$F$81,2,0)))</f>
        <v>0.46794074074074071</v>
      </c>
      <c r="F39" s="24">
        <f>IFERROR(VLOOKUP(C39,Hoja2!$E$1:$J$44,3,0),IFERROR(VLOOKUP($B39,Hoja2!$A$47:$F$75,3,0),VLOOKUP($A39,Hoja2!$A$78:$F$81,3,0)))</f>
        <v>0.26503703703703702</v>
      </c>
      <c r="G39" s="24">
        <v>8.9903703703703819E-2</v>
      </c>
      <c r="H39" s="24">
        <f>IFERROR(VLOOKUP(C39,Hoja2!$E$1:$J$44,5,0),IFERROR(VLOOKUP($B39,Hoja2!$A$47:$F$75,5,0),VLOOKUP($A39,Hoja2!$A$78:$F$81,5,0)))</f>
        <v>0.17711851851851851</v>
      </c>
      <c r="I39" s="24">
        <v>0</v>
      </c>
      <c r="J39" s="25"/>
      <c r="K39" s="25"/>
      <c r="L39" s="25"/>
    </row>
    <row r="40" spans="1:12" x14ac:dyDescent="0.3">
      <c r="A40" t="s">
        <v>225</v>
      </c>
      <c r="B40" t="str">
        <f t="shared" si="0"/>
        <v>Tilia</v>
      </c>
      <c r="C40" t="s">
        <v>14</v>
      </c>
      <c r="D40">
        <v>10</v>
      </c>
      <c r="E40" s="24">
        <f>IFERROR(VLOOKUP(C40,Hoja2!$AG$2:$AL$7,2,0),IFERROR(VLOOKUP($B40,Hoja2!$AC$46:$AH$50,2,0),VLOOKUP($A40,Hoja2!$AC$55:$AH$58,2,0)))</f>
        <v>0.71499999999999997</v>
      </c>
      <c r="F40" s="24">
        <f>IFERROR(VLOOKUP(C40,Hoja2!$AG$2:$AL$7,3,0),IFERROR(VLOOKUP($B40,Hoja2!$AC$46:$AH$50,3,0),VLOOKUP($A40,Hoja2!$AC$55:$AH$58,3,0)))</f>
        <v>1.4999999999999999E-2</v>
      </c>
      <c r="G40" s="24">
        <v>0</v>
      </c>
      <c r="H40" s="24">
        <f>IFERROR(VLOOKUP(C40,Hoja2!$AG$2:$AL$7,5,0),IFERROR(VLOOKUP($B40,Hoja2!$AC$46:$AH$50,5,0),VLOOKUP($A40,Hoja2!$AC$55:$AH$58,5,0)))</f>
        <v>0.27</v>
      </c>
      <c r="I40" s="24">
        <v>0</v>
      </c>
      <c r="J40" s="25"/>
      <c r="K40" s="25"/>
      <c r="L40" s="25"/>
    </row>
    <row r="41" spans="1:12" x14ac:dyDescent="0.3">
      <c r="A41" t="s">
        <v>225</v>
      </c>
      <c r="B41" t="str">
        <f t="shared" si="0"/>
        <v>Quercus</v>
      </c>
      <c r="C41" t="s">
        <v>15</v>
      </c>
      <c r="D41">
        <v>0</v>
      </c>
      <c r="E41" s="24">
        <f>IFERROR(VLOOKUP(C41,Hoja2!$E$1:$J$44,2,0),IFERROR(VLOOKUP($B41,Hoja2!$A$47:$F$75,2,0),VLOOKUP($A41,Hoja2!$A$78:$F$81,2,0)))</f>
        <v>0.39379999999999998</v>
      </c>
      <c r="F41" s="24">
        <f>IFERROR(VLOOKUP(C41,Hoja2!$E$1:$J$44,3,0),IFERROR(VLOOKUP($B41,Hoja2!$A$47:$F$75,3,0),VLOOKUP($A41,Hoja2!$A$78:$F$81,3,0)))</f>
        <v>0.2722</v>
      </c>
      <c r="G41" s="24">
        <v>9.8900000000000099E-2</v>
      </c>
      <c r="H41" s="24">
        <f>IFERROR(VLOOKUP(C41,Hoja2!$E$1:$J$44,5,0),IFERROR(VLOOKUP($B41,Hoja2!$A$47:$F$75,5,0),VLOOKUP($A41,Hoja2!$A$78:$F$81,5,0)))</f>
        <v>0.2351</v>
      </c>
      <c r="I41" s="24">
        <v>0</v>
      </c>
      <c r="J41" s="25"/>
      <c r="K41" s="25"/>
      <c r="L41" s="25"/>
    </row>
    <row r="42" spans="1:12" x14ac:dyDescent="0.3">
      <c r="A42" t="s">
        <v>225</v>
      </c>
      <c r="B42" t="str">
        <f t="shared" si="0"/>
        <v>Quercus</v>
      </c>
      <c r="C42" t="s">
        <v>15</v>
      </c>
      <c r="D42">
        <v>4</v>
      </c>
      <c r="E42" s="24">
        <f>IFERROR(VLOOKUP(C42,Hoja2!$E$1:$J$44,2,0),IFERROR(VLOOKUP($B42,Hoja2!$A$47:$F$75,2,0),VLOOKUP($A42,Hoja2!$A$78:$F$81,2,0)))</f>
        <v>0.39379999999999998</v>
      </c>
      <c r="F42" s="24">
        <f>IFERROR(VLOOKUP(C42,Hoja2!$E$1:$J$44,3,0),IFERROR(VLOOKUP($B42,Hoja2!$A$47:$F$75,3,0),VLOOKUP($A42,Hoja2!$A$78:$F$81,3,0)))</f>
        <v>0.2722</v>
      </c>
      <c r="G42" s="24">
        <v>9.8900000000000099E-2</v>
      </c>
      <c r="H42" s="24">
        <f>IFERROR(VLOOKUP(C42,Hoja2!$E$1:$J$44,5,0),IFERROR(VLOOKUP($B42,Hoja2!$A$47:$F$75,5,0),VLOOKUP($A42,Hoja2!$A$78:$F$81,5,0)))</f>
        <v>0.2351</v>
      </c>
      <c r="I42" s="24">
        <v>0</v>
      </c>
      <c r="J42" s="25"/>
      <c r="K42" s="25"/>
      <c r="L42" s="25"/>
    </row>
    <row r="43" spans="1:12" x14ac:dyDescent="0.3">
      <c r="A43" t="s">
        <v>225</v>
      </c>
      <c r="B43" t="str">
        <f t="shared" si="0"/>
        <v>Quercus</v>
      </c>
      <c r="C43" t="s">
        <v>15</v>
      </c>
      <c r="D43">
        <v>10</v>
      </c>
      <c r="E43" s="24">
        <f>IFERROR(VLOOKUP(C43,Hoja2!$AG$2:$AL$7,2,0),IFERROR(VLOOKUP($B43,Hoja2!$AC$46:$AH$50,2,0),VLOOKUP($A43,Hoja2!$AC$55:$AH$58,2,0)))</f>
        <v>0.71499999999999997</v>
      </c>
      <c r="F43" s="24">
        <f>IFERROR(VLOOKUP(C43,Hoja2!$AG$2:$AL$7,3,0),IFERROR(VLOOKUP($B43,Hoja2!$AC$46:$AH$50,3,0),VLOOKUP($A43,Hoja2!$AC$55:$AH$58,3,0)))</f>
        <v>1.4999999999999999E-2</v>
      </c>
      <c r="G43" s="24">
        <v>0</v>
      </c>
      <c r="H43" s="24">
        <f>IFERROR(VLOOKUP(C43,Hoja2!$AG$2:$AL$7,5,0),IFERROR(VLOOKUP($B43,Hoja2!$AC$46:$AH$50,5,0),VLOOKUP($A43,Hoja2!$AC$55:$AH$58,5,0)))</f>
        <v>0.27</v>
      </c>
      <c r="I43" s="24">
        <v>0</v>
      </c>
      <c r="J43" s="25"/>
      <c r="K43" s="25"/>
      <c r="L43" s="25"/>
    </row>
    <row r="44" spans="1:12" x14ac:dyDescent="0.3">
      <c r="A44" t="s">
        <v>224</v>
      </c>
      <c r="B44" t="str">
        <f t="shared" si="0"/>
        <v>Pinus</v>
      </c>
      <c r="C44" t="s">
        <v>16</v>
      </c>
      <c r="D44">
        <v>0</v>
      </c>
      <c r="E44" s="24">
        <f>IFERROR(VLOOKUP(C44,Hoja2!$E$1:$J$44,2,0),IFERROR(VLOOKUP($B44,Hoja2!$A$47:$F$75,2,0),VLOOKUP($A44,Hoja2!$A$78:$F$81,2,0)))</f>
        <v>0.47299999999999998</v>
      </c>
      <c r="F44" s="24">
        <f>IFERROR(VLOOKUP(C44,Hoja2!$E$1:$J$44,3,0),IFERROR(VLOOKUP($B44,Hoja2!$A$47:$F$75,3,0),VLOOKUP($A44,Hoja2!$A$78:$F$81,3,0)))</f>
        <v>0.1211</v>
      </c>
      <c r="G44" s="24">
        <v>6.0599999999999987E-2</v>
      </c>
      <c r="H44" s="24">
        <f>IFERROR(VLOOKUP(C44,Hoja2!$E$1:$J$44,5,0),IFERROR(VLOOKUP($B44,Hoja2!$A$47:$F$75,5,0),VLOOKUP($A44,Hoja2!$A$78:$F$81,5,0)))</f>
        <v>0.3453</v>
      </c>
      <c r="I44" s="24">
        <v>0</v>
      </c>
      <c r="J44" s="25"/>
      <c r="K44" s="25"/>
      <c r="L44" s="25"/>
    </row>
    <row r="45" spans="1:12" x14ac:dyDescent="0.3">
      <c r="A45" t="s">
        <v>224</v>
      </c>
      <c r="B45" t="str">
        <f t="shared" si="0"/>
        <v>Pinus</v>
      </c>
      <c r="C45" t="s">
        <v>16</v>
      </c>
      <c r="D45">
        <v>4</v>
      </c>
      <c r="E45" s="24">
        <f>IFERROR(VLOOKUP(C45,Hoja2!$S$2:$X$2,2,0),IFERROR(VLOOKUP($B45,Hoja2!$O$46:$T$48,2,0),VLOOKUP($A45,Hoja2!$O$58:$T$60,2,0)))</f>
        <v>0.47466000000000003</v>
      </c>
      <c r="F45" s="24">
        <f>IFERROR(VLOOKUP(D45,Hoja2!$S$2:$X$2,3,0),IFERROR(VLOOKUP($B45,Hoja2!$O$46:$T$48,3,0),VLOOKUP($A45,Hoja2!$O$58:$T$60,3,0)))</f>
        <v>1.9012000000000001E-2</v>
      </c>
      <c r="G45" s="24">
        <v>7.6080000000000036E-2</v>
      </c>
      <c r="H45" s="24">
        <f>IFERROR(VLOOKUP(F45,Hoja2!$S$2:$X$2,5,0),IFERROR(VLOOKUP($B45,Hoja2!$O$46:$T$48,5,0),VLOOKUP($A45,Hoja2!$O$58:$T$60,5,0)))</f>
        <v>0.43024799999999996</v>
      </c>
      <c r="I45" s="24">
        <v>0</v>
      </c>
      <c r="J45" s="25"/>
      <c r="K45" s="25"/>
      <c r="L45" s="25"/>
    </row>
    <row r="46" spans="1:12" x14ac:dyDescent="0.3">
      <c r="A46" t="s">
        <v>224</v>
      </c>
      <c r="B46" t="str">
        <f t="shared" si="0"/>
        <v>Pinus</v>
      </c>
      <c r="C46" t="s">
        <v>16</v>
      </c>
      <c r="D46">
        <v>10</v>
      </c>
      <c r="E46" s="24">
        <f>IFERROR(VLOOKUP(C46,Hoja2!$AG$2:$AL$7,2,0),IFERROR(VLOOKUP($B46,Hoja2!$AC$46:$AH$50,2,0),VLOOKUP($A46,Hoja2!$AC$55:$AH$58,2,0)))</f>
        <v>0.67</v>
      </c>
      <c r="F46" s="24">
        <f>IFERROR(VLOOKUP(C46,Hoja2!$AG$2:$AL$7,3,0),IFERROR(VLOOKUP($B46,Hoja2!$AC$46:$AH$50,3,0),VLOOKUP($A46,Hoja2!$AC$55:$AH$58,3,0)))</f>
        <v>2.2499999999999999E-2</v>
      </c>
      <c r="G46" s="24">
        <v>2.2499999999999964E-2</v>
      </c>
      <c r="H46" s="24">
        <f>IFERROR(VLOOKUP(C46,Hoja2!$AG$2:$AL$7,5,0),IFERROR(VLOOKUP($B46,Hoja2!$AC$46:$AH$50,5,0),VLOOKUP($A46,Hoja2!$AC$55:$AH$58,5,0)))</f>
        <v>0.28499999999999998</v>
      </c>
      <c r="I46" s="24">
        <v>0</v>
      </c>
      <c r="J46" s="25"/>
      <c r="K46" s="25"/>
      <c r="L46" s="25"/>
    </row>
    <row r="47" spans="1:12" x14ac:dyDescent="0.3">
      <c r="A47" t="s">
        <v>225</v>
      </c>
      <c r="B47" t="str">
        <f t="shared" si="0"/>
        <v>Phillyrea</v>
      </c>
      <c r="C47" t="s">
        <v>17</v>
      </c>
      <c r="D47">
        <v>0</v>
      </c>
      <c r="E47" s="24">
        <f>IFERROR(VLOOKUP(C47,Hoja2!$E$1:$J$44,2,0),IFERROR(VLOOKUP($B47,Hoja2!$A$47:$F$75,2,0),VLOOKUP($A47,Hoja2!$A$78:$F$81,2,0)))</f>
        <v>0.46794074074074071</v>
      </c>
      <c r="F47" s="24">
        <f>IFERROR(VLOOKUP(C47,Hoja2!$E$1:$J$44,3,0),IFERROR(VLOOKUP($B47,Hoja2!$A$47:$F$75,3,0),VLOOKUP($A47,Hoja2!$A$78:$F$81,3,0)))</f>
        <v>0.26503703703703702</v>
      </c>
      <c r="G47" s="24">
        <v>8.9903703703703819E-2</v>
      </c>
      <c r="H47" s="24">
        <f>IFERROR(VLOOKUP(C47,Hoja2!$E$1:$J$44,5,0),IFERROR(VLOOKUP($B47,Hoja2!$A$47:$F$75,5,0),VLOOKUP($A47,Hoja2!$A$78:$F$81,5,0)))</f>
        <v>0.17711851851851851</v>
      </c>
      <c r="I47" s="24">
        <v>0</v>
      </c>
      <c r="J47" s="25"/>
      <c r="K47" s="25"/>
      <c r="L47" s="25"/>
    </row>
    <row r="48" spans="1:12" x14ac:dyDescent="0.3">
      <c r="A48" t="s">
        <v>225</v>
      </c>
      <c r="B48" t="str">
        <f t="shared" si="0"/>
        <v>Phillyrea</v>
      </c>
      <c r="C48" t="s">
        <v>17</v>
      </c>
      <c r="D48">
        <v>4</v>
      </c>
      <c r="E48" s="24">
        <f>IFERROR(VLOOKUP(C48,Hoja2!$E$1:$J$44,2,0),IFERROR(VLOOKUP($B48,Hoja2!$A$47:$F$75,2,0),VLOOKUP($A48,Hoja2!$A$78:$F$81,2,0)))</f>
        <v>0.46794074074074071</v>
      </c>
      <c r="F48" s="24">
        <f>IFERROR(VLOOKUP(C48,Hoja2!$E$1:$J$44,3,0),IFERROR(VLOOKUP($B48,Hoja2!$A$47:$F$75,3,0),VLOOKUP($A48,Hoja2!$A$78:$F$81,3,0)))</f>
        <v>0.26503703703703702</v>
      </c>
      <c r="G48" s="24">
        <v>8.9903703703703819E-2</v>
      </c>
      <c r="H48" s="24">
        <f>IFERROR(VLOOKUP(C48,Hoja2!$E$1:$J$44,5,0),IFERROR(VLOOKUP($B48,Hoja2!$A$47:$F$75,5,0),VLOOKUP($A48,Hoja2!$A$78:$F$81,5,0)))</f>
        <v>0.17711851851851851</v>
      </c>
      <c r="I48" s="24">
        <v>0</v>
      </c>
      <c r="J48" s="25"/>
      <c r="K48" s="25"/>
      <c r="L48" s="25"/>
    </row>
    <row r="49" spans="1:12" x14ac:dyDescent="0.3">
      <c r="A49" t="s">
        <v>225</v>
      </c>
      <c r="B49" t="str">
        <f t="shared" si="0"/>
        <v>Phillyrea</v>
      </c>
      <c r="C49" t="s">
        <v>17</v>
      </c>
      <c r="D49">
        <v>10</v>
      </c>
      <c r="E49" s="24">
        <f>IFERROR(VLOOKUP(C49,Hoja2!$AG$2:$AL$7,2,0),IFERROR(VLOOKUP($B49,Hoja2!$AC$46:$AH$50,2,0),VLOOKUP($A49,Hoja2!$AC$55:$AH$58,2,0)))</f>
        <v>0.71499999999999997</v>
      </c>
      <c r="F49" s="24">
        <f>IFERROR(VLOOKUP(C49,Hoja2!$AG$2:$AL$7,3,0),IFERROR(VLOOKUP($B49,Hoja2!$AC$46:$AH$50,3,0),VLOOKUP($A49,Hoja2!$AC$55:$AH$58,3,0)))</f>
        <v>1.4999999999999999E-2</v>
      </c>
      <c r="G49" s="24">
        <v>0</v>
      </c>
      <c r="H49" s="24">
        <f>IFERROR(VLOOKUP(C49,Hoja2!$AG$2:$AL$7,5,0),IFERROR(VLOOKUP($B49,Hoja2!$AC$46:$AH$50,5,0),VLOOKUP($A49,Hoja2!$AC$55:$AH$58,5,0)))</f>
        <v>0.27</v>
      </c>
      <c r="I49" s="24">
        <v>0</v>
      </c>
      <c r="J49" s="25"/>
      <c r="K49" s="25"/>
      <c r="L49" s="25"/>
    </row>
    <row r="50" spans="1:12" x14ac:dyDescent="0.3">
      <c r="A50" t="s">
        <v>225</v>
      </c>
      <c r="B50" t="str">
        <f t="shared" si="0"/>
        <v>Erica</v>
      </c>
      <c r="C50" t="s">
        <v>18</v>
      </c>
      <c r="D50">
        <v>0</v>
      </c>
      <c r="E50" s="24">
        <f>IFERROR(VLOOKUP(C50,Hoja2!$E$1:$J$44,2,0),IFERROR(VLOOKUP($B50,Hoja2!$A$47:$F$75,2,0),VLOOKUP($A50,Hoja2!$A$78:$F$81,2,0)))</f>
        <v>0.46794074074074071</v>
      </c>
      <c r="F50" s="24">
        <f>IFERROR(VLOOKUP(C50,Hoja2!$E$1:$J$44,3,0),IFERROR(VLOOKUP($B50,Hoja2!$A$47:$F$75,3,0),VLOOKUP($A50,Hoja2!$A$78:$F$81,3,0)))</f>
        <v>0.26503703703703702</v>
      </c>
      <c r="G50" s="24">
        <v>8.9903703703703819E-2</v>
      </c>
      <c r="H50" s="24">
        <f>IFERROR(VLOOKUP(C50,Hoja2!$E$1:$J$44,5,0),IFERROR(VLOOKUP($B50,Hoja2!$A$47:$F$75,5,0),VLOOKUP($A50,Hoja2!$A$78:$F$81,5,0)))</f>
        <v>0.17711851851851851</v>
      </c>
      <c r="I50" s="24">
        <v>0</v>
      </c>
      <c r="J50" s="25"/>
      <c r="K50" s="25"/>
      <c r="L50" s="25"/>
    </row>
    <row r="51" spans="1:12" x14ac:dyDescent="0.3">
      <c r="A51" t="s">
        <v>225</v>
      </c>
      <c r="B51" t="str">
        <f t="shared" si="0"/>
        <v>Erica</v>
      </c>
      <c r="C51" t="s">
        <v>18</v>
      </c>
      <c r="D51">
        <v>4</v>
      </c>
      <c r="E51" s="24">
        <f>IFERROR(VLOOKUP(C51,Hoja2!$E$1:$J$44,2,0),IFERROR(VLOOKUP($B51,Hoja2!$A$47:$F$75,2,0),VLOOKUP($A51,Hoja2!$A$78:$F$81,2,0)))</f>
        <v>0.46794074074074071</v>
      </c>
      <c r="F51" s="24">
        <f>IFERROR(VLOOKUP(C51,Hoja2!$E$1:$J$44,3,0),IFERROR(VLOOKUP($B51,Hoja2!$A$47:$F$75,3,0),VLOOKUP($A51,Hoja2!$A$78:$F$81,3,0)))</f>
        <v>0.26503703703703702</v>
      </c>
      <c r="G51" s="24">
        <v>8.9903703703703819E-2</v>
      </c>
      <c r="H51" s="24">
        <f>IFERROR(VLOOKUP(C51,Hoja2!$E$1:$J$44,5,0),IFERROR(VLOOKUP($B51,Hoja2!$A$47:$F$75,5,0),VLOOKUP($A51,Hoja2!$A$78:$F$81,5,0)))</f>
        <v>0.17711851851851851</v>
      </c>
      <c r="I51" s="24">
        <v>0</v>
      </c>
      <c r="J51" s="25"/>
      <c r="K51" s="25"/>
      <c r="L51" s="25"/>
    </row>
    <row r="52" spans="1:12" x14ac:dyDescent="0.3">
      <c r="A52" t="s">
        <v>225</v>
      </c>
      <c r="B52" t="str">
        <f t="shared" si="0"/>
        <v>Erica</v>
      </c>
      <c r="C52" t="s">
        <v>18</v>
      </c>
      <c r="D52">
        <v>10</v>
      </c>
      <c r="E52" s="24">
        <f>IFERROR(VLOOKUP(C52,Hoja2!$AG$2:$AL$7,2,0),IFERROR(VLOOKUP($B52,Hoja2!$AC$46:$AH$50,2,0),VLOOKUP($A52,Hoja2!$AC$55:$AH$58,2,0)))</f>
        <v>0.71499999999999997</v>
      </c>
      <c r="F52" s="24">
        <f>IFERROR(VLOOKUP(C52,Hoja2!$AG$2:$AL$7,3,0),IFERROR(VLOOKUP($B52,Hoja2!$AC$46:$AH$50,3,0),VLOOKUP($A52,Hoja2!$AC$55:$AH$58,3,0)))</f>
        <v>1.4999999999999999E-2</v>
      </c>
      <c r="G52" s="24">
        <v>0</v>
      </c>
      <c r="H52" s="24">
        <f>IFERROR(VLOOKUP(C52,Hoja2!$AG$2:$AL$7,5,0),IFERROR(VLOOKUP($B52,Hoja2!$AC$46:$AH$50,5,0),VLOOKUP($A52,Hoja2!$AC$55:$AH$58,5,0)))</f>
        <v>0.27</v>
      </c>
      <c r="I52" s="24">
        <v>0</v>
      </c>
      <c r="J52" s="25"/>
      <c r="K52" s="25"/>
      <c r="L52" s="25"/>
    </row>
    <row r="53" spans="1:12" x14ac:dyDescent="0.3">
      <c r="A53" t="s">
        <v>225</v>
      </c>
      <c r="B53" t="str">
        <f t="shared" si="0"/>
        <v>Quercus</v>
      </c>
      <c r="C53" t="s">
        <v>19</v>
      </c>
      <c r="D53">
        <v>0</v>
      </c>
      <c r="E53" s="24">
        <f>IFERROR(VLOOKUP(C53,Hoja2!$E$1:$J$44,2,0),IFERROR(VLOOKUP($B53,Hoja2!$A$47:$F$75,2,0),VLOOKUP($A53,Hoja2!$A$78:$F$81,2,0)))</f>
        <v>0.39379999999999998</v>
      </c>
      <c r="F53" s="24">
        <f>IFERROR(VLOOKUP(C53,Hoja2!$E$1:$J$44,3,0),IFERROR(VLOOKUP($B53,Hoja2!$A$47:$F$75,3,0),VLOOKUP($A53,Hoja2!$A$78:$F$81,3,0)))</f>
        <v>0.2722</v>
      </c>
      <c r="G53" s="24">
        <v>9.8900000000000099E-2</v>
      </c>
      <c r="H53" s="24">
        <f>IFERROR(VLOOKUP(C53,Hoja2!$E$1:$J$44,5,0),IFERROR(VLOOKUP($B53,Hoja2!$A$47:$F$75,5,0),VLOOKUP($A53,Hoja2!$A$78:$F$81,5,0)))</f>
        <v>0.2351</v>
      </c>
      <c r="I53" s="24">
        <v>0</v>
      </c>
      <c r="J53" s="25"/>
      <c r="K53" s="25"/>
      <c r="L53" s="25"/>
    </row>
    <row r="54" spans="1:12" x14ac:dyDescent="0.3">
      <c r="A54" t="s">
        <v>225</v>
      </c>
      <c r="B54" t="str">
        <f t="shared" si="0"/>
        <v>Quercus</v>
      </c>
      <c r="C54" t="s">
        <v>19</v>
      </c>
      <c r="D54">
        <v>4</v>
      </c>
      <c r="E54" s="24">
        <f>IFERROR(VLOOKUP(C54,Hoja2!$E$1:$J$44,2,0),IFERROR(VLOOKUP($B54,Hoja2!$A$47:$F$75,2,0),VLOOKUP($A54,Hoja2!$A$78:$F$81,2,0)))</f>
        <v>0.39379999999999998</v>
      </c>
      <c r="F54" s="24">
        <f>IFERROR(VLOOKUP(C54,Hoja2!$E$1:$J$44,3,0),IFERROR(VLOOKUP($B54,Hoja2!$A$47:$F$75,3,0),VLOOKUP($A54,Hoja2!$A$78:$F$81,3,0)))</f>
        <v>0.2722</v>
      </c>
      <c r="G54" s="24">
        <v>9.8900000000000099E-2</v>
      </c>
      <c r="H54" s="24">
        <f>IFERROR(VLOOKUP(C54,Hoja2!$E$1:$J$44,5,0),IFERROR(VLOOKUP($B54,Hoja2!$A$47:$F$75,5,0),VLOOKUP($A54,Hoja2!$A$78:$F$81,5,0)))</f>
        <v>0.2351</v>
      </c>
      <c r="I54" s="24">
        <v>0</v>
      </c>
      <c r="J54" s="25"/>
      <c r="K54" s="25"/>
      <c r="L54" s="25"/>
    </row>
    <row r="55" spans="1:12" x14ac:dyDescent="0.3">
      <c r="A55" t="s">
        <v>225</v>
      </c>
      <c r="B55" t="str">
        <f t="shared" si="0"/>
        <v>Quercus</v>
      </c>
      <c r="C55" t="s">
        <v>19</v>
      </c>
      <c r="D55">
        <v>10</v>
      </c>
      <c r="E55" s="24">
        <f>IFERROR(VLOOKUP(C55,Hoja2!$AG$2:$AL$7,2,0),IFERROR(VLOOKUP($B55,Hoja2!$AC$46:$AH$50,2,0),VLOOKUP($A55,Hoja2!$AC$55:$AH$58,2,0)))</f>
        <v>0.71499999999999997</v>
      </c>
      <c r="F55" s="24">
        <f>IFERROR(VLOOKUP(C55,Hoja2!$AG$2:$AL$7,3,0),IFERROR(VLOOKUP($B55,Hoja2!$AC$46:$AH$50,3,0),VLOOKUP($A55,Hoja2!$AC$55:$AH$58,3,0)))</f>
        <v>1.4999999999999999E-2</v>
      </c>
      <c r="G55" s="24">
        <v>0</v>
      </c>
      <c r="H55" s="24">
        <f>IFERROR(VLOOKUP(C55,Hoja2!$AG$2:$AL$7,5,0),IFERROR(VLOOKUP($B55,Hoja2!$AC$46:$AH$50,5,0),VLOOKUP($A55,Hoja2!$AC$55:$AH$58,5,0)))</f>
        <v>0.27</v>
      </c>
      <c r="I55" s="24">
        <v>0</v>
      </c>
      <c r="J55" s="25"/>
      <c r="K55" s="25"/>
      <c r="L55" s="25"/>
    </row>
    <row r="56" spans="1:12" x14ac:dyDescent="0.3">
      <c r="A56" t="s">
        <v>225</v>
      </c>
      <c r="B56" t="str">
        <f t="shared" si="0"/>
        <v>Acer</v>
      </c>
      <c r="C56" t="s">
        <v>20</v>
      </c>
      <c r="D56">
        <v>0</v>
      </c>
      <c r="E56" s="24">
        <f>IFERROR(VLOOKUP(C56,Hoja2!$E$1:$J$44,2,0),IFERROR(VLOOKUP($B56,Hoja2!$A$47:$F$75,2,0),VLOOKUP($A56,Hoja2!$A$78:$F$81,2,0)))</f>
        <v>0.27329999999999999</v>
      </c>
      <c r="F56" s="24">
        <f>IFERROR(VLOOKUP(C56,Hoja2!$E$1:$J$44,3,0),IFERROR(VLOOKUP($B56,Hoja2!$A$47:$F$75,3,0),VLOOKUP($A56,Hoja2!$A$78:$F$81,3,0)))</f>
        <v>0.4768</v>
      </c>
      <c r="G56" s="24">
        <v>9.1199999999999948E-2</v>
      </c>
      <c r="H56" s="24">
        <f>IFERROR(VLOOKUP(C56,Hoja2!$E$1:$J$44,5,0),IFERROR(VLOOKUP($B56,Hoja2!$A$47:$F$75,5,0),VLOOKUP($A56,Hoja2!$A$78:$F$81,5,0)))</f>
        <v>0.15870000000000001</v>
      </c>
      <c r="I56" s="24">
        <v>0</v>
      </c>
      <c r="J56" s="25"/>
      <c r="K56" s="25"/>
      <c r="L56" s="25"/>
    </row>
    <row r="57" spans="1:12" x14ac:dyDescent="0.3">
      <c r="A57" t="s">
        <v>225</v>
      </c>
      <c r="B57" t="str">
        <f t="shared" si="0"/>
        <v>Acer</v>
      </c>
      <c r="C57" t="s">
        <v>20</v>
      </c>
      <c r="D57">
        <v>4</v>
      </c>
      <c r="E57" s="24">
        <f>IFERROR(VLOOKUP(C57,Hoja2!$E$1:$J$44,2,0),IFERROR(VLOOKUP($B57,Hoja2!$A$47:$F$75,2,0),VLOOKUP($A57,Hoja2!$A$78:$F$81,2,0)))</f>
        <v>0.27329999999999999</v>
      </c>
      <c r="F57" s="24">
        <f>IFERROR(VLOOKUP(C57,Hoja2!$E$1:$J$44,3,0),IFERROR(VLOOKUP($B57,Hoja2!$A$47:$F$75,3,0),VLOOKUP($A57,Hoja2!$A$78:$F$81,3,0)))</f>
        <v>0.4768</v>
      </c>
      <c r="G57" s="24">
        <v>9.1199999999999948E-2</v>
      </c>
      <c r="H57" s="24">
        <f>IFERROR(VLOOKUP(C57,Hoja2!$E$1:$J$44,5,0),IFERROR(VLOOKUP($B57,Hoja2!$A$47:$F$75,5,0),VLOOKUP($A57,Hoja2!$A$78:$F$81,5,0)))</f>
        <v>0.15870000000000001</v>
      </c>
      <c r="I57" s="24">
        <v>0</v>
      </c>
      <c r="J57" s="25"/>
      <c r="K57" s="25"/>
      <c r="L57" s="25"/>
    </row>
    <row r="58" spans="1:12" x14ac:dyDescent="0.3">
      <c r="A58" t="s">
        <v>225</v>
      </c>
      <c r="B58" t="str">
        <f t="shared" si="0"/>
        <v>Acer</v>
      </c>
      <c r="C58" t="s">
        <v>20</v>
      </c>
      <c r="D58">
        <v>10</v>
      </c>
      <c r="E58" s="24">
        <f>IFERROR(VLOOKUP(C58,Hoja2!$AG$2:$AL$7,2,0),IFERROR(VLOOKUP($B58,Hoja2!$AC$46:$AH$50,2,0),VLOOKUP($A58,Hoja2!$AC$55:$AH$58,2,0)))</f>
        <v>0.71499999999999997</v>
      </c>
      <c r="F58" s="24">
        <f>IFERROR(VLOOKUP(C58,Hoja2!$AG$2:$AL$7,3,0),IFERROR(VLOOKUP($B58,Hoja2!$AC$46:$AH$50,3,0),VLOOKUP($A58,Hoja2!$AC$55:$AH$58,3,0)))</f>
        <v>1.4999999999999999E-2</v>
      </c>
      <c r="G58" s="24">
        <v>0</v>
      </c>
      <c r="H58" s="24">
        <f>IFERROR(VLOOKUP(C58,Hoja2!$AG$2:$AL$7,5,0),IFERROR(VLOOKUP($B58,Hoja2!$AC$46:$AH$50,5,0),VLOOKUP($A58,Hoja2!$AC$55:$AH$58,5,0)))</f>
        <v>0.27</v>
      </c>
      <c r="I58" s="24">
        <v>0</v>
      </c>
      <c r="J58" s="25"/>
      <c r="K58" s="25"/>
      <c r="L58" s="25"/>
    </row>
    <row r="59" spans="1:12" x14ac:dyDescent="0.3">
      <c r="A59" t="s">
        <v>225</v>
      </c>
      <c r="B59" t="str">
        <f t="shared" si="0"/>
        <v>Corylus</v>
      </c>
      <c r="C59" t="s">
        <v>21</v>
      </c>
      <c r="D59">
        <v>0</v>
      </c>
      <c r="E59" s="24">
        <f>IFERROR(VLOOKUP(C59,Hoja2!$E$1:$J$44,2,0),IFERROR(VLOOKUP($B59,Hoja2!$A$47:$F$75,2,0),VLOOKUP($A59,Hoja2!$A$78:$F$81,2,0)))</f>
        <v>0.46794074074074071</v>
      </c>
      <c r="F59" s="24">
        <f>IFERROR(VLOOKUP(C59,Hoja2!$E$1:$J$44,3,0),IFERROR(VLOOKUP($B59,Hoja2!$A$47:$F$75,3,0),VLOOKUP($A59,Hoja2!$A$78:$F$81,3,0)))</f>
        <v>0.26503703703703702</v>
      </c>
      <c r="G59" s="24">
        <v>8.9903703703703819E-2</v>
      </c>
      <c r="H59" s="24">
        <f>IFERROR(VLOOKUP(C59,Hoja2!$E$1:$J$44,5,0),IFERROR(VLOOKUP($B59,Hoja2!$A$47:$F$75,5,0),VLOOKUP($A59,Hoja2!$A$78:$F$81,5,0)))</f>
        <v>0.17711851851851851</v>
      </c>
      <c r="I59" s="24">
        <v>0</v>
      </c>
      <c r="J59" s="25"/>
      <c r="K59" s="25"/>
      <c r="L59" s="25"/>
    </row>
    <row r="60" spans="1:12" x14ac:dyDescent="0.3">
      <c r="A60" t="s">
        <v>225</v>
      </c>
      <c r="B60" t="str">
        <f t="shared" si="0"/>
        <v>Corylus</v>
      </c>
      <c r="C60" t="s">
        <v>21</v>
      </c>
      <c r="D60">
        <v>4</v>
      </c>
      <c r="E60" s="24">
        <f>IFERROR(VLOOKUP(C60,Hoja2!$E$1:$J$44,2,0),IFERROR(VLOOKUP($B60,Hoja2!$A$47:$F$75,2,0),VLOOKUP($A60,Hoja2!$A$78:$F$81,2,0)))</f>
        <v>0.46794074074074071</v>
      </c>
      <c r="F60" s="24">
        <f>IFERROR(VLOOKUP(C60,Hoja2!$E$1:$J$44,3,0),IFERROR(VLOOKUP($B60,Hoja2!$A$47:$F$75,3,0),VLOOKUP($A60,Hoja2!$A$78:$F$81,3,0)))</f>
        <v>0.26503703703703702</v>
      </c>
      <c r="G60" s="24">
        <v>8.9903703703703819E-2</v>
      </c>
      <c r="H60" s="24">
        <f>IFERROR(VLOOKUP(C60,Hoja2!$E$1:$J$44,5,0),IFERROR(VLOOKUP($B60,Hoja2!$A$47:$F$75,5,0),VLOOKUP($A60,Hoja2!$A$78:$F$81,5,0)))</f>
        <v>0.17711851851851851</v>
      </c>
      <c r="I60" s="24">
        <v>0</v>
      </c>
      <c r="J60" s="25"/>
      <c r="K60" s="25"/>
      <c r="L60" s="25"/>
    </row>
    <row r="61" spans="1:12" x14ac:dyDescent="0.3">
      <c r="A61" t="s">
        <v>225</v>
      </c>
      <c r="B61" t="str">
        <f t="shared" si="0"/>
        <v>Corylus</v>
      </c>
      <c r="C61" t="s">
        <v>21</v>
      </c>
      <c r="D61">
        <v>10</v>
      </c>
      <c r="E61" s="24">
        <f>IFERROR(VLOOKUP(C61,Hoja2!$AG$2:$AL$7,2,0),IFERROR(VLOOKUP($B61,Hoja2!$AC$46:$AH$50,2,0),VLOOKUP($A61,Hoja2!$AC$55:$AH$58,2,0)))</f>
        <v>0.71499999999999997</v>
      </c>
      <c r="F61" s="24">
        <f>IFERROR(VLOOKUP(C61,Hoja2!$AG$2:$AL$7,3,0),IFERROR(VLOOKUP($B61,Hoja2!$AC$46:$AH$50,3,0),VLOOKUP($A61,Hoja2!$AC$55:$AH$58,3,0)))</f>
        <v>1.4999999999999999E-2</v>
      </c>
      <c r="G61" s="24">
        <v>0</v>
      </c>
      <c r="H61" s="24">
        <f>IFERROR(VLOOKUP(C61,Hoja2!$AG$2:$AL$7,5,0),IFERROR(VLOOKUP($B61,Hoja2!$AC$46:$AH$50,5,0),VLOOKUP($A61,Hoja2!$AC$55:$AH$58,5,0)))</f>
        <v>0.27</v>
      </c>
      <c r="I61" s="24">
        <v>0</v>
      </c>
      <c r="J61" s="25"/>
      <c r="K61" s="25"/>
      <c r="L61" s="25"/>
    </row>
    <row r="62" spans="1:12" x14ac:dyDescent="0.3">
      <c r="A62" t="s">
        <v>225</v>
      </c>
      <c r="B62" t="str">
        <f t="shared" si="0"/>
        <v>Crataegus</v>
      </c>
      <c r="C62" t="s">
        <v>22</v>
      </c>
      <c r="D62">
        <v>0</v>
      </c>
      <c r="E62" s="24">
        <f>IFERROR(VLOOKUP(C62,Hoja2!$E$1:$J$44,2,0),IFERROR(VLOOKUP($B62,Hoja2!$A$47:$F$75,2,0),VLOOKUP($A62,Hoja2!$A$78:$F$81,2,0)))</f>
        <v>0.46794074074074071</v>
      </c>
      <c r="F62" s="24">
        <f>IFERROR(VLOOKUP(C62,Hoja2!$E$1:$J$44,3,0),IFERROR(VLOOKUP($B62,Hoja2!$A$47:$F$75,3,0),VLOOKUP($A62,Hoja2!$A$78:$F$81,3,0)))</f>
        <v>0.26503703703703702</v>
      </c>
      <c r="G62" s="24">
        <v>8.9903703703703819E-2</v>
      </c>
      <c r="H62" s="24">
        <f>IFERROR(VLOOKUP(C62,Hoja2!$E$1:$J$44,5,0),IFERROR(VLOOKUP($B62,Hoja2!$A$47:$F$75,5,0),VLOOKUP($A62,Hoja2!$A$78:$F$81,5,0)))</f>
        <v>0.17711851851851851</v>
      </c>
      <c r="I62" s="24">
        <v>0</v>
      </c>
      <c r="J62" s="25"/>
      <c r="K62" s="25"/>
      <c r="L62" s="25"/>
    </row>
    <row r="63" spans="1:12" x14ac:dyDescent="0.3">
      <c r="A63" t="s">
        <v>225</v>
      </c>
      <c r="B63" t="str">
        <f t="shared" si="0"/>
        <v>Crataegus</v>
      </c>
      <c r="C63" t="s">
        <v>22</v>
      </c>
      <c r="D63">
        <v>4</v>
      </c>
      <c r="E63" s="24">
        <f>IFERROR(VLOOKUP(C63,Hoja2!$E$1:$J$44,2,0),IFERROR(VLOOKUP($B63,Hoja2!$A$47:$F$75,2,0),VLOOKUP($A63,Hoja2!$A$78:$F$81,2,0)))</f>
        <v>0.46794074074074071</v>
      </c>
      <c r="F63" s="24">
        <f>IFERROR(VLOOKUP(C63,Hoja2!$E$1:$J$44,3,0),IFERROR(VLOOKUP($B63,Hoja2!$A$47:$F$75,3,0),VLOOKUP($A63,Hoja2!$A$78:$F$81,3,0)))</f>
        <v>0.26503703703703702</v>
      </c>
      <c r="G63" s="24">
        <v>8.9903703703703819E-2</v>
      </c>
      <c r="H63" s="24">
        <f>IFERROR(VLOOKUP(C63,Hoja2!$E$1:$J$44,5,0),IFERROR(VLOOKUP($B63,Hoja2!$A$47:$F$75,5,0),VLOOKUP($A63,Hoja2!$A$78:$F$81,5,0)))</f>
        <v>0.17711851851851851</v>
      </c>
      <c r="I63" s="24">
        <v>0</v>
      </c>
      <c r="J63" s="25"/>
      <c r="K63" s="25"/>
      <c r="L63" s="25"/>
    </row>
    <row r="64" spans="1:12" x14ac:dyDescent="0.3">
      <c r="A64" t="s">
        <v>225</v>
      </c>
      <c r="B64" t="str">
        <f t="shared" si="0"/>
        <v>Crataegus</v>
      </c>
      <c r="C64" t="s">
        <v>22</v>
      </c>
      <c r="D64">
        <v>10</v>
      </c>
      <c r="E64" s="24">
        <f>IFERROR(VLOOKUP(C64,Hoja2!$AG$2:$AL$7,2,0),IFERROR(VLOOKUP($B64,Hoja2!$AC$46:$AH$50,2,0),VLOOKUP($A64,Hoja2!$AC$55:$AH$58,2,0)))</f>
        <v>0.71499999999999997</v>
      </c>
      <c r="F64" s="24">
        <f>IFERROR(VLOOKUP(C64,Hoja2!$AG$2:$AL$7,3,0),IFERROR(VLOOKUP($B64,Hoja2!$AC$46:$AH$50,3,0),VLOOKUP($A64,Hoja2!$AC$55:$AH$58,3,0)))</f>
        <v>1.4999999999999999E-2</v>
      </c>
      <c r="G64" s="24">
        <v>0</v>
      </c>
      <c r="H64" s="24">
        <f>IFERROR(VLOOKUP(C64,Hoja2!$AG$2:$AL$7,5,0),IFERROR(VLOOKUP($B64,Hoja2!$AC$46:$AH$50,5,0),VLOOKUP($A64,Hoja2!$AC$55:$AH$58,5,0)))</f>
        <v>0.27</v>
      </c>
      <c r="I64" s="24">
        <v>0</v>
      </c>
      <c r="J64" s="25"/>
      <c r="K64" s="25"/>
      <c r="L64" s="25"/>
    </row>
    <row r="65" spans="1:12" x14ac:dyDescent="0.3">
      <c r="A65" t="s">
        <v>225</v>
      </c>
      <c r="B65" t="str">
        <f t="shared" si="0"/>
        <v>Sorbus</v>
      </c>
      <c r="C65" t="s">
        <v>23</v>
      </c>
      <c r="D65">
        <v>0</v>
      </c>
      <c r="E65" s="24">
        <f>IFERROR(VLOOKUP(C65,Hoja2!$E$1:$J$44,2,0),IFERROR(VLOOKUP($B65,Hoja2!$A$47:$F$75,2,0),VLOOKUP($A65,Hoja2!$A$78:$F$81,2,0)))</f>
        <v>0.46794074074074071</v>
      </c>
      <c r="F65" s="24">
        <f>IFERROR(VLOOKUP(C65,Hoja2!$E$1:$J$44,3,0),IFERROR(VLOOKUP($B65,Hoja2!$A$47:$F$75,3,0),VLOOKUP($A65,Hoja2!$A$78:$F$81,3,0)))</f>
        <v>0.26503703703703702</v>
      </c>
      <c r="G65" s="24">
        <v>8.9903703703703819E-2</v>
      </c>
      <c r="H65" s="24">
        <f>IFERROR(VLOOKUP(C65,Hoja2!$E$1:$J$44,5,0),IFERROR(VLOOKUP($B65,Hoja2!$A$47:$F$75,5,0),VLOOKUP($A65,Hoja2!$A$78:$F$81,5,0)))</f>
        <v>0.17711851851851851</v>
      </c>
      <c r="I65" s="24">
        <v>0</v>
      </c>
      <c r="J65" s="25"/>
      <c r="K65" s="25"/>
      <c r="L65" s="25"/>
    </row>
    <row r="66" spans="1:12" x14ac:dyDescent="0.3">
      <c r="A66" t="s">
        <v>225</v>
      </c>
      <c r="B66" t="str">
        <f t="shared" si="0"/>
        <v>Sorbus</v>
      </c>
      <c r="C66" t="s">
        <v>23</v>
      </c>
      <c r="D66">
        <v>4</v>
      </c>
      <c r="E66" s="24">
        <f>IFERROR(VLOOKUP(C66,Hoja2!$E$1:$J$44,2,0),IFERROR(VLOOKUP($B66,Hoja2!$A$47:$F$75,2,0),VLOOKUP($A66,Hoja2!$A$78:$F$81,2,0)))</f>
        <v>0.46794074074074071</v>
      </c>
      <c r="F66" s="24">
        <f>IFERROR(VLOOKUP(C66,Hoja2!$E$1:$J$44,3,0),IFERROR(VLOOKUP($B66,Hoja2!$A$47:$F$75,3,0),VLOOKUP($A66,Hoja2!$A$78:$F$81,3,0)))</f>
        <v>0.26503703703703702</v>
      </c>
      <c r="G66" s="24">
        <v>8.9903703703703819E-2</v>
      </c>
      <c r="H66" s="24">
        <f>IFERROR(VLOOKUP(C66,Hoja2!$E$1:$J$44,5,0),IFERROR(VLOOKUP($B66,Hoja2!$A$47:$F$75,5,0),VLOOKUP($A66,Hoja2!$A$78:$F$81,5,0)))</f>
        <v>0.17711851851851851</v>
      </c>
      <c r="I66" s="24">
        <v>0</v>
      </c>
      <c r="J66" s="25"/>
      <c r="K66" s="25"/>
      <c r="L66" s="25"/>
    </row>
    <row r="67" spans="1:12" x14ac:dyDescent="0.3">
      <c r="A67" t="s">
        <v>225</v>
      </c>
      <c r="B67" t="str">
        <f t="shared" ref="B67:B95" si="1">LEFT(C67,FIND(" ",C67) - 1)</f>
        <v>Sorbus</v>
      </c>
      <c r="C67" t="s">
        <v>23</v>
      </c>
      <c r="D67">
        <v>10</v>
      </c>
      <c r="E67" s="24">
        <f>IFERROR(VLOOKUP(C67,Hoja2!$AG$2:$AL$7,2,0),IFERROR(VLOOKUP($B67,Hoja2!$AC$46:$AH$50,2,0),VLOOKUP($A67,Hoja2!$AC$55:$AH$58,2,0)))</f>
        <v>0.71499999999999997</v>
      </c>
      <c r="F67" s="24">
        <f>IFERROR(VLOOKUP(C67,Hoja2!$AG$2:$AL$7,3,0),IFERROR(VLOOKUP($B67,Hoja2!$AC$46:$AH$50,3,0),VLOOKUP($A67,Hoja2!$AC$55:$AH$58,3,0)))</f>
        <v>1.4999999999999999E-2</v>
      </c>
      <c r="G67" s="24">
        <v>0</v>
      </c>
      <c r="H67" s="24">
        <f>IFERROR(VLOOKUP(C67,Hoja2!$AG$2:$AL$7,5,0),IFERROR(VLOOKUP($B67,Hoja2!$AC$46:$AH$50,5,0),VLOOKUP($A67,Hoja2!$AC$55:$AH$58,5,0)))</f>
        <v>0.27</v>
      </c>
      <c r="I67" s="24">
        <v>0</v>
      </c>
      <c r="J67" s="25"/>
      <c r="K67" s="25"/>
      <c r="L67" s="25"/>
    </row>
    <row r="68" spans="1:12" x14ac:dyDescent="0.3">
      <c r="A68" t="s">
        <v>225</v>
      </c>
      <c r="B68" t="str">
        <f t="shared" si="1"/>
        <v>Acer</v>
      </c>
      <c r="C68" t="s">
        <v>24</v>
      </c>
      <c r="D68">
        <v>0</v>
      </c>
      <c r="E68" s="24">
        <f>IFERROR(VLOOKUP(C68,Hoja2!$E$1:$J$44,2,0),IFERROR(VLOOKUP($B68,Hoja2!$A$47:$F$75,2,0),VLOOKUP($A68,Hoja2!$A$78:$F$81,2,0)))</f>
        <v>0.27329999999999999</v>
      </c>
      <c r="F68" s="24">
        <f>IFERROR(VLOOKUP(C68,Hoja2!$E$1:$J$44,3,0),IFERROR(VLOOKUP($B68,Hoja2!$A$47:$F$75,3,0),VLOOKUP($A68,Hoja2!$A$78:$F$81,3,0)))</f>
        <v>0.4768</v>
      </c>
      <c r="G68" s="24">
        <v>9.1199999999999948E-2</v>
      </c>
      <c r="H68" s="24">
        <f>IFERROR(VLOOKUP(C68,Hoja2!$E$1:$J$44,5,0),IFERROR(VLOOKUP($B68,Hoja2!$A$47:$F$75,5,0),VLOOKUP($A68,Hoja2!$A$78:$F$81,5,0)))</f>
        <v>0.15870000000000001</v>
      </c>
      <c r="I68" s="24">
        <v>0</v>
      </c>
      <c r="J68" s="25"/>
      <c r="K68" s="25"/>
      <c r="L68" s="25"/>
    </row>
    <row r="69" spans="1:12" x14ac:dyDescent="0.3">
      <c r="A69" t="s">
        <v>225</v>
      </c>
      <c r="B69" t="str">
        <f t="shared" si="1"/>
        <v>Acer</v>
      </c>
      <c r="C69" t="s">
        <v>24</v>
      </c>
      <c r="D69">
        <v>4</v>
      </c>
      <c r="E69" s="24">
        <f>IFERROR(VLOOKUP(C69,Hoja2!$E$1:$J$44,2,0),IFERROR(VLOOKUP($B69,Hoja2!$A$47:$F$75,2,0),VLOOKUP($A69,Hoja2!$A$78:$F$81,2,0)))</f>
        <v>0.27329999999999999</v>
      </c>
      <c r="F69" s="24">
        <f>IFERROR(VLOOKUP(C69,Hoja2!$E$1:$J$44,3,0),IFERROR(VLOOKUP($B69,Hoja2!$A$47:$F$75,3,0),VLOOKUP($A69,Hoja2!$A$78:$F$81,3,0)))</f>
        <v>0.4768</v>
      </c>
      <c r="G69" s="24">
        <v>9.1199999999999948E-2</v>
      </c>
      <c r="H69" s="24">
        <f>IFERROR(VLOOKUP(C69,Hoja2!$E$1:$J$44,5,0),IFERROR(VLOOKUP($B69,Hoja2!$A$47:$F$75,5,0),VLOOKUP($A69,Hoja2!$A$78:$F$81,5,0)))</f>
        <v>0.15870000000000001</v>
      </c>
      <c r="I69" s="24">
        <v>0</v>
      </c>
      <c r="J69" s="25"/>
      <c r="K69" s="25"/>
      <c r="L69" s="25"/>
    </row>
    <row r="70" spans="1:12" x14ac:dyDescent="0.3">
      <c r="A70" t="s">
        <v>225</v>
      </c>
      <c r="B70" t="str">
        <f t="shared" si="1"/>
        <v>Acer</v>
      </c>
      <c r="C70" t="s">
        <v>24</v>
      </c>
      <c r="D70">
        <v>10</v>
      </c>
      <c r="E70" s="24">
        <f>IFERROR(VLOOKUP(C70,Hoja2!$AG$2:$AL$7,2,0),IFERROR(VLOOKUP($B70,Hoja2!$AC$46:$AH$50,2,0),VLOOKUP($A70,Hoja2!$AC$55:$AH$58,2,0)))</f>
        <v>0.71499999999999997</v>
      </c>
      <c r="F70" s="24">
        <f>IFERROR(VLOOKUP(C70,Hoja2!$AG$2:$AL$7,3,0),IFERROR(VLOOKUP($B70,Hoja2!$AC$46:$AH$50,3,0),VLOOKUP($A70,Hoja2!$AC$55:$AH$58,3,0)))</f>
        <v>1.4999999999999999E-2</v>
      </c>
      <c r="G70" s="24">
        <v>0</v>
      </c>
      <c r="H70" s="24">
        <f>IFERROR(VLOOKUP(C70,Hoja2!$AG$2:$AL$7,5,0),IFERROR(VLOOKUP($B70,Hoja2!$AC$46:$AH$50,5,0),VLOOKUP($A70,Hoja2!$AC$55:$AH$58,5,0)))</f>
        <v>0.27</v>
      </c>
      <c r="I70" s="24">
        <v>0</v>
      </c>
      <c r="J70" s="25"/>
      <c r="K70" s="25"/>
      <c r="L70" s="25"/>
    </row>
    <row r="71" spans="1:12" x14ac:dyDescent="0.3">
      <c r="A71" t="s">
        <v>225</v>
      </c>
      <c r="B71" t="str">
        <f t="shared" si="1"/>
        <v>Acer</v>
      </c>
      <c r="C71" t="s">
        <v>25</v>
      </c>
      <c r="D71">
        <v>0</v>
      </c>
      <c r="E71" s="24">
        <f>IFERROR(VLOOKUP(C71,Hoja2!$E$1:$J$44,2,0),IFERROR(VLOOKUP($B71,Hoja2!$A$47:$F$75,2,0),VLOOKUP($A71,Hoja2!$A$78:$F$81,2,0)))</f>
        <v>0.27329999999999999</v>
      </c>
      <c r="F71" s="24">
        <f>IFERROR(VLOOKUP(C71,Hoja2!$E$1:$J$44,3,0),IFERROR(VLOOKUP($B71,Hoja2!$A$47:$F$75,3,0),VLOOKUP($A71,Hoja2!$A$78:$F$81,3,0)))</f>
        <v>0.4768</v>
      </c>
      <c r="G71" s="24">
        <v>9.1199999999999948E-2</v>
      </c>
      <c r="H71" s="24">
        <f>IFERROR(VLOOKUP(C71,Hoja2!$E$1:$J$44,5,0),IFERROR(VLOOKUP($B71,Hoja2!$A$47:$F$75,5,0),VLOOKUP($A71,Hoja2!$A$78:$F$81,5,0)))</f>
        <v>0.15870000000000001</v>
      </c>
      <c r="I71" s="24">
        <v>0</v>
      </c>
      <c r="J71" s="25"/>
      <c r="K71" s="25"/>
      <c r="L71" s="25"/>
    </row>
    <row r="72" spans="1:12" x14ac:dyDescent="0.3">
      <c r="A72" t="s">
        <v>225</v>
      </c>
      <c r="B72" t="str">
        <f t="shared" si="1"/>
        <v>Acer</v>
      </c>
      <c r="C72" t="s">
        <v>25</v>
      </c>
      <c r="D72">
        <v>4</v>
      </c>
      <c r="E72" s="24">
        <f>IFERROR(VLOOKUP(C72,Hoja2!$E$1:$J$44,2,0),IFERROR(VLOOKUP($B72,Hoja2!$A$47:$F$75,2,0),VLOOKUP($A72,Hoja2!$A$78:$F$81,2,0)))</f>
        <v>0.27329999999999999</v>
      </c>
      <c r="F72" s="24">
        <f>IFERROR(VLOOKUP(C72,Hoja2!$E$1:$J$44,3,0),IFERROR(VLOOKUP($B72,Hoja2!$A$47:$F$75,3,0),VLOOKUP($A72,Hoja2!$A$78:$F$81,3,0)))</f>
        <v>0.4768</v>
      </c>
      <c r="G72" s="24">
        <v>9.1199999999999948E-2</v>
      </c>
      <c r="H72" s="24">
        <f>IFERROR(VLOOKUP(C72,Hoja2!$E$1:$J$44,5,0),IFERROR(VLOOKUP($B72,Hoja2!$A$47:$F$75,5,0),VLOOKUP($A72,Hoja2!$A$78:$F$81,5,0)))</f>
        <v>0.15870000000000001</v>
      </c>
      <c r="I72" s="24">
        <v>0</v>
      </c>
      <c r="J72" s="25"/>
      <c r="K72" s="25"/>
      <c r="L72" s="25"/>
    </row>
    <row r="73" spans="1:12" x14ac:dyDescent="0.3">
      <c r="A73" t="s">
        <v>225</v>
      </c>
      <c r="B73" t="str">
        <f t="shared" si="1"/>
        <v>Acer</v>
      </c>
      <c r="C73" t="s">
        <v>25</v>
      </c>
      <c r="D73">
        <v>10</v>
      </c>
      <c r="E73" s="24">
        <f>IFERROR(VLOOKUP(C73,Hoja2!$AG$2:$AL$7,2,0),IFERROR(VLOOKUP($B73,Hoja2!$AC$46:$AH$50,2,0),VLOOKUP($A73,Hoja2!$AC$55:$AH$58,2,0)))</f>
        <v>0.71499999999999997</v>
      </c>
      <c r="F73" s="24">
        <f>IFERROR(VLOOKUP(C73,Hoja2!$AG$2:$AL$7,3,0),IFERROR(VLOOKUP($B73,Hoja2!$AC$46:$AH$50,3,0),VLOOKUP($A73,Hoja2!$AC$55:$AH$58,3,0)))</f>
        <v>1.4999999999999999E-2</v>
      </c>
      <c r="G73" s="24">
        <v>0</v>
      </c>
      <c r="H73" s="24">
        <f>IFERROR(VLOOKUP(C73,Hoja2!$AG$2:$AL$7,5,0),IFERROR(VLOOKUP($B73,Hoja2!$AC$46:$AH$50,5,0),VLOOKUP($A73,Hoja2!$AC$55:$AH$58,5,0)))</f>
        <v>0.27</v>
      </c>
      <c r="I73" s="24">
        <v>0</v>
      </c>
      <c r="J73" s="25"/>
      <c r="K73" s="25"/>
      <c r="L73" s="25"/>
    </row>
    <row r="74" spans="1:12" x14ac:dyDescent="0.3">
      <c r="A74" t="s">
        <v>225</v>
      </c>
      <c r="B74" t="str">
        <f t="shared" si="1"/>
        <v>Populus</v>
      </c>
      <c r="C74" t="s">
        <v>26</v>
      </c>
      <c r="D74">
        <v>0</v>
      </c>
      <c r="E74" s="24">
        <f>IFERROR(VLOOKUP(C74,Hoja2!$E$1:$J$44,2,0),IFERROR(VLOOKUP($B74,Hoja2!$A$47:$F$75,2,0),VLOOKUP($A74,Hoja2!$A$78:$F$81,2,0)))</f>
        <v>0.39479999999999998</v>
      </c>
      <c r="F74" s="24">
        <f>IFERROR(VLOOKUP(C74,Hoja2!$E$1:$J$44,3,0),IFERROR(VLOOKUP($B74,Hoja2!$A$47:$F$75,3,0),VLOOKUP($A74,Hoja2!$A$78:$F$81,3,0)))</f>
        <v>0.30730000000000002</v>
      </c>
      <c r="G74" s="24">
        <v>0.10505000000000009</v>
      </c>
      <c r="H74" s="24">
        <f>IFERROR(VLOOKUP(C74,Hoja2!$E$1:$J$44,5,0),IFERROR(VLOOKUP($B74,Hoja2!$A$47:$F$75,5,0),VLOOKUP($A74,Hoja2!$A$78:$F$81,5,0)))</f>
        <v>0.19284999999999999</v>
      </c>
      <c r="I74" s="24">
        <v>0</v>
      </c>
      <c r="J74" s="25"/>
      <c r="K74" s="25"/>
      <c r="L74" s="25"/>
    </row>
    <row r="75" spans="1:12" x14ac:dyDescent="0.3">
      <c r="A75" t="s">
        <v>225</v>
      </c>
      <c r="B75" t="str">
        <f t="shared" si="1"/>
        <v>Populus</v>
      </c>
      <c r="C75" t="s">
        <v>26</v>
      </c>
      <c r="D75">
        <v>4</v>
      </c>
      <c r="E75" s="24">
        <f>IFERROR(VLOOKUP(C75,Hoja2!$E$1:$J$44,2,0),IFERROR(VLOOKUP($B75,Hoja2!$A$47:$F$75,2,0),VLOOKUP($A75,Hoja2!$A$78:$F$81,2,0)))</f>
        <v>0.39479999999999998</v>
      </c>
      <c r="F75" s="24">
        <f>IFERROR(VLOOKUP(C75,Hoja2!$E$1:$J$44,3,0),IFERROR(VLOOKUP($B75,Hoja2!$A$47:$F$75,3,0),VLOOKUP($A75,Hoja2!$A$78:$F$81,3,0)))</f>
        <v>0.30730000000000002</v>
      </c>
      <c r="G75" s="24">
        <v>0.10505000000000009</v>
      </c>
      <c r="H75" s="24">
        <f>IFERROR(VLOOKUP(C75,Hoja2!$E$1:$J$44,5,0),IFERROR(VLOOKUP($B75,Hoja2!$A$47:$F$75,5,0),VLOOKUP($A75,Hoja2!$A$78:$F$81,5,0)))</f>
        <v>0.19284999999999999</v>
      </c>
      <c r="I75" s="24">
        <v>0</v>
      </c>
      <c r="J75" s="25"/>
      <c r="K75" s="25"/>
      <c r="L75" s="25"/>
    </row>
    <row r="76" spans="1:12" x14ac:dyDescent="0.3">
      <c r="A76" t="s">
        <v>225</v>
      </c>
      <c r="B76" t="str">
        <f t="shared" si="1"/>
        <v>Populus</v>
      </c>
      <c r="C76" t="s">
        <v>26</v>
      </c>
      <c r="D76">
        <v>10</v>
      </c>
      <c r="E76" s="24">
        <f>IFERROR(VLOOKUP(C76,Hoja2!$AG$2:$AL$7,2,0),IFERROR(VLOOKUP($B76,Hoja2!$AC$46:$AH$50,2,0),VLOOKUP($A76,Hoja2!$AC$55:$AH$58,2,0)))</f>
        <v>0.71499999999999997</v>
      </c>
      <c r="F76" s="24">
        <f>IFERROR(VLOOKUP(C76,Hoja2!$AG$2:$AL$7,3,0),IFERROR(VLOOKUP($B76,Hoja2!$AC$46:$AH$50,3,0),VLOOKUP($A76,Hoja2!$AC$55:$AH$58,3,0)))</f>
        <v>1.4999999999999999E-2</v>
      </c>
      <c r="G76" s="24">
        <v>0</v>
      </c>
      <c r="H76" s="24">
        <f>IFERROR(VLOOKUP(C76,Hoja2!$AG$2:$AL$7,5,0),IFERROR(VLOOKUP($B76,Hoja2!$AC$46:$AH$50,5,0),VLOOKUP($A76,Hoja2!$AC$55:$AH$58,5,0)))</f>
        <v>0.27</v>
      </c>
      <c r="I76" s="24">
        <v>0</v>
      </c>
      <c r="J76" s="25"/>
      <c r="K76" s="25"/>
      <c r="L76" s="25"/>
    </row>
    <row r="77" spans="1:12" x14ac:dyDescent="0.3">
      <c r="A77" t="s">
        <v>225</v>
      </c>
      <c r="B77" t="str">
        <f t="shared" si="1"/>
        <v>Buxus</v>
      </c>
      <c r="C77" t="s">
        <v>27</v>
      </c>
      <c r="D77">
        <v>0</v>
      </c>
      <c r="E77" s="24">
        <f>IFERROR(VLOOKUP(C77,Hoja2!$E$1:$J$44,2,0),IFERROR(VLOOKUP($B77,Hoja2!$A$47:$F$75,2,0),VLOOKUP($A77,Hoja2!$A$78:$F$81,2,0)))</f>
        <v>0.46794074074074071</v>
      </c>
      <c r="F77" s="24">
        <f>IFERROR(VLOOKUP(C77,Hoja2!$E$1:$J$44,3,0),IFERROR(VLOOKUP($B77,Hoja2!$A$47:$F$75,3,0),VLOOKUP($A77,Hoja2!$A$78:$F$81,3,0)))</f>
        <v>0.26503703703703702</v>
      </c>
      <c r="G77" s="24">
        <v>8.9903703703703819E-2</v>
      </c>
      <c r="H77" s="24">
        <f>IFERROR(VLOOKUP(C77,Hoja2!$E$1:$J$44,5,0),IFERROR(VLOOKUP($B77,Hoja2!$A$47:$F$75,5,0),VLOOKUP($A77,Hoja2!$A$78:$F$81,5,0)))</f>
        <v>0.17711851851851851</v>
      </c>
      <c r="I77" s="24">
        <v>0</v>
      </c>
      <c r="J77" s="25"/>
      <c r="K77" s="25"/>
      <c r="L77" s="25"/>
    </row>
    <row r="78" spans="1:12" x14ac:dyDescent="0.3">
      <c r="A78" t="s">
        <v>225</v>
      </c>
      <c r="B78" t="str">
        <f t="shared" si="1"/>
        <v>Buxus</v>
      </c>
      <c r="C78" t="s">
        <v>27</v>
      </c>
      <c r="D78">
        <v>4</v>
      </c>
      <c r="E78" s="24">
        <f>IFERROR(VLOOKUP(C78,Hoja2!$E$1:$J$44,2,0),IFERROR(VLOOKUP($B78,Hoja2!$A$47:$F$75,2,0),VLOOKUP($A78,Hoja2!$A$78:$F$81,2,0)))</f>
        <v>0.46794074074074071</v>
      </c>
      <c r="F78" s="24">
        <f>IFERROR(VLOOKUP(C78,Hoja2!$E$1:$J$44,3,0),IFERROR(VLOOKUP($B78,Hoja2!$A$47:$F$75,3,0),VLOOKUP($A78,Hoja2!$A$78:$F$81,3,0)))</f>
        <v>0.26503703703703702</v>
      </c>
      <c r="G78" s="24">
        <v>8.9903703703703819E-2</v>
      </c>
      <c r="H78" s="24">
        <f>IFERROR(VLOOKUP(C78,Hoja2!$E$1:$J$44,5,0),IFERROR(VLOOKUP($B78,Hoja2!$A$47:$F$75,5,0),VLOOKUP($A78,Hoja2!$A$78:$F$81,5,0)))</f>
        <v>0.17711851851851851</v>
      </c>
      <c r="I78" s="24">
        <v>0</v>
      </c>
      <c r="J78" s="25"/>
      <c r="K78" s="25"/>
      <c r="L78" s="25"/>
    </row>
    <row r="79" spans="1:12" x14ac:dyDescent="0.3">
      <c r="A79" t="s">
        <v>225</v>
      </c>
      <c r="B79" t="str">
        <f t="shared" si="1"/>
        <v>Buxus</v>
      </c>
      <c r="C79" t="s">
        <v>27</v>
      </c>
      <c r="D79">
        <v>10</v>
      </c>
      <c r="E79" s="24">
        <f>IFERROR(VLOOKUP(C79,Hoja2!$AG$2:$AL$7,2,0),IFERROR(VLOOKUP($B79,Hoja2!$AC$46:$AH$50,2,0),VLOOKUP($A79,Hoja2!$AC$55:$AH$58,2,0)))</f>
        <v>0.71499999999999997</v>
      </c>
      <c r="F79" s="24">
        <f>IFERROR(VLOOKUP(C79,Hoja2!$AG$2:$AL$7,3,0),IFERROR(VLOOKUP($B79,Hoja2!$AC$46:$AH$50,3,0),VLOOKUP($A79,Hoja2!$AC$55:$AH$58,3,0)))</f>
        <v>1.4999999999999999E-2</v>
      </c>
      <c r="G79" s="24">
        <v>0</v>
      </c>
      <c r="H79" s="24">
        <f>IFERROR(VLOOKUP(C79,Hoja2!$AG$2:$AL$7,5,0),IFERROR(VLOOKUP($B79,Hoja2!$AC$46:$AH$50,5,0),VLOOKUP($A79,Hoja2!$AC$55:$AH$58,5,0)))</f>
        <v>0.27</v>
      </c>
      <c r="I79" s="24">
        <v>0</v>
      </c>
      <c r="J79" s="25"/>
      <c r="K79" s="25"/>
      <c r="L79" s="25"/>
    </row>
    <row r="80" spans="1:12" x14ac:dyDescent="0.3">
      <c r="A80" t="s">
        <v>225</v>
      </c>
      <c r="B80" t="str">
        <f t="shared" si="1"/>
        <v>Acer</v>
      </c>
      <c r="C80" t="s">
        <v>28</v>
      </c>
      <c r="D80">
        <v>0</v>
      </c>
      <c r="E80" s="24">
        <f>IFERROR(VLOOKUP(C80,Hoja2!$E$1:$J$44,2,0),IFERROR(VLOOKUP($B80,Hoja2!$A$47:$F$75,2,0),VLOOKUP($A80,Hoja2!$A$78:$F$81,2,0)))</f>
        <v>0.27329999999999999</v>
      </c>
      <c r="F80" s="24">
        <f>IFERROR(VLOOKUP(C80,Hoja2!$E$1:$J$44,3,0),IFERROR(VLOOKUP($B80,Hoja2!$A$47:$F$75,3,0),VLOOKUP($A80,Hoja2!$A$78:$F$81,3,0)))</f>
        <v>0.4768</v>
      </c>
      <c r="G80" s="24">
        <v>9.1199999999999948E-2</v>
      </c>
      <c r="H80" s="24">
        <f>IFERROR(VLOOKUP(C80,Hoja2!$E$1:$J$44,5,0),IFERROR(VLOOKUP($B80,Hoja2!$A$47:$F$75,5,0),VLOOKUP($A80,Hoja2!$A$78:$F$81,5,0)))</f>
        <v>0.15870000000000001</v>
      </c>
      <c r="I80" s="24">
        <v>0</v>
      </c>
      <c r="J80" s="25"/>
      <c r="K80" s="25"/>
      <c r="L80" s="25"/>
    </row>
    <row r="81" spans="1:12" x14ac:dyDescent="0.3">
      <c r="A81" t="s">
        <v>225</v>
      </c>
      <c r="B81" t="str">
        <f t="shared" si="1"/>
        <v>Acer</v>
      </c>
      <c r="C81" t="s">
        <v>28</v>
      </c>
      <c r="D81">
        <v>4</v>
      </c>
      <c r="E81" s="24">
        <f>IFERROR(VLOOKUP(C81,Hoja2!$E$1:$J$44,2,0),IFERROR(VLOOKUP($B81,Hoja2!$A$47:$F$75,2,0),VLOOKUP($A81,Hoja2!$A$78:$F$81,2,0)))</f>
        <v>0.27329999999999999</v>
      </c>
      <c r="F81" s="24">
        <f>IFERROR(VLOOKUP(C81,Hoja2!$E$1:$J$44,3,0),IFERROR(VLOOKUP($B81,Hoja2!$A$47:$F$75,3,0),VLOOKUP($A81,Hoja2!$A$78:$F$81,3,0)))</f>
        <v>0.4768</v>
      </c>
      <c r="G81" s="24">
        <v>9.1199999999999948E-2</v>
      </c>
      <c r="H81" s="24">
        <f>IFERROR(VLOOKUP(C81,Hoja2!$E$1:$J$44,5,0),IFERROR(VLOOKUP($B81,Hoja2!$A$47:$F$75,5,0),VLOOKUP($A81,Hoja2!$A$78:$F$81,5,0)))</f>
        <v>0.15870000000000001</v>
      </c>
      <c r="I81" s="24">
        <v>0</v>
      </c>
      <c r="J81" s="25"/>
      <c r="K81" s="25"/>
      <c r="L81" s="25"/>
    </row>
    <row r="82" spans="1:12" x14ac:dyDescent="0.3">
      <c r="A82" t="s">
        <v>225</v>
      </c>
      <c r="B82" t="str">
        <f t="shared" si="1"/>
        <v>Acer</v>
      </c>
      <c r="C82" t="s">
        <v>28</v>
      </c>
      <c r="D82">
        <v>10</v>
      </c>
      <c r="E82" s="24">
        <f>IFERROR(VLOOKUP(C82,Hoja2!$AG$2:$AL$7,2,0),IFERROR(VLOOKUP($B82,Hoja2!$AC$46:$AH$50,2,0),VLOOKUP($A82,Hoja2!$AC$55:$AH$58,2,0)))</f>
        <v>0.71499999999999997</v>
      </c>
      <c r="F82" s="24">
        <f>IFERROR(VLOOKUP(C82,Hoja2!$AG$2:$AL$7,3,0),IFERROR(VLOOKUP($B82,Hoja2!$AC$46:$AH$50,3,0),VLOOKUP($A82,Hoja2!$AC$55:$AH$58,3,0)))</f>
        <v>1.4999999999999999E-2</v>
      </c>
      <c r="G82" s="24">
        <v>0</v>
      </c>
      <c r="H82" s="24">
        <f>IFERROR(VLOOKUP(C82,Hoja2!$AG$2:$AL$7,5,0),IFERROR(VLOOKUP($B82,Hoja2!$AC$46:$AH$50,5,0),VLOOKUP($A82,Hoja2!$AC$55:$AH$58,5,0)))</f>
        <v>0.27</v>
      </c>
      <c r="I82" s="24">
        <v>0</v>
      </c>
      <c r="J82" s="25"/>
      <c r="K82" s="25"/>
      <c r="L82" s="25"/>
    </row>
    <row r="83" spans="1:12" x14ac:dyDescent="0.3">
      <c r="A83" t="s">
        <v>225</v>
      </c>
      <c r="B83" t="str">
        <f t="shared" si="1"/>
        <v>Ilex</v>
      </c>
      <c r="C83" t="s">
        <v>29</v>
      </c>
      <c r="D83">
        <v>0</v>
      </c>
      <c r="E83" s="24">
        <f>IFERROR(VLOOKUP(C83,Hoja2!$E$1:$J$44,2,0),IFERROR(VLOOKUP($B83,Hoja2!$A$47:$F$75,2,0),VLOOKUP($A83,Hoja2!$A$78:$F$81,2,0)))</f>
        <v>0.46794074074074071</v>
      </c>
      <c r="F83" s="24">
        <f>IFERROR(VLOOKUP(C83,Hoja2!$E$1:$J$44,3,0),IFERROR(VLOOKUP($B83,Hoja2!$A$47:$F$75,3,0),VLOOKUP($A83,Hoja2!$A$78:$F$81,3,0)))</f>
        <v>0.26503703703703702</v>
      </c>
      <c r="G83" s="24">
        <v>8.9903703703703819E-2</v>
      </c>
      <c r="H83" s="24">
        <f>IFERROR(VLOOKUP(C83,Hoja2!$E$1:$J$44,5,0),IFERROR(VLOOKUP($B83,Hoja2!$A$47:$F$75,5,0),VLOOKUP($A83,Hoja2!$A$78:$F$81,5,0)))</f>
        <v>0.17711851851851851</v>
      </c>
      <c r="I83" s="24">
        <v>0</v>
      </c>
      <c r="J83" s="25"/>
      <c r="K83" s="25"/>
      <c r="L83" s="25"/>
    </row>
    <row r="84" spans="1:12" x14ac:dyDescent="0.3">
      <c r="A84" t="s">
        <v>225</v>
      </c>
      <c r="B84" t="str">
        <f t="shared" si="1"/>
        <v>Ilex</v>
      </c>
      <c r="C84" t="s">
        <v>29</v>
      </c>
      <c r="D84">
        <v>4</v>
      </c>
      <c r="E84" s="24">
        <f>IFERROR(VLOOKUP(C84,Hoja2!$E$1:$J$44,2,0),IFERROR(VLOOKUP($B84,Hoja2!$A$47:$F$75,2,0),VLOOKUP($A84,Hoja2!$A$78:$F$81,2,0)))</f>
        <v>0.46794074074074071</v>
      </c>
      <c r="F84" s="24">
        <f>IFERROR(VLOOKUP(C84,Hoja2!$E$1:$J$44,3,0),IFERROR(VLOOKUP($B84,Hoja2!$A$47:$F$75,3,0),VLOOKUP($A84,Hoja2!$A$78:$F$81,3,0)))</f>
        <v>0.26503703703703702</v>
      </c>
      <c r="G84" s="24">
        <v>8.9903703703703819E-2</v>
      </c>
      <c r="H84" s="24">
        <f>IFERROR(VLOOKUP(C84,Hoja2!$E$1:$J$44,5,0),IFERROR(VLOOKUP($B84,Hoja2!$A$47:$F$75,5,0),VLOOKUP($A84,Hoja2!$A$78:$F$81,5,0)))</f>
        <v>0.17711851851851851</v>
      </c>
      <c r="I84" s="24">
        <v>0</v>
      </c>
      <c r="J84" s="25"/>
      <c r="K84" s="25"/>
      <c r="L84" s="25"/>
    </row>
    <row r="85" spans="1:12" x14ac:dyDescent="0.3">
      <c r="A85" t="s">
        <v>225</v>
      </c>
      <c r="B85" t="str">
        <f t="shared" si="1"/>
        <v>Ilex</v>
      </c>
      <c r="C85" t="s">
        <v>29</v>
      </c>
      <c r="D85">
        <v>10</v>
      </c>
      <c r="E85" s="24">
        <f>IFERROR(VLOOKUP(C85,Hoja2!$AG$2:$AL$7,2,0),IFERROR(VLOOKUP($B85,Hoja2!$AC$46:$AH$50,2,0),VLOOKUP($A85,Hoja2!$AC$55:$AH$58,2,0)))</f>
        <v>0.71499999999999997</v>
      </c>
      <c r="F85" s="24">
        <f>IFERROR(VLOOKUP(C85,Hoja2!$AG$2:$AL$7,3,0),IFERROR(VLOOKUP($B85,Hoja2!$AC$46:$AH$50,3,0),VLOOKUP($A85,Hoja2!$AC$55:$AH$58,3,0)))</f>
        <v>1.4999999999999999E-2</v>
      </c>
      <c r="G85" s="24">
        <v>0</v>
      </c>
      <c r="H85" s="24">
        <f>IFERROR(VLOOKUP(C85,Hoja2!$AG$2:$AL$7,5,0),IFERROR(VLOOKUP($B85,Hoja2!$AC$46:$AH$50,5,0),VLOOKUP($A85,Hoja2!$AC$55:$AH$58,5,0)))</f>
        <v>0.27</v>
      </c>
      <c r="I85" s="24">
        <v>0</v>
      </c>
      <c r="J85" s="25"/>
      <c r="K85" s="25"/>
      <c r="L85" s="25"/>
    </row>
    <row r="86" spans="1:12" x14ac:dyDescent="0.3">
      <c r="A86" t="s">
        <v>225</v>
      </c>
      <c r="B86" t="str">
        <f t="shared" si="1"/>
        <v>Rhamnus</v>
      </c>
      <c r="C86" t="s">
        <v>30</v>
      </c>
      <c r="D86">
        <v>0</v>
      </c>
      <c r="E86" s="24">
        <f>IFERROR(VLOOKUP(C86,Hoja2!$E$1:$J$44,2,0),IFERROR(VLOOKUP($B86,Hoja2!$A$47:$F$75,2,0),VLOOKUP($A86,Hoja2!$A$78:$F$81,2,0)))</f>
        <v>0.46794074074074071</v>
      </c>
      <c r="F86" s="24">
        <f>IFERROR(VLOOKUP(C86,Hoja2!$E$1:$J$44,3,0),IFERROR(VLOOKUP($B86,Hoja2!$A$47:$F$75,3,0),VLOOKUP($A86,Hoja2!$A$78:$F$81,3,0)))</f>
        <v>0.26503703703703702</v>
      </c>
      <c r="G86" s="24">
        <v>8.9903703703703819E-2</v>
      </c>
      <c r="H86" s="24">
        <f>IFERROR(VLOOKUP(C86,Hoja2!$E$1:$J$44,5,0),IFERROR(VLOOKUP($B86,Hoja2!$A$47:$F$75,5,0),VLOOKUP($A86,Hoja2!$A$78:$F$81,5,0)))</f>
        <v>0.17711851851851851</v>
      </c>
      <c r="I86" s="24">
        <v>0</v>
      </c>
      <c r="J86" s="25"/>
      <c r="K86" s="25"/>
      <c r="L86" s="25"/>
    </row>
    <row r="87" spans="1:12" x14ac:dyDescent="0.3">
      <c r="A87" t="s">
        <v>225</v>
      </c>
      <c r="B87" t="str">
        <f t="shared" si="1"/>
        <v>Rhamnus</v>
      </c>
      <c r="C87" t="s">
        <v>30</v>
      </c>
      <c r="D87">
        <v>4</v>
      </c>
      <c r="E87" s="24">
        <f>IFERROR(VLOOKUP(C87,Hoja2!$E$1:$J$44,2,0),IFERROR(VLOOKUP($B87,Hoja2!$A$47:$F$75,2,0),VLOOKUP($A87,Hoja2!$A$78:$F$81,2,0)))</f>
        <v>0.46794074074074071</v>
      </c>
      <c r="F87" s="24">
        <f>IFERROR(VLOOKUP(C87,Hoja2!$E$1:$J$44,3,0),IFERROR(VLOOKUP($B87,Hoja2!$A$47:$F$75,3,0),VLOOKUP($A87,Hoja2!$A$78:$F$81,3,0)))</f>
        <v>0.26503703703703702</v>
      </c>
      <c r="G87" s="24">
        <v>8.9903703703703819E-2</v>
      </c>
      <c r="H87" s="24">
        <f>IFERROR(VLOOKUP(C87,Hoja2!$E$1:$J$44,5,0),IFERROR(VLOOKUP($B87,Hoja2!$A$47:$F$75,5,0),VLOOKUP($A87,Hoja2!$A$78:$F$81,5,0)))</f>
        <v>0.17711851851851851</v>
      </c>
      <c r="I87" s="24">
        <v>0</v>
      </c>
      <c r="J87" s="25"/>
      <c r="K87" s="25"/>
      <c r="L87" s="25"/>
    </row>
    <row r="88" spans="1:12" x14ac:dyDescent="0.3">
      <c r="A88" t="s">
        <v>225</v>
      </c>
      <c r="B88" t="str">
        <f t="shared" si="1"/>
        <v>Rhamnus</v>
      </c>
      <c r="C88" t="s">
        <v>30</v>
      </c>
      <c r="D88">
        <v>10</v>
      </c>
      <c r="E88" s="24">
        <f>IFERROR(VLOOKUP(C88,Hoja2!$AG$2:$AL$7,2,0),IFERROR(VLOOKUP($B88,Hoja2!$AC$46:$AH$50,2,0),VLOOKUP($A88,Hoja2!$AC$55:$AH$58,2,0)))</f>
        <v>0.71499999999999997</v>
      </c>
      <c r="F88" s="24">
        <f>IFERROR(VLOOKUP(C88,Hoja2!$AG$2:$AL$7,3,0),IFERROR(VLOOKUP($B88,Hoja2!$AC$46:$AH$50,3,0),VLOOKUP($A88,Hoja2!$AC$55:$AH$58,3,0)))</f>
        <v>1.4999999999999999E-2</v>
      </c>
      <c r="G88" s="24">
        <v>0</v>
      </c>
      <c r="H88" s="24">
        <f>IFERROR(VLOOKUP(C88,Hoja2!$AG$2:$AL$7,5,0),IFERROR(VLOOKUP($B88,Hoja2!$AC$46:$AH$50,5,0),VLOOKUP($A88,Hoja2!$AC$55:$AH$58,5,0)))</f>
        <v>0.27</v>
      </c>
      <c r="I88" s="24">
        <v>0</v>
      </c>
      <c r="J88" s="25"/>
      <c r="K88" s="25"/>
      <c r="L88" s="25"/>
    </row>
    <row r="89" spans="1:12" x14ac:dyDescent="0.3">
      <c r="A89" t="s">
        <v>225</v>
      </c>
      <c r="B89" t="str">
        <f t="shared" si="1"/>
        <v>Olea</v>
      </c>
      <c r="C89" t="s">
        <v>31</v>
      </c>
      <c r="D89">
        <v>0</v>
      </c>
      <c r="E89" s="24">
        <f>IFERROR(VLOOKUP(C89,Hoja2!$E$1:$J$44,2,0),IFERROR(VLOOKUP($B89,Hoja2!$A$47:$F$75,2,0),VLOOKUP($A89,Hoja2!$A$78:$F$81,2,0)))</f>
        <v>0.46794074074074071</v>
      </c>
      <c r="F89" s="24">
        <f>IFERROR(VLOOKUP(C89,Hoja2!$E$1:$J$44,3,0),IFERROR(VLOOKUP($B89,Hoja2!$A$47:$F$75,3,0),VLOOKUP($A89,Hoja2!$A$78:$F$81,3,0)))</f>
        <v>0.26503703703703702</v>
      </c>
      <c r="G89" s="24">
        <v>8.9903703703703819E-2</v>
      </c>
      <c r="H89" s="24">
        <f>IFERROR(VLOOKUP(C89,Hoja2!$E$1:$J$44,5,0),IFERROR(VLOOKUP($B89,Hoja2!$A$47:$F$75,5,0),VLOOKUP($A89,Hoja2!$A$78:$F$81,5,0)))</f>
        <v>0.17711851851851851</v>
      </c>
      <c r="I89" s="24">
        <v>0</v>
      </c>
      <c r="J89" s="25"/>
      <c r="K89" s="25"/>
      <c r="L89" s="25"/>
    </row>
    <row r="90" spans="1:12" x14ac:dyDescent="0.3">
      <c r="A90" t="s">
        <v>225</v>
      </c>
      <c r="B90" t="str">
        <f t="shared" si="1"/>
        <v>Olea</v>
      </c>
      <c r="C90" t="s">
        <v>31</v>
      </c>
      <c r="D90">
        <v>4</v>
      </c>
      <c r="E90" s="24">
        <f>IFERROR(VLOOKUP(C90,Hoja2!$E$1:$J$44,2,0),IFERROR(VLOOKUP($B90,Hoja2!$A$47:$F$75,2,0),VLOOKUP($A90,Hoja2!$A$78:$F$81,2,0)))</f>
        <v>0.46794074074074071</v>
      </c>
      <c r="F90" s="24">
        <f>IFERROR(VLOOKUP(C90,Hoja2!$E$1:$J$44,3,0),IFERROR(VLOOKUP($B90,Hoja2!$A$47:$F$75,3,0),VLOOKUP($A90,Hoja2!$A$78:$F$81,3,0)))</f>
        <v>0.26503703703703702</v>
      </c>
      <c r="G90" s="24">
        <v>8.9903703703703819E-2</v>
      </c>
      <c r="H90" s="24">
        <f>IFERROR(VLOOKUP(C90,Hoja2!$E$1:$J$44,5,0),IFERROR(VLOOKUP($B90,Hoja2!$A$47:$F$75,5,0),VLOOKUP($A90,Hoja2!$A$78:$F$81,5,0)))</f>
        <v>0.17711851851851851</v>
      </c>
      <c r="I90" s="24">
        <v>0</v>
      </c>
      <c r="J90" s="25"/>
      <c r="K90" s="25"/>
      <c r="L90" s="25"/>
    </row>
    <row r="91" spans="1:12" x14ac:dyDescent="0.3">
      <c r="A91" t="s">
        <v>225</v>
      </c>
      <c r="B91" t="str">
        <f t="shared" si="1"/>
        <v>Olea</v>
      </c>
      <c r="C91" t="s">
        <v>31</v>
      </c>
      <c r="D91">
        <v>10</v>
      </c>
      <c r="E91" s="24">
        <f>IFERROR(VLOOKUP(C91,Hoja2!$AG$2:$AL$7,2,0),IFERROR(VLOOKUP($B91,Hoja2!$AC$46:$AH$50,2,0),VLOOKUP($A91,Hoja2!$AC$55:$AH$58,2,0)))</f>
        <v>0.71499999999999997</v>
      </c>
      <c r="F91" s="24">
        <f>IFERROR(VLOOKUP(C91,Hoja2!$AG$2:$AL$7,3,0),IFERROR(VLOOKUP($B91,Hoja2!$AC$46:$AH$50,3,0),VLOOKUP($A91,Hoja2!$AC$55:$AH$58,3,0)))</f>
        <v>1.4999999999999999E-2</v>
      </c>
      <c r="G91" s="24">
        <v>0</v>
      </c>
      <c r="H91" s="24">
        <f>IFERROR(VLOOKUP(C91,Hoja2!$AG$2:$AL$7,5,0),IFERROR(VLOOKUP($B91,Hoja2!$AC$46:$AH$50,5,0),VLOOKUP($A91,Hoja2!$AC$55:$AH$58,5,0)))</f>
        <v>0.27</v>
      </c>
      <c r="I91" s="24">
        <v>0</v>
      </c>
      <c r="J91" s="25"/>
      <c r="K91" s="25"/>
      <c r="L91" s="25"/>
    </row>
    <row r="92" spans="1:12" x14ac:dyDescent="0.3">
      <c r="A92" t="s">
        <v>225</v>
      </c>
      <c r="B92" t="str">
        <f t="shared" si="1"/>
        <v>Juniperus</v>
      </c>
      <c r="C92" t="s">
        <v>32</v>
      </c>
      <c r="D92">
        <v>0</v>
      </c>
      <c r="E92" s="24">
        <f>IFERROR(VLOOKUP(C92,Hoja2!$E$1:$J$44,2,0),IFERROR(VLOOKUP($B92,Hoja2!$A$47:$F$75,2,0),VLOOKUP($A92,Hoja2!$A$78:$F$81,2,0)))</f>
        <v>0.46794074074074071</v>
      </c>
      <c r="F92" s="24">
        <f>IFERROR(VLOOKUP(C92,Hoja2!$E$1:$J$44,3,0),IFERROR(VLOOKUP($B92,Hoja2!$A$47:$F$75,3,0),VLOOKUP($A92,Hoja2!$A$78:$F$81,3,0)))</f>
        <v>0.26503703703703702</v>
      </c>
      <c r="G92" s="24">
        <v>8.9903703703703819E-2</v>
      </c>
      <c r="H92" s="24">
        <f>IFERROR(VLOOKUP(C92,Hoja2!$E$1:$J$44,5,0),IFERROR(VLOOKUP($B92,Hoja2!$A$47:$F$75,5,0),VLOOKUP($A92,Hoja2!$A$78:$F$81,5,0)))</f>
        <v>0.17711851851851851</v>
      </c>
      <c r="I92" s="24">
        <v>0</v>
      </c>
      <c r="J92" s="25"/>
      <c r="K92" s="25"/>
      <c r="L92" s="25"/>
    </row>
    <row r="93" spans="1:12" x14ac:dyDescent="0.3">
      <c r="A93" t="s">
        <v>225</v>
      </c>
      <c r="B93" t="str">
        <f t="shared" si="1"/>
        <v>Juniperus</v>
      </c>
      <c r="C93" t="s">
        <v>32</v>
      </c>
      <c r="D93">
        <v>4</v>
      </c>
      <c r="E93" s="24">
        <f>IFERROR(VLOOKUP(C93,Hoja2!$E$1:$J$44,2,0),IFERROR(VLOOKUP($B93,Hoja2!$A$47:$F$75,2,0),VLOOKUP($A93,Hoja2!$A$78:$F$81,2,0)))</f>
        <v>0.46794074074074071</v>
      </c>
      <c r="F93" s="24">
        <f>IFERROR(VLOOKUP(C93,Hoja2!$E$1:$J$44,3,0),IFERROR(VLOOKUP($B93,Hoja2!$A$47:$F$75,3,0),VLOOKUP($A93,Hoja2!$A$78:$F$81,3,0)))</f>
        <v>0.26503703703703702</v>
      </c>
      <c r="G93" s="24">
        <v>8.9903703703703819E-2</v>
      </c>
      <c r="H93" s="24">
        <f>IFERROR(VLOOKUP(C93,Hoja2!$E$1:$J$44,5,0),IFERROR(VLOOKUP($B93,Hoja2!$A$47:$F$75,5,0),VLOOKUP($A93,Hoja2!$A$78:$F$81,5,0)))</f>
        <v>0.17711851851851851</v>
      </c>
      <c r="I93" s="24">
        <v>0</v>
      </c>
      <c r="J93" s="25"/>
      <c r="K93" s="25"/>
      <c r="L93" s="25"/>
    </row>
    <row r="94" spans="1:12" x14ac:dyDescent="0.3">
      <c r="A94" t="s">
        <v>225</v>
      </c>
      <c r="B94" t="str">
        <f t="shared" si="1"/>
        <v>Juniperus</v>
      </c>
      <c r="C94" t="s">
        <v>32</v>
      </c>
      <c r="D94">
        <v>10</v>
      </c>
      <c r="E94" s="24">
        <f>IFERROR(VLOOKUP(C94,Hoja2!$AG$2:$AL$7,2,0),IFERROR(VLOOKUP($B94,Hoja2!$AC$46:$AH$50,2,0),VLOOKUP($A94,Hoja2!$AC$55:$AH$58,2,0)))</f>
        <v>0.71499999999999997</v>
      </c>
      <c r="F94" s="24">
        <f>IFERROR(VLOOKUP(C94,Hoja2!$AG$2:$AL$7,3,0),IFERROR(VLOOKUP($B94,Hoja2!$AC$46:$AH$50,3,0),VLOOKUP($A94,Hoja2!$AC$55:$AH$58,3,0)))</f>
        <v>1.4999999999999999E-2</v>
      </c>
      <c r="G94" s="24">
        <v>0</v>
      </c>
      <c r="H94" s="24">
        <f>IFERROR(VLOOKUP(C94,Hoja2!$AG$2:$AL$7,5,0),IFERROR(VLOOKUP($B94,Hoja2!$AC$46:$AH$50,5,0),VLOOKUP($A94,Hoja2!$AC$55:$AH$58,5,0)))</f>
        <v>0.27</v>
      </c>
      <c r="I94" s="24">
        <v>0</v>
      </c>
      <c r="J94" s="25"/>
      <c r="K94" s="25"/>
      <c r="L94" s="25"/>
    </row>
    <row r="95" spans="1:12" x14ac:dyDescent="0.3">
      <c r="A95" t="s">
        <v>224</v>
      </c>
      <c r="B95" t="str">
        <f t="shared" si="1"/>
        <v>Pinus</v>
      </c>
      <c r="C95" t="s">
        <v>5</v>
      </c>
      <c r="D95">
        <v>0</v>
      </c>
      <c r="E95" s="24">
        <f>IFERROR(VLOOKUP(C95,Hoja2!$E$1:$J$44,2,0),IFERROR(VLOOKUP($B95,Hoja2!$A$47:$F$75,2,0),VLOOKUP($A95,Hoja2!$A$78:$F$81,2,0)))</f>
        <v>0.51800000000000002</v>
      </c>
      <c r="F95" s="24">
        <f>IFERROR(VLOOKUP(C95,Hoja2!$E$1:$J$44,3,0),IFERROR(VLOOKUP($B95,Hoja2!$A$47:$F$75,3,0),VLOOKUP($A95,Hoja2!$A$78:$F$81,3,0)))</f>
        <v>0.17730000000000001</v>
      </c>
      <c r="G95" s="24">
        <v>0.10986250000000009</v>
      </c>
      <c r="H95" s="24">
        <f>IFERROR(VLOOKUP(C95,Hoja2!$E$1:$J$44,5,0),IFERROR(VLOOKUP($B95,Hoja2!$A$47:$F$75,5,0),VLOOKUP($A95,Hoja2!$A$78:$F$81,5,0)))</f>
        <v>0.216</v>
      </c>
      <c r="I95" s="24">
        <v>0</v>
      </c>
    </row>
    <row r="96" spans="1:12" x14ac:dyDescent="0.3">
      <c r="A96" t="s">
        <v>224</v>
      </c>
      <c r="B96" t="str">
        <f t="shared" ref="B96:B97" si="2">LEFT(C96,FIND(" ",C96) - 1)</f>
        <v>Pinus</v>
      </c>
      <c r="C96" t="s">
        <v>5</v>
      </c>
      <c r="D96">
        <v>4</v>
      </c>
      <c r="E96" s="24">
        <f>IFERROR(VLOOKUP(C96,Hoja2!$S$2:$X$2,2,0),IFERROR(VLOOKUP($B96,Hoja2!$O$46:$T$48,2,0),VLOOKUP($A96,Hoja2!$O$58:$T$60,2,0)))</f>
        <v>0.4763</v>
      </c>
      <c r="F96" s="24">
        <f>IFERROR(VLOOKUP(D96,Hoja2!$S$2:$X$2,3,0),IFERROR(VLOOKUP($B96,Hoja2!$O$46:$T$48,3,0),VLOOKUP($A96,Hoja2!$O$58:$T$60,3,0)))</f>
        <v>1.9012000000000001E-2</v>
      </c>
      <c r="G96" s="24">
        <v>7.6080000000000036E-2</v>
      </c>
      <c r="H96" s="24">
        <f>IFERROR(VLOOKUP(F96,Hoja2!$S$2:$X$2,5,0),IFERROR(VLOOKUP($B96,Hoja2!$O$46:$T$48,5,0),VLOOKUP($A96,Hoja2!$O$58:$T$60,5,0)))</f>
        <v>0.43024799999999996</v>
      </c>
      <c r="I96" s="24">
        <v>0</v>
      </c>
    </row>
    <row r="97" spans="1:9" x14ac:dyDescent="0.3">
      <c r="A97" t="s">
        <v>224</v>
      </c>
      <c r="B97" t="str">
        <f t="shared" si="2"/>
        <v>Pinus</v>
      </c>
      <c r="C97" t="s">
        <v>5</v>
      </c>
      <c r="D97">
        <v>10</v>
      </c>
      <c r="E97" s="24">
        <f>IFERROR(VLOOKUP(C97,Hoja2!$AG$2:$AL$7,2,0),IFERROR(VLOOKUP($B97,Hoja2!$AC$46:$AH$50,2,0),VLOOKUP($A97,Hoja2!$AC$55:$AH$58,2,0)))</f>
        <v>0.66</v>
      </c>
      <c r="F97" s="24">
        <f>IFERROR(VLOOKUP(C97,Hoja2!$AG$2:$AL$7,3,0),IFERROR(VLOOKUP($B97,Hoja2!$AC$46:$AH$50,3,0),VLOOKUP($A97,Hoja2!$AC$55:$AH$58,3,0)))</f>
        <v>0.03</v>
      </c>
      <c r="G97" s="24">
        <v>2.2499999999999964E-2</v>
      </c>
      <c r="H97" s="24">
        <f>IFERROR(VLOOKUP(C97,Hoja2!$AG$2:$AL$7,5,0),IFERROR(VLOOKUP($B97,Hoja2!$AC$46:$AH$50,5,0),VLOOKUP($A97,Hoja2!$AC$55:$AH$58,5,0)))</f>
        <v>0.28999999999999998</v>
      </c>
      <c r="I97" s="24">
        <v>0</v>
      </c>
    </row>
  </sheetData>
  <autoFilter ref="A1:I9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0327-075E-4F94-8CC0-F1851E194599}">
  <dimension ref="A1:AO81"/>
  <sheetViews>
    <sheetView workbookViewId="0"/>
  </sheetViews>
  <sheetFormatPr baseColWidth="10" defaultRowHeight="14.4" x14ac:dyDescent="0.3"/>
  <cols>
    <col min="1" max="1" width="12.21875" bestFit="1" customWidth="1"/>
    <col min="2" max="2" width="13.77734375" bestFit="1" customWidth="1"/>
    <col min="3" max="3" width="14.44140625" bestFit="1" customWidth="1"/>
    <col min="4" max="4" width="13.44140625" bestFit="1" customWidth="1"/>
    <col min="5" max="5" width="13.88671875" bestFit="1" customWidth="1"/>
    <col min="6" max="6" width="13.77734375" bestFit="1" customWidth="1"/>
    <col min="7" max="9" width="5.5546875" bestFit="1" customWidth="1"/>
    <col min="10" max="10" width="3" bestFit="1" customWidth="1"/>
    <col min="11" max="11" width="7.33203125" bestFit="1" customWidth="1"/>
    <col min="12" max="12" width="12.33203125" bestFit="1" customWidth="1"/>
    <col min="13" max="13" width="9" bestFit="1" customWidth="1"/>
    <col min="15" max="15" width="11.88671875" bestFit="1" customWidth="1"/>
    <col min="16" max="16" width="13.44140625" bestFit="1" customWidth="1"/>
    <col min="17" max="17" width="14" bestFit="1" customWidth="1"/>
    <col min="18" max="18" width="13.21875" bestFit="1" customWidth="1"/>
    <col min="19" max="19" width="13.5546875" bestFit="1" customWidth="1"/>
    <col min="20" max="21" width="13.44140625" bestFit="1" customWidth="1"/>
    <col min="29" max="29" width="11.88671875" bestFit="1" customWidth="1"/>
    <col min="30" max="30" width="13.44140625" bestFit="1" customWidth="1"/>
    <col min="31" max="31" width="14" bestFit="1" customWidth="1"/>
    <col min="32" max="32" width="13.21875" bestFit="1" customWidth="1"/>
    <col min="33" max="33" width="13.5546875" bestFit="1" customWidth="1"/>
    <col min="34" max="34" width="13.44140625" bestFit="1" customWidth="1"/>
  </cols>
  <sheetData>
    <row r="1" spans="1:41" ht="21" customHeight="1" x14ac:dyDescent="0.3">
      <c r="A1" t="s">
        <v>223</v>
      </c>
      <c r="B1" t="s">
        <v>222</v>
      </c>
      <c r="C1" t="s">
        <v>38</v>
      </c>
      <c r="D1" s="23" t="s">
        <v>253</v>
      </c>
      <c r="E1" s="16" t="s">
        <v>0</v>
      </c>
      <c r="F1" s="16" t="s">
        <v>172</v>
      </c>
      <c r="G1" s="16" t="s">
        <v>173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O1" t="s">
        <v>223</v>
      </c>
      <c r="P1" t="s">
        <v>222</v>
      </c>
      <c r="Q1" t="s">
        <v>38</v>
      </c>
      <c r="R1" s="16" t="s">
        <v>39</v>
      </c>
      <c r="S1" s="16" t="s">
        <v>0</v>
      </c>
      <c r="T1" s="16" t="s">
        <v>172</v>
      </c>
      <c r="U1" s="16" t="s">
        <v>173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C1" t="s">
        <v>223</v>
      </c>
      <c r="AD1" t="s">
        <v>222</v>
      </c>
      <c r="AE1" t="s">
        <v>38</v>
      </c>
      <c r="AF1" s="16" t="s">
        <v>39</v>
      </c>
      <c r="AG1" s="16" t="s">
        <v>0</v>
      </c>
      <c r="AH1" s="16" t="s">
        <v>172</v>
      </c>
      <c r="AI1" s="16" t="s">
        <v>173</v>
      </c>
      <c r="AJ1" s="2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</row>
    <row r="2" spans="1:41" x14ac:dyDescent="0.3">
      <c r="A2" t="s">
        <v>224</v>
      </c>
      <c r="B2" t="s">
        <v>226</v>
      </c>
      <c r="C2">
        <v>0</v>
      </c>
      <c r="D2" s="4" t="s">
        <v>87</v>
      </c>
      <c r="E2" s="5" t="s">
        <v>88</v>
      </c>
      <c r="F2" s="6">
        <v>0.30649999999999999</v>
      </c>
      <c r="G2" s="6">
        <v>0.3196</v>
      </c>
      <c r="H2" s="7">
        <v>0.1943</v>
      </c>
      <c r="I2" s="7">
        <v>0.17960000000000001</v>
      </c>
      <c r="J2" s="8">
        <v>0</v>
      </c>
      <c r="K2" s="5" t="s">
        <v>89</v>
      </c>
      <c r="L2" s="9"/>
      <c r="M2" s="5" t="s">
        <v>77</v>
      </c>
      <c r="N2" s="18"/>
      <c r="O2" t="s">
        <v>224</v>
      </c>
      <c r="P2" t="str">
        <f>LEFT(S2,FIND(" ",S2) - 1)</f>
        <v>Pinus</v>
      </c>
      <c r="Q2">
        <v>4</v>
      </c>
      <c r="R2" s="4" t="s">
        <v>46</v>
      </c>
      <c r="S2" s="5" t="s">
        <v>47</v>
      </c>
      <c r="T2" s="6">
        <v>0.4763</v>
      </c>
      <c r="U2" s="6">
        <v>1.9599999999999999E-2</v>
      </c>
      <c r="V2" s="7">
        <v>8.6999999999999994E-2</v>
      </c>
      <c r="W2" s="7">
        <v>0.41699999999999998</v>
      </c>
      <c r="X2" s="8">
        <v>0</v>
      </c>
      <c r="Y2" s="5" t="s">
        <v>48</v>
      </c>
      <c r="Z2" s="9"/>
      <c r="AA2" s="5" t="s">
        <v>49</v>
      </c>
      <c r="AC2" t="s">
        <v>225</v>
      </c>
      <c r="AD2" t="s">
        <v>231</v>
      </c>
      <c r="AE2">
        <v>10</v>
      </c>
      <c r="AF2" s="4" t="s">
        <v>163</v>
      </c>
      <c r="AG2" s="5" t="s">
        <v>164</v>
      </c>
      <c r="AH2" s="6">
        <v>0.65</v>
      </c>
      <c r="AI2" s="6">
        <v>0.03</v>
      </c>
      <c r="AJ2" s="7">
        <v>0</v>
      </c>
      <c r="AK2" s="7">
        <v>0.32</v>
      </c>
      <c r="AL2" s="8">
        <v>0</v>
      </c>
      <c r="AM2" s="5" t="s">
        <v>165</v>
      </c>
      <c r="AN2" s="9"/>
      <c r="AO2" s="5" t="s">
        <v>166</v>
      </c>
    </row>
    <row r="3" spans="1:41" x14ac:dyDescent="0.3">
      <c r="A3" t="s">
        <v>225</v>
      </c>
      <c r="B3" t="s">
        <v>227</v>
      </c>
      <c r="C3">
        <v>0</v>
      </c>
      <c r="D3" s="4" t="s">
        <v>87</v>
      </c>
      <c r="E3" s="5" t="s">
        <v>90</v>
      </c>
      <c r="F3" s="6">
        <v>0.27329999999999999</v>
      </c>
      <c r="G3" s="6">
        <v>0.4768</v>
      </c>
      <c r="H3" s="7">
        <v>8.1799999999999998E-2</v>
      </c>
      <c r="I3" s="7">
        <v>0.15870000000000001</v>
      </c>
      <c r="J3" s="8">
        <v>0</v>
      </c>
      <c r="K3" s="5" t="s">
        <v>91</v>
      </c>
      <c r="L3" s="9"/>
      <c r="M3" s="5" t="s">
        <v>77</v>
      </c>
      <c r="N3" s="18"/>
      <c r="O3" t="s">
        <v>224</v>
      </c>
      <c r="P3" t="str">
        <f t="shared" ref="P3:P26" si="0">LEFT(S3,FIND(" ",S3) - 1)</f>
        <v>Pinus</v>
      </c>
      <c r="Q3">
        <v>4</v>
      </c>
      <c r="R3" s="4" t="s">
        <v>46</v>
      </c>
      <c r="S3" s="5" t="s">
        <v>47</v>
      </c>
      <c r="T3" s="6">
        <v>0.49330000000000002</v>
      </c>
      <c r="U3" s="6">
        <v>1.0500000000000001E-2</v>
      </c>
      <c r="V3" s="7">
        <v>6.59E-2</v>
      </c>
      <c r="W3" s="7">
        <v>0.43030000000000002</v>
      </c>
      <c r="X3" s="8">
        <v>0</v>
      </c>
      <c r="Y3" s="5" t="s">
        <v>50</v>
      </c>
      <c r="Z3" s="9"/>
      <c r="AA3" s="5" t="s">
        <v>49</v>
      </c>
      <c r="AC3" t="s">
        <v>225</v>
      </c>
      <c r="AD3" t="s">
        <v>231</v>
      </c>
      <c r="AE3">
        <v>10</v>
      </c>
      <c r="AF3" s="4" t="s">
        <v>163</v>
      </c>
      <c r="AG3" s="5" t="s">
        <v>164</v>
      </c>
      <c r="AH3" s="6">
        <v>0.78</v>
      </c>
      <c r="AI3" s="6">
        <v>0</v>
      </c>
      <c r="AJ3" s="7">
        <v>0</v>
      </c>
      <c r="AK3" s="7">
        <v>0.22</v>
      </c>
      <c r="AL3" s="8">
        <v>0</v>
      </c>
      <c r="AM3" s="5" t="s">
        <v>167</v>
      </c>
      <c r="AN3" s="9"/>
      <c r="AO3" s="5" t="s">
        <v>166</v>
      </c>
    </row>
    <row r="4" spans="1:41" x14ac:dyDescent="0.3">
      <c r="A4" t="s">
        <v>225</v>
      </c>
      <c r="B4" t="s">
        <v>228</v>
      </c>
      <c r="C4">
        <v>0</v>
      </c>
      <c r="D4" s="4" t="s">
        <v>87</v>
      </c>
      <c r="E4" s="5" t="s">
        <v>92</v>
      </c>
      <c r="F4" s="6">
        <v>0.443</v>
      </c>
      <c r="G4" s="6">
        <v>0.1953</v>
      </c>
      <c r="H4" s="7">
        <v>9.7600000000000006E-2</v>
      </c>
      <c r="I4" s="7">
        <v>0.2641</v>
      </c>
      <c r="J4" s="8">
        <v>0</v>
      </c>
      <c r="K4" s="5" t="s">
        <v>93</v>
      </c>
      <c r="L4" s="5" t="s">
        <v>80</v>
      </c>
      <c r="M4" s="5" t="s">
        <v>81</v>
      </c>
      <c r="N4" s="18"/>
      <c r="O4" t="s">
        <v>224</v>
      </c>
      <c r="P4" t="str">
        <f t="shared" si="0"/>
        <v>Pinus</v>
      </c>
      <c r="Q4">
        <v>4</v>
      </c>
      <c r="R4" s="4" t="s">
        <v>46</v>
      </c>
      <c r="S4" s="5" t="s">
        <v>47</v>
      </c>
      <c r="T4" s="6">
        <v>0.4289</v>
      </c>
      <c r="U4" s="6">
        <v>1.9699999999999999E-2</v>
      </c>
      <c r="V4" s="7">
        <v>0.13089999999999999</v>
      </c>
      <c r="W4" s="7">
        <v>0.42049999999999998</v>
      </c>
      <c r="X4" s="8">
        <v>0</v>
      </c>
      <c r="Y4" s="5" t="s">
        <v>51</v>
      </c>
      <c r="Z4" s="9"/>
      <c r="AA4" s="5" t="s">
        <v>49</v>
      </c>
      <c r="AC4" t="s">
        <v>224</v>
      </c>
      <c r="AD4" t="s">
        <v>242</v>
      </c>
      <c r="AE4">
        <v>10</v>
      </c>
      <c r="AF4" s="4" t="s">
        <v>163</v>
      </c>
      <c r="AG4" s="5" t="s">
        <v>78</v>
      </c>
      <c r="AH4" s="6">
        <v>0.63</v>
      </c>
      <c r="AI4" s="6">
        <v>0.03</v>
      </c>
      <c r="AJ4" s="7">
        <v>0</v>
      </c>
      <c r="AK4" s="7">
        <v>0.33</v>
      </c>
      <c r="AL4" s="8">
        <v>0</v>
      </c>
      <c r="AM4" s="5" t="s">
        <v>168</v>
      </c>
      <c r="AN4" s="9"/>
      <c r="AO4" s="5" t="s">
        <v>166</v>
      </c>
    </row>
    <row r="5" spans="1:41" x14ac:dyDescent="0.3">
      <c r="A5" t="s">
        <v>225</v>
      </c>
      <c r="B5" t="s">
        <v>229</v>
      </c>
      <c r="C5">
        <v>0</v>
      </c>
      <c r="D5" s="4" t="s">
        <v>87</v>
      </c>
      <c r="E5" s="5" t="s">
        <v>94</v>
      </c>
      <c r="F5" s="6">
        <v>0.56899999999999995</v>
      </c>
      <c r="G5" s="6">
        <v>0.2157</v>
      </c>
      <c r="H5" s="7">
        <v>6.4100000000000004E-2</v>
      </c>
      <c r="I5" s="7">
        <v>0.14399999999999999</v>
      </c>
      <c r="J5" s="8">
        <v>0</v>
      </c>
      <c r="K5" s="5" t="s">
        <v>95</v>
      </c>
      <c r="L5" s="9"/>
      <c r="M5" s="5" t="s">
        <v>77</v>
      </c>
      <c r="N5" s="18"/>
      <c r="O5" t="s">
        <v>224</v>
      </c>
      <c r="P5" t="str">
        <f t="shared" si="0"/>
        <v>Pinus</v>
      </c>
      <c r="Q5">
        <v>4</v>
      </c>
      <c r="R5" s="4" t="s">
        <v>46</v>
      </c>
      <c r="S5" s="5" t="s">
        <v>47</v>
      </c>
      <c r="T5" s="6">
        <v>0.50680000000000003</v>
      </c>
      <c r="U5" s="6">
        <v>1.2E-2</v>
      </c>
      <c r="V5" s="7">
        <v>5.0599999999999999E-2</v>
      </c>
      <c r="W5" s="7">
        <v>0.43059999999999998</v>
      </c>
      <c r="X5" s="8">
        <v>0</v>
      </c>
      <c r="Y5" s="5" t="s">
        <v>52</v>
      </c>
      <c r="Z5" s="9"/>
      <c r="AA5" s="5" t="s">
        <v>49</v>
      </c>
      <c r="AC5" t="s">
        <v>224</v>
      </c>
      <c r="AD5" t="s">
        <v>242</v>
      </c>
      <c r="AE5">
        <v>10</v>
      </c>
      <c r="AF5" s="4" t="s">
        <v>163</v>
      </c>
      <c r="AG5" s="5" t="s">
        <v>78</v>
      </c>
      <c r="AH5" s="6">
        <v>0.7</v>
      </c>
      <c r="AI5" s="6">
        <v>5.0000000000000001E-3</v>
      </c>
      <c r="AJ5" s="7">
        <v>5.0000000000000001E-3</v>
      </c>
      <c r="AK5" s="7">
        <v>0.28000000000000003</v>
      </c>
      <c r="AL5" s="8">
        <v>0</v>
      </c>
      <c r="AM5" s="5" t="s">
        <v>169</v>
      </c>
      <c r="AN5" s="9"/>
      <c r="AO5" s="5" t="s">
        <v>166</v>
      </c>
    </row>
    <row r="6" spans="1:41" x14ac:dyDescent="0.3">
      <c r="A6" t="s">
        <v>225</v>
      </c>
      <c r="B6" t="s">
        <v>230</v>
      </c>
      <c r="C6">
        <v>0</v>
      </c>
      <c r="D6" s="4" t="s">
        <v>87</v>
      </c>
      <c r="E6" s="5" t="s">
        <v>96</v>
      </c>
      <c r="F6" s="6">
        <v>0.59370000000000001</v>
      </c>
      <c r="G6" s="6">
        <v>0.1474</v>
      </c>
      <c r="H6" s="7">
        <v>5.9200000000000003E-2</v>
      </c>
      <c r="I6" s="7">
        <v>0.18679999999999999</v>
      </c>
      <c r="J6" s="8">
        <v>0</v>
      </c>
      <c r="K6" s="5" t="s">
        <v>97</v>
      </c>
      <c r="L6" s="9"/>
      <c r="M6" s="5" t="s">
        <v>77</v>
      </c>
      <c r="N6" s="18"/>
      <c r="O6" t="s">
        <v>224</v>
      </c>
      <c r="P6" t="str">
        <f t="shared" si="0"/>
        <v>Pinus</v>
      </c>
      <c r="Q6">
        <v>4</v>
      </c>
      <c r="R6" s="4" t="s">
        <v>46</v>
      </c>
      <c r="S6" s="5" t="s">
        <v>47</v>
      </c>
      <c r="T6" s="6">
        <v>0.4607</v>
      </c>
      <c r="U6" s="6">
        <v>1.0699999999999999E-2</v>
      </c>
      <c r="V6" s="7">
        <v>8.7400000000000005E-2</v>
      </c>
      <c r="W6" s="7">
        <v>0.44119999999999998</v>
      </c>
      <c r="X6" s="8">
        <v>0</v>
      </c>
      <c r="Y6" s="5" t="s">
        <v>53</v>
      </c>
      <c r="Z6" s="9"/>
      <c r="AA6" s="5" t="s">
        <v>49</v>
      </c>
      <c r="AC6" t="s">
        <v>224</v>
      </c>
      <c r="AD6" t="s">
        <v>243</v>
      </c>
      <c r="AE6">
        <v>10</v>
      </c>
      <c r="AF6" s="4" t="s">
        <v>163</v>
      </c>
      <c r="AG6" s="5" t="s">
        <v>47</v>
      </c>
      <c r="AH6" s="6">
        <v>0.66</v>
      </c>
      <c r="AI6" s="6">
        <v>0.03</v>
      </c>
      <c r="AJ6" s="7">
        <v>0</v>
      </c>
      <c r="AK6" s="7">
        <v>0.28999999999999998</v>
      </c>
      <c r="AL6" s="8">
        <v>0</v>
      </c>
      <c r="AM6" s="5" t="s">
        <v>170</v>
      </c>
      <c r="AN6" s="9"/>
      <c r="AO6" s="5" t="s">
        <v>166</v>
      </c>
    </row>
    <row r="7" spans="1:41" x14ac:dyDescent="0.3">
      <c r="A7" t="s">
        <v>225</v>
      </c>
      <c r="B7" t="s">
        <v>231</v>
      </c>
      <c r="C7">
        <v>0</v>
      </c>
      <c r="D7" s="4" t="s">
        <v>87</v>
      </c>
      <c r="E7" s="5" t="s">
        <v>98</v>
      </c>
      <c r="F7" s="6">
        <v>0.45779999999999998</v>
      </c>
      <c r="G7" s="6">
        <v>0.1852</v>
      </c>
      <c r="H7" s="7">
        <v>7.9299999999999995E-2</v>
      </c>
      <c r="I7" s="7">
        <v>0.26619999999999999</v>
      </c>
      <c r="J7" s="8">
        <v>0</v>
      </c>
      <c r="K7" s="5" t="s">
        <v>99</v>
      </c>
      <c r="L7" s="9"/>
      <c r="M7" s="5" t="s">
        <v>77</v>
      </c>
      <c r="N7" s="18"/>
      <c r="O7" t="s">
        <v>224</v>
      </c>
      <c r="P7" t="str">
        <f t="shared" si="0"/>
        <v>Pinus</v>
      </c>
      <c r="Q7">
        <v>4</v>
      </c>
      <c r="R7" s="4" t="s">
        <v>46</v>
      </c>
      <c r="S7" s="5" t="s">
        <v>47</v>
      </c>
      <c r="T7" s="6">
        <v>0.50470000000000004</v>
      </c>
      <c r="U7" s="6">
        <v>1.06E-2</v>
      </c>
      <c r="V7" s="7">
        <v>5.1900000000000002E-2</v>
      </c>
      <c r="W7" s="7">
        <v>0.43280000000000002</v>
      </c>
      <c r="X7" s="8">
        <v>0</v>
      </c>
      <c r="Y7" s="5" t="s">
        <v>54</v>
      </c>
      <c r="Z7" s="9"/>
      <c r="AA7" s="5" t="s">
        <v>49</v>
      </c>
      <c r="AC7" t="s">
        <v>224</v>
      </c>
      <c r="AD7" t="s">
        <v>243</v>
      </c>
      <c r="AE7">
        <v>10</v>
      </c>
      <c r="AF7" s="10" t="s">
        <v>163</v>
      </c>
      <c r="AG7" s="12" t="s">
        <v>47</v>
      </c>
      <c r="AH7" s="13">
        <v>0.68</v>
      </c>
      <c r="AI7" s="13">
        <v>1.4999999999999999E-2</v>
      </c>
      <c r="AJ7" s="14">
        <v>1.4999999999999999E-2</v>
      </c>
      <c r="AK7" s="14">
        <v>0.28000000000000003</v>
      </c>
      <c r="AL7" s="15">
        <v>0</v>
      </c>
      <c r="AM7" s="11" t="s">
        <v>171</v>
      </c>
      <c r="AN7" s="11" t="s">
        <v>80</v>
      </c>
      <c r="AO7" s="5" t="s">
        <v>166</v>
      </c>
    </row>
    <row r="8" spans="1:41" x14ac:dyDescent="0.3">
      <c r="A8" t="s">
        <v>225</v>
      </c>
      <c r="B8" t="s">
        <v>231</v>
      </c>
      <c r="C8">
        <v>0</v>
      </c>
      <c r="D8" s="4" t="s">
        <v>87</v>
      </c>
      <c r="E8" s="5" t="s">
        <v>100</v>
      </c>
      <c r="F8" s="6">
        <v>0.31340000000000001</v>
      </c>
      <c r="G8" s="6">
        <v>0.3715</v>
      </c>
      <c r="H8" s="7">
        <v>6.7400000000000002E-2</v>
      </c>
      <c r="I8" s="7">
        <v>0.2477</v>
      </c>
      <c r="J8" s="8">
        <v>0</v>
      </c>
      <c r="K8" s="5" t="s">
        <v>101</v>
      </c>
      <c r="L8" s="9"/>
      <c r="M8" s="5" t="s">
        <v>77</v>
      </c>
      <c r="N8" s="18"/>
      <c r="O8" t="s">
        <v>224</v>
      </c>
      <c r="P8" t="str">
        <f t="shared" si="0"/>
        <v>Pinus</v>
      </c>
      <c r="Q8">
        <v>4</v>
      </c>
      <c r="R8" s="4" t="s">
        <v>46</v>
      </c>
      <c r="S8" s="5" t="s">
        <v>47</v>
      </c>
      <c r="T8" s="6">
        <v>0.4642</v>
      </c>
      <c r="U8" s="6">
        <v>1.2999999999999999E-2</v>
      </c>
      <c r="V8" s="7">
        <v>8.4000000000000005E-2</v>
      </c>
      <c r="W8" s="7">
        <v>0.43880000000000002</v>
      </c>
      <c r="X8" s="8">
        <v>0</v>
      </c>
      <c r="Y8" s="5" t="s">
        <v>55</v>
      </c>
      <c r="Z8" s="9"/>
      <c r="AA8" s="5" t="s">
        <v>49</v>
      </c>
    </row>
    <row r="9" spans="1:41" x14ac:dyDescent="0.3">
      <c r="A9" t="s">
        <v>225</v>
      </c>
      <c r="B9" t="s">
        <v>231</v>
      </c>
      <c r="C9">
        <v>0</v>
      </c>
      <c r="D9" s="4" t="s">
        <v>87</v>
      </c>
      <c r="E9" s="5" t="s">
        <v>102</v>
      </c>
      <c r="F9" s="6">
        <v>0.40789999999999998</v>
      </c>
      <c r="G9" s="6">
        <v>0.19800000000000001</v>
      </c>
      <c r="H9" s="7">
        <v>9.9000000000000005E-2</v>
      </c>
      <c r="I9" s="7">
        <v>0.29509999999999997</v>
      </c>
      <c r="J9" s="8">
        <v>0</v>
      </c>
      <c r="K9" s="5" t="s">
        <v>103</v>
      </c>
      <c r="L9" s="5" t="s">
        <v>80</v>
      </c>
      <c r="M9" s="5" t="s">
        <v>81</v>
      </c>
      <c r="N9" s="18"/>
      <c r="O9" t="s">
        <v>224</v>
      </c>
      <c r="P9" t="str">
        <f t="shared" si="0"/>
        <v>Pinus</v>
      </c>
      <c r="Q9">
        <v>4</v>
      </c>
      <c r="R9" s="4" t="s">
        <v>46</v>
      </c>
      <c r="S9" s="5" t="s">
        <v>47</v>
      </c>
      <c r="T9" s="6">
        <v>0.53069999999999995</v>
      </c>
      <c r="U9" s="6">
        <v>1.26E-2</v>
      </c>
      <c r="V9" s="7">
        <v>3.8199999999999998E-2</v>
      </c>
      <c r="W9" s="7">
        <v>0.41860000000000003</v>
      </c>
      <c r="X9" s="8">
        <v>0</v>
      </c>
      <c r="Y9" s="5" t="s">
        <v>56</v>
      </c>
      <c r="Z9" s="9"/>
      <c r="AA9" s="5" t="s">
        <v>49</v>
      </c>
    </row>
    <row r="10" spans="1:41" x14ac:dyDescent="0.3">
      <c r="A10" t="s">
        <v>225</v>
      </c>
      <c r="B10" t="s">
        <v>231</v>
      </c>
      <c r="C10">
        <v>0</v>
      </c>
      <c r="D10" s="4" t="s">
        <v>87</v>
      </c>
      <c r="E10" s="5" t="s">
        <v>102</v>
      </c>
      <c r="F10" s="6">
        <v>0.46</v>
      </c>
      <c r="G10" s="6">
        <v>0.19289999999999999</v>
      </c>
      <c r="H10" s="7">
        <v>9.64E-2</v>
      </c>
      <c r="I10" s="7">
        <v>0.25069999999999998</v>
      </c>
      <c r="J10" s="8">
        <v>0</v>
      </c>
      <c r="K10" s="5" t="s">
        <v>104</v>
      </c>
      <c r="L10" s="9"/>
      <c r="M10" s="5" t="s">
        <v>81</v>
      </c>
      <c r="N10" s="18"/>
      <c r="O10" t="s">
        <v>224</v>
      </c>
      <c r="P10" t="str">
        <f t="shared" si="0"/>
        <v>Pinus</v>
      </c>
      <c r="Q10">
        <v>4</v>
      </c>
      <c r="R10" s="4" t="s">
        <v>46</v>
      </c>
      <c r="S10" s="5" t="s">
        <v>47</v>
      </c>
      <c r="T10" s="6">
        <v>0.52559999999999996</v>
      </c>
      <c r="U10" s="6">
        <v>1.1599999999999999E-2</v>
      </c>
      <c r="V10" s="7">
        <v>3.9399999999999998E-2</v>
      </c>
      <c r="W10" s="7">
        <v>0.4234</v>
      </c>
      <c r="X10" s="8">
        <v>0</v>
      </c>
      <c r="Y10" s="5" t="s">
        <v>57</v>
      </c>
      <c r="Z10" s="9"/>
      <c r="AA10" s="5" t="s">
        <v>49</v>
      </c>
    </row>
    <row r="11" spans="1:41" x14ac:dyDescent="0.3">
      <c r="A11" t="s">
        <v>225</v>
      </c>
      <c r="B11" t="s">
        <v>232</v>
      </c>
      <c r="C11">
        <v>0</v>
      </c>
      <c r="D11" s="4" t="s">
        <v>87</v>
      </c>
      <c r="E11" s="5" t="s">
        <v>105</v>
      </c>
      <c r="F11" s="6">
        <v>0.64329999999999998</v>
      </c>
      <c r="G11" s="6">
        <v>0.1852</v>
      </c>
      <c r="H11" s="7">
        <v>5.0999999999999997E-2</v>
      </c>
      <c r="I11" s="7">
        <v>0.15529999999999999</v>
      </c>
      <c r="J11" s="8">
        <v>0</v>
      </c>
      <c r="K11" s="5" t="s">
        <v>106</v>
      </c>
      <c r="L11" s="9"/>
      <c r="M11" s="5" t="s">
        <v>77</v>
      </c>
      <c r="N11" s="18"/>
      <c r="O11" t="s">
        <v>224</v>
      </c>
      <c r="P11" t="str">
        <f t="shared" si="0"/>
        <v>Pinus</v>
      </c>
      <c r="Q11">
        <v>4</v>
      </c>
      <c r="R11" s="4" t="s">
        <v>46</v>
      </c>
      <c r="S11" s="5" t="s">
        <v>47</v>
      </c>
      <c r="T11" s="6">
        <v>0.46610000000000001</v>
      </c>
      <c r="U11" s="6">
        <v>1.95E-2</v>
      </c>
      <c r="V11" s="7">
        <v>9.9599999999999994E-2</v>
      </c>
      <c r="W11" s="7">
        <v>0.4148</v>
      </c>
      <c r="X11" s="8">
        <v>0</v>
      </c>
      <c r="Y11" s="5" t="s">
        <v>58</v>
      </c>
      <c r="Z11" s="9"/>
      <c r="AA11" s="5" t="s">
        <v>49</v>
      </c>
    </row>
    <row r="12" spans="1:41" x14ac:dyDescent="0.3">
      <c r="A12" t="s">
        <v>225</v>
      </c>
      <c r="B12" t="s">
        <v>232</v>
      </c>
      <c r="C12">
        <v>0</v>
      </c>
      <c r="D12" s="4" t="s">
        <v>87</v>
      </c>
      <c r="E12" s="5" t="s">
        <v>107</v>
      </c>
      <c r="F12" s="6">
        <v>0.68579999999999997</v>
      </c>
      <c r="G12" s="6">
        <v>0.1384</v>
      </c>
      <c r="H12" s="7">
        <v>7.5800000000000006E-2</v>
      </c>
      <c r="I12" s="7">
        <v>7.9600000000000004E-2</v>
      </c>
      <c r="J12" s="8">
        <v>0</v>
      </c>
      <c r="K12" s="5" t="s">
        <v>108</v>
      </c>
      <c r="L12" s="9"/>
      <c r="M12" s="5" t="s">
        <v>77</v>
      </c>
      <c r="N12" s="18"/>
      <c r="O12" t="s">
        <v>224</v>
      </c>
      <c r="P12" t="str">
        <f t="shared" si="0"/>
        <v>Pinus</v>
      </c>
      <c r="Q12">
        <v>4</v>
      </c>
      <c r="R12" s="4" t="s">
        <v>46</v>
      </c>
      <c r="S12" s="5" t="s">
        <v>47</v>
      </c>
      <c r="T12" s="6">
        <v>0.50600000000000001</v>
      </c>
      <c r="U12" s="6">
        <v>1.7999999999999999E-2</v>
      </c>
      <c r="V12" s="7">
        <v>6.4699999999999994E-2</v>
      </c>
      <c r="W12" s="7">
        <v>0.41120000000000001</v>
      </c>
      <c r="X12" s="8">
        <v>0</v>
      </c>
      <c r="Y12" s="5" t="s">
        <v>59</v>
      </c>
      <c r="Z12" s="9"/>
      <c r="AA12" s="5" t="s">
        <v>49</v>
      </c>
    </row>
    <row r="13" spans="1:41" x14ac:dyDescent="0.3">
      <c r="A13" t="s">
        <v>225</v>
      </c>
      <c r="B13" t="s">
        <v>233</v>
      </c>
      <c r="C13">
        <v>0</v>
      </c>
      <c r="D13" s="4" t="s">
        <v>87</v>
      </c>
      <c r="E13" s="5" t="s">
        <v>109</v>
      </c>
      <c r="F13" s="6">
        <v>0.26869999999999999</v>
      </c>
      <c r="G13" s="6">
        <v>0.49109999999999998</v>
      </c>
      <c r="H13" s="7">
        <v>0.1072</v>
      </c>
      <c r="I13" s="7">
        <v>0.1237</v>
      </c>
      <c r="J13" s="8">
        <v>0</v>
      </c>
      <c r="K13" s="5" t="s">
        <v>110</v>
      </c>
      <c r="L13" s="9"/>
      <c r="M13" s="5" t="s">
        <v>77</v>
      </c>
      <c r="N13" s="18"/>
      <c r="O13" t="s">
        <v>224</v>
      </c>
      <c r="P13" t="str">
        <f t="shared" si="0"/>
        <v>Pinus</v>
      </c>
      <c r="Q13">
        <v>4</v>
      </c>
      <c r="R13" s="4" t="s">
        <v>46</v>
      </c>
      <c r="S13" s="5" t="s">
        <v>47</v>
      </c>
      <c r="T13" s="6">
        <v>0.49409999999999998</v>
      </c>
      <c r="U13" s="6">
        <v>2.5700000000000001E-2</v>
      </c>
      <c r="V13" s="7">
        <v>9.0499999999999997E-2</v>
      </c>
      <c r="W13" s="7">
        <v>0.4456</v>
      </c>
      <c r="X13" s="8">
        <v>0</v>
      </c>
      <c r="Y13" s="5" t="s">
        <v>60</v>
      </c>
      <c r="Z13" s="9"/>
      <c r="AA13" s="5" t="s">
        <v>49</v>
      </c>
    </row>
    <row r="14" spans="1:41" x14ac:dyDescent="0.3">
      <c r="A14" t="s">
        <v>225</v>
      </c>
      <c r="B14" t="s">
        <v>234</v>
      </c>
      <c r="C14">
        <v>0</v>
      </c>
      <c r="D14" s="4" t="s">
        <v>87</v>
      </c>
      <c r="E14" s="22" t="s">
        <v>192</v>
      </c>
      <c r="F14" s="6">
        <v>0.37009999999999998</v>
      </c>
      <c r="G14" s="6">
        <v>0.51739999999999997</v>
      </c>
      <c r="H14" s="7">
        <v>9.1200000000000003E-2</v>
      </c>
      <c r="I14" s="7">
        <v>7.6E-3</v>
      </c>
      <c r="J14" s="8">
        <v>0</v>
      </c>
      <c r="K14" s="5" t="s">
        <v>111</v>
      </c>
      <c r="L14" s="9"/>
      <c r="M14" s="5" t="s">
        <v>77</v>
      </c>
      <c r="N14" s="18"/>
      <c r="O14" t="s">
        <v>224</v>
      </c>
      <c r="P14" t="str">
        <f t="shared" si="0"/>
        <v>Pinus</v>
      </c>
      <c r="Q14">
        <v>4</v>
      </c>
      <c r="R14" s="4" t="s">
        <v>46</v>
      </c>
      <c r="S14" s="5" t="s">
        <v>47</v>
      </c>
      <c r="T14" s="6">
        <v>0.48480000000000001</v>
      </c>
      <c r="U14" s="6">
        <v>2.1899999999999999E-2</v>
      </c>
      <c r="V14" s="7">
        <v>6.3299999999999995E-2</v>
      </c>
      <c r="W14" s="7">
        <v>0.43</v>
      </c>
      <c r="X14" s="8">
        <v>0</v>
      </c>
      <c r="Y14" s="5" t="s">
        <v>61</v>
      </c>
      <c r="Z14" s="9"/>
      <c r="AA14" s="5" t="s">
        <v>49</v>
      </c>
    </row>
    <row r="15" spans="1:41" x14ac:dyDescent="0.3">
      <c r="A15" t="s">
        <v>225</v>
      </c>
      <c r="B15" t="s">
        <v>235</v>
      </c>
      <c r="C15">
        <v>0</v>
      </c>
      <c r="D15" s="4" t="s">
        <v>87</v>
      </c>
      <c r="E15" s="5" t="s">
        <v>75</v>
      </c>
      <c r="F15" s="6">
        <v>0.3982</v>
      </c>
      <c r="G15" s="6">
        <v>0.40229999999999999</v>
      </c>
      <c r="H15" s="7">
        <v>8.0199999999999994E-2</v>
      </c>
      <c r="I15" s="7">
        <v>0.1091</v>
      </c>
      <c r="J15" s="8">
        <v>0</v>
      </c>
      <c r="K15" s="5" t="s">
        <v>112</v>
      </c>
      <c r="L15" s="9"/>
      <c r="M15" s="5" t="s">
        <v>77</v>
      </c>
      <c r="N15" s="18"/>
      <c r="O15" t="s">
        <v>224</v>
      </c>
      <c r="P15" t="str">
        <f t="shared" si="0"/>
        <v>Pinus</v>
      </c>
      <c r="Q15">
        <v>4</v>
      </c>
      <c r="R15" s="4" t="s">
        <v>46</v>
      </c>
      <c r="S15" s="5" t="s">
        <v>47</v>
      </c>
      <c r="T15" s="6">
        <v>0.4158</v>
      </c>
      <c r="U15" s="6">
        <v>2.9499999999999998E-2</v>
      </c>
      <c r="V15" s="7">
        <v>0.11310000000000001</v>
      </c>
      <c r="W15" s="7">
        <v>0.44159999999999999</v>
      </c>
      <c r="X15" s="8">
        <v>0</v>
      </c>
      <c r="Y15" s="5" t="s">
        <v>62</v>
      </c>
      <c r="Z15" s="9"/>
      <c r="AA15" s="5" t="s">
        <v>49</v>
      </c>
    </row>
    <row r="16" spans="1:41" x14ac:dyDescent="0.3">
      <c r="A16" t="s">
        <v>225</v>
      </c>
      <c r="B16" t="s">
        <v>236</v>
      </c>
      <c r="C16">
        <v>0</v>
      </c>
      <c r="D16" s="4" t="s">
        <v>87</v>
      </c>
      <c r="E16" s="5" t="s">
        <v>113</v>
      </c>
      <c r="F16" s="6">
        <v>0.48470000000000002</v>
      </c>
      <c r="G16" s="6">
        <v>0.1381</v>
      </c>
      <c r="H16" s="7">
        <v>7.7600000000000002E-2</v>
      </c>
      <c r="I16" s="7">
        <v>0.29959999999999998</v>
      </c>
      <c r="J16" s="8">
        <v>0</v>
      </c>
      <c r="K16" s="5" t="s">
        <v>114</v>
      </c>
      <c r="L16" s="9"/>
      <c r="M16" s="5" t="s">
        <v>77</v>
      </c>
      <c r="N16" s="18"/>
      <c r="O16" t="s">
        <v>224</v>
      </c>
      <c r="P16" t="str">
        <f t="shared" si="0"/>
        <v>Pinus</v>
      </c>
      <c r="Q16">
        <v>4</v>
      </c>
      <c r="R16" s="4" t="s">
        <v>46</v>
      </c>
      <c r="S16" s="5" t="s">
        <v>47</v>
      </c>
      <c r="T16" s="6">
        <v>0.46050000000000002</v>
      </c>
      <c r="U16" s="6">
        <v>2.4199999999999999E-2</v>
      </c>
      <c r="V16" s="7">
        <v>8.7400000000000005E-2</v>
      </c>
      <c r="W16" s="7">
        <v>0.4279</v>
      </c>
      <c r="X16" s="8">
        <v>0</v>
      </c>
      <c r="Y16" s="5" t="s">
        <v>63</v>
      </c>
      <c r="Z16" s="9"/>
      <c r="AA16" s="5" t="s">
        <v>49</v>
      </c>
    </row>
    <row r="17" spans="1:27" x14ac:dyDescent="0.3">
      <c r="A17" t="s">
        <v>225</v>
      </c>
      <c r="B17" t="s">
        <v>236</v>
      </c>
      <c r="C17">
        <v>0</v>
      </c>
      <c r="D17" s="4" t="s">
        <v>87</v>
      </c>
      <c r="E17" s="5" t="s">
        <v>113</v>
      </c>
      <c r="F17" s="6">
        <v>0.49109999999999998</v>
      </c>
      <c r="G17" s="6">
        <v>0.16250000000000001</v>
      </c>
      <c r="H17" s="7">
        <v>7.3200000000000001E-2</v>
      </c>
      <c r="I17" s="7">
        <v>0.26029999999999998</v>
      </c>
      <c r="J17" s="8">
        <v>0</v>
      </c>
      <c r="K17" s="5" t="s">
        <v>115</v>
      </c>
      <c r="L17" s="9"/>
      <c r="M17" s="5" t="s">
        <v>77</v>
      </c>
      <c r="N17" s="18"/>
      <c r="O17" t="s">
        <v>224</v>
      </c>
      <c r="P17" t="str">
        <f t="shared" si="0"/>
        <v>Pinus</v>
      </c>
      <c r="Q17">
        <v>4</v>
      </c>
      <c r="R17" s="4" t="s">
        <v>46</v>
      </c>
      <c r="S17" s="5" t="s">
        <v>47</v>
      </c>
      <c r="T17" s="6">
        <v>0.44230000000000003</v>
      </c>
      <c r="U17" s="6">
        <v>1.9800000000000002E-2</v>
      </c>
      <c r="V17" s="7">
        <v>0.1101</v>
      </c>
      <c r="W17" s="7">
        <v>0.42780000000000001</v>
      </c>
      <c r="X17" s="8">
        <v>0</v>
      </c>
      <c r="Y17" s="5" t="s">
        <v>64</v>
      </c>
      <c r="Z17" s="9"/>
      <c r="AA17" s="5" t="s">
        <v>49</v>
      </c>
    </row>
    <row r="18" spans="1:27" x14ac:dyDescent="0.3">
      <c r="A18" t="s">
        <v>225</v>
      </c>
      <c r="B18" t="s">
        <v>237</v>
      </c>
      <c r="C18">
        <v>0</v>
      </c>
      <c r="D18" s="4" t="s">
        <v>87</v>
      </c>
      <c r="E18" s="5" t="s">
        <v>116</v>
      </c>
      <c r="F18" s="6">
        <v>0.6391</v>
      </c>
      <c r="G18" s="6">
        <v>0.14050000000000001</v>
      </c>
      <c r="H18" s="7">
        <v>9.8900000000000002E-2</v>
      </c>
      <c r="I18" s="7">
        <v>0.12189999999999999</v>
      </c>
      <c r="J18" s="8">
        <v>0</v>
      </c>
      <c r="K18" s="5" t="s">
        <v>117</v>
      </c>
      <c r="L18" s="9"/>
      <c r="M18" s="5" t="s">
        <v>77</v>
      </c>
      <c r="N18" s="18"/>
      <c r="O18" t="s">
        <v>224</v>
      </c>
      <c r="P18" t="str">
        <f t="shared" si="0"/>
        <v>Pinus</v>
      </c>
      <c r="Q18">
        <v>4</v>
      </c>
      <c r="R18" s="4" t="s">
        <v>46</v>
      </c>
      <c r="S18" s="5" t="s">
        <v>47</v>
      </c>
      <c r="T18" s="6">
        <v>0.48110000000000003</v>
      </c>
      <c r="U18" s="6">
        <v>2.4199999999999999E-2</v>
      </c>
      <c r="V18" s="7">
        <v>6.8099999999999994E-2</v>
      </c>
      <c r="W18" s="7">
        <v>0.42659999999999998</v>
      </c>
      <c r="X18" s="8">
        <v>0</v>
      </c>
      <c r="Y18" s="5" t="s">
        <v>65</v>
      </c>
      <c r="Z18" s="9"/>
      <c r="AA18" s="5" t="s">
        <v>49</v>
      </c>
    </row>
    <row r="19" spans="1:27" x14ac:dyDescent="0.3">
      <c r="A19" t="s">
        <v>225</v>
      </c>
      <c r="B19" t="s">
        <v>238</v>
      </c>
      <c r="C19">
        <v>0</v>
      </c>
      <c r="D19" s="4" t="s">
        <v>87</v>
      </c>
      <c r="E19" s="5" t="s">
        <v>118</v>
      </c>
      <c r="F19" s="6">
        <v>0.61560000000000004</v>
      </c>
      <c r="G19" s="6">
        <v>0.2273</v>
      </c>
      <c r="H19" s="7">
        <v>5.3499999999999999E-2</v>
      </c>
      <c r="I19" s="7">
        <v>9.2499999999999999E-2</v>
      </c>
      <c r="J19" s="8">
        <v>0</v>
      </c>
      <c r="K19" s="5" t="s">
        <v>119</v>
      </c>
      <c r="L19" s="9"/>
      <c r="M19" s="5" t="s">
        <v>77</v>
      </c>
      <c r="N19" s="18"/>
      <c r="O19" t="s">
        <v>224</v>
      </c>
      <c r="P19" t="str">
        <f t="shared" si="0"/>
        <v>Pinus</v>
      </c>
      <c r="Q19">
        <v>4</v>
      </c>
      <c r="R19" s="4" t="s">
        <v>46</v>
      </c>
      <c r="S19" s="5" t="s">
        <v>47</v>
      </c>
      <c r="T19" s="6">
        <v>0.44340000000000002</v>
      </c>
      <c r="U19" s="6">
        <v>2.63E-2</v>
      </c>
      <c r="V19" s="7">
        <v>0.1108</v>
      </c>
      <c r="W19" s="7">
        <v>0.41949999999999998</v>
      </c>
      <c r="X19" s="8">
        <v>0</v>
      </c>
      <c r="Y19" s="5" t="s">
        <v>66</v>
      </c>
      <c r="Z19" s="9"/>
      <c r="AA19" s="5" t="s">
        <v>49</v>
      </c>
    </row>
    <row r="20" spans="1:27" x14ac:dyDescent="0.3">
      <c r="A20" t="s">
        <v>224</v>
      </c>
      <c r="B20" t="s">
        <v>239</v>
      </c>
      <c r="C20">
        <v>0</v>
      </c>
      <c r="D20" s="4" t="s">
        <v>87</v>
      </c>
      <c r="E20" s="5" t="s">
        <v>120</v>
      </c>
      <c r="F20" s="6">
        <v>0.42830000000000001</v>
      </c>
      <c r="G20" s="6">
        <v>0.219</v>
      </c>
      <c r="H20" s="7">
        <v>9.9000000000000005E-2</v>
      </c>
      <c r="I20" s="7">
        <v>0.25369999999999998</v>
      </c>
      <c r="J20" s="8">
        <v>0</v>
      </c>
      <c r="K20" s="5" t="s">
        <v>121</v>
      </c>
      <c r="L20" s="9"/>
      <c r="M20" s="5" t="s">
        <v>77</v>
      </c>
      <c r="N20" s="18"/>
      <c r="O20" t="s">
        <v>224</v>
      </c>
      <c r="P20" t="str">
        <f t="shared" si="0"/>
        <v>Pinus</v>
      </c>
      <c r="Q20">
        <v>4</v>
      </c>
      <c r="R20" s="4" t="s">
        <v>46</v>
      </c>
      <c r="S20" s="5" t="s">
        <v>47</v>
      </c>
      <c r="T20" s="6">
        <v>0.5141</v>
      </c>
      <c r="U20" s="6">
        <v>1.8800000000000001E-2</v>
      </c>
      <c r="V20" s="7">
        <v>5.6099999999999997E-2</v>
      </c>
      <c r="W20" s="7">
        <v>0.41099999999999998</v>
      </c>
      <c r="X20" s="8">
        <v>0</v>
      </c>
      <c r="Y20" s="5" t="s">
        <v>67</v>
      </c>
      <c r="Z20" s="9"/>
      <c r="AA20" s="5" t="s">
        <v>49</v>
      </c>
    </row>
    <row r="21" spans="1:27" x14ac:dyDescent="0.3">
      <c r="A21" t="s">
        <v>225</v>
      </c>
      <c r="B21" t="s">
        <v>240</v>
      </c>
      <c r="C21">
        <v>0</v>
      </c>
      <c r="D21" s="4" t="s">
        <v>87</v>
      </c>
      <c r="E21" s="22" t="s">
        <v>198</v>
      </c>
      <c r="F21" s="6">
        <v>0.40460000000000002</v>
      </c>
      <c r="G21" s="6">
        <v>0.31540000000000001</v>
      </c>
      <c r="H21" s="7">
        <v>0.1845</v>
      </c>
      <c r="I21" s="7">
        <v>7.9500000000000001E-2</v>
      </c>
      <c r="J21" s="8">
        <v>0</v>
      </c>
      <c r="K21" s="5" t="s">
        <v>122</v>
      </c>
      <c r="L21" s="9"/>
      <c r="M21" s="5" t="s">
        <v>77</v>
      </c>
      <c r="N21" s="18"/>
      <c r="O21" t="s">
        <v>224</v>
      </c>
      <c r="P21" t="str">
        <f t="shared" si="0"/>
        <v>Pinus</v>
      </c>
      <c r="Q21">
        <v>4</v>
      </c>
      <c r="R21" s="4" t="s">
        <v>46</v>
      </c>
      <c r="S21" s="5" t="s">
        <v>47</v>
      </c>
      <c r="T21" s="6">
        <v>0.43120000000000003</v>
      </c>
      <c r="U21" s="6">
        <v>2.18E-2</v>
      </c>
      <c r="V21" s="7">
        <v>0.1128</v>
      </c>
      <c r="W21" s="7">
        <v>0.43409999999999999</v>
      </c>
      <c r="X21" s="8">
        <v>0</v>
      </c>
      <c r="Y21" s="5" t="s">
        <v>68</v>
      </c>
      <c r="Z21" s="9"/>
      <c r="AA21" s="5" t="s">
        <v>49</v>
      </c>
    </row>
    <row r="22" spans="1:27" x14ac:dyDescent="0.3">
      <c r="A22" t="s">
        <v>225</v>
      </c>
      <c r="B22" t="s">
        <v>241</v>
      </c>
      <c r="C22">
        <v>0</v>
      </c>
      <c r="D22" s="4" t="s">
        <v>87</v>
      </c>
      <c r="E22" s="5" t="s">
        <v>123</v>
      </c>
      <c r="F22" s="6">
        <v>0.31269999999999998</v>
      </c>
      <c r="G22" s="6">
        <v>0.43619999999999998</v>
      </c>
      <c r="H22" s="7">
        <v>0.13930000000000001</v>
      </c>
      <c r="I22" s="7">
        <v>8.6999999999999994E-2</v>
      </c>
      <c r="J22" s="8">
        <v>0</v>
      </c>
      <c r="K22" s="5" t="s">
        <v>124</v>
      </c>
      <c r="L22" s="9"/>
      <c r="M22" s="5" t="s">
        <v>77</v>
      </c>
      <c r="N22" s="18"/>
      <c r="O22" t="s">
        <v>224</v>
      </c>
      <c r="P22" t="str">
        <f t="shared" si="0"/>
        <v>Pinus</v>
      </c>
      <c r="Q22">
        <v>4</v>
      </c>
      <c r="R22" s="4" t="s">
        <v>46</v>
      </c>
      <c r="S22" s="5" t="s">
        <v>47</v>
      </c>
      <c r="T22" s="6">
        <v>0.48670000000000002</v>
      </c>
      <c r="U22" s="6">
        <v>2.07E-2</v>
      </c>
      <c r="V22" s="7">
        <v>4.5199999999999997E-2</v>
      </c>
      <c r="W22" s="7">
        <v>0.44740000000000002</v>
      </c>
      <c r="X22" s="8">
        <v>0</v>
      </c>
      <c r="Y22" s="5" t="s">
        <v>69</v>
      </c>
      <c r="Z22" s="9"/>
      <c r="AA22" s="5" t="s">
        <v>49</v>
      </c>
    </row>
    <row r="23" spans="1:27" x14ac:dyDescent="0.3">
      <c r="A23" t="s">
        <v>224</v>
      </c>
      <c r="B23" t="s">
        <v>242</v>
      </c>
      <c r="C23">
        <v>0</v>
      </c>
      <c r="D23" s="4" t="s">
        <v>87</v>
      </c>
      <c r="E23" s="5" t="s">
        <v>78</v>
      </c>
      <c r="F23" s="6">
        <v>0.48259999999999997</v>
      </c>
      <c r="G23" s="6">
        <v>0.13170000000000001</v>
      </c>
      <c r="H23" s="7">
        <v>6.5799999999999997E-2</v>
      </c>
      <c r="I23" s="7">
        <v>0.31990000000000002</v>
      </c>
      <c r="J23" s="8">
        <v>0</v>
      </c>
      <c r="K23" s="5" t="s">
        <v>125</v>
      </c>
      <c r="L23" s="5" t="s">
        <v>80</v>
      </c>
      <c r="M23" s="5" t="s">
        <v>81</v>
      </c>
      <c r="N23" s="18"/>
      <c r="O23" t="s">
        <v>224</v>
      </c>
      <c r="P23" t="str">
        <f t="shared" si="0"/>
        <v>Pinus</v>
      </c>
      <c r="Q23">
        <v>4</v>
      </c>
      <c r="R23" s="4" t="s">
        <v>46</v>
      </c>
      <c r="S23" s="5" t="s">
        <v>47</v>
      </c>
      <c r="T23" s="6">
        <v>0.3997</v>
      </c>
      <c r="U23" s="6">
        <v>2.3400000000000001E-2</v>
      </c>
      <c r="V23" s="7">
        <v>0.11609999999999999</v>
      </c>
      <c r="W23" s="7">
        <v>0.46079999999999999</v>
      </c>
      <c r="X23" s="8">
        <v>0</v>
      </c>
      <c r="Y23" s="5" t="s">
        <v>70</v>
      </c>
      <c r="Z23" s="9"/>
      <c r="AA23" s="5" t="s">
        <v>49</v>
      </c>
    </row>
    <row r="24" spans="1:27" x14ac:dyDescent="0.3">
      <c r="A24" t="s">
        <v>224</v>
      </c>
      <c r="B24" t="s">
        <v>242</v>
      </c>
      <c r="C24">
        <v>0</v>
      </c>
      <c r="D24" s="4" t="s">
        <v>87</v>
      </c>
      <c r="E24" s="5" t="s">
        <v>126</v>
      </c>
      <c r="F24" s="6">
        <v>0.38519999999999999</v>
      </c>
      <c r="G24" s="6">
        <v>0.20680000000000001</v>
      </c>
      <c r="H24" s="7">
        <v>0.1137</v>
      </c>
      <c r="I24" s="7">
        <v>0.29430000000000001</v>
      </c>
      <c r="J24" s="8">
        <v>0</v>
      </c>
      <c r="K24" s="5" t="s">
        <v>127</v>
      </c>
      <c r="L24" s="9"/>
      <c r="M24" s="5" t="s">
        <v>77</v>
      </c>
      <c r="N24" s="18"/>
      <c r="O24" t="s">
        <v>224</v>
      </c>
      <c r="P24" t="str">
        <f t="shared" si="0"/>
        <v>Pinus</v>
      </c>
      <c r="Q24">
        <v>4</v>
      </c>
      <c r="R24" s="4" t="s">
        <v>46</v>
      </c>
      <c r="S24" s="5" t="s">
        <v>47</v>
      </c>
      <c r="T24" s="6">
        <v>0.4758</v>
      </c>
      <c r="U24" s="6">
        <v>1.7600000000000001E-2</v>
      </c>
      <c r="V24" s="7">
        <v>6.7799999999999999E-2</v>
      </c>
      <c r="W24" s="7">
        <v>0.43880000000000002</v>
      </c>
      <c r="X24" s="8">
        <v>0</v>
      </c>
      <c r="Y24" s="5" t="s">
        <v>71</v>
      </c>
      <c r="Z24" s="9"/>
      <c r="AA24" s="5" t="s">
        <v>49</v>
      </c>
    </row>
    <row r="25" spans="1:27" x14ac:dyDescent="0.3">
      <c r="A25" t="s">
        <v>224</v>
      </c>
      <c r="B25" t="s">
        <v>243</v>
      </c>
      <c r="C25">
        <v>0</v>
      </c>
      <c r="D25" s="4" t="s">
        <v>87</v>
      </c>
      <c r="E25" s="5" t="s">
        <v>128</v>
      </c>
      <c r="F25" s="6">
        <v>0.4355</v>
      </c>
      <c r="G25" s="6">
        <v>0.15640000000000001</v>
      </c>
      <c r="H25" s="7">
        <v>7.1499999999999994E-2</v>
      </c>
      <c r="I25" s="7">
        <v>0.33660000000000001</v>
      </c>
      <c r="J25" s="8">
        <v>0</v>
      </c>
      <c r="K25" s="5" t="s">
        <v>129</v>
      </c>
      <c r="L25" s="9"/>
      <c r="M25" s="5" t="s">
        <v>77</v>
      </c>
      <c r="N25" s="18"/>
      <c r="O25" t="s">
        <v>224</v>
      </c>
      <c r="P25" t="str">
        <f t="shared" si="0"/>
        <v>Pinus</v>
      </c>
      <c r="Q25">
        <v>4</v>
      </c>
      <c r="R25" s="4" t="s">
        <v>46</v>
      </c>
      <c r="S25" s="5" t="s">
        <v>47</v>
      </c>
      <c r="T25" s="6">
        <v>0.47410000000000002</v>
      </c>
      <c r="U25" s="6">
        <v>2.4799999999999999E-2</v>
      </c>
      <c r="V25" s="7">
        <v>6.9800000000000001E-2</v>
      </c>
      <c r="W25" s="7">
        <v>0.43130000000000002</v>
      </c>
      <c r="X25" s="8">
        <v>0</v>
      </c>
      <c r="Y25" s="5" t="s">
        <v>72</v>
      </c>
      <c r="Z25" s="9"/>
      <c r="AA25" s="5" t="s">
        <v>49</v>
      </c>
    </row>
    <row r="26" spans="1:27" x14ac:dyDescent="0.3">
      <c r="A26" t="s">
        <v>224</v>
      </c>
      <c r="B26" t="s">
        <v>243</v>
      </c>
      <c r="C26">
        <v>0</v>
      </c>
      <c r="D26" s="4" t="s">
        <v>87</v>
      </c>
      <c r="E26" s="5" t="s">
        <v>82</v>
      </c>
      <c r="F26" s="6">
        <v>0.41339999999999999</v>
      </c>
      <c r="G26" s="6">
        <v>0.19600000000000001</v>
      </c>
      <c r="H26" s="7">
        <v>0.1734</v>
      </c>
      <c r="I26" s="7">
        <v>0.2142</v>
      </c>
      <c r="J26" s="8">
        <v>0</v>
      </c>
      <c r="K26" s="5" t="s">
        <v>130</v>
      </c>
      <c r="L26" s="9"/>
      <c r="M26" s="5" t="s">
        <v>77</v>
      </c>
      <c r="N26" s="18"/>
      <c r="O26" t="s">
        <v>224</v>
      </c>
      <c r="P26" t="str">
        <f t="shared" si="0"/>
        <v>Pinus</v>
      </c>
      <c r="Q26">
        <v>4</v>
      </c>
      <c r="R26" s="4" t="s">
        <v>46</v>
      </c>
      <c r="S26" s="5" t="s">
        <v>47</v>
      </c>
      <c r="T26" s="6">
        <v>0.49959999999999999</v>
      </c>
      <c r="U26" s="6">
        <v>1.8800000000000001E-2</v>
      </c>
      <c r="V26" s="7">
        <v>4.7E-2</v>
      </c>
      <c r="W26" s="7">
        <v>0.43459999999999999</v>
      </c>
      <c r="X26" s="8">
        <v>0</v>
      </c>
      <c r="Y26" s="5" t="s">
        <v>73</v>
      </c>
      <c r="Z26" s="9"/>
      <c r="AA26" s="5" t="s">
        <v>49</v>
      </c>
    </row>
    <row r="27" spans="1:27" x14ac:dyDescent="0.3">
      <c r="A27" t="s">
        <v>224</v>
      </c>
      <c r="B27" t="s">
        <v>243</v>
      </c>
      <c r="C27">
        <v>0</v>
      </c>
      <c r="D27" s="4" t="s">
        <v>87</v>
      </c>
      <c r="E27" s="5" t="s">
        <v>131</v>
      </c>
      <c r="F27" s="6">
        <v>0.47899999999999998</v>
      </c>
      <c r="G27" s="6">
        <v>0.1633</v>
      </c>
      <c r="H27" s="7">
        <v>8.1699999999999995E-2</v>
      </c>
      <c r="I27" s="7">
        <v>0.27600000000000002</v>
      </c>
      <c r="J27" s="8">
        <v>0</v>
      </c>
      <c r="K27" s="5" t="s">
        <v>132</v>
      </c>
      <c r="L27" s="5" t="s">
        <v>80</v>
      </c>
      <c r="M27" s="5" t="s">
        <v>81</v>
      </c>
      <c r="N27" s="18"/>
    </row>
    <row r="28" spans="1:27" x14ac:dyDescent="0.3">
      <c r="A28" t="s">
        <v>224</v>
      </c>
      <c r="B28" t="s">
        <v>243</v>
      </c>
      <c r="C28">
        <v>0</v>
      </c>
      <c r="D28" s="4" t="s">
        <v>87</v>
      </c>
      <c r="E28" s="5" t="s">
        <v>133</v>
      </c>
      <c r="F28" s="6">
        <v>0.51100000000000001</v>
      </c>
      <c r="G28" s="6">
        <v>9.6000000000000002E-2</v>
      </c>
      <c r="H28" s="7">
        <v>4.8000000000000001E-2</v>
      </c>
      <c r="I28" s="7">
        <v>0.34499999999999997</v>
      </c>
      <c r="J28" s="8">
        <v>0</v>
      </c>
      <c r="K28" s="5" t="s">
        <v>134</v>
      </c>
      <c r="L28" s="5" t="s">
        <v>80</v>
      </c>
      <c r="M28" s="5" t="s">
        <v>81</v>
      </c>
      <c r="N28" s="18"/>
    </row>
    <row r="29" spans="1:27" x14ac:dyDescent="0.3">
      <c r="A29" t="s">
        <v>224</v>
      </c>
      <c r="B29" t="s">
        <v>243</v>
      </c>
      <c r="C29">
        <v>0</v>
      </c>
      <c r="D29" s="4" t="s">
        <v>87</v>
      </c>
      <c r="E29" s="5" t="s">
        <v>135</v>
      </c>
      <c r="F29" s="6">
        <v>0.47299999999999998</v>
      </c>
      <c r="G29" s="6">
        <v>0.1211</v>
      </c>
      <c r="H29" s="7">
        <v>6.0499999999999998E-2</v>
      </c>
      <c r="I29" s="7">
        <v>0.3453</v>
      </c>
      <c r="J29" s="8">
        <v>0</v>
      </c>
      <c r="K29" s="5" t="s">
        <v>136</v>
      </c>
      <c r="L29" s="5" t="s">
        <v>80</v>
      </c>
      <c r="M29" s="5" t="s">
        <v>81</v>
      </c>
      <c r="N29" s="18"/>
    </row>
    <row r="30" spans="1:27" x14ac:dyDescent="0.3">
      <c r="A30" t="s">
        <v>224</v>
      </c>
      <c r="B30" t="s">
        <v>243</v>
      </c>
      <c r="C30">
        <v>0</v>
      </c>
      <c r="D30" s="4" t="s">
        <v>87</v>
      </c>
      <c r="E30" s="5" t="s">
        <v>84</v>
      </c>
      <c r="F30" s="6">
        <v>0.44579999999999997</v>
      </c>
      <c r="G30" s="6">
        <v>0.20599999999999999</v>
      </c>
      <c r="H30" s="7">
        <v>0.15310000000000001</v>
      </c>
      <c r="I30" s="7">
        <v>0.1918</v>
      </c>
      <c r="J30" s="8">
        <v>0</v>
      </c>
      <c r="K30" s="5" t="s">
        <v>137</v>
      </c>
      <c r="L30" s="9"/>
      <c r="M30" s="5" t="s">
        <v>77</v>
      </c>
      <c r="N30" s="18"/>
    </row>
    <row r="31" spans="1:27" x14ac:dyDescent="0.3">
      <c r="A31" t="s">
        <v>224</v>
      </c>
      <c r="B31" t="s">
        <v>243</v>
      </c>
      <c r="C31">
        <v>0</v>
      </c>
      <c r="D31" s="4" t="s">
        <v>87</v>
      </c>
      <c r="E31" s="5" t="s">
        <v>138</v>
      </c>
      <c r="F31" s="6">
        <v>0.39679999999999999</v>
      </c>
      <c r="G31" s="6">
        <v>0.20169999999999999</v>
      </c>
      <c r="H31" s="7">
        <v>0.1875</v>
      </c>
      <c r="I31" s="7">
        <v>0.2059</v>
      </c>
      <c r="J31" s="8">
        <v>0</v>
      </c>
      <c r="K31" s="5" t="s">
        <v>139</v>
      </c>
      <c r="L31" s="9"/>
      <c r="M31" s="5" t="s">
        <v>77</v>
      </c>
      <c r="N31" s="18"/>
    </row>
    <row r="32" spans="1:27" x14ac:dyDescent="0.3">
      <c r="A32" t="s">
        <v>224</v>
      </c>
      <c r="B32" t="s">
        <v>243</v>
      </c>
      <c r="C32">
        <v>0</v>
      </c>
      <c r="D32" s="4" t="s">
        <v>87</v>
      </c>
      <c r="E32" s="5" t="s">
        <v>47</v>
      </c>
      <c r="F32" s="6">
        <v>0.51800000000000002</v>
      </c>
      <c r="G32" s="6">
        <v>0.17730000000000001</v>
      </c>
      <c r="H32" s="7">
        <v>8.8700000000000001E-2</v>
      </c>
      <c r="I32" s="7">
        <v>0.216</v>
      </c>
      <c r="J32" s="8">
        <v>0</v>
      </c>
      <c r="K32" s="5" t="s">
        <v>140</v>
      </c>
      <c r="L32" s="5" t="s">
        <v>80</v>
      </c>
      <c r="M32" s="5" t="s">
        <v>81</v>
      </c>
      <c r="N32" s="18"/>
    </row>
    <row r="33" spans="1:34" x14ac:dyDescent="0.3">
      <c r="A33" t="s">
        <v>225</v>
      </c>
      <c r="B33" t="s">
        <v>244</v>
      </c>
      <c r="C33">
        <v>0</v>
      </c>
      <c r="D33" s="4" t="s">
        <v>87</v>
      </c>
      <c r="E33" s="5" t="s">
        <v>141</v>
      </c>
      <c r="F33" s="6">
        <v>0.36559999999999998</v>
      </c>
      <c r="G33" s="6">
        <v>0.38390000000000002</v>
      </c>
      <c r="H33" s="7">
        <v>9.4799999999999995E-2</v>
      </c>
      <c r="I33" s="7">
        <v>0.15570000000000001</v>
      </c>
      <c r="J33" s="8">
        <v>0</v>
      </c>
      <c r="K33" s="5" t="s">
        <v>142</v>
      </c>
      <c r="L33" s="9"/>
      <c r="M33" s="5" t="s">
        <v>77</v>
      </c>
      <c r="N33" s="18"/>
    </row>
    <row r="34" spans="1:34" ht="24" x14ac:dyDescent="0.3">
      <c r="A34" t="s">
        <v>225</v>
      </c>
      <c r="B34" t="s">
        <v>244</v>
      </c>
      <c r="C34">
        <v>0</v>
      </c>
      <c r="D34" s="4" t="s">
        <v>87</v>
      </c>
      <c r="E34" s="5" t="s">
        <v>141</v>
      </c>
      <c r="F34" s="6">
        <v>0.42399999999999999</v>
      </c>
      <c r="G34" s="6">
        <v>0.23069999999999999</v>
      </c>
      <c r="H34" s="7">
        <v>0.1153</v>
      </c>
      <c r="I34" s="7">
        <v>0.23</v>
      </c>
      <c r="J34" s="8">
        <v>0</v>
      </c>
      <c r="K34" s="5" t="s">
        <v>143</v>
      </c>
      <c r="L34" s="5" t="s">
        <v>80</v>
      </c>
      <c r="M34" s="5" t="s">
        <v>81</v>
      </c>
      <c r="N34" s="18"/>
    </row>
    <row r="35" spans="1:34" ht="24" x14ac:dyDescent="0.3">
      <c r="A35" t="s">
        <v>224</v>
      </c>
      <c r="B35" t="s">
        <v>245</v>
      </c>
      <c r="C35">
        <v>0</v>
      </c>
      <c r="D35" s="4" t="s">
        <v>87</v>
      </c>
      <c r="E35" s="5" t="s">
        <v>144</v>
      </c>
      <c r="F35" s="6">
        <v>0.37269999999999998</v>
      </c>
      <c r="G35" s="6">
        <v>0.22020000000000001</v>
      </c>
      <c r="H35" s="7">
        <v>8.5400000000000004E-2</v>
      </c>
      <c r="I35" s="7">
        <v>0.27350000000000002</v>
      </c>
      <c r="J35" s="8">
        <v>0</v>
      </c>
      <c r="K35" s="5" t="s">
        <v>145</v>
      </c>
      <c r="L35" s="9"/>
      <c r="M35" s="5" t="s">
        <v>77</v>
      </c>
      <c r="N35" s="18"/>
    </row>
    <row r="36" spans="1:34" ht="24" x14ac:dyDescent="0.3">
      <c r="A36" t="s">
        <v>224</v>
      </c>
      <c r="B36" t="s">
        <v>245</v>
      </c>
      <c r="C36">
        <v>0</v>
      </c>
      <c r="D36" s="4" t="s">
        <v>87</v>
      </c>
      <c r="E36" s="5" t="s">
        <v>146</v>
      </c>
      <c r="F36" s="6">
        <v>0.44419999999999998</v>
      </c>
      <c r="G36" s="6">
        <v>0.1225</v>
      </c>
      <c r="H36" s="7">
        <v>0.1096</v>
      </c>
      <c r="I36" s="7">
        <v>0.32369999999999999</v>
      </c>
      <c r="J36" s="8">
        <v>0</v>
      </c>
      <c r="K36" s="5" t="s">
        <v>147</v>
      </c>
      <c r="L36" s="9"/>
      <c r="M36" s="5" t="s">
        <v>77</v>
      </c>
      <c r="N36" s="18"/>
    </row>
    <row r="37" spans="1:34" ht="24" x14ac:dyDescent="0.3">
      <c r="A37" t="s">
        <v>225</v>
      </c>
      <c r="B37" t="s">
        <v>246</v>
      </c>
      <c r="C37">
        <v>0</v>
      </c>
      <c r="D37" s="4" t="s">
        <v>87</v>
      </c>
      <c r="E37" s="5" t="s">
        <v>148</v>
      </c>
      <c r="F37" s="6">
        <v>0.52629999999999999</v>
      </c>
      <c r="G37" s="6">
        <v>9.69E-2</v>
      </c>
      <c r="H37" s="7">
        <v>2.4199999999999999E-2</v>
      </c>
      <c r="I37" s="7">
        <v>0.35260000000000002</v>
      </c>
      <c r="J37" s="8">
        <v>0</v>
      </c>
      <c r="K37" s="5" t="s">
        <v>149</v>
      </c>
      <c r="L37" s="9"/>
      <c r="M37" s="5" t="s">
        <v>77</v>
      </c>
      <c r="N37" s="18"/>
    </row>
    <row r="38" spans="1:34" x14ac:dyDescent="0.3">
      <c r="A38" t="s">
        <v>225</v>
      </c>
      <c r="B38" t="s">
        <v>247</v>
      </c>
      <c r="C38">
        <v>0</v>
      </c>
      <c r="D38" s="4" t="s">
        <v>87</v>
      </c>
      <c r="E38" s="5" t="s">
        <v>150</v>
      </c>
      <c r="F38" s="6">
        <v>0.39379999999999998</v>
      </c>
      <c r="G38" s="6">
        <v>0.2722</v>
      </c>
      <c r="H38" s="7">
        <v>9.35E-2</v>
      </c>
      <c r="I38" s="7">
        <v>0.2351</v>
      </c>
      <c r="J38" s="8">
        <v>0</v>
      </c>
      <c r="K38" s="5" t="s">
        <v>151</v>
      </c>
      <c r="L38" s="9"/>
      <c r="M38" s="5" t="s">
        <v>77</v>
      </c>
      <c r="N38" s="18"/>
    </row>
    <row r="39" spans="1:34" ht="24" x14ac:dyDescent="0.3">
      <c r="A39" t="s">
        <v>225</v>
      </c>
      <c r="B39" t="s">
        <v>248</v>
      </c>
      <c r="C39">
        <v>0</v>
      </c>
      <c r="D39" s="4" t="s">
        <v>87</v>
      </c>
      <c r="E39" s="5" t="s">
        <v>152</v>
      </c>
      <c r="F39" s="6">
        <v>0.36899999999999999</v>
      </c>
      <c r="G39" s="6">
        <v>0.36270000000000002</v>
      </c>
      <c r="H39" s="7">
        <v>8.9499999999999996E-2</v>
      </c>
      <c r="I39" s="7">
        <v>0.16950000000000001</v>
      </c>
      <c r="J39" s="8">
        <v>0</v>
      </c>
      <c r="K39" s="5" t="s">
        <v>153</v>
      </c>
      <c r="L39" s="9"/>
      <c r="M39" s="5" t="s">
        <v>77</v>
      </c>
      <c r="N39" s="18"/>
    </row>
    <row r="40" spans="1:34" ht="24" x14ac:dyDescent="0.3">
      <c r="A40" t="s">
        <v>225</v>
      </c>
      <c r="B40" t="s">
        <v>249</v>
      </c>
      <c r="C40">
        <v>0</v>
      </c>
      <c r="D40" s="4" t="s">
        <v>87</v>
      </c>
      <c r="E40" s="5" t="s">
        <v>154</v>
      </c>
      <c r="F40" s="6">
        <v>0.40450000000000003</v>
      </c>
      <c r="G40" s="6">
        <v>0.3377</v>
      </c>
      <c r="H40" s="7">
        <v>7.1900000000000006E-2</v>
      </c>
      <c r="I40" s="7">
        <v>0.17660000000000001</v>
      </c>
      <c r="J40" s="8">
        <v>0</v>
      </c>
      <c r="K40" s="5" t="s">
        <v>155</v>
      </c>
      <c r="L40" s="9"/>
      <c r="M40" s="5" t="s">
        <v>77</v>
      </c>
      <c r="N40" s="18"/>
    </row>
    <row r="41" spans="1:34" ht="24" x14ac:dyDescent="0.3">
      <c r="A41" t="s">
        <v>225</v>
      </c>
      <c r="B41" t="s">
        <v>250</v>
      </c>
      <c r="C41">
        <v>0</v>
      </c>
      <c r="D41" s="4" t="s">
        <v>87</v>
      </c>
      <c r="E41" s="5" t="s">
        <v>156</v>
      </c>
      <c r="F41" s="6">
        <v>0.5877</v>
      </c>
      <c r="G41" s="6">
        <v>0.26750000000000002</v>
      </c>
      <c r="H41" s="7">
        <v>4.9000000000000002E-2</v>
      </c>
      <c r="I41" s="7">
        <v>7.1199999999999999E-2</v>
      </c>
      <c r="J41" s="8">
        <v>0</v>
      </c>
      <c r="K41" s="5" t="s">
        <v>157</v>
      </c>
      <c r="L41" s="9"/>
      <c r="M41" s="5" t="s">
        <v>77</v>
      </c>
      <c r="N41" s="18"/>
    </row>
    <row r="42" spans="1:34" x14ac:dyDescent="0.3">
      <c r="A42" t="s">
        <v>224</v>
      </c>
      <c r="B42" t="s">
        <v>251</v>
      </c>
      <c r="C42">
        <v>0</v>
      </c>
      <c r="D42" s="4" t="s">
        <v>87</v>
      </c>
      <c r="E42" s="5" t="s">
        <v>158</v>
      </c>
      <c r="F42" s="6">
        <v>0.39129999999999998</v>
      </c>
      <c r="G42" s="6">
        <v>0.11269999999999999</v>
      </c>
      <c r="H42" s="7">
        <v>0.1149</v>
      </c>
      <c r="I42" s="7">
        <v>0.38109999999999999</v>
      </c>
      <c r="J42" s="8">
        <v>0</v>
      </c>
      <c r="K42" s="5" t="s">
        <v>159</v>
      </c>
      <c r="L42" s="9"/>
      <c r="M42" s="5" t="s">
        <v>77</v>
      </c>
      <c r="N42" s="18"/>
    </row>
    <row r="43" spans="1:34" x14ac:dyDescent="0.3">
      <c r="A43" t="s">
        <v>224</v>
      </c>
      <c r="B43" t="s">
        <v>251</v>
      </c>
      <c r="C43">
        <v>0</v>
      </c>
      <c r="D43" s="4" t="s">
        <v>87</v>
      </c>
      <c r="E43" s="5" t="s">
        <v>158</v>
      </c>
      <c r="F43" s="6">
        <v>0.35920000000000002</v>
      </c>
      <c r="G43" s="6">
        <v>0.22309999999999999</v>
      </c>
      <c r="H43" s="7">
        <v>0.1399</v>
      </c>
      <c r="I43" s="7">
        <v>0.26669999999999999</v>
      </c>
      <c r="J43" s="8">
        <v>0</v>
      </c>
      <c r="K43" s="5" t="s">
        <v>160</v>
      </c>
      <c r="L43" s="9"/>
      <c r="M43" s="5" t="s">
        <v>77</v>
      </c>
      <c r="N43" s="18"/>
    </row>
    <row r="44" spans="1:34" x14ac:dyDescent="0.3">
      <c r="A44" t="s">
        <v>225</v>
      </c>
      <c r="B44" t="s">
        <v>252</v>
      </c>
      <c r="C44">
        <v>0</v>
      </c>
      <c r="D44" s="4" t="s">
        <v>87</v>
      </c>
      <c r="E44" s="5" t="s">
        <v>161</v>
      </c>
      <c r="F44" s="6">
        <v>0.73150000000000004</v>
      </c>
      <c r="G44" s="6">
        <v>6.7199999999999996E-2</v>
      </c>
      <c r="H44" s="7">
        <v>3.3500000000000002E-2</v>
      </c>
      <c r="I44" s="7">
        <v>0.16209999999999999</v>
      </c>
      <c r="J44" s="8">
        <v>0</v>
      </c>
      <c r="K44" s="5" t="s">
        <v>162</v>
      </c>
      <c r="L44" s="9"/>
      <c r="M44" s="5" t="s">
        <v>77</v>
      </c>
      <c r="N44" s="18"/>
    </row>
    <row r="46" spans="1:34" x14ac:dyDescent="0.3">
      <c r="O46" s="17" t="s">
        <v>222</v>
      </c>
      <c r="P46" t="s">
        <v>174</v>
      </c>
      <c r="Q46" t="s">
        <v>175</v>
      </c>
      <c r="R46" t="s">
        <v>176</v>
      </c>
      <c r="S46" t="s">
        <v>177</v>
      </c>
      <c r="T46" t="s">
        <v>178</v>
      </c>
      <c r="AC46" s="17" t="s">
        <v>222</v>
      </c>
      <c r="AD46" t="s">
        <v>174</v>
      </c>
      <c r="AE46" t="s">
        <v>175</v>
      </c>
      <c r="AF46" t="s">
        <v>176</v>
      </c>
      <c r="AG46" t="s">
        <v>177</v>
      </c>
      <c r="AH46" t="s">
        <v>178</v>
      </c>
    </row>
    <row r="47" spans="1:34" x14ac:dyDescent="0.3">
      <c r="A47" s="17" t="s">
        <v>222</v>
      </c>
      <c r="B47" t="s">
        <v>174</v>
      </c>
      <c r="C47" t="s">
        <v>175</v>
      </c>
      <c r="D47" t="s">
        <v>176</v>
      </c>
      <c r="E47" t="s">
        <v>177</v>
      </c>
      <c r="F47" t="s">
        <v>178</v>
      </c>
      <c r="O47" t="s">
        <v>243</v>
      </c>
      <c r="P47">
        <v>0.47466000000000003</v>
      </c>
      <c r="Q47">
        <v>1.9012000000000001E-2</v>
      </c>
      <c r="R47">
        <v>7.8308000000000003E-2</v>
      </c>
      <c r="S47">
        <v>0.43024799999999996</v>
      </c>
      <c r="T47">
        <v>0</v>
      </c>
      <c r="AC47" t="s">
        <v>231</v>
      </c>
      <c r="AD47">
        <v>0.71499999999999997</v>
      </c>
      <c r="AE47">
        <v>1.4999999999999999E-2</v>
      </c>
      <c r="AF47">
        <v>0</v>
      </c>
      <c r="AG47">
        <v>0.27</v>
      </c>
      <c r="AH47">
        <v>0</v>
      </c>
    </row>
    <row r="48" spans="1:34" x14ac:dyDescent="0.3">
      <c r="A48" t="s">
        <v>226</v>
      </c>
      <c r="B48">
        <v>0.30649999999999999</v>
      </c>
      <c r="C48">
        <v>0.3196</v>
      </c>
      <c r="D48">
        <v>0.1943</v>
      </c>
      <c r="E48">
        <v>0.17960000000000001</v>
      </c>
      <c r="F48">
        <v>0</v>
      </c>
      <c r="O48" t="s">
        <v>217</v>
      </c>
      <c r="P48">
        <v>0.47466000000000003</v>
      </c>
      <c r="Q48">
        <v>1.9012000000000001E-2</v>
      </c>
      <c r="R48">
        <v>7.8308000000000003E-2</v>
      </c>
      <c r="S48">
        <v>0.43024799999999996</v>
      </c>
      <c r="T48">
        <v>0</v>
      </c>
      <c r="AC48" t="s">
        <v>242</v>
      </c>
      <c r="AD48">
        <v>0.66500000000000004</v>
      </c>
      <c r="AE48">
        <v>1.7500000000000002E-2</v>
      </c>
      <c r="AF48">
        <v>2.5000000000000001E-3</v>
      </c>
      <c r="AG48">
        <v>0.30499999999999999</v>
      </c>
      <c r="AH48">
        <v>0</v>
      </c>
    </row>
    <row r="49" spans="1:34" x14ac:dyDescent="0.3">
      <c r="A49" t="s">
        <v>227</v>
      </c>
      <c r="B49">
        <v>0.27329999999999999</v>
      </c>
      <c r="C49">
        <v>0.4768</v>
      </c>
      <c r="D49">
        <v>8.1799999999999998E-2</v>
      </c>
      <c r="E49">
        <v>0.15870000000000001</v>
      </c>
      <c r="F49">
        <v>0</v>
      </c>
      <c r="AC49" t="s">
        <v>243</v>
      </c>
      <c r="AD49">
        <v>0.67</v>
      </c>
      <c r="AE49">
        <v>2.2499999999999999E-2</v>
      </c>
      <c r="AF49">
        <v>7.4999999999999997E-3</v>
      </c>
      <c r="AG49">
        <v>0.28499999999999998</v>
      </c>
      <c r="AH49">
        <v>0</v>
      </c>
    </row>
    <row r="50" spans="1:34" x14ac:dyDescent="0.3">
      <c r="A50" t="s">
        <v>228</v>
      </c>
      <c r="B50">
        <v>0.443</v>
      </c>
      <c r="C50">
        <v>0.1953</v>
      </c>
      <c r="D50">
        <v>9.7600000000000006E-2</v>
      </c>
      <c r="E50">
        <v>0.2641</v>
      </c>
      <c r="F50">
        <v>0</v>
      </c>
      <c r="AC50" t="s">
        <v>217</v>
      </c>
      <c r="AD50">
        <v>0.68333333333333324</v>
      </c>
      <c r="AE50">
        <v>1.8333333333333333E-2</v>
      </c>
      <c r="AF50">
        <v>3.3333333333333335E-3</v>
      </c>
      <c r="AG50">
        <v>0.28666666666666668</v>
      </c>
      <c r="AH50">
        <v>0</v>
      </c>
    </row>
    <row r="51" spans="1:34" x14ac:dyDescent="0.3">
      <c r="A51" t="s">
        <v>229</v>
      </c>
      <c r="B51">
        <v>0.56899999999999995</v>
      </c>
      <c r="C51">
        <v>0.2157</v>
      </c>
      <c r="D51">
        <v>6.4100000000000004E-2</v>
      </c>
      <c r="E51">
        <v>0.14399999999999999</v>
      </c>
      <c r="F51">
        <v>0</v>
      </c>
    </row>
    <row r="52" spans="1:34" x14ac:dyDescent="0.3">
      <c r="A52" t="s">
        <v>230</v>
      </c>
      <c r="B52">
        <v>0.59370000000000001</v>
      </c>
      <c r="C52">
        <v>0.1474</v>
      </c>
      <c r="D52">
        <v>5.9200000000000003E-2</v>
      </c>
      <c r="E52">
        <v>0.18679999999999999</v>
      </c>
      <c r="F52">
        <v>0</v>
      </c>
    </row>
    <row r="53" spans="1:34" x14ac:dyDescent="0.3">
      <c r="A53" t="s">
        <v>231</v>
      </c>
      <c r="B53">
        <v>0.409775</v>
      </c>
      <c r="C53">
        <v>0.2369</v>
      </c>
      <c r="D53">
        <v>8.5525000000000004E-2</v>
      </c>
      <c r="E53">
        <v>0.26492500000000002</v>
      </c>
      <c r="F53">
        <v>0</v>
      </c>
    </row>
    <row r="54" spans="1:34" x14ac:dyDescent="0.3">
      <c r="A54" t="s">
        <v>232</v>
      </c>
      <c r="B54">
        <v>0.66454999999999997</v>
      </c>
      <c r="C54">
        <v>0.1618</v>
      </c>
      <c r="D54">
        <v>6.3399999999999998E-2</v>
      </c>
      <c r="E54">
        <v>0.11745</v>
      </c>
      <c r="F54">
        <v>0</v>
      </c>
    </row>
    <row r="55" spans="1:34" x14ac:dyDescent="0.3">
      <c r="A55" t="s">
        <v>233</v>
      </c>
      <c r="B55">
        <v>0.26869999999999999</v>
      </c>
      <c r="C55">
        <v>0.49109999999999998</v>
      </c>
      <c r="D55">
        <v>0.1072</v>
      </c>
      <c r="E55">
        <v>0.1237</v>
      </c>
      <c r="F55">
        <v>0</v>
      </c>
      <c r="AC55" s="17" t="s">
        <v>223</v>
      </c>
      <c r="AD55" t="s">
        <v>174</v>
      </c>
      <c r="AE55" t="s">
        <v>175</v>
      </c>
      <c r="AF55" t="s">
        <v>176</v>
      </c>
      <c r="AG55" t="s">
        <v>177</v>
      </c>
      <c r="AH55" t="s">
        <v>178</v>
      </c>
    </row>
    <row r="56" spans="1:34" x14ac:dyDescent="0.3">
      <c r="A56" t="s">
        <v>234</v>
      </c>
      <c r="B56">
        <v>0.37009999999999998</v>
      </c>
      <c r="C56">
        <v>0.51739999999999997</v>
      </c>
      <c r="D56">
        <v>9.1200000000000003E-2</v>
      </c>
      <c r="E56">
        <v>7.6E-3</v>
      </c>
      <c r="F56">
        <v>0</v>
      </c>
      <c r="AC56" t="s">
        <v>225</v>
      </c>
      <c r="AD56">
        <v>0.71499999999999997</v>
      </c>
      <c r="AE56">
        <v>1.4999999999999999E-2</v>
      </c>
      <c r="AF56">
        <v>0</v>
      </c>
      <c r="AG56">
        <v>0.27</v>
      </c>
      <c r="AH56">
        <v>0</v>
      </c>
    </row>
    <row r="57" spans="1:34" x14ac:dyDescent="0.3">
      <c r="A57" t="s">
        <v>235</v>
      </c>
      <c r="B57">
        <v>0.3982</v>
      </c>
      <c r="C57">
        <v>0.40229999999999999</v>
      </c>
      <c r="D57">
        <v>8.0199999999999994E-2</v>
      </c>
      <c r="E57">
        <v>0.1091</v>
      </c>
      <c r="F57">
        <v>0</v>
      </c>
      <c r="AC57" t="s">
        <v>224</v>
      </c>
      <c r="AD57">
        <v>0.66749999999999998</v>
      </c>
      <c r="AE57">
        <v>0.02</v>
      </c>
      <c r="AF57">
        <v>5.0000000000000001E-3</v>
      </c>
      <c r="AG57">
        <v>0.29499999999999998</v>
      </c>
      <c r="AH57">
        <v>0</v>
      </c>
    </row>
    <row r="58" spans="1:34" x14ac:dyDescent="0.3">
      <c r="A58" t="s">
        <v>236</v>
      </c>
      <c r="B58">
        <v>0.4879</v>
      </c>
      <c r="C58">
        <v>0.15029999999999999</v>
      </c>
      <c r="D58">
        <v>7.5399999999999995E-2</v>
      </c>
      <c r="E58">
        <v>0.27994999999999998</v>
      </c>
      <c r="F58">
        <v>0</v>
      </c>
      <c r="O58" s="17" t="s">
        <v>223</v>
      </c>
      <c r="P58" t="s">
        <v>174</v>
      </c>
      <c r="Q58" t="s">
        <v>175</v>
      </c>
      <c r="R58" t="s">
        <v>176</v>
      </c>
      <c r="S58" t="s">
        <v>177</v>
      </c>
      <c r="T58" t="s">
        <v>178</v>
      </c>
      <c r="AC58" t="s">
        <v>217</v>
      </c>
      <c r="AD58">
        <v>0.68333333333333324</v>
      </c>
      <c r="AE58">
        <v>1.8333333333333333E-2</v>
      </c>
      <c r="AF58">
        <v>3.3333333333333335E-3</v>
      </c>
      <c r="AG58">
        <v>0.28666666666666668</v>
      </c>
      <c r="AH58">
        <v>0</v>
      </c>
    </row>
    <row r="59" spans="1:34" x14ac:dyDescent="0.3">
      <c r="A59" t="s">
        <v>237</v>
      </c>
      <c r="B59">
        <v>0.6391</v>
      </c>
      <c r="C59">
        <v>0.14050000000000001</v>
      </c>
      <c r="D59">
        <v>9.8900000000000002E-2</v>
      </c>
      <c r="E59">
        <v>0.12189999999999999</v>
      </c>
      <c r="F59">
        <v>0</v>
      </c>
      <c r="O59" t="s">
        <v>224</v>
      </c>
      <c r="P59">
        <v>0.47466000000000003</v>
      </c>
      <c r="Q59">
        <v>1.9012000000000001E-2</v>
      </c>
      <c r="R59">
        <v>7.8308000000000003E-2</v>
      </c>
      <c r="S59">
        <v>0.43024799999999996</v>
      </c>
      <c r="T59">
        <v>0</v>
      </c>
    </row>
    <row r="60" spans="1:34" x14ac:dyDescent="0.3">
      <c r="A60" t="s">
        <v>238</v>
      </c>
      <c r="B60">
        <v>0.61560000000000004</v>
      </c>
      <c r="C60">
        <v>0.2273</v>
      </c>
      <c r="D60">
        <v>5.3499999999999999E-2</v>
      </c>
      <c r="E60">
        <v>9.2499999999999999E-2</v>
      </c>
      <c r="F60">
        <v>0</v>
      </c>
      <c r="O60" t="s">
        <v>217</v>
      </c>
      <c r="P60">
        <v>0.47466000000000003</v>
      </c>
      <c r="Q60">
        <v>1.9012000000000001E-2</v>
      </c>
      <c r="R60">
        <v>7.8308000000000003E-2</v>
      </c>
      <c r="S60">
        <v>0.43024799999999996</v>
      </c>
      <c r="T60">
        <v>0</v>
      </c>
    </row>
    <row r="61" spans="1:34" x14ac:dyDescent="0.3">
      <c r="A61" t="s">
        <v>239</v>
      </c>
      <c r="B61">
        <v>0.42830000000000001</v>
      </c>
      <c r="C61">
        <v>0.219</v>
      </c>
      <c r="D61">
        <v>9.9000000000000005E-2</v>
      </c>
      <c r="E61">
        <v>0.25369999999999998</v>
      </c>
      <c r="F61">
        <v>0</v>
      </c>
    </row>
    <row r="62" spans="1:34" x14ac:dyDescent="0.3">
      <c r="A62" t="s">
        <v>240</v>
      </c>
      <c r="B62">
        <v>0.40460000000000002</v>
      </c>
      <c r="C62">
        <v>0.31540000000000001</v>
      </c>
      <c r="D62">
        <v>0.1845</v>
      </c>
      <c r="E62">
        <v>7.9500000000000001E-2</v>
      </c>
      <c r="F62">
        <v>0</v>
      </c>
    </row>
    <row r="63" spans="1:34" x14ac:dyDescent="0.3">
      <c r="A63" t="s">
        <v>241</v>
      </c>
      <c r="B63">
        <v>0.31269999999999998</v>
      </c>
      <c r="C63">
        <v>0.43619999999999998</v>
      </c>
      <c r="D63">
        <v>0.13930000000000001</v>
      </c>
      <c r="E63">
        <v>8.6999999999999994E-2</v>
      </c>
      <c r="F63">
        <v>0</v>
      </c>
    </row>
    <row r="64" spans="1:34" x14ac:dyDescent="0.3">
      <c r="A64" t="s">
        <v>242</v>
      </c>
      <c r="B64">
        <v>0.43390000000000001</v>
      </c>
      <c r="C64">
        <v>0.16925000000000001</v>
      </c>
      <c r="D64">
        <v>8.9749999999999996E-2</v>
      </c>
      <c r="E64">
        <v>0.30709999999999998</v>
      </c>
      <c r="F64">
        <v>0</v>
      </c>
    </row>
    <row r="65" spans="1:6" x14ac:dyDescent="0.3">
      <c r="A65" t="s">
        <v>243</v>
      </c>
      <c r="B65">
        <v>0.45906249999999998</v>
      </c>
      <c r="C65">
        <v>0.16472500000000001</v>
      </c>
      <c r="D65">
        <v>0.10804999999999999</v>
      </c>
      <c r="E65">
        <v>0.26634999999999998</v>
      </c>
      <c r="F65">
        <v>0</v>
      </c>
    </row>
    <row r="66" spans="1:6" x14ac:dyDescent="0.3">
      <c r="A66" t="s">
        <v>244</v>
      </c>
      <c r="B66">
        <v>0.39479999999999998</v>
      </c>
      <c r="C66">
        <v>0.30730000000000002</v>
      </c>
      <c r="D66">
        <v>0.10505</v>
      </c>
      <c r="E66">
        <v>0.19284999999999999</v>
      </c>
      <c r="F66">
        <v>0</v>
      </c>
    </row>
    <row r="67" spans="1:6" x14ac:dyDescent="0.3">
      <c r="A67" t="s">
        <v>245</v>
      </c>
      <c r="B67">
        <v>0.40844999999999998</v>
      </c>
      <c r="C67">
        <v>0.17135</v>
      </c>
      <c r="D67">
        <v>9.7500000000000003E-2</v>
      </c>
      <c r="E67">
        <v>0.29859999999999998</v>
      </c>
      <c r="F67">
        <v>0</v>
      </c>
    </row>
    <row r="68" spans="1:6" x14ac:dyDescent="0.3">
      <c r="A68" t="s">
        <v>246</v>
      </c>
      <c r="B68">
        <v>0.52629999999999999</v>
      </c>
      <c r="C68">
        <v>9.69E-2</v>
      </c>
      <c r="D68">
        <v>2.4199999999999999E-2</v>
      </c>
      <c r="E68">
        <v>0.35260000000000002</v>
      </c>
      <c r="F68">
        <v>0</v>
      </c>
    </row>
    <row r="69" spans="1:6" x14ac:dyDescent="0.3">
      <c r="A69" t="s">
        <v>247</v>
      </c>
      <c r="B69">
        <v>0.39379999999999998</v>
      </c>
      <c r="C69">
        <v>0.2722</v>
      </c>
      <c r="D69">
        <v>9.35E-2</v>
      </c>
      <c r="E69">
        <v>0.2351</v>
      </c>
      <c r="F69">
        <v>0</v>
      </c>
    </row>
    <row r="70" spans="1:6" x14ac:dyDescent="0.3">
      <c r="A70" t="s">
        <v>248</v>
      </c>
      <c r="B70">
        <v>0.36899999999999999</v>
      </c>
      <c r="C70">
        <v>0.36270000000000002</v>
      </c>
      <c r="D70">
        <v>8.9499999999999996E-2</v>
      </c>
      <c r="E70">
        <v>0.16950000000000001</v>
      </c>
      <c r="F70">
        <v>0</v>
      </c>
    </row>
    <row r="71" spans="1:6" x14ac:dyDescent="0.3">
      <c r="A71" t="s">
        <v>249</v>
      </c>
      <c r="B71">
        <v>0.40450000000000003</v>
      </c>
      <c r="C71">
        <v>0.3377</v>
      </c>
      <c r="D71">
        <v>7.1900000000000006E-2</v>
      </c>
      <c r="E71">
        <v>0.17660000000000001</v>
      </c>
      <c r="F71">
        <v>0</v>
      </c>
    </row>
    <row r="72" spans="1:6" x14ac:dyDescent="0.3">
      <c r="A72" t="s">
        <v>250</v>
      </c>
      <c r="B72">
        <v>0.5877</v>
      </c>
      <c r="C72">
        <v>0.26750000000000002</v>
      </c>
      <c r="D72">
        <v>4.9000000000000002E-2</v>
      </c>
      <c r="E72">
        <v>7.1199999999999999E-2</v>
      </c>
      <c r="F72">
        <v>0</v>
      </c>
    </row>
    <row r="73" spans="1:6" x14ac:dyDescent="0.3">
      <c r="A73" t="s">
        <v>251</v>
      </c>
      <c r="B73">
        <v>0.37524999999999997</v>
      </c>
      <c r="C73">
        <v>0.16789999999999999</v>
      </c>
      <c r="D73">
        <v>0.12740000000000001</v>
      </c>
      <c r="E73">
        <v>0.32390000000000002</v>
      </c>
      <c r="F73">
        <v>0</v>
      </c>
    </row>
    <row r="74" spans="1:6" x14ac:dyDescent="0.3">
      <c r="A74" t="s">
        <v>252</v>
      </c>
      <c r="B74">
        <v>0.73150000000000004</v>
      </c>
      <c r="C74">
        <v>6.7199999999999996E-2</v>
      </c>
      <c r="D74">
        <v>3.3500000000000002E-2</v>
      </c>
      <c r="E74">
        <v>0.16209999999999999</v>
      </c>
      <c r="F74">
        <v>0</v>
      </c>
    </row>
    <row r="75" spans="1:6" x14ac:dyDescent="0.3">
      <c r="A75" t="s">
        <v>217</v>
      </c>
      <c r="B75">
        <v>0.45295116279069769</v>
      </c>
      <c r="C75">
        <v>0.2332418604651163</v>
      </c>
      <c r="D75">
        <v>9.3858139534883714E-2</v>
      </c>
      <c r="E75">
        <v>0.21408139534883722</v>
      </c>
      <c r="F75">
        <v>0</v>
      </c>
    </row>
    <row r="78" spans="1:6" x14ac:dyDescent="0.3">
      <c r="A78" s="17" t="s">
        <v>223</v>
      </c>
      <c r="B78" t="s">
        <v>174</v>
      </c>
      <c r="C78" t="s">
        <v>175</v>
      </c>
      <c r="D78" t="s">
        <v>176</v>
      </c>
      <c r="E78" t="s">
        <v>177</v>
      </c>
      <c r="F78" t="s">
        <v>178</v>
      </c>
    </row>
    <row r="79" spans="1:6" x14ac:dyDescent="0.3">
      <c r="A79" t="s">
        <v>225</v>
      </c>
      <c r="B79">
        <v>0.46794074074074071</v>
      </c>
      <c r="C79">
        <v>0.26503703703703702</v>
      </c>
      <c r="D79">
        <v>8.3292592592592585E-2</v>
      </c>
      <c r="E79">
        <v>0.17711851851851851</v>
      </c>
      <c r="F79">
        <v>0</v>
      </c>
    </row>
    <row r="80" spans="1:6" x14ac:dyDescent="0.3">
      <c r="A80" t="s">
        <v>224</v>
      </c>
      <c r="B80">
        <v>0.42765625000000002</v>
      </c>
      <c r="C80">
        <v>0.17958750000000001</v>
      </c>
      <c r="D80">
        <v>0.1116875</v>
      </c>
      <c r="E80">
        <v>0.27645625000000001</v>
      </c>
      <c r="F80">
        <v>0</v>
      </c>
    </row>
    <row r="81" spans="1:6" x14ac:dyDescent="0.3">
      <c r="A81" t="s">
        <v>217</v>
      </c>
      <c r="B81">
        <v>0.45295116279069769</v>
      </c>
      <c r="C81">
        <v>0.2332418604651163</v>
      </c>
      <c r="D81">
        <v>9.3858139534883714E-2</v>
      </c>
      <c r="E81">
        <v>0.21408139534883722</v>
      </c>
      <c r="F8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612F-736A-4A9C-B3B3-3ECCBAC3606E}">
  <dimension ref="A1:U87"/>
  <sheetViews>
    <sheetView zoomScaleNormal="100" workbookViewId="0">
      <selection activeCell="E85" sqref="E85"/>
    </sheetView>
  </sheetViews>
  <sheetFormatPr baseColWidth="10" defaultRowHeight="14.4" x14ac:dyDescent="0.3"/>
  <cols>
    <col min="5" max="5" width="21.77734375" customWidth="1"/>
    <col min="16" max="16" width="32.21875" bestFit="1" customWidth="1"/>
    <col min="17" max="17" width="17.88671875" bestFit="1" customWidth="1"/>
    <col min="18" max="18" width="18.33203125" bestFit="1" customWidth="1"/>
    <col min="19" max="19" width="17.6640625" bestFit="1" customWidth="1"/>
    <col min="20" max="21" width="17.88671875" bestFit="1" customWidth="1"/>
    <col min="22" max="22" width="9.21875" bestFit="1" customWidth="1"/>
    <col min="23" max="23" width="9.5546875" bestFit="1" customWidth="1"/>
    <col min="24" max="24" width="9.21875" bestFit="1" customWidth="1"/>
    <col min="25" max="25" width="17.6640625" bestFit="1" customWidth="1"/>
    <col min="26" max="28" width="9.5546875" bestFit="1" customWidth="1"/>
    <col min="29" max="29" width="17.88671875" bestFit="1" customWidth="1"/>
    <col min="30" max="30" width="9.5546875" bestFit="1" customWidth="1"/>
    <col min="31" max="31" width="8.77734375" bestFit="1" customWidth="1"/>
    <col min="32" max="32" width="9.5546875" bestFit="1" customWidth="1"/>
    <col min="33" max="33" width="17.88671875" bestFit="1" customWidth="1"/>
    <col min="34" max="34" width="7.77734375" bestFit="1" customWidth="1"/>
    <col min="35" max="35" width="6" bestFit="1" customWidth="1"/>
    <col min="36" max="36" width="7" bestFit="1" customWidth="1"/>
    <col min="37" max="37" width="24.33203125" bestFit="1" customWidth="1"/>
    <col min="38" max="38" width="24.77734375" bestFit="1" customWidth="1"/>
    <col min="39" max="39" width="24.109375" bestFit="1" customWidth="1"/>
    <col min="40" max="41" width="24.33203125" bestFit="1" customWidth="1"/>
  </cols>
  <sheetData>
    <row r="1" spans="1:21" ht="14.4" customHeight="1" x14ac:dyDescent="0.3">
      <c r="A1" t="s">
        <v>223</v>
      </c>
      <c r="B1" t="s">
        <v>222</v>
      </c>
      <c r="C1" t="s">
        <v>38</v>
      </c>
      <c r="D1" s="16" t="s">
        <v>39</v>
      </c>
      <c r="E1" s="16" t="s">
        <v>0</v>
      </c>
      <c r="F1" s="16" t="s">
        <v>172</v>
      </c>
      <c r="G1" s="16" t="s">
        <v>173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3"/>
    </row>
    <row r="2" spans="1:21" x14ac:dyDescent="0.3">
      <c r="A2" t="s">
        <v>224</v>
      </c>
      <c r="B2" t="str">
        <f>LEFT(E2,FIND(" ",E2) - 1)</f>
        <v>Pinus</v>
      </c>
      <c r="C2">
        <v>4</v>
      </c>
      <c r="D2" s="4" t="s">
        <v>46</v>
      </c>
      <c r="E2" s="5" t="s">
        <v>47</v>
      </c>
      <c r="F2" s="6">
        <v>0.4763</v>
      </c>
      <c r="G2" s="6">
        <v>1.9599999999999999E-2</v>
      </c>
      <c r="H2" s="7">
        <v>8.6999999999999994E-2</v>
      </c>
      <c r="I2" s="7">
        <v>0.41699999999999998</v>
      </c>
      <c r="J2" s="8">
        <v>0</v>
      </c>
      <c r="K2" s="5" t="s">
        <v>48</v>
      </c>
      <c r="L2" s="9"/>
      <c r="M2" s="5" t="s">
        <v>49</v>
      </c>
      <c r="N2" s="3"/>
    </row>
    <row r="3" spans="1:21" x14ac:dyDescent="0.3">
      <c r="A3" t="s">
        <v>224</v>
      </c>
      <c r="B3" t="str">
        <f t="shared" ref="B3:B66" si="0">LEFT(E3,FIND(" ",E3) - 1)</f>
        <v>Pinus</v>
      </c>
      <c r="C3">
        <v>4</v>
      </c>
      <c r="D3" s="4" t="s">
        <v>46</v>
      </c>
      <c r="E3" s="5" t="s">
        <v>47</v>
      </c>
      <c r="F3" s="6">
        <v>0.49330000000000002</v>
      </c>
      <c r="G3" s="6">
        <v>1.0500000000000001E-2</v>
      </c>
      <c r="H3" s="7">
        <v>6.59E-2</v>
      </c>
      <c r="I3" s="7">
        <v>0.43030000000000002</v>
      </c>
      <c r="J3" s="8">
        <v>0</v>
      </c>
      <c r="K3" s="5" t="s">
        <v>50</v>
      </c>
      <c r="L3" s="9"/>
      <c r="M3" s="5" t="s">
        <v>49</v>
      </c>
      <c r="N3" s="3"/>
    </row>
    <row r="4" spans="1:21" x14ac:dyDescent="0.3">
      <c r="A4" t="s">
        <v>224</v>
      </c>
      <c r="B4" t="str">
        <f t="shared" si="0"/>
        <v>Pinus</v>
      </c>
      <c r="C4">
        <v>4</v>
      </c>
      <c r="D4" s="4" t="s">
        <v>46</v>
      </c>
      <c r="E4" s="5" t="s">
        <v>47</v>
      </c>
      <c r="F4" s="6">
        <v>0.4289</v>
      </c>
      <c r="G4" s="6">
        <v>1.9699999999999999E-2</v>
      </c>
      <c r="H4" s="7">
        <v>0.13089999999999999</v>
      </c>
      <c r="I4" s="7">
        <v>0.42049999999999998</v>
      </c>
      <c r="J4" s="8">
        <v>0</v>
      </c>
      <c r="K4" s="5" t="s">
        <v>51</v>
      </c>
      <c r="L4" s="9"/>
      <c r="M4" s="5" t="s">
        <v>49</v>
      </c>
      <c r="N4" s="3"/>
      <c r="P4" s="17" t="s">
        <v>179</v>
      </c>
      <c r="Q4" t="s">
        <v>174</v>
      </c>
      <c r="R4" t="s">
        <v>175</v>
      </c>
      <c r="S4" t="s">
        <v>176</v>
      </c>
      <c r="T4" t="s">
        <v>177</v>
      </c>
      <c r="U4" t="s">
        <v>178</v>
      </c>
    </row>
    <row r="5" spans="1:21" x14ac:dyDescent="0.3">
      <c r="A5" t="s">
        <v>224</v>
      </c>
      <c r="B5" t="str">
        <f t="shared" si="0"/>
        <v>Pinus</v>
      </c>
      <c r="C5">
        <v>4</v>
      </c>
      <c r="D5" s="4" t="s">
        <v>46</v>
      </c>
      <c r="E5" s="5" t="s">
        <v>47</v>
      </c>
      <c r="F5" s="6">
        <v>0.50680000000000003</v>
      </c>
      <c r="G5" s="6">
        <v>1.2E-2</v>
      </c>
      <c r="H5" s="7">
        <v>5.0599999999999999E-2</v>
      </c>
      <c r="I5" s="7">
        <v>0.43059999999999998</v>
      </c>
      <c r="J5" s="8">
        <v>0</v>
      </c>
      <c r="K5" s="5" t="s">
        <v>52</v>
      </c>
      <c r="L5" s="9"/>
      <c r="M5" s="5" t="s">
        <v>49</v>
      </c>
      <c r="N5" s="3"/>
      <c r="P5" s="20" t="s">
        <v>221</v>
      </c>
      <c r="Q5" s="18">
        <v>0.47465999999999992</v>
      </c>
      <c r="R5" s="18">
        <v>1.9011999999999994E-2</v>
      </c>
      <c r="S5" s="18">
        <v>7.8308000000000003E-2</v>
      </c>
      <c r="T5" s="18">
        <v>0.43024800000000007</v>
      </c>
      <c r="U5" s="19">
        <v>0</v>
      </c>
    </row>
    <row r="6" spans="1:21" x14ac:dyDescent="0.3">
      <c r="A6" t="s">
        <v>224</v>
      </c>
      <c r="B6" t="str">
        <f t="shared" si="0"/>
        <v>Pinus</v>
      </c>
      <c r="C6">
        <v>4</v>
      </c>
      <c r="D6" s="4" t="s">
        <v>46</v>
      </c>
      <c r="E6" s="5" t="s">
        <v>47</v>
      </c>
      <c r="F6" s="6">
        <v>0.4607</v>
      </c>
      <c r="G6" s="6">
        <v>1.0699999999999999E-2</v>
      </c>
      <c r="H6" s="7">
        <v>8.7400000000000005E-2</v>
      </c>
      <c r="I6" s="7">
        <v>0.44119999999999998</v>
      </c>
      <c r="J6" s="8">
        <v>0</v>
      </c>
      <c r="K6" s="5" t="s">
        <v>53</v>
      </c>
      <c r="L6" s="9"/>
      <c r="M6" s="5" t="s">
        <v>49</v>
      </c>
      <c r="N6" s="3"/>
      <c r="P6" s="21" t="s">
        <v>5</v>
      </c>
      <c r="Q6" s="18">
        <v>0.47465999999999992</v>
      </c>
      <c r="R6" s="18">
        <v>1.9011999999999994E-2</v>
      </c>
      <c r="S6" s="18">
        <v>7.8308000000000003E-2</v>
      </c>
      <c r="T6" s="18">
        <v>0.43024800000000007</v>
      </c>
      <c r="U6" s="19">
        <v>0</v>
      </c>
    </row>
    <row r="7" spans="1:21" x14ac:dyDescent="0.3">
      <c r="A7" t="s">
        <v>224</v>
      </c>
      <c r="B7" t="str">
        <f t="shared" si="0"/>
        <v>Pinus</v>
      </c>
      <c r="C7">
        <v>4</v>
      </c>
      <c r="D7" s="4" t="s">
        <v>46</v>
      </c>
      <c r="E7" s="5" t="s">
        <v>47</v>
      </c>
      <c r="F7" s="6">
        <v>0.50470000000000004</v>
      </c>
      <c r="G7" s="6">
        <v>1.06E-2</v>
      </c>
      <c r="H7" s="7">
        <v>5.1900000000000002E-2</v>
      </c>
      <c r="I7" s="7">
        <v>0.43280000000000002</v>
      </c>
      <c r="J7" s="8">
        <v>0</v>
      </c>
      <c r="K7" s="5" t="s">
        <v>54</v>
      </c>
      <c r="L7" s="9"/>
      <c r="M7" s="5" t="s">
        <v>49</v>
      </c>
      <c r="N7" s="3"/>
      <c r="P7" s="20" t="s">
        <v>220</v>
      </c>
      <c r="Q7" s="18">
        <v>0.51483999999999996</v>
      </c>
      <c r="R7" s="18">
        <v>0.15019999999999997</v>
      </c>
      <c r="S7" s="18">
        <v>7.7380000000000004E-2</v>
      </c>
      <c r="T7" s="18">
        <v>0.25397999999999998</v>
      </c>
      <c r="U7" s="19">
        <v>0</v>
      </c>
    </row>
    <row r="8" spans="1:21" x14ac:dyDescent="0.3">
      <c r="A8" t="s">
        <v>224</v>
      </c>
      <c r="B8" t="str">
        <f t="shared" si="0"/>
        <v>Pinus</v>
      </c>
      <c r="C8">
        <v>4</v>
      </c>
      <c r="D8" s="4" t="s">
        <v>46</v>
      </c>
      <c r="E8" s="5" t="s">
        <v>47</v>
      </c>
      <c r="F8" s="6">
        <v>0.4642</v>
      </c>
      <c r="G8" s="6">
        <v>1.2999999999999999E-2</v>
      </c>
      <c r="H8" s="7">
        <v>8.4000000000000005E-2</v>
      </c>
      <c r="I8" s="7">
        <v>0.43880000000000002</v>
      </c>
      <c r="J8" s="8">
        <v>0</v>
      </c>
      <c r="K8" s="5" t="s">
        <v>55</v>
      </c>
      <c r="L8" s="9"/>
      <c r="M8" s="5" t="s">
        <v>49</v>
      </c>
      <c r="N8" s="3"/>
      <c r="P8" s="21" t="s">
        <v>193</v>
      </c>
      <c r="Q8" s="18">
        <v>0.52149999999999996</v>
      </c>
      <c r="R8" s="18">
        <v>0.1991</v>
      </c>
      <c r="S8" s="18">
        <v>0.1062</v>
      </c>
      <c r="T8" s="18">
        <v>0.1613</v>
      </c>
      <c r="U8" s="19">
        <v>0</v>
      </c>
    </row>
    <row r="9" spans="1:21" x14ac:dyDescent="0.3">
      <c r="A9" t="s">
        <v>224</v>
      </c>
      <c r="B9" t="str">
        <f t="shared" si="0"/>
        <v>Pinus</v>
      </c>
      <c r="C9">
        <v>4</v>
      </c>
      <c r="D9" s="4" t="s">
        <v>46</v>
      </c>
      <c r="E9" s="5" t="s">
        <v>47</v>
      </c>
      <c r="F9" s="6">
        <v>0.53069999999999995</v>
      </c>
      <c r="G9" s="6">
        <v>1.26E-2</v>
      </c>
      <c r="H9" s="7">
        <v>3.8199999999999998E-2</v>
      </c>
      <c r="I9" s="7">
        <v>0.41860000000000003</v>
      </c>
      <c r="J9" s="8">
        <v>0</v>
      </c>
      <c r="K9" s="5" t="s">
        <v>56</v>
      </c>
      <c r="L9" s="9"/>
      <c r="M9" s="5" t="s">
        <v>49</v>
      </c>
      <c r="N9" s="3"/>
      <c r="P9" s="21" t="s">
        <v>200</v>
      </c>
      <c r="Q9" s="18">
        <v>0.55079999999999996</v>
      </c>
      <c r="R9" s="18">
        <v>0.1331</v>
      </c>
      <c r="S9" s="18">
        <v>6.6500000000000004E-2</v>
      </c>
      <c r="T9" s="18">
        <v>0.24959999999999999</v>
      </c>
      <c r="U9" s="19">
        <v>0</v>
      </c>
    </row>
    <row r="10" spans="1:21" x14ac:dyDescent="0.3">
      <c r="A10" t="s">
        <v>224</v>
      </c>
      <c r="B10" t="str">
        <f t="shared" si="0"/>
        <v>Pinus</v>
      </c>
      <c r="C10">
        <v>4</v>
      </c>
      <c r="D10" s="4" t="s">
        <v>46</v>
      </c>
      <c r="E10" s="5" t="s">
        <v>47</v>
      </c>
      <c r="F10" s="6">
        <v>0.52559999999999996</v>
      </c>
      <c r="G10" s="6">
        <v>1.1599999999999999E-2</v>
      </c>
      <c r="H10" s="7">
        <v>3.9399999999999998E-2</v>
      </c>
      <c r="I10" s="7">
        <v>0.4234</v>
      </c>
      <c r="J10" s="8">
        <v>0</v>
      </c>
      <c r="K10" s="5" t="s">
        <v>57</v>
      </c>
      <c r="L10" s="9"/>
      <c r="M10" s="5" t="s">
        <v>49</v>
      </c>
      <c r="N10" s="3"/>
      <c r="P10" s="21" t="s">
        <v>203</v>
      </c>
      <c r="Q10" s="18">
        <v>0.3594</v>
      </c>
      <c r="R10" s="18">
        <v>0.19650000000000001</v>
      </c>
      <c r="S10" s="18">
        <v>8.8999999999999996E-2</v>
      </c>
      <c r="T10" s="18">
        <v>0.34899999999999998</v>
      </c>
      <c r="U10" s="19">
        <v>0</v>
      </c>
    </row>
    <row r="11" spans="1:21" x14ac:dyDescent="0.3">
      <c r="A11" t="s">
        <v>224</v>
      </c>
      <c r="B11" t="str">
        <f t="shared" si="0"/>
        <v>Pinus</v>
      </c>
      <c r="C11">
        <v>4</v>
      </c>
      <c r="D11" s="4" t="s">
        <v>46</v>
      </c>
      <c r="E11" s="5" t="s">
        <v>47</v>
      </c>
      <c r="F11" s="6">
        <v>0.46610000000000001</v>
      </c>
      <c r="G11" s="6">
        <v>1.95E-2</v>
      </c>
      <c r="H11" s="7">
        <v>9.9599999999999994E-2</v>
      </c>
      <c r="I11" s="7">
        <v>0.4148</v>
      </c>
      <c r="J11" s="8">
        <v>0</v>
      </c>
      <c r="K11" s="5" t="s">
        <v>58</v>
      </c>
      <c r="L11" s="9"/>
      <c r="M11" s="5" t="s">
        <v>49</v>
      </c>
      <c r="N11" s="3"/>
      <c r="P11" s="21" t="s">
        <v>205</v>
      </c>
      <c r="Q11" s="18">
        <v>0.56340000000000001</v>
      </c>
      <c r="R11" s="18">
        <v>9.3700000000000006E-2</v>
      </c>
      <c r="S11" s="18">
        <v>6.0900000000000003E-2</v>
      </c>
      <c r="T11" s="18">
        <v>0.28199999999999997</v>
      </c>
      <c r="U11" s="19">
        <v>0</v>
      </c>
    </row>
    <row r="12" spans="1:21" x14ac:dyDescent="0.3">
      <c r="A12" t="s">
        <v>224</v>
      </c>
      <c r="B12" t="str">
        <f t="shared" si="0"/>
        <v>Pinus</v>
      </c>
      <c r="C12">
        <v>4</v>
      </c>
      <c r="D12" s="4" t="s">
        <v>46</v>
      </c>
      <c r="E12" s="5" t="s">
        <v>47</v>
      </c>
      <c r="F12" s="6">
        <v>0.50600000000000001</v>
      </c>
      <c r="G12" s="6">
        <v>1.7999999999999999E-2</v>
      </c>
      <c r="H12" s="7">
        <v>6.4699999999999994E-2</v>
      </c>
      <c r="I12" s="7">
        <v>0.41120000000000001</v>
      </c>
      <c r="J12" s="8">
        <v>0</v>
      </c>
      <c r="K12" s="5" t="s">
        <v>59</v>
      </c>
      <c r="L12" s="9"/>
      <c r="M12" s="5" t="s">
        <v>49</v>
      </c>
      <c r="N12" s="3"/>
      <c r="P12" s="21" t="s">
        <v>5</v>
      </c>
      <c r="Q12" s="18">
        <v>0.57909999999999995</v>
      </c>
      <c r="R12" s="18">
        <v>0.12859999999999999</v>
      </c>
      <c r="S12" s="18">
        <v>6.4299999999999996E-2</v>
      </c>
      <c r="T12" s="18">
        <v>0.22800000000000001</v>
      </c>
      <c r="U12" s="19">
        <v>0</v>
      </c>
    </row>
    <row r="13" spans="1:21" x14ac:dyDescent="0.3">
      <c r="A13" t="s">
        <v>224</v>
      </c>
      <c r="B13" t="str">
        <f t="shared" si="0"/>
        <v>Pinus</v>
      </c>
      <c r="C13">
        <v>4</v>
      </c>
      <c r="D13" s="4" t="s">
        <v>46</v>
      </c>
      <c r="E13" s="5" t="s">
        <v>47</v>
      </c>
      <c r="F13" s="6">
        <v>0.49409999999999998</v>
      </c>
      <c r="G13" s="6">
        <v>2.5700000000000001E-2</v>
      </c>
      <c r="H13" s="7">
        <v>9.0499999999999997E-2</v>
      </c>
      <c r="I13" s="7">
        <v>0.4456</v>
      </c>
      <c r="J13" s="8">
        <v>0</v>
      </c>
      <c r="K13" s="5" t="s">
        <v>60</v>
      </c>
      <c r="L13" s="9"/>
      <c r="M13" s="5" t="s">
        <v>49</v>
      </c>
      <c r="N13" s="3"/>
      <c r="P13" s="20" t="s">
        <v>218</v>
      </c>
      <c r="Q13" s="18">
        <v>0.45295116279069769</v>
      </c>
      <c r="R13" s="18">
        <v>0.23324186046511625</v>
      </c>
      <c r="S13" s="18">
        <v>9.3858139534883755E-2</v>
      </c>
      <c r="T13" s="18">
        <v>0.21408139534883722</v>
      </c>
      <c r="U13" s="19">
        <v>0</v>
      </c>
    </row>
    <row r="14" spans="1:21" x14ac:dyDescent="0.3">
      <c r="A14" t="s">
        <v>224</v>
      </c>
      <c r="B14" t="str">
        <f t="shared" si="0"/>
        <v>Pinus</v>
      </c>
      <c r="C14">
        <v>4</v>
      </c>
      <c r="D14" s="4" t="s">
        <v>46</v>
      </c>
      <c r="E14" s="5" t="s">
        <v>47</v>
      </c>
      <c r="F14" s="6">
        <v>0.48480000000000001</v>
      </c>
      <c r="G14" s="6">
        <v>2.1899999999999999E-2</v>
      </c>
      <c r="H14" s="7">
        <v>6.3299999999999995E-2</v>
      </c>
      <c r="I14" s="7">
        <v>0.43</v>
      </c>
      <c r="J14" s="8">
        <v>0</v>
      </c>
      <c r="K14" s="5" t="s">
        <v>61</v>
      </c>
      <c r="L14" s="9"/>
      <c r="M14" s="5" t="s">
        <v>49</v>
      </c>
      <c r="N14" s="3"/>
      <c r="P14" s="21" t="s">
        <v>180</v>
      </c>
      <c r="Q14" s="18">
        <v>0.30649999999999999</v>
      </c>
      <c r="R14" s="18">
        <v>0.3196</v>
      </c>
      <c r="S14" s="18">
        <v>0.1943</v>
      </c>
      <c r="T14" s="18">
        <v>0.17960000000000001</v>
      </c>
      <c r="U14" s="19">
        <v>0</v>
      </c>
    </row>
    <row r="15" spans="1:21" x14ac:dyDescent="0.3">
      <c r="A15" t="s">
        <v>224</v>
      </c>
      <c r="B15" t="str">
        <f t="shared" si="0"/>
        <v>Pinus</v>
      </c>
      <c r="C15">
        <v>4</v>
      </c>
      <c r="D15" s="4" t="s">
        <v>46</v>
      </c>
      <c r="E15" s="5" t="s">
        <v>47</v>
      </c>
      <c r="F15" s="6">
        <v>0.4158</v>
      </c>
      <c r="G15" s="6">
        <v>2.9499999999999998E-2</v>
      </c>
      <c r="H15" s="7">
        <v>0.11310000000000001</v>
      </c>
      <c r="I15" s="7">
        <v>0.44159999999999999</v>
      </c>
      <c r="J15" s="8">
        <v>0</v>
      </c>
      <c r="K15" s="5" t="s">
        <v>62</v>
      </c>
      <c r="L15" s="9"/>
      <c r="M15" s="5" t="s">
        <v>49</v>
      </c>
      <c r="N15" s="3"/>
      <c r="P15" s="21" t="s">
        <v>181</v>
      </c>
      <c r="Q15" s="18">
        <v>0.27329999999999999</v>
      </c>
      <c r="R15" s="18">
        <v>0.4768</v>
      </c>
      <c r="S15" s="18">
        <v>8.1799999999999998E-2</v>
      </c>
      <c r="T15" s="18">
        <v>0.15870000000000001</v>
      </c>
      <c r="U15" s="19">
        <v>0</v>
      </c>
    </row>
    <row r="16" spans="1:21" x14ac:dyDescent="0.3">
      <c r="A16" t="s">
        <v>224</v>
      </c>
      <c r="B16" t="str">
        <f t="shared" si="0"/>
        <v>Pinus</v>
      </c>
      <c r="C16">
        <v>4</v>
      </c>
      <c r="D16" s="4" t="s">
        <v>46</v>
      </c>
      <c r="E16" s="5" t="s">
        <v>47</v>
      </c>
      <c r="F16" s="6">
        <v>0.46050000000000002</v>
      </c>
      <c r="G16" s="6">
        <v>2.4199999999999999E-2</v>
      </c>
      <c r="H16" s="7">
        <v>8.7400000000000005E-2</v>
      </c>
      <c r="I16" s="7">
        <v>0.4279</v>
      </c>
      <c r="J16" s="8">
        <v>0</v>
      </c>
      <c r="K16" s="5" t="s">
        <v>63</v>
      </c>
      <c r="L16" s="9"/>
      <c r="M16" s="5" t="s">
        <v>49</v>
      </c>
      <c r="N16" s="3"/>
      <c r="P16" s="21" t="s">
        <v>182</v>
      </c>
      <c r="Q16" s="18">
        <v>0.443</v>
      </c>
      <c r="R16" s="18">
        <v>0.1953</v>
      </c>
      <c r="S16" s="18">
        <v>9.7600000000000006E-2</v>
      </c>
      <c r="T16" s="18">
        <v>0.2641</v>
      </c>
      <c r="U16" s="19">
        <v>0</v>
      </c>
    </row>
    <row r="17" spans="1:21" x14ac:dyDescent="0.3">
      <c r="A17" t="s">
        <v>224</v>
      </c>
      <c r="B17" t="str">
        <f t="shared" si="0"/>
        <v>Pinus</v>
      </c>
      <c r="C17">
        <v>4</v>
      </c>
      <c r="D17" s="4" t="s">
        <v>46</v>
      </c>
      <c r="E17" s="5" t="s">
        <v>47</v>
      </c>
      <c r="F17" s="6">
        <v>0.44230000000000003</v>
      </c>
      <c r="G17" s="6">
        <v>1.9800000000000002E-2</v>
      </c>
      <c r="H17" s="7">
        <v>0.1101</v>
      </c>
      <c r="I17" s="7">
        <v>0.42780000000000001</v>
      </c>
      <c r="J17" s="8">
        <v>0</v>
      </c>
      <c r="K17" s="5" t="s">
        <v>64</v>
      </c>
      <c r="L17" s="9"/>
      <c r="M17" s="5" t="s">
        <v>49</v>
      </c>
      <c r="N17" s="3"/>
      <c r="P17" s="21" t="s">
        <v>183</v>
      </c>
      <c r="Q17" s="18">
        <v>0.56899999999999995</v>
      </c>
      <c r="R17" s="18">
        <v>0.2157</v>
      </c>
      <c r="S17" s="18">
        <v>6.4100000000000004E-2</v>
      </c>
      <c r="T17" s="18">
        <v>0.14399999999999999</v>
      </c>
      <c r="U17" s="19">
        <v>0</v>
      </c>
    </row>
    <row r="18" spans="1:21" x14ac:dyDescent="0.3">
      <c r="A18" t="s">
        <v>224</v>
      </c>
      <c r="B18" t="str">
        <f t="shared" si="0"/>
        <v>Pinus</v>
      </c>
      <c r="C18">
        <v>4</v>
      </c>
      <c r="D18" s="4" t="s">
        <v>46</v>
      </c>
      <c r="E18" s="5" t="s">
        <v>47</v>
      </c>
      <c r="F18" s="6">
        <v>0.48110000000000003</v>
      </c>
      <c r="G18" s="6">
        <v>2.4199999999999999E-2</v>
      </c>
      <c r="H18" s="7">
        <v>6.8099999999999994E-2</v>
      </c>
      <c r="I18" s="7">
        <v>0.42659999999999998</v>
      </c>
      <c r="J18" s="8">
        <v>0</v>
      </c>
      <c r="K18" s="5" t="s">
        <v>65</v>
      </c>
      <c r="L18" s="9"/>
      <c r="M18" s="5" t="s">
        <v>49</v>
      </c>
      <c r="N18" s="3"/>
      <c r="P18" s="21" t="s">
        <v>184</v>
      </c>
      <c r="Q18" s="18">
        <v>0.59370000000000001</v>
      </c>
      <c r="R18" s="18">
        <v>0.1474</v>
      </c>
      <c r="S18" s="18">
        <v>5.9200000000000003E-2</v>
      </c>
      <c r="T18" s="18">
        <v>0.18679999999999999</v>
      </c>
      <c r="U18" s="19">
        <v>0</v>
      </c>
    </row>
    <row r="19" spans="1:21" x14ac:dyDescent="0.3">
      <c r="A19" t="s">
        <v>224</v>
      </c>
      <c r="B19" t="str">
        <f t="shared" si="0"/>
        <v>Pinus</v>
      </c>
      <c r="C19">
        <v>4</v>
      </c>
      <c r="D19" s="4" t="s">
        <v>46</v>
      </c>
      <c r="E19" s="5" t="s">
        <v>47</v>
      </c>
      <c r="F19" s="6">
        <v>0.44340000000000002</v>
      </c>
      <c r="G19" s="6">
        <v>2.63E-2</v>
      </c>
      <c r="H19" s="7">
        <v>0.1108</v>
      </c>
      <c r="I19" s="7">
        <v>0.41949999999999998</v>
      </c>
      <c r="J19" s="8">
        <v>0</v>
      </c>
      <c r="K19" s="5" t="s">
        <v>66</v>
      </c>
      <c r="L19" s="9"/>
      <c r="M19" s="5" t="s">
        <v>49</v>
      </c>
      <c r="N19" s="3"/>
      <c r="P19" s="21" t="s">
        <v>185</v>
      </c>
      <c r="Q19" s="18">
        <v>0.45779999999999998</v>
      </c>
      <c r="R19" s="18">
        <v>0.1852</v>
      </c>
      <c r="S19" s="18">
        <v>7.9299999999999995E-2</v>
      </c>
      <c r="T19" s="18">
        <v>0.26619999999999999</v>
      </c>
      <c r="U19" s="19">
        <v>0</v>
      </c>
    </row>
    <row r="20" spans="1:21" x14ac:dyDescent="0.3">
      <c r="A20" t="s">
        <v>224</v>
      </c>
      <c r="B20" t="str">
        <f t="shared" si="0"/>
        <v>Pinus</v>
      </c>
      <c r="C20">
        <v>4</v>
      </c>
      <c r="D20" s="4" t="s">
        <v>46</v>
      </c>
      <c r="E20" s="5" t="s">
        <v>47</v>
      </c>
      <c r="F20" s="6">
        <v>0.5141</v>
      </c>
      <c r="G20" s="6">
        <v>1.8800000000000001E-2</v>
      </c>
      <c r="H20" s="7">
        <v>5.6099999999999997E-2</v>
      </c>
      <c r="I20" s="7">
        <v>0.41099999999999998</v>
      </c>
      <c r="J20" s="8">
        <v>0</v>
      </c>
      <c r="K20" s="5" t="s">
        <v>67</v>
      </c>
      <c r="L20" s="9"/>
      <c r="M20" s="5" t="s">
        <v>49</v>
      </c>
      <c r="N20" s="3"/>
      <c r="P20" s="21" t="s">
        <v>186</v>
      </c>
      <c r="Q20" s="18">
        <v>0.31340000000000001</v>
      </c>
      <c r="R20" s="18">
        <v>0.3715</v>
      </c>
      <c r="S20" s="18">
        <v>6.7400000000000002E-2</v>
      </c>
      <c r="T20" s="18">
        <v>0.2477</v>
      </c>
      <c r="U20" s="19">
        <v>0</v>
      </c>
    </row>
    <row r="21" spans="1:21" x14ac:dyDescent="0.3">
      <c r="A21" t="s">
        <v>224</v>
      </c>
      <c r="B21" t="str">
        <f t="shared" si="0"/>
        <v>Pinus</v>
      </c>
      <c r="C21">
        <v>4</v>
      </c>
      <c r="D21" s="4" t="s">
        <v>46</v>
      </c>
      <c r="E21" s="5" t="s">
        <v>47</v>
      </c>
      <c r="F21" s="6">
        <v>0.43120000000000003</v>
      </c>
      <c r="G21" s="6">
        <v>2.18E-2</v>
      </c>
      <c r="H21" s="7">
        <v>0.1128</v>
      </c>
      <c r="I21" s="7">
        <v>0.43409999999999999</v>
      </c>
      <c r="J21" s="8">
        <v>0</v>
      </c>
      <c r="K21" s="5" t="s">
        <v>68</v>
      </c>
      <c r="L21" s="9"/>
      <c r="M21" s="5" t="s">
        <v>49</v>
      </c>
      <c r="N21" s="3"/>
      <c r="P21" s="21" t="s">
        <v>188</v>
      </c>
      <c r="Q21" s="18">
        <v>0.43395</v>
      </c>
      <c r="R21" s="18">
        <v>0.19545000000000001</v>
      </c>
      <c r="S21" s="18">
        <v>9.7700000000000009E-2</v>
      </c>
      <c r="T21" s="18">
        <v>0.27289999999999998</v>
      </c>
      <c r="U21" s="19">
        <v>0</v>
      </c>
    </row>
    <row r="22" spans="1:21" x14ac:dyDescent="0.3">
      <c r="A22" t="s">
        <v>224</v>
      </c>
      <c r="B22" t="str">
        <f t="shared" si="0"/>
        <v>Pinus</v>
      </c>
      <c r="C22">
        <v>4</v>
      </c>
      <c r="D22" s="4" t="s">
        <v>46</v>
      </c>
      <c r="E22" s="5" t="s">
        <v>47</v>
      </c>
      <c r="F22" s="6">
        <v>0.48670000000000002</v>
      </c>
      <c r="G22" s="6">
        <v>2.07E-2</v>
      </c>
      <c r="H22" s="7">
        <v>4.5199999999999997E-2</v>
      </c>
      <c r="I22" s="7">
        <v>0.44740000000000002</v>
      </c>
      <c r="J22" s="8">
        <v>0</v>
      </c>
      <c r="K22" s="5" t="s">
        <v>69</v>
      </c>
      <c r="L22" s="9"/>
      <c r="M22" s="5" t="s">
        <v>49</v>
      </c>
      <c r="N22" s="3"/>
      <c r="P22" s="21" t="s">
        <v>189</v>
      </c>
      <c r="Q22" s="18">
        <v>0.64329999999999998</v>
      </c>
      <c r="R22" s="18">
        <v>0.1852</v>
      </c>
      <c r="S22" s="18">
        <v>5.0999999999999997E-2</v>
      </c>
      <c r="T22" s="18">
        <v>0.15529999999999999</v>
      </c>
      <c r="U22" s="19">
        <v>0</v>
      </c>
    </row>
    <row r="23" spans="1:21" x14ac:dyDescent="0.3">
      <c r="A23" t="s">
        <v>224</v>
      </c>
      <c r="B23" t="str">
        <f t="shared" si="0"/>
        <v>Pinus</v>
      </c>
      <c r="C23">
        <v>4</v>
      </c>
      <c r="D23" s="4" t="s">
        <v>46</v>
      </c>
      <c r="E23" s="5" t="s">
        <v>47</v>
      </c>
      <c r="F23" s="6">
        <v>0.3997</v>
      </c>
      <c r="G23" s="6">
        <v>2.3400000000000001E-2</v>
      </c>
      <c r="H23" s="7">
        <v>0.11609999999999999</v>
      </c>
      <c r="I23" s="7">
        <v>0.46079999999999999</v>
      </c>
      <c r="J23" s="8">
        <v>0</v>
      </c>
      <c r="K23" s="5" t="s">
        <v>70</v>
      </c>
      <c r="L23" s="9"/>
      <c r="M23" s="5" t="s">
        <v>49</v>
      </c>
      <c r="N23" s="3"/>
      <c r="P23" s="21" t="s">
        <v>190</v>
      </c>
      <c r="Q23" s="18">
        <v>0.68579999999999997</v>
      </c>
      <c r="R23" s="18">
        <v>0.1384</v>
      </c>
      <c r="S23" s="18">
        <v>7.5800000000000006E-2</v>
      </c>
      <c r="T23" s="18">
        <v>7.9600000000000004E-2</v>
      </c>
      <c r="U23" s="19">
        <v>0</v>
      </c>
    </row>
    <row r="24" spans="1:21" x14ac:dyDescent="0.3">
      <c r="A24" t="s">
        <v>224</v>
      </c>
      <c r="B24" t="str">
        <f t="shared" si="0"/>
        <v>Pinus</v>
      </c>
      <c r="C24">
        <v>4</v>
      </c>
      <c r="D24" s="4" t="s">
        <v>46</v>
      </c>
      <c r="E24" s="5" t="s">
        <v>47</v>
      </c>
      <c r="F24" s="6">
        <v>0.4758</v>
      </c>
      <c r="G24" s="6">
        <v>1.7600000000000001E-2</v>
      </c>
      <c r="H24" s="7">
        <v>6.7799999999999999E-2</v>
      </c>
      <c r="I24" s="7">
        <v>0.43880000000000002</v>
      </c>
      <c r="J24" s="8">
        <v>0</v>
      </c>
      <c r="K24" s="5" t="s">
        <v>71</v>
      </c>
      <c r="L24" s="9"/>
      <c r="M24" s="5" t="s">
        <v>49</v>
      </c>
      <c r="N24" s="3"/>
      <c r="P24" s="21" t="s">
        <v>191</v>
      </c>
      <c r="Q24" s="18">
        <v>0.26869999999999999</v>
      </c>
      <c r="R24" s="18">
        <v>0.49109999999999998</v>
      </c>
      <c r="S24" s="18">
        <v>0.1072</v>
      </c>
      <c r="T24" s="18">
        <v>0.1237</v>
      </c>
      <c r="U24" s="19">
        <v>0</v>
      </c>
    </row>
    <row r="25" spans="1:21" x14ac:dyDescent="0.3">
      <c r="A25" t="s">
        <v>224</v>
      </c>
      <c r="B25" t="str">
        <f t="shared" si="0"/>
        <v>Pinus</v>
      </c>
      <c r="C25">
        <v>4</v>
      </c>
      <c r="D25" s="4" t="s">
        <v>46</v>
      </c>
      <c r="E25" s="5" t="s">
        <v>47</v>
      </c>
      <c r="F25" s="6">
        <v>0.47410000000000002</v>
      </c>
      <c r="G25" s="6">
        <v>2.4799999999999999E-2</v>
      </c>
      <c r="H25" s="7">
        <v>6.9800000000000001E-2</v>
      </c>
      <c r="I25" s="7">
        <v>0.43130000000000002</v>
      </c>
      <c r="J25" s="8">
        <v>0</v>
      </c>
      <c r="K25" s="5" t="s">
        <v>72</v>
      </c>
      <c r="L25" s="9"/>
      <c r="M25" s="5" t="s">
        <v>49</v>
      </c>
      <c r="N25" s="3"/>
      <c r="P25" s="21" t="s">
        <v>192</v>
      </c>
      <c r="Q25" s="18">
        <v>0.37009999999999998</v>
      </c>
      <c r="R25" s="18">
        <v>0.51739999999999997</v>
      </c>
      <c r="S25" s="18">
        <v>9.1200000000000003E-2</v>
      </c>
      <c r="T25" s="18">
        <v>7.6E-3</v>
      </c>
      <c r="U25" s="19">
        <v>0</v>
      </c>
    </row>
    <row r="26" spans="1:21" x14ac:dyDescent="0.3">
      <c r="A26" t="s">
        <v>224</v>
      </c>
      <c r="B26" t="str">
        <f t="shared" si="0"/>
        <v>Pinus</v>
      </c>
      <c r="C26">
        <v>4</v>
      </c>
      <c r="D26" s="4" t="s">
        <v>46</v>
      </c>
      <c r="E26" s="5" t="s">
        <v>47</v>
      </c>
      <c r="F26" s="6">
        <v>0.49959999999999999</v>
      </c>
      <c r="G26" s="6">
        <v>1.8800000000000001E-2</v>
      </c>
      <c r="H26" s="7">
        <v>4.7E-2</v>
      </c>
      <c r="I26" s="7">
        <v>0.43459999999999999</v>
      </c>
      <c r="J26" s="8">
        <v>0</v>
      </c>
      <c r="K26" s="5" t="s">
        <v>73</v>
      </c>
      <c r="L26" s="9"/>
      <c r="M26" s="5" t="s">
        <v>49</v>
      </c>
      <c r="N26" s="3"/>
      <c r="P26" s="21" t="s">
        <v>193</v>
      </c>
      <c r="Q26" s="18">
        <v>0.3982</v>
      </c>
      <c r="R26" s="18">
        <v>0.40229999999999999</v>
      </c>
      <c r="S26" s="18">
        <v>8.0199999999999994E-2</v>
      </c>
      <c r="T26" s="18">
        <v>0.1091</v>
      </c>
      <c r="U26" s="19">
        <v>0</v>
      </c>
    </row>
    <row r="27" spans="1:21" x14ac:dyDescent="0.3">
      <c r="A27" t="s">
        <v>225</v>
      </c>
      <c r="B27" t="str">
        <f t="shared" si="0"/>
        <v>Drypetes</v>
      </c>
      <c r="D27" s="4" t="s">
        <v>74</v>
      </c>
      <c r="E27" s="5" t="s">
        <v>75</v>
      </c>
      <c r="F27" s="6">
        <v>0.52149999999999996</v>
      </c>
      <c r="G27" s="6">
        <v>0.1991</v>
      </c>
      <c r="H27" s="7">
        <v>0.1062</v>
      </c>
      <c r="I27" s="7">
        <v>0.1613</v>
      </c>
      <c r="J27" s="8">
        <v>0</v>
      </c>
      <c r="K27" s="5" t="s">
        <v>76</v>
      </c>
      <c r="L27" s="9"/>
      <c r="M27" s="5" t="s">
        <v>77</v>
      </c>
      <c r="N27" s="3"/>
      <c r="P27" s="21" t="s">
        <v>194</v>
      </c>
      <c r="Q27" s="18">
        <v>0.4879</v>
      </c>
      <c r="R27" s="18">
        <v>0.15029999999999999</v>
      </c>
      <c r="S27" s="18">
        <v>7.5399999999999995E-2</v>
      </c>
      <c r="T27" s="18">
        <v>0.27994999999999998</v>
      </c>
      <c r="U27" s="19">
        <v>0</v>
      </c>
    </row>
    <row r="28" spans="1:21" x14ac:dyDescent="0.3">
      <c r="A28" t="s">
        <v>224</v>
      </c>
      <c r="B28" t="str">
        <f t="shared" si="0"/>
        <v>Picea</v>
      </c>
      <c r="D28" s="4" t="s">
        <v>74</v>
      </c>
      <c r="E28" s="5" t="s">
        <v>78</v>
      </c>
      <c r="F28" s="6">
        <v>0.55079999999999996</v>
      </c>
      <c r="G28" s="6">
        <v>0.1331</v>
      </c>
      <c r="H28" s="7">
        <v>6.6500000000000004E-2</v>
      </c>
      <c r="I28" s="7">
        <v>0.24959999999999999</v>
      </c>
      <c r="J28" s="8">
        <v>0</v>
      </c>
      <c r="K28" s="5" t="s">
        <v>79</v>
      </c>
      <c r="L28" s="5" t="s">
        <v>80</v>
      </c>
      <c r="M28" s="5" t="s">
        <v>81</v>
      </c>
      <c r="N28" s="3"/>
      <c r="P28" s="21" t="s">
        <v>195</v>
      </c>
      <c r="Q28" s="18">
        <v>0.6391</v>
      </c>
      <c r="R28" s="18">
        <v>0.14050000000000001</v>
      </c>
      <c r="S28" s="18">
        <v>9.8900000000000002E-2</v>
      </c>
      <c r="T28" s="18">
        <v>0.12189999999999999</v>
      </c>
      <c r="U28" s="19">
        <v>0</v>
      </c>
    </row>
    <row r="29" spans="1:21" x14ac:dyDescent="0.3">
      <c r="A29" t="s">
        <v>224</v>
      </c>
      <c r="B29" t="str">
        <f t="shared" si="0"/>
        <v>Pinus</v>
      </c>
      <c r="D29" s="4" t="s">
        <v>74</v>
      </c>
      <c r="E29" s="5" t="s">
        <v>82</v>
      </c>
      <c r="F29" s="6">
        <v>0.3594</v>
      </c>
      <c r="G29" s="6">
        <v>0.19650000000000001</v>
      </c>
      <c r="H29" s="7">
        <v>8.8999999999999996E-2</v>
      </c>
      <c r="I29" s="7">
        <v>0.34899999999999998</v>
      </c>
      <c r="J29" s="8">
        <v>0</v>
      </c>
      <c r="K29" s="5" t="s">
        <v>83</v>
      </c>
      <c r="L29" s="9"/>
      <c r="M29" s="5" t="s">
        <v>77</v>
      </c>
      <c r="N29" s="3"/>
      <c r="P29" s="21" t="s">
        <v>196</v>
      </c>
      <c r="Q29" s="18">
        <v>0.61560000000000004</v>
      </c>
      <c r="R29" s="18">
        <v>0.2273</v>
      </c>
      <c r="S29" s="18">
        <v>5.3499999999999999E-2</v>
      </c>
      <c r="T29" s="18">
        <v>9.2499999999999999E-2</v>
      </c>
      <c r="U29" s="19">
        <v>0</v>
      </c>
    </row>
    <row r="30" spans="1:21" x14ac:dyDescent="0.3">
      <c r="A30" t="s">
        <v>224</v>
      </c>
      <c r="B30" t="str">
        <f t="shared" si="0"/>
        <v>Pinus</v>
      </c>
      <c r="D30" s="4" t="s">
        <v>74</v>
      </c>
      <c r="E30" s="5" t="s">
        <v>84</v>
      </c>
      <c r="F30" s="6">
        <v>0.56340000000000001</v>
      </c>
      <c r="G30" s="6">
        <v>9.3700000000000006E-2</v>
      </c>
      <c r="H30" s="7">
        <v>6.0900000000000003E-2</v>
      </c>
      <c r="I30" s="7">
        <v>0.28199999999999997</v>
      </c>
      <c r="J30" s="8">
        <v>0</v>
      </c>
      <c r="K30" s="5" t="s">
        <v>85</v>
      </c>
      <c r="L30" s="9"/>
      <c r="M30" s="5" t="s">
        <v>77</v>
      </c>
      <c r="N30" s="3"/>
      <c r="P30" s="21" t="s">
        <v>197</v>
      </c>
      <c r="Q30" s="18">
        <v>0.42830000000000001</v>
      </c>
      <c r="R30" s="18">
        <v>0.219</v>
      </c>
      <c r="S30" s="18">
        <v>9.9000000000000005E-2</v>
      </c>
      <c r="T30" s="18">
        <v>0.25369999999999998</v>
      </c>
      <c r="U30" s="19">
        <v>0</v>
      </c>
    </row>
    <row r="31" spans="1:21" x14ac:dyDescent="0.3">
      <c r="A31" t="s">
        <v>224</v>
      </c>
      <c r="B31" t="str">
        <f t="shared" si="0"/>
        <v>Pinus</v>
      </c>
      <c r="D31" s="4" t="s">
        <v>74</v>
      </c>
      <c r="E31" s="5" t="s">
        <v>47</v>
      </c>
      <c r="F31" s="6">
        <v>0.57909999999999995</v>
      </c>
      <c r="G31" s="6">
        <v>0.12859999999999999</v>
      </c>
      <c r="H31" s="7">
        <v>6.4299999999999996E-2</v>
      </c>
      <c r="I31" s="7">
        <v>0.22800000000000001</v>
      </c>
      <c r="J31" s="8">
        <v>0</v>
      </c>
      <c r="K31" s="5" t="s">
        <v>86</v>
      </c>
      <c r="L31" s="5" t="s">
        <v>80</v>
      </c>
      <c r="M31" s="5" t="s">
        <v>81</v>
      </c>
      <c r="N31" s="3"/>
      <c r="P31" s="21" t="s">
        <v>198</v>
      </c>
      <c r="Q31" s="18">
        <v>0.40460000000000002</v>
      </c>
      <c r="R31" s="18">
        <v>0.31540000000000001</v>
      </c>
      <c r="S31" s="18">
        <v>0.1845</v>
      </c>
      <c r="T31" s="18">
        <v>7.9500000000000001E-2</v>
      </c>
      <c r="U31" s="19">
        <v>0</v>
      </c>
    </row>
    <row r="32" spans="1:21" x14ac:dyDescent="0.3">
      <c r="A32" t="s">
        <v>224</v>
      </c>
      <c r="B32" t="str">
        <f t="shared" si="0"/>
        <v>Abies</v>
      </c>
      <c r="C32">
        <v>0</v>
      </c>
      <c r="D32" s="4" t="s">
        <v>87</v>
      </c>
      <c r="E32" s="5" t="s">
        <v>88</v>
      </c>
      <c r="F32" s="6">
        <v>0.30649999999999999</v>
      </c>
      <c r="G32" s="6">
        <v>0.3196</v>
      </c>
      <c r="H32" s="7">
        <v>0.1943</v>
      </c>
      <c r="I32" s="7">
        <v>0.17960000000000001</v>
      </c>
      <c r="J32" s="8">
        <v>0</v>
      </c>
      <c r="K32" s="5" t="s">
        <v>89</v>
      </c>
      <c r="L32" s="9"/>
      <c r="M32" s="5" t="s">
        <v>77</v>
      </c>
      <c r="N32" s="3"/>
      <c r="P32" s="21" t="s">
        <v>199</v>
      </c>
      <c r="Q32" s="18">
        <v>0.31269999999999998</v>
      </c>
      <c r="R32" s="18">
        <v>0.43619999999999998</v>
      </c>
      <c r="S32" s="18">
        <v>0.13930000000000001</v>
      </c>
      <c r="T32" s="18">
        <v>8.6999999999999994E-2</v>
      </c>
      <c r="U32" s="19">
        <v>0</v>
      </c>
    </row>
    <row r="33" spans="1:21" x14ac:dyDescent="0.3">
      <c r="A33" t="s">
        <v>225</v>
      </c>
      <c r="B33" t="str">
        <f t="shared" si="0"/>
        <v>Acer</v>
      </c>
      <c r="C33">
        <v>0</v>
      </c>
      <c r="D33" s="4" t="s">
        <v>87</v>
      </c>
      <c r="E33" s="5" t="s">
        <v>90</v>
      </c>
      <c r="F33" s="6">
        <v>0.27329999999999999</v>
      </c>
      <c r="G33" s="6">
        <v>0.4768</v>
      </c>
      <c r="H33" s="7">
        <v>8.1799999999999998E-2</v>
      </c>
      <c r="I33" s="7">
        <v>0.15870000000000001</v>
      </c>
      <c r="J33" s="8">
        <v>0</v>
      </c>
      <c r="K33" s="5" t="s">
        <v>91</v>
      </c>
      <c r="L33" s="9"/>
      <c r="M33" s="5" t="s">
        <v>77</v>
      </c>
      <c r="N33" s="3"/>
      <c r="P33" s="21" t="s">
        <v>200</v>
      </c>
      <c r="Q33" s="18">
        <v>0.48259999999999997</v>
      </c>
      <c r="R33" s="18">
        <v>0.13170000000000001</v>
      </c>
      <c r="S33" s="18">
        <v>6.5799999999999997E-2</v>
      </c>
      <c r="T33" s="18">
        <v>0.31990000000000002</v>
      </c>
      <c r="U33" s="19">
        <v>0</v>
      </c>
    </row>
    <row r="34" spans="1:21" x14ac:dyDescent="0.3">
      <c r="A34" t="s">
        <v>225</v>
      </c>
      <c r="B34" t="str">
        <f t="shared" si="0"/>
        <v>Alnus</v>
      </c>
      <c r="C34">
        <v>0</v>
      </c>
      <c r="D34" s="4" t="s">
        <v>87</v>
      </c>
      <c r="E34" s="5" t="s">
        <v>92</v>
      </c>
      <c r="F34" s="6">
        <v>0.443</v>
      </c>
      <c r="G34" s="6">
        <v>0.1953</v>
      </c>
      <c r="H34" s="7">
        <v>9.7600000000000006E-2</v>
      </c>
      <c r="I34" s="7">
        <v>0.2641</v>
      </c>
      <c r="J34" s="8">
        <v>0</v>
      </c>
      <c r="K34" s="5" t="s">
        <v>93</v>
      </c>
      <c r="L34" s="5" t="s">
        <v>80</v>
      </c>
      <c r="M34" s="5" t="s">
        <v>81</v>
      </c>
      <c r="N34" s="3"/>
      <c r="P34" s="21" t="s">
        <v>201</v>
      </c>
      <c r="Q34" s="18">
        <v>0.38519999999999999</v>
      </c>
      <c r="R34" s="18">
        <v>0.20680000000000001</v>
      </c>
      <c r="S34" s="18">
        <v>0.1137</v>
      </c>
      <c r="T34" s="18">
        <v>0.29430000000000001</v>
      </c>
      <c r="U34" s="19">
        <v>0</v>
      </c>
    </row>
    <row r="35" spans="1:21" x14ac:dyDescent="0.3">
      <c r="A35" t="s">
        <v>225</v>
      </c>
      <c r="B35" t="str">
        <f t="shared" si="0"/>
        <v>Ammophila</v>
      </c>
      <c r="C35">
        <v>0</v>
      </c>
      <c r="D35" s="4" t="s">
        <v>87</v>
      </c>
      <c r="E35" s="5" t="s">
        <v>94</v>
      </c>
      <c r="F35" s="6">
        <v>0.56899999999999995</v>
      </c>
      <c r="G35" s="6">
        <v>0.2157</v>
      </c>
      <c r="H35" s="7">
        <v>6.4100000000000004E-2</v>
      </c>
      <c r="I35" s="7">
        <v>0.14399999999999999</v>
      </c>
      <c r="J35" s="8">
        <v>0</v>
      </c>
      <c r="K35" s="5" t="s">
        <v>95</v>
      </c>
      <c r="L35" s="9"/>
      <c r="M35" s="5" t="s">
        <v>77</v>
      </c>
      <c r="N35" s="3"/>
      <c r="P35" s="21" t="s">
        <v>202</v>
      </c>
      <c r="Q35" s="18">
        <v>0.4355</v>
      </c>
      <c r="R35" s="18">
        <v>0.15640000000000001</v>
      </c>
      <c r="S35" s="18">
        <v>7.1499999999999994E-2</v>
      </c>
      <c r="T35" s="18">
        <v>0.33660000000000001</v>
      </c>
      <c r="U35" s="19">
        <v>0</v>
      </c>
    </row>
    <row r="36" spans="1:21" x14ac:dyDescent="0.3">
      <c r="A36" t="s">
        <v>225</v>
      </c>
      <c r="B36" t="str">
        <f t="shared" si="0"/>
        <v>Andropogon</v>
      </c>
      <c r="C36">
        <v>0</v>
      </c>
      <c r="D36" s="4" t="s">
        <v>87</v>
      </c>
      <c r="E36" s="5" t="s">
        <v>96</v>
      </c>
      <c r="F36" s="6">
        <v>0.59370000000000001</v>
      </c>
      <c r="G36" s="6">
        <v>0.1474</v>
      </c>
      <c r="H36" s="7">
        <v>5.9200000000000003E-2</v>
      </c>
      <c r="I36" s="7">
        <v>0.18679999999999999</v>
      </c>
      <c r="J36" s="8">
        <v>0</v>
      </c>
      <c r="K36" s="5" t="s">
        <v>97</v>
      </c>
      <c r="L36" s="9"/>
      <c r="M36" s="5" t="s">
        <v>77</v>
      </c>
      <c r="N36" s="3"/>
      <c r="P36" s="21" t="s">
        <v>203</v>
      </c>
      <c r="Q36" s="18">
        <v>0.41339999999999999</v>
      </c>
      <c r="R36" s="18">
        <v>0.19600000000000001</v>
      </c>
      <c r="S36" s="18">
        <v>0.1734</v>
      </c>
      <c r="T36" s="18">
        <v>0.2142</v>
      </c>
      <c r="U36" s="19">
        <v>0</v>
      </c>
    </row>
    <row r="37" spans="1:21" x14ac:dyDescent="0.3">
      <c r="A37" t="s">
        <v>225</v>
      </c>
      <c r="B37" t="str">
        <f t="shared" si="0"/>
        <v>Betula</v>
      </c>
      <c r="C37">
        <v>0</v>
      </c>
      <c r="D37" s="4" t="s">
        <v>87</v>
      </c>
      <c r="E37" s="5" t="s">
        <v>98</v>
      </c>
      <c r="F37" s="6">
        <v>0.45779999999999998</v>
      </c>
      <c r="G37" s="6">
        <v>0.1852</v>
      </c>
      <c r="H37" s="7">
        <v>7.9299999999999995E-2</v>
      </c>
      <c r="I37" s="7">
        <v>0.26619999999999999</v>
      </c>
      <c r="J37" s="8">
        <v>0</v>
      </c>
      <c r="K37" s="5" t="s">
        <v>99</v>
      </c>
      <c r="L37" s="9"/>
      <c r="M37" s="5" t="s">
        <v>77</v>
      </c>
      <c r="N37" s="3"/>
      <c r="P37" s="21" t="s">
        <v>4</v>
      </c>
      <c r="Q37" s="18">
        <v>0.47899999999999998</v>
      </c>
      <c r="R37" s="18">
        <v>0.1633</v>
      </c>
      <c r="S37" s="18">
        <v>8.1699999999999995E-2</v>
      </c>
      <c r="T37" s="18">
        <v>0.27600000000000002</v>
      </c>
      <c r="U37" s="19">
        <v>0</v>
      </c>
    </row>
    <row r="38" spans="1:21" x14ac:dyDescent="0.3">
      <c r="A38" t="s">
        <v>225</v>
      </c>
      <c r="B38" t="str">
        <f t="shared" si="0"/>
        <v>Betula</v>
      </c>
      <c r="C38">
        <v>0</v>
      </c>
      <c r="D38" s="4" t="s">
        <v>87</v>
      </c>
      <c r="E38" s="5" t="s">
        <v>100</v>
      </c>
      <c r="F38" s="6">
        <v>0.31340000000000001</v>
      </c>
      <c r="G38" s="6">
        <v>0.3715</v>
      </c>
      <c r="H38" s="7">
        <v>6.7400000000000002E-2</v>
      </c>
      <c r="I38" s="7">
        <v>0.2477</v>
      </c>
      <c r="J38" s="8">
        <v>0</v>
      </c>
      <c r="K38" s="5" t="s">
        <v>101</v>
      </c>
      <c r="L38" s="9"/>
      <c r="M38" s="5" t="s">
        <v>77</v>
      </c>
      <c r="N38" s="3"/>
      <c r="P38" s="21" t="s">
        <v>204</v>
      </c>
      <c r="Q38" s="18">
        <v>0.51100000000000001</v>
      </c>
      <c r="R38" s="18">
        <v>9.6000000000000002E-2</v>
      </c>
      <c r="S38" s="18">
        <v>4.8000000000000001E-2</v>
      </c>
      <c r="T38" s="18">
        <v>0.34499999999999997</v>
      </c>
      <c r="U38" s="19">
        <v>0</v>
      </c>
    </row>
    <row r="39" spans="1:21" x14ac:dyDescent="0.3">
      <c r="A39" t="s">
        <v>225</v>
      </c>
      <c r="B39" t="str">
        <f t="shared" si="0"/>
        <v>Betula</v>
      </c>
      <c r="C39">
        <v>0</v>
      </c>
      <c r="D39" s="4" t="s">
        <v>87</v>
      </c>
      <c r="E39" s="5" t="s">
        <v>102</v>
      </c>
      <c r="F39" s="6">
        <v>0.40789999999999998</v>
      </c>
      <c r="G39" s="6">
        <v>0.19800000000000001</v>
      </c>
      <c r="H39" s="7">
        <v>9.9000000000000005E-2</v>
      </c>
      <c r="I39" s="7">
        <v>0.29509999999999997</v>
      </c>
      <c r="J39" s="8">
        <v>0</v>
      </c>
      <c r="K39" s="5" t="s">
        <v>103</v>
      </c>
      <c r="L39" s="5" t="s">
        <v>80</v>
      </c>
      <c r="M39" s="5" t="s">
        <v>81</v>
      </c>
      <c r="N39" s="5"/>
      <c r="P39" s="21" t="s">
        <v>16</v>
      </c>
      <c r="Q39" s="18">
        <v>0.47299999999999998</v>
      </c>
      <c r="R39" s="18">
        <v>0.1211</v>
      </c>
      <c r="S39" s="18">
        <v>6.0499999999999998E-2</v>
      </c>
      <c r="T39" s="18">
        <v>0.3453</v>
      </c>
      <c r="U39" s="19">
        <v>0</v>
      </c>
    </row>
    <row r="40" spans="1:21" x14ac:dyDescent="0.3">
      <c r="A40" t="s">
        <v>225</v>
      </c>
      <c r="B40" t="str">
        <f t="shared" si="0"/>
        <v>Betula</v>
      </c>
      <c r="C40">
        <v>0</v>
      </c>
      <c r="D40" s="4" t="s">
        <v>87</v>
      </c>
      <c r="E40" s="5" t="s">
        <v>102</v>
      </c>
      <c r="F40" s="6">
        <v>0.46</v>
      </c>
      <c r="G40" s="6">
        <v>0.19289999999999999</v>
      </c>
      <c r="H40" s="7">
        <v>9.64E-2</v>
      </c>
      <c r="I40" s="7">
        <v>0.25069999999999998</v>
      </c>
      <c r="J40" s="8">
        <v>0</v>
      </c>
      <c r="K40" s="5" t="s">
        <v>104</v>
      </c>
      <c r="L40" s="9"/>
      <c r="M40" s="5" t="s">
        <v>81</v>
      </c>
      <c r="N40" s="5"/>
      <c r="P40" s="21" t="s">
        <v>205</v>
      </c>
      <c r="Q40" s="18">
        <v>0.44579999999999997</v>
      </c>
      <c r="R40" s="18">
        <v>0.20599999999999999</v>
      </c>
      <c r="S40" s="18">
        <v>0.15310000000000001</v>
      </c>
      <c r="T40" s="18">
        <v>0.1918</v>
      </c>
      <c r="U40" s="19">
        <v>0</v>
      </c>
    </row>
    <row r="41" spans="1:21" x14ac:dyDescent="0.3">
      <c r="A41" t="s">
        <v>225</v>
      </c>
      <c r="B41" t="str">
        <f t="shared" si="0"/>
        <v>Bouteloua</v>
      </c>
      <c r="C41">
        <v>0</v>
      </c>
      <c r="D41" s="4" t="s">
        <v>87</v>
      </c>
      <c r="E41" s="5" t="s">
        <v>105</v>
      </c>
      <c r="F41" s="6">
        <v>0.64329999999999998</v>
      </c>
      <c r="G41" s="6">
        <v>0.1852</v>
      </c>
      <c r="H41" s="7">
        <v>5.0999999999999997E-2</v>
      </c>
      <c r="I41" s="7">
        <v>0.15529999999999999</v>
      </c>
      <c r="J41" s="8">
        <v>0</v>
      </c>
      <c r="K41" s="5" t="s">
        <v>106</v>
      </c>
      <c r="L41" s="9"/>
      <c r="M41" s="5" t="s">
        <v>77</v>
      </c>
      <c r="N41" s="5"/>
      <c r="P41" s="21" t="s">
        <v>206</v>
      </c>
      <c r="Q41" s="18">
        <v>0.39679999999999999</v>
      </c>
      <c r="R41" s="18">
        <v>0.20169999999999999</v>
      </c>
      <c r="S41" s="18">
        <v>0.1875</v>
      </c>
      <c r="T41" s="18">
        <v>0.2059</v>
      </c>
      <c r="U41" s="19">
        <v>0</v>
      </c>
    </row>
    <row r="42" spans="1:21" x14ac:dyDescent="0.3">
      <c r="A42" t="s">
        <v>225</v>
      </c>
      <c r="B42" t="str">
        <f t="shared" si="0"/>
        <v>Bouteloua</v>
      </c>
      <c r="C42">
        <v>0</v>
      </c>
      <c r="D42" s="4" t="s">
        <v>87</v>
      </c>
      <c r="E42" s="5" t="s">
        <v>107</v>
      </c>
      <c r="F42" s="6">
        <v>0.68579999999999997</v>
      </c>
      <c r="G42" s="6">
        <v>0.1384</v>
      </c>
      <c r="H42" s="7">
        <v>7.5800000000000006E-2</v>
      </c>
      <c r="I42" s="7">
        <v>7.9600000000000004E-2</v>
      </c>
      <c r="J42" s="8">
        <v>0</v>
      </c>
      <c r="K42" s="5" t="s">
        <v>108</v>
      </c>
      <c r="L42" s="9"/>
      <c r="M42" s="5" t="s">
        <v>77</v>
      </c>
      <c r="N42" s="5"/>
      <c r="P42" s="21" t="s">
        <v>5</v>
      </c>
      <c r="Q42" s="18">
        <v>0.51800000000000002</v>
      </c>
      <c r="R42" s="18">
        <v>0.17730000000000001</v>
      </c>
      <c r="S42" s="18">
        <v>8.8700000000000001E-2</v>
      </c>
      <c r="T42" s="18">
        <v>0.216</v>
      </c>
      <c r="U42" s="19">
        <v>0</v>
      </c>
    </row>
    <row r="43" spans="1:21" x14ac:dyDescent="0.3">
      <c r="A43" t="s">
        <v>225</v>
      </c>
      <c r="B43" t="str">
        <f t="shared" si="0"/>
        <v>Ceanothus</v>
      </c>
      <c r="C43">
        <v>0</v>
      </c>
      <c r="D43" s="4" t="s">
        <v>87</v>
      </c>
      <c r="E43" s="5" t="s">
        <v>109</v>
      </c>
      <c r="F43" s="6">
        <v>0.26869999999999999</v>
      </c>
      <c r="G43" s="6">
        <v>0.49109999999999998</v>
      </c>
      <c r="H43" s="7">
        <v>0.1072</v>
      </c>
      <c r="I43" s="7">
        <v>0.1237</v>
      </c>
      <c r="J43" s="8">
        <v>0</v>
      </c>
      <c r="K43" s="5" t="s">
        <v>110</v>
      </c>
      <c r="L43" s="9"/>
      <c r="M43" s="5" t="s">
        <v>77</v>
      </c>
      <c r="N43" s="5"/>
      <c r="P43" s="21" t="s">
        <v>207</v>
      </c>
      <c r="Q43" s="18">
        <v>0.39479999999999998</v>
      </c>
      <c r="R43" s="18">
        <v>0.30730000000000002</v>
      </c>
      <c r="S43" s="18">
        <v>0.10505</v>
      </c>
      <c r="T43" s="18">
        <v>0.19285000000000002</v>
      </c>
      <c r="U43" s="19">
        <v>0</v>
      </c>
    </row>
    <row r="44" spans="1:21" x14ac:dyDescent="0.3">
      <c r="A44" t="s">
        <v>225</v>
      </c>
      <c r="B44" t="str">
        <f t="shared" si="0"/>
        <v>Cornus</v>
      </c>
      <c r="C44">
        <v>0</v>
      </c>
      <c r="D44" s="4" t="s">
        <v>87</v>
      </c>
      <c r="E44" s="22" t="s">
        <v>192</v>
      </c>
      <c r="F44" s="6">
        <v>0.37009999999999998</v>
      </c>
      <c r="G44" s="6">
        <v>0.51739999999999997</v>
      </c>
      <c r="H44" s="7">
        <v>9.1200000000000003E-2</v>
      </c>
      <c r="I44" s="7">
        <v>7.6E-3</v>
      </c>
      <c r="J44" s="8">
        <v>0</v>
      </c>
      <c r="K44" s="5" t="s">
        <v>111</v>
      </c>
      <c r="L44" s="9"/>
      <c r="M44" s="5" t="s">
        <v>77</v>
      </c>
      <c r="N44" s="5"/>
      <c r="P44" s="21" t="s">
        <v>208</v>
      </c>
      <c r="Q44" s="18">
        <v>0.37269999999999998</v>
      </c>
      <c r="R44" s="18">
        <v>0.22020000000000001</v>
      </c>
      <c r="S44" s="18">
        <v>8.5400000000000004E-2</v>
      </c>
      <c r="T44" s="18">
        <v>0.27350000000000002</v>
      </c>
      <c r="U44" s="19">
        <v>0</v>
      </c>
    </row>
    <row r="45" spans="1:21" x14ac:dyDescent="0.3">
      <c r="A45" t="s">
        <v>225</v>
      </c>
      <c r="B45" t="str">
        <f t="shared" si="0"/>
        <v>Drypetes</v>
      </c>
      <c r="C45">
        <v>0</v>
      </c>
      <c r="D45" s="4" t="s">
        <v>87</v>
      </c>
      <c r="E45" s="5" t="s">
        <v>75</v>
      </c>
      <c r="F45" s="6">
        <v>0.3982</v>
      </c>
      <c r="G45" s="6">
        <v>0.40229999999999999</v>
      </c>
      <c r="H45" s="7">
        <v>8.0199999999999994E-2</v>
      </c>
      <c r="I45" s="7">
        <v>0.1091</v>
      </c>
      <c r="J45" s="8">
        <v>0</v>
      </c>
      <c r="K45" s="5" t="s">
        <v>112</v>
      </c>
      <c r="L45" s="9"/>
      <c r="M45" s="5" t="s">
        <v>77</v>
      </c>
      <c r="N45" s="5"/>
      <c r="P45" s="21" t="s">
        <v>209</v>
      </c>
      <c r="Q45" s="18">
        <v>0.44419999999999998</v>
      </c>
      <c r="R45" s="18">
        <v>0.1225</v>
      </c>
      <c r="S45" s="18">
        <v>0.1096</v>
      </c>
      <c r="T45" s="18">
        <v>0.32369999999999999</v>
      </c>
      <c r="U45" s="19">
        <v>0</v>
      </c>
    </row>
    <row r="46" spans="1:21" x14ac:dyDescent="0.3">
      <c r="A46" t="s">
        <v>225</v>
      </c>
      <c r="B46" t="str">
        <f t="shared" si="0"/>
        <v>Fagus</v>
      </c>
      <c r="C46">
        <v>0</v>
      </c>
      <c r="D46" s="4" t="s">
        <v>87</v>
      </c>
      <c r="E46" s="5" t="s">
        <v>113</v>
      </c>
      <c r="F46" s="6">
        <v>0.48470000000000002</v>
      </c>
      <c r="G46" s="6">
        <v>0.1381</v>
      </c>
      <c r="H46" s="7">
        <v>7.7600000000000002E-2</v>
      </c>
      <c r="I46" s="7">
        <v>0.29959999999999998</v>
      </c>
      <c r="J46" s="8">
        <v>0</v>
      </c>
      <c r="K46" s="5" t="s">
        <v>114</v>
      </c>
      <c r="L46" s="9"/>
      <c r="M46" s="5" t="s">
        <v>77</v>
      </c>
      <c r="N46" s="5"/>
      <c r="P46" s="21" t="s">
        <v>210</v>
      </c>
      <c r="Q46" s="18">
        <v>0.52629999999999999</v>
      </c>
      <c r="R46" s="18">
        <v>9.69E-2</v>
      </c>
      <c r="S46" s="18">
        <v>2.4199999999999999E-2</v>
      </c>
      <c r="T46" s="18">
        <v>0.35260000000000002</v>
      </c>
      <c r="U46" s="19">
        <v>0</v>
      </c>
    </row>
    <row r="47" spans="1:21" x14ac:dyDescent="0.3">
      <c r="A47" t="s">
        <v>225</v>
      </c>
      <c r="B47" t="str">
        <f t="shared" si="0"/>
        <v>Fagus</v>
      </c>
      <c r="C47">
        <v>0</v>
      </c>
      <c r="D47" s="4" t="s">
        <v>87</v>
      </c>
      <c r="E47" s="5" t="s">
        <v>113</v>
      </c>
      <c r="F47" s="6">
        <v>0.49109999999999998</v>
      </c>
      <c r="G47" s="6">
        <v>0.16250000000000001</v>
      </c>
      <c r="H47" s="7">
        <v>7.3200000000000001E-2</v>
      </c>
      <c r="I47" s="7">
        <v>0.26029999999999998</v>
      </c>
      <c r="J47" s="8">
        <v>0</v>
      </c>
      <c r="K47" s="5" t="s">
        <v>115</v>
      </c>
      <c r="L47" s="9"/>
      <c r="M47" s="5" t="s">
        <v>77</v>
      </c>
      <c r="N47" s="5"/>
      <c r="P47" s="21" t="s">
        <v>211</v>
      </c>
      <c r="Q47" s="18">
        <v>0.39379999999999998</v>
      </c>
      <c r="R47" s="18">
        <v>0.2722</v>
      </c>
      <c r="S47" s="18">
        <v>9.35E-2</v>
      </c>
      <c r="T47" s="18">
        <v>0.2351</v>
      </c>
      <c r="U47" s="19">
        <v>0</v>
      </c>
    </row>
    <row r="48" spans="1:21" x14ac:dyDescent="0.3">
      <c r="A48" t="s">
        <v>225</v>
      </c>
      <c r="B48" t="str">
        <f t="shared" si="0"/>
        <v>Festuca</v>
      </c>
      <c r="C48">
        <v>0</v>
      </c>
      <c r="D48" s="4" t="s">
        <v>87</v>
      </c>
      <c r="E48" s="5" t="s">
        <v>116</v>
      </c>
      <c r="F48" s="6">
        <v>0.6391</v>
      </c>
      <c r="G48" s="6">
        <v>0.14050000000000001</v>
      </c>
      <c r="H48" s="7">
        <v>9.8900000000000002E-2</v>
      </c>
      <c r="I48" s="7">
        <v>0.12189999999999999</v>
      </c>
      <c r="J48" s="8">
        <v>0</v>
      </c>
      <c r="K48" s="5" t="s">
        <v>117</v>
      </c>
      <c r="L48" s="9"/>
      <c r="M48" s="5" t="s">
        <v>77</v>
      </c>
      <c r="N48" s="5"/>
      <c r="P48" s="21" t="s">
        <v>212</v>
      </c>
      <c r="Q48" s="18">
        <v>0.36899999999999999</v>
      </c>
      <c r="R48" s="18">
        <v>0.36270000000000002</v>
      </c>
      <c r="S48" s="18">
        <v>8.9499999999999996E-2</v>
      </c>
      <c r="T48" s="18">
        <v>0.16950000000000001</v>
      </c>
      <c r="U48" s="19">
        <v>0</v>
      </c>
    </row>
    <row r="49" spans="1:21" x14ac:dyDescent="0.3">
      <c r="A49" t="s">
        <v>225</v>
      </c>
      <c r="B49" t="str">
        <f t="shared" si="0"/>
        <v>Kobresia</v>
      </c>
      <c r="C49">
        <v>0</v>
      </c>
      <c r="D49" s="4" t="s">
        <v>87</v>
      </c>
      <c r="E49" s="5" t="s">
        <v>118</v>
      </c>
      <c r="F49" s="6">
        <v>0.61560000000000004</v>
      </c>
      <c r="G49" s="6">
        <v>0.2273</v>
      </c>
      <c r="H49" s="7">
        <v>5.3499999999999999E-2</v>
      </c>
      <c r="I49" s="7">
        <v>9.2499999999999999E-2</v>
      </c>
      <c r="J49" s="8">
        <v>0</v>
      </c>
      <c r="K49" s="5" t="s">
        <v>119</v>
      </c>
      <c r="L49" s="9"/>
      <c r="M49" s="5" t="s">
        <v>77</v>
      </c>
      <c r="N49" s="5"/>
      <c r="P49" s="21" t="s">
        <v>213</v>
      </c>
      <c r="Q49" s="18">
        <v>0.40450000000000003</v>
      </c>
      <c r="R49" s="18">
        <v>0.3377</v>
      </c>
      <c r="S49" s="18">
        <v>7.1900000000000006E-2</v>
      </c>
      <c r="T49" s="18">
        <v>0.17660000000000001</v>
      </c>
      <c r="U49" s="19">
        <v>0</v>
      </c>
    </row>
    <row r="50" spans="1:21" x14ac:dyDescent="0.3">
      <c r="A50" t="s">
        <v>224</v>
      </c>
      <c r="B50" t="str">
        <f t="shared" si="0"/>
        <v>Larix</v>
      </c>
      <c r="C50">
        <v>0</v>
      </c>
      <c r="D50" s="4" t="s">
        <v>87</v>
      </c>
      <c r="E50" s="5" t="s">
        <v>120</v>
      </c>
      <c r="F50" s="6">
        <v>0.42830000000000001</v>
      </c>
      <c r="G50" s="6">
        <v>0.219</v>
      </c>
      <c r="H50" s="7">
        <v>9.9000000000000005E-2</v>
      </c>
      <c r="I50" s="7">
        <v>0.25369999999999998</v>
      </c>
      <c r="J50" s="8">
        <v>0</v>
      </c>
      <c r="K50" s="5" t="s">
        <v>121</v>
      </c>
      <c r="L50" s="9"/>
      <c r="M50" s="5" t="s">
        <v>77</v>
      </c>
      <c r="N50" s="5"/>
      <c r="P50" s="21" t="s">
        <v>214</v>
      </c>
      <c r="Q50" s="18">
        <v>0.5877</v>
      </c>
      <c r="R50" s="18">
        <v>0.26750000000000002</v>
      </c>
      <c r="S50" s="18">
        <v>4.9000000000000002E-2</v>
      </c>
      <c r="T50" s="18">
        <v>7.1199999999999999E-2</v>
      </c>
      <c r="U50" s="19">
        <v>0</v>
      </c>
    </row>
    <row r="51" spans="1:21" x14ac:dyDescent="0.3">
      <c r="A51" t="s">
        <v>225</v>
      </c>
      <c r="B51" t="str">
        <f t="shared" si="0"/>
        <v>Larrea</v>
      </c>
      <c r="C51">
        <v>0</v>
      </c>
      <c r="D51" s="4" t="s">
        <v>87</v>
      </c>
      <c r="E51" s="22" t="s">
        <v>198</v>
      </c>
      <c r="F51" s="6">
        <v>0.40460000000000002</v>
      </c>
      <c r="G51" s="6">
        <v>0.31540000000000001</v>
      </c>
      <c r="H51" s="7">
        <v>0.1845</v>
      </c>
      <c r="I51" s="7">
        <v>7.9500000000000001E-2</v>
      </c>
      <c r="J51" s="8">
        <v>0</v>
      </c>
      <c r="K51" s="5" t="s">
        <v>122</v>
      </c>
      <c r="L51" s="9"/>
      <c r="M51" s="5" t="s">
        <v>77</v>
      </c>
      <c r="N51" s="5"/>
      <c r="P51" s="21" t="s">
        <v>215</v>
      </c>
      <c r="Q51" s="18">
        <v>0.37524999999999997</v>
      </c>
      <c r="R51" s="18">
        <v>0.16789999999999999</v>
      </c>
      <c r="S51" s="18">
        <v>0.12740000000000001</v>
      </c>
      <c r="T51" s="18">
        <v>0.32389999999999997</v>
      </c>
      <c r="U51" s="19">
        <v>0</v>
      </c>
    </row>
    <row r="52" spans="1:21" x14ac:dyDescent="0.3">
      <c r="A52" t="s">
        <v>225</v>
      </c>
      <c r="B52" t="str">
        <f t="shared" si="0"/>
        <v>Liriodendron</v>
      </c>
      <c r="C52">
        <v>0</v>
      </c>
      <c r="D52" s="4" t="s">
        <v>87</v>
      </c>
      <c r="E52" s="5" t="s">
        <v>123</v>
      </c>
      <c r="F52" s="6">
        <v>0.31269999999999998</v>
      </c>
      <c r="G52" s="6">
        <v>0.43619999999999998</v>
      </c>
      <c r="H52" s="7">
        <v>0.13930000000000001</v>
      </c>
      <c r="I52" s="7">
        <v>8.6999999999999994E-2</v>
      </c>
      <c r="J52" s="8">
        <v>0</v>
      </c>
      <c r="K52" s="5" t="s">
        <v>124</v>
      </c>
      <c r="L52" s="9"/>
      <c r="M52" s="5" t="s">
        <v>77</v>
      </c>
      <c r="N52" s="5"/>
      <c r="P52" s="21" t="s">
        <v>216</v>
      </c>
      <c r="Q52" s="18">
        <v>0.73150000000000004</v>
      </c>
      <c r="R52" s="18">
        <v>6.7199999999999996E-2</v>
      </c>
      <c r="S52" s="18">
        <v>3.3500000000000002E-2</v>
      </c>
      <c r="T52" s="18">
        <v>0.16209999999999999</v>
      </c>
      <c r="U52" s="19">
        <v>0</v>
      </c>
    </row>
    <row r="53" spans="1:21" x14ac:dyDescent="0.3">
      <c r="A53" t="s">
        <v>224</v>
      </c>
      <c r="B53" t="str">
        <f t="shared" si="0"/>
        <v>Picea</v>
      </c>
      <c r="C53">
        <v>0</v>
      </c>
      <c r="D53" s="4" t="s">
        <v>87</v>
      </c>
      <c r="E53" s="5" t="s">
        <v>78</v>
      </c>
      <c r="F53" s="6">
        <v>0.48259999999999997</v>
      </c>
      <c r="G53" s="6">
        <v>0.13170000000000001</v>
      </c>
      <c r="H53" s="7">
        <v>6.5799999999999997E-2</v>
      </c>
      <c r="I53" s="7">
        <v>0.31990000000000002</v>
      </c>
      <c r="J53" s="8">
        <v>0</v>
      </c>
      <c r="K53" s="5" t="s">
        <v>125</v>
      </c>
      <c r="L53" s="5" t="s">
        <v>80</v>
      </c>
      <c r="M53" s="5" t="s">
        <v>81</v>
      </c>
      <c r="N53" s="5"/>
      <c r="P53" s="20" t="s">
        <v>219</v>
      </c>
      <c r="Q53" s="18">
        <v>0.68333333333333324</v>
      </c>
      <c r="R53" s="18">
        <v>1.8333333333333333E-2</v>
      </c>
      <c r="S53" s="18">
        <v>3.3333333333333335E-3</v>
      </c>
      <c r="T53" s="18">
        <v>0.28666666666666668</v>
      </c>
      <c r="U53" s="19">
        <v>0</v>
      </c>
    </row>
    <row r="54" spans="1:21" x14ac:dyDescent="0.3">
      <c r="A54" t="s">
        <v>224</v>
      </c>
      <c r="B54" t="str">
        <f t="shared" si="0"/>
        <v>Picea</v>
      </c>
      <c r="C54">
        <v>0</v>
      </c>
      <c r="D54" s="4" t="s">
        <v>87</v>
      </c>
      <c r="E54" s="5" t="s">
        <v>126</v>
      </c>
      <c r="F54" s="6">
        <v>0.38519999999999999</v>
      </c>
      <c r="G54" s="6">
        <v>0.20680000000000001</v>
      </c>
      <c r="H54" s="7">
        <v>0.1137</v>
      </c>
      <c r="I54" s="7">
        <v>0.29430000000000001</v>
      </c>
      <c r="J54" s="8">
        <v>0</v>
      </c>
      <c r="K54" s="5" t="s">
        <v>127</v>
      </c>
      <c r="L54" s="9"/>
      <c r="M54" s="5" t="s">
        <v>77</v>
      </c>
      <c r="N54" s="5"/>
      <c r="P54" s="21" t="s">
        <v>187</v>
      </c>
      <c r="Q54" s="18">
        <v>0.71500000000000008</v>
      </c>
      <c r="R54" s="18">
        <v>1.4999999999999999E-2</v>
      </c>
      <c r="S54" s="18">
        <v>0</v>
      </c>
      <c r="T54" s="18">
        <v>0.27</v>
      </c>
      <c r="U54" s="19">
        <v>0</v>
      </c>
    </row>
    <row r="55" spans="1:21" x14ac:dyDescent="0.3">
      <c r="A55" t="s">
        <v>224</v>
      </c>
      <c r="B55" t="str">
        <f t="shared" si="0"/>
        <v>Pinus</v>
      </c>
      <c r="C55">
        <v>0</v>
      </c>
      <c r="D55" s="4" t="s">
        <v>87</v>
      </c>
      <c r="E55" s="5" t="s">
        <v>128</v>
      </c>
      <c r="F55" s="6">
        <v>0.4355</v>
      </c>
      <c r="G55" s="6">
        <v>0.15640000000000001</v>
      </c>
      <c r="H55" s="7">
        <v>7.1499999999999994E-2</v>
      </c>
      <c r="I55" s="7">
        <v>0.33660000000000001</v>
      </c>
      <c r="J55" s="8">
        <v>0</v>
      </c>
      <c r="K55" s="5" t="s">
        <v>129</v>
      </c>
      <c r="L55" s="9"/>
      <c r="M55" s="5" t="s">
        <v>77</v>
      </c>
      <c r="N55" s="5"/>
      <c r="P55" s="21" t="s">
        <v>200</v>
      </c>
      <c r="Q55" s="18">
        <v>0.66500000000000004</v>
      </c>
      <c r="R55" s="18">
        <v>1.7499999999999998E-2</v>
      </c>
      <c r="S55" s="18">
        <v>2.5000000000000001E-3</v>
      </c>
      <c r="T55" s="18">
        <v>0.30500000000000005</v>
      </c>
      <c r="U55" s="19">
        <v>0</v>
      </c>
    </row>
    <row r="56" spans="1:21" x14ac:dyDescent="0.3">
      <c r="A56" t="s">
        <v>224</v>
      </c>
      <c r="B56" t="str">
        <f t="shared" si="0"/>
        <v>Pinus</v>
      </c>
      <c r="C56">
        <v>0</v>
      </c>
      <c r="D56" s="4" t="s">
        <v>87</v>
      </c>
      <c r="E56" s="5" t="s">
        <v>82</v>
      </c>
      <c r="F56" s="6">
        <v>0.41339999999999999</v>
      </c>
      <c r="G56" s="6">
        <v>0.19600000000000001</v>
      </c>
      <c r="H56" s="7">
        <v>0.1734</v>
      </c>
      <c r="I56" s="7">
        <v>0.2142</v>
      </c>
      <c r="J56" s="8">
        <v>0</v>
      </c>
      <c r="K56" s="5" t="s">
        <v>130</v>
      </c>
      <c r="L56" s="9"/>
      <c r="M56" s="5" t="s">
        <v>77</v>
      </c>
      <c r="N56" s="5"/>
      <c r="P56" s="21" t="s">
        <v>5</v>
      </c>
      <c r="Q56" s="18">
        <v>0.67</v>
      </c>
      <c r="R56" s="18">
        <v>2.2499999999999999E-2</v>
      </c>
      <c r="S56" s="18">
        <v>7.4999999999999997E-3</v>
      </c>
      <c r="T56" s="18">
        <v>0.28500000000000003</v>
      </c>
      <c r="U56" s="19">
        <v>0</v>
      </c>
    </row>
    <row r="57" spans="1:21" x14ac:dyDescent="0.3">
      <c r="A57" t="s">
        <v>224</v>
      </c>
      <c r="B57" t="str">
        <f t="shared" si="0"/>
        <v>Pinus</v>
      </c>
      <c r="C57">
        <v>0</v>
      </c>
      <c r="D57" s="4" t="s">
        <v>87</v>
      </c>
      <c r="E57" s="5" t="s">
        <v>131</v>
      </c>
      <c r="F57" s="6">
        <v>0.47899999999999998</v>
      </c>
      <c r="G57" s="6">
        <v>0.1633</v>
      </c>
      <c r="H57" s="7">
        <v>8.1699999999999995E-2</v>
      </c>
      <c r="I57" s="7">
        <v>0.27600000000000002</v>
      </c>
      <c r="J57" s="8">
        <v>0</v>
      </c>
      <c r="K57" s="5" t="s">
        <v>132</v>
      </c>
      <c r="L57" s="5" t="s">
        <v>80</v>
      </c>
      <c r="M57" s="5" t="s">
        <v>81</v>
      </c>
      <c r="N57" s="5"/>
      <c r="P57" s="20" t="s">
        <v>217</v>
      </c>
      <c r="Q57" s="18">
        <v>0.4812354430379745</v>
      </c>
      <c r="R57" s="18">
        <v>0.1438696202531646</v>
      </c>
      <c r="S57" s="18">
        <v>8.1018987341772195E-2</v>
      </c>
      <c r="T57" s="18">
        <v>0.29052658227848099</v>
      </c>
      <c r="U57" s="19">
        <v>0</v>
      </c>
    </row>
    <row r="58" spans="1:21" x14ac:dyDescent="0.3">
      <c r="A58" t="s">
        <v>224</v>
      </c>
      <c r="B58" t="str">
        <f t="shared" si="0"/>
        <v>Pinus</v>
      </c>
      <c r="C58">
        <v>0</v>
      </c>
      <c r="D58" s="4" t="s">
        <v>87</v>
      </c>
      <c r="E58" s="5" t="s">
        <v>133</v>
      </c>
      <c r="F58" s="6">
        <v>0.51100000000000001</v>
      </c>
      <c r="G58" s="6">
        <v>9.6000000000000002E-2</v>
      </c>
      <c r="H58" s="7">
        <v>4.8000000000000001E-2</v>
      </c>
      <c r="I58" s="7">
        <v>0.34499999999999997</v>
      </c>
      <c r="J58" s="8">
        <v>0</v>
      </c>
      <c r="K58" s="5" t="s">
        <v>134</v>
      </c>
      <c r="L58" s="5" t="s">
        <v>80</v>
      </c>
      <c r="M58" s="5" t="s">
        <v>81</v>
      </c>
      <c r="N58" s="5"/>
    </row>
    <row r="59" spans="1:21" x14ac:dyDescent="0.3">
      <c r="A59" t="s">
        <v>224</v>
      </c>
      <c r="B59" t="str">
        <f t="shared" si="0"/>
        <v>Pinus</v>
      </c>
      <c r="C59">
        <v>0</v>
      </c>
      <c r="D59" s="4" t="s">
        <v>87</v>
      </c>
      <c r="E59" s="5" t="s">
        <v>135</v>
      </c>
      <c r="F59" s="6">
        <v>0.47299999999999998</v>
      </c>
      <c r="G59" s="6">
        <v>0.1211</v>
      </c>
      <c r="H59" s="7">
        <v>6.0499999999999998E-2</v>
      </c>
      <c r="I59" s="7">
        <v>0.3453</v>
      </c>
      <c r="J59" s="8">
        <v>0</v>
      </c>
      <c r="K59" s="5" t="s">
        <v>136</v>
      </c>
      <c r="L59" s="5" t="s">
        <v>80</v>
      </c>
      <c r="M59" s="5" t="s">
        <v>81</v>
      </c>
      <c r="N59" s="5"/>
    </row>
    <row r="60" spans="1:21" x14ac:dyDescent="0.3">
      <c r="A60" t="s">
        <v>224</v>
      </c>
      <c r="B60" t="str">
        <f t="shared" si="0"/>
        <v>Pinus</v>
      </c>
      <c r="C60">
        <v>0</v>
      </c>
      <c r="D60" s="4" t="s">
        <v>87</v>
      </c>
      <c r="E60" s="5" t="s">
        <v>84</v>
      </c>
      <c r="F60" s="6">
        <v>0.44579999999999997</v>
      </c>
      <c r="G60" s="6">
        <v>0.20599999999999999</v>
      </c>
      <c r="H60" s="7">
        <v>0.15310000000000001</v>
      </c>
      <c r="I60" s="7">
        <v>0.1918</v>
      </c>
      <c r="J60" s="8">
        <v>0</v>
      </c>
      <c r="K60" s="5" t="s">
        <v>137</v>
      </c>
      <c r="L60" s="9"/>
      <c r="M60" s="5" t="s">
        <v>77</v>
      </c>
      <c r="N60" s="5"/>
    </row>
    <row r="61" spans="1:21" x14ac:dyDescent="0.3">
      <c r="A61" t="s">
        <v>224</v>
      </c>
      <c r="B61" t="str">
        <f t="shared" si="0"/>
        <v>Pinus</v>
      </c>
      <c r="C61">
        <v>0</v>
      </c>
      <c r="D61" s="4" t="s">
        <v>87</v>
      </c>
      <c r="E61" s="5" t="s">
        <v>138</v>
      </c>
      <c r="F61" s="6">
        <v>0.39679999999999999</v>
      </c>
      <c r="G61" s="6">
        <v>0.20169999999999999</v>
      </c>
      <c r="H61" s="7">
        <v>0.1875</v>
      </c>
      <c r="I61" s="7">
        <v>0.2059</v>
      </c>
      <c r="J61" s="8">
        <v>0</v>
      </c>
      <c r="K61" s="5" t="s">
        <v>139</v>
      </c>
      <c r="L61" s="9"/>
      <c r="M61" s="5" t="s">
        <v>77</v>
      </c>
      <c r="N61" s="5"/>
    </row>
    <row r="62" spans="1:21" x14ac:dyDescent="0.3">
      <c r="A62" t="s">
        <v>224</v>
      </c>
      <c r="B62" t="str">
        <f t="shared" si="0"/>
        <v>Pinus</v>
      </c>
      <c r="C62">
        <v>0</v>
      </c>
      <c r="D62" s="4" t="s">
        <v>87</v>
      </c>
      <c r="E62" s="5" t="s">
        <v>47</v>
      </c>
      <c r="F62" s="6">
        <v>0.51800000000000002</v>
      </c>
      <c r="G62" s="6">
        <v>0.17730000000000001</v>
      </c>
      <c r="H62" s="7">
        <v>8.8700000000000001E-2</v>
      </c>
      <c r="I62" s="7">
        <v>0.216</v>
      </c>
      <c r="J62" s="8">
        <v>0</v>
      </c>
      <c r="K62" s="5" t="s">
        <v>140</v>
      </c>
      <c r="L62" s="5" t="s">
        <v>80</v>
      </c>
      <c r="M62" s="5" t="s">
        <v>81</v>
      </c>
      <c r="N62" s="5"/>
    </row>
    <row r="63" spans="1:21" x14ac:dyDescent="0.3">
      <c r="A63" t="s">
        <v>225</v>
      </c>
      <c r="B63" t="str">
        <f t="shared" si="0"/>
        <v>Populus</v>
      </c>
      <c r="C63">
        <v>0</v>
      </c>
      <c r="D63" s="4" t="s">
        <v>87</v>
      </c>
      <c r="E63" s="5" t="s">
        <v>141</v>
      </c>
      <c r="F63" s="6">
        <v>0.36559999999999998</v>
      </c>
      <c r="G63" s="6">
        <v>0.38390000000000002</v>
      </c>
      <c r="H63" s="7">
        <v>9.4799999999999995E-2</v>
      </c>
      <c r="I63" s="7">
        <v>0.15570000000000001</v>
      </c>
      <c r="J63" s="8">
        <v>0</v>
      </c>
      <c r="K63" s="5" t="s">
        <v>142</v>
      </c>
      <c r="L63" s="9"/>
      <c r="M63" s="5" t="s">
        <v>77</v>
      </c>
      <c r="N63" s="5"/>
    </row>
    <row r="64" spans="1:21" x14ac:dyDescent="0.3">
      <c r="A64" t="s">
        <v>225</v>
      </c>
      <c r="B64" t="str">
        <f t="shared" si="0"/>
        <v>Populus</v>
      </c>
      <c r="C64">
        <v>0</v>
      </c>
      <c r="D64" s="4" t="s">
        <v>87</v>
      </c>
      <c r="E64" s="5" t="s">
        <v>141</v>
      </c>
      <c r="F64" s="6">
        <v>0.42399999999999999</v>
      </c>
      <c r="G64" s="6">
        <v>0.23069999999999999</v>
      </c>
      <c r="H64" s="7">
        <v>0.1153</v>
      </c>
      <c r="I64" s="7">
        <v>0.23</v>
      </c>
      <c r="J64" s="8">
        <v>0</v>
      </c>
      <c r="K64" s="5" t="s">
        <v>143</v>
      </c>
      <c r="L64" s="5" t="s">
        <v>80</v>
      </c>
      <c r="M64" s="5" t="s">
        <v>81</v>
      </c>
      <c r="N64" s="5"/>
    </row>
    <row r="65" spans="1:14" x14ac:dyDescent="0.3">
      <c r="A65" t="s">
        <v>224</v>
      </c>
      <c r="B65" t="str">
        <f t="shared" si="0"/>
        <v>Pseudotsuga</v>
      </c>
      <c r="C65">
        <v>0</v>
      </c>
      <c r="D65" s="4" t="s">
        <v>87</v>
      </c>
      <c r="E65" s="5" t="s">
        <v>144</v>
      </c>
      <c r="F65" s="6">
        <v>0.37269999999999998</v>
      </c>
      <c r="G65" s="6">
        <v>0.22020000000000001</v>
      </c>
      <c r="H65" s="7">
        <v>8.5400000000000004E-2</v>
      </c>
      <c r="I65" s="7">
        <v>0.27350000000000002</v>
      </c>
      <c r="J65" s="8">
        <v>0</v>
      </c>
      <c r="K65" s="5" t="s">
        <v>145</v>
      </c>
      <c r="L65" s="9"/>
      <c r="M65" s="5" t="s">
        <v>77</v>
      </c>
      <c r="N65" s="5"/>
    </row>
    <row r="66" spans="1:14" x14ac:dyDescent="0.3">
      <c r="A66" t="s">
        <v>224</v>
      </c>
      <c r="B66" t="str">
        <f t="shared" si="0"/>
        <v>Pseudotsuga</v>
      </c>
      <c r="C66">
        <v>0</v>
      </c>
      <c r="D66" s="4" t="s">
        <v>87</v>
      </c>
      <c r="E66" s="5" t="s">
        <v>146</v>
      </c>
      <c r="F66" s="6">
        <v>0.44419999999999998</v>
      </c>
      <c r="G66" s="6">
        <v>0.1225</v>
      </c>
      <c r="H66" s="7">
        <v>0.1096</v>
      </c>
      <c r="I66" s="7">
        <v>0.32369999999999999</v>
      </c>
      <c r="J66" s="8">
        <v>0</v>
      </c>
      <c r="K66" s="5" t="s">
        <v>147</v>
      </c>
      <c r="L66" s="9"/>
      <c r="M66" s="5" t="s">
        <v>77</v>
      </c>
      <c r="N66" s="5"/>
    </row>
    <row r="67" spans="1:14" x14ac:dyDescent="0.3">
      <c r="A67" t="s">
        <v>225</v>
      </c>
      <c r="B67" t="str">
        <f t="shared" ref="B67:B80" si="1">LEFT(E67,FIND(" ",E67) - 1)</f>
        <v>Pteridium</v>
      </c>
      <c r="C67">
        <v>0</v>
      </c>
      <c r="D67" s="4" t="s">
        <v>87</v>
      </c>
      <c r="E67" s="5" t="s">
        <v>148</v>
      </c>
      <c r="F67" s="6">
        <v>0.52629999999999999</v>
      </c>
      <c r="G67" s="6">
        <v>9.69E-2</v>
      </c>
      <c r="H67" s="7">
        <v>2.4199999999999999E-2</v>
      </c>
      <c r="I67" s="7">
        <v>0.35260000000000002</v>
      </c>
      <c r="J67" s="8">
        <v>0</v>
      </c>
      <c r="K67" s="5" t="s">
        <v>149</v>
      </c>
      <c r="L67" s="9"/>
      <c r="M67" s="5" t="s">
        <v>77</v>
      </c>
      <c r="N67" s="5"/>
    </row>
    <row r="68" spans="1:14" x14ac:dyDescent="0.3">
      <c r="A68" t="s">
        <v>225</v>
      </c>
      <c r="B68" t="str">
        <f t="shared" si="1"/>
        <v>Quercus</v>
      </c>
      <c r="C68">
        <v>0</v>
      </c>
      <c r="D68" s="4" t="s">
        <v>87</v>
      </c>
      <c r="E68" s="5" t="s">
        <v>150</v>
      </c>
      <c r="F68" s="6">
        <v>0.39379999999999998</v>
      </c>
      <c r="G68" s="6">
        <v>0.2722</v>
      </c>
      <c r="H68" s="7">
        <v>9.35E-2</v>
      </c>
      <c r="I68" s="7">
        <v>0.2351</v>
      </c>
      <c r="J68" s="8">
        <v>0</v>
      </c>
      <c r="K68" s="5" t="s">
        <v>151</v>
      </c>
      <c r="L68" s="9"/>
      <c r="M68" s="5" t="s">
        <v>77</v>
      </c>
      <c r="N68" s="5"/>
    </row>
    <row r="69" spans="1:14" x14ac:dyDescent="0.3">
      <c r="A69" t="s">
        <v>225</v>
      </c>
      <c r="B69" t="str">
        <f t="shared" si="1"/>
        <v>Rhododendron</v>
      </c>
      <c r="C69">
        <v>0</v>
      </c>
      <c r="D69" s="4" t="s">
        <v>87</v>
      </c>
      <c r="E69" s="5" t="s">
        <v>152</v>
      </c>
      <c r="F69" s="6">
        <v>0.36899999999999999</v>
      </c>
      <c r="G69" s="6">
        <v>0.36270000000000002</v>
      </c>
      <c r="H69" s="7">
        <v>8.9499999999999996E-2</v>
      </c>
      <c r="I69" s="7">
        <v>0.16950000000000001</v>
      </c>
      <c r="J69" s="8">
        <v>0</v>
      </c>
      <c r="K69" s="5" t="s">
        <v>153</v>
      </c>
      <c r="L69" s="9"/>
      <c r="M69" s="5" t="s">
        <v>77</v>
      </c>
      <c r="N69" s="5"/>
    </row>
    <row r="70" spans="1:14" x14ac:dyDescent="0.3">
      <c r="A70" t="s">
        <v>225</v>
      </c>
      <c r="B70" t="str">
        <f t="shared" si="1"/>
        <v>Robinia</v>
      </c>
      <c r="C70">
        <v>0</v>
      </c>
      <c r="D70" s="4" t="s">
        <v>87</v>
      </c>
      <c r="E70" s="5" t="s">
        <v>154</v>
      </c>
      <c r="F70" s="6">
        <v>0.40450000000000003</v>
      </c>
      <c r="G70" s="6">
        <v>0.3377</v>
      </c>
      <c r="H70" s="7">
        <v>7.1900000000000006E-2</v>
      </c>
      <c r="I70" s="7">
        <v>0.17660000000000001</v>
      </c>
      <c r="J70" s="8">
        <v>0</v>
      </c>
      <c r="K70" s="5" t="s">
        <v>155</v>
      </c>
      <c r="L70" s="9"/>
      <c r="M70" s="5" t="s">
        <v>77</v>
      </c>
      <c r="N70" s="5"/>
    </row>
    <row r="71" spans="1:14" x14ac:dyDescent="0.3">
      <c r="A71" t="s">
        <v>225</v>
      </c>
      <c r="B71" t="str">
        <f t="shared" si="1"/>
        <v>Spartina</v>
      </c>
      <c r="C71">
        <v>0</v>
      </c>
      <c r="D71" s="4" t="s">
        <v>87</v>
      </c>
      <c r="E71" s="5" t="s">
        <v>156</v>
      </c>
      <c r="F71" s="6">
        <v>0.5877</v>
      </c>
      <c r="G71" s="6">
        <v>0.26750000000000002</v>
      </c>
      <c r="H71" s="7">
        <v>4.9000000000000002E-2</v>
      </c>
      <c r="I71" s="7">
        <v>7.1199999999999999E-2</v>
      </c>
      <c r="J71" s="8">
        <v>0</v>
      </c>
      <c r="K71" s="5" t="s">
        <v>157</v>
      </c>
      <c r="L71" s="9"/>
      <c r="M71" s="5" t="s">
        <v>77</v>
      </c>
      <c r="N71" s="5"/>
    </row>
    <row r="72" spans="1:14" x14ac:dyDescent="0.3">
      <c r="A72" t="s">
        <v>224</v>
      </c>
      <c r="B72" t="str">
        <f t="shared" si="1"/>
        <v>Thuja</v>
      </c>
      <c r="C72">
        <v>0</v>
      </c>
      <c r="D72" s="4" t="s">
        <v>87</v>
      </c>
      <c r="E72" s="5" t="s">
        <v>158</v>
      </c>
      <c r="F72" s="6">
        <v>0.39129999999999998</v>
      </c>
      <c r="G72" s="6">
        <v>0.11269999999999999</v>
      </c>
      <c r="H72" s="7">
        <v>0.1149</v>
      </c>
      <c r="I72" s="7">
        <v>0.38109999999999999</v>
      </c>
      <c r="J72" s="8">
        <v>0</v>
      </c>
      <c r="K72" s="5" t="s">
        <v>159</v>
      </c>
      <c r="L72" s="9"/>
      <c r="M72" s="5" t="s">
        <v>77</v>
      </c>
      <c r="N72" s="5"/>
    </row>
    <row r="73" spans="1:14" x14ac:dyDescent="0.3">
      <c r="A73" t="s">
        <v>224</v>
      </c>
      <c r="B73" t="str">
        <f t="shared" si="1"/>
        <v>Thuja</v>
      </c>
      <c r="C73">
        <v>0</v>
      </c>
      <c r="D73" s="4" t="s">
        <v>87</v>
      </c>
      <c r="E73" s="5" t="s">
        <v>158</v>
      </c>
      <c r="F73" s="6">
        <v>0.35920000000000002</v>
      </c>
      <c r="G73" s="6">
        <v>0.22309999999999999</v>
      </c>
      <c r="H73" s="7">
        <v>0.1399</v>
      </c>
      <c r="I73" s="7">
        <v>0.26669999999999999</v>
      </c>
      <c r="J73" s="8">
        <v>0</v>
      </c>
      <c r="K73" s="5" t="s">
        <v>160</v>
      </c>
      <c r="L73" s="9"/>
      <c r="M73" s="5" t="s">
        <v>77</v>
      </c>
      <c r="N73" s="5"/>
    </row>
    <row r="74" spans="1:14" x14ac:dyDescent="0.3">
      <c r="A74" t="s">
        <v>225</v>
      </c>
      <c r="B74" t="str">
        <f t="shared" si="1"/>
        <v>Triticum</v>
      </c>
      <c r="C74">
        <v>0</v>
      </c>
      <c r="D74" s="4" t="s">
        <v>87</v>
      </c>
      <c r="E74" s="5" t="s">
        <v>161</v>
      </c>
      <c r="F74" s="6">
        <v>0.73150000000000004</v>
      </c>
      <c r="G74" s="6">
        <v>6.7199999999999996E-2</v>
      </c>
      <c r="H74" s="7">
        <v>3.3500000000000002E-2</v>
      </c>
      <c r="I74" s="7">
        <v>0.16209999999999999</v>
      </c>
      <c r="J74" s="8">
        <v>0</v>
      </c>
      <c r="K74" s="5" t="s">
        <v>162</v>
      </c>
      <c r="L74" s="9"/>
      <c r="M74" s="5" t="s">
        <v>77</v>
      </c>
      <c r="N74" s="5"/>
    </row>
    <row r="75" spans="1:14" ht="14.4" customHeight="1" x14ac:dyDescent="0.3">
      <c r="A75" t="s">
        <v>225</v>
      </c>
      <c r="B75" t="str">
        <f t="shared" si="1"/>
        <v>Betula</v>
      </c>
      <c r="C75">
        <v>10</v>
      </c>
      <c r="D75" s="4" t="s">
        <v>163</v>
      </c>
      <c r="E75" s="5" t="s">
        <v>164</v>
      </c>
      <c r="F75" s="6">
        <v>0.65</v>
      </c>
      <c r="G75" s="6">
        <v>0.03</v>
      </c>
      <c r="H75" s="7">
        <v>0</v>
      </c>
      <c r="I75" s="7">
        <v>0.32</v>
      </c>
      <c r="J75" s="8">
        <v>0</v>
      </c>
      <c r="K75" s="5" t="s">
        <v>165</v>
      </c>
      <c r="L75" s="9"/>
      <c r="M75" s="5" t="s">
        <v>166</v>
      </c>
      <c r="N75" s="5"/>
    </row>
    <row r="76" spans="1:14" ht="14.4" customHeight="1" x14ac:dyDescent="0.3">
      <c r="A76" t="s">
        <v>225</v>
      </c>
      <c r="B76" t="str">
        <f t="shared" si="1"/>
        <v>Betula</v>
      </c>
      <c r="C76">
        <v>10</v>
      </c>
      <c r="D76" s="4" t="s">
        <v>163</v>
      </c>
      <c r="E76" s="5" t="s">
        <v>164</v>
      </c>
      <c r="F76" s="6">
        <v>0.78</v>
      </c>
      <c r="G76" s="6">
        <v>0</v>
      </c>
      <c r="H76" s="7">
        <v>0</v>
      </c>
      <c r="I76" s="7">
        <v>0.22</v>
      </c>
      <c r="J76" s="8">
        <v>0</v>
      </c>
      <c r="K76" s="5" t="s">
        <v>167</v>
      </c>
      <c r="L76" s="9"/>
      <c r="M76" s="5" t="s">
        <v>166</v>
      </c>
      <c r="N76" s="5"/>
    </row>
    <row r="77" spans="1:14" ht="14.4" customHeight="1" x14ac:dyDescent="0.3">
      <c r="A77" t="s">
        <v>224</v>
      </c>
      <c r="B77" t="str">
        <f t="shared" si="1"/>
        <v>Picea</v>
      </c>
      <c r="C77">
        <v>10</v>
      </c>
      <c r="D77" s="4" t="s">
        <v>163</v>
      </c>
      <c r="E77" s="5" t="s">
        <v>78</v>
      </c>
      <c r="F77" s="6">
        <v>0.63</v>
      </c>
      <c r="G77" s="6">
        <v>0.03</v>
      </c>
      <c r="H77" s="7">
        <v>0</v>
      </c>
      <c r="I77" s="7">
        <v>0.33</v>
      </c>
      <c r="J77" s="8">
        <v>0</v>
      </c>
      <c r="K77" s="5" t="s">
        <v>168</v>
      </c>
      <c r="L77" s="9"/>
      <c r="M77" s="5" t="s">
        <v>166</v>
      </c>
      <c r="N77" s="5"/>
    </row>
    <row r="78" spans="1:14" ht="14.4" customHeight="1" x14ac:dyDescent="0.3">
      <c r="A78" t="s">
        <v>224</v>
      </c>
      <c r="B78" t="str">
        <f t="shared" si="1"/>
        <v>Picea</v>
      </c>
      <c r="C78">
        <v>10</v>
      </c>
      <c r="D78" s="4" t="s">
        <v>163</v>
      </c>
      <c r="E78" s="5" t="s">
        <v>78</v>
      </c>
      <c r="F78" s="6">
        <v>0.7</v>
      </c>
      <c r="G78" s="6">
        <v>5.0000000000000001E-3</v>
      </c>
      <c r="H78" s="7">
        <v>5.0000000000000001E-3</v>
      </c>
      <c r="I78" s="7">
        <v>0.28000000000000003</v>
      </c>
      <c r="J78" s="8">
        <v>0</v>
      </c>
      <c r="K78" s="5" t="s">
        <v>169</v>
      </c>
      <c r="L78" s="9"/>
      <c r="M78" s="5" t="s">
        <v>166</v>
      </c>
      <c r="N78" s="5"/>
    </row>
    <row r="79" spans="1:14" ht="14.4" customHeight="1" x14ac:dyDescent="0.3">
      <c r="A79" t="s">
        <v>224</v>
      </c>
      <c r="B79" t="str">
        <f t="shared" si="1"/>
        <v>Pinus</v>
      </c>
      <c r="C79">
        <v>10</v>
      </c>
      <c r="D79" s="4" t="s">
        <v>163</v>
      </c>
      <c r="E79" s="5" t="s">
        <v>47</v>
      </c>
      <c r="F79" s="6">
        <v>0.66</v>
      </c>
      <c r="G79" s="6">
        <v>0.03</v>
      </c>
      <c r="H79" s="7">
        <v>0</v>
      </c>
      <c r="I79" s="7">
        <v>0.28999999999999998</v>
      </c>
      <c r="J79" s="8">
        <v>0</v>
      </c>
      <c r="K79" s="5" t="s">
        <v>170</v>
      </c>
      <c r="L79" s="9"/>
      <c r="M79" s="5" t="s">
        <v>166</v>
      </c>
      <c r="N79" s="5"/>
    </row>
    <row r="80" spans="1:14" ht="14.4" customHeight="1" x14ac:dyDescent="0.3">
      <c r="A80" t="s">
        <v>224</v>
      </c>
      <c r="B80" t="str">
        <f t="shared" si="1"/>
        <v>Pinus</v>
      </c>
      <c r="C80">
        <v>10</v>
      </c>
      <c r="D80" s="10" t="s">
        <v>163</v>
      </c>
      <c r="E80" s="12" t="s">
        <v>47</v>
      </c>
      <c r="F80" s="13">
        <v>0.68</v>
      </c>
      <c r="G80" s="13">
        <v>1.4999999999999999E-2</v>
      </c>
      <c r="H80" s="14">
        <v>1.4999999999999999E-2</v>
      </c>
      <c r="I80" s="14">
        <v>0.28000000000000003</v>
      </c>
      <c r="J80" s="15">
        <v>0</v>
      </c>
      <c r="K80" s="11" t="s">
        <v>171</v>
      </c>
      <c r="L80" s="11" t="s">
        <v>80</v>
      </c>
      <c r="M80" s="5" t="s">
        <v>166</v>
      </c>
      <c r="N80" s="5"/>
    </row>
    <row r="81" spans="13:14" x14ac:dyDescent="0.3">
      <c r="M81" s="5"/>
      <c r="N81" s="5"/>
    </row>
    <row r="82" spans="13:14" x14ac:dyDescent="0.3">
      <c r="M82" s="5"/>
      <c r="N82" s="5"/>
    </row>
    <row r="83" spans="13:14" x14ac:dyDescent="0.3">
      <c r="M83" s="5"/>
      <c r="N83" s="5"/>
    </row>
    <row r="84" spans="13:14" x14ac:dyDescent="0.3">
      <c r="M84" s="5"/>
      <c r="N84" s="5"/>
    </row>
    <row r="85" spans="13:14" x14ac:dyDescent="0.3">
      <c r="M85" s="5"/>
      <c r="N85" s="5"/>
    </row>
    <row r="86" spans="13:14" x14ac:dyDescent="0.3">
      <c r="M86" s="5"/>
      <c r="N86" s="5"/>
    </row>
    <row r="87" spans="13:14" x14ac:dyDescent="0.3">
      <c r="M87" s="5"/>
      <c r="N87" s="5"/>
    </row>
  </sheetData>
  <autoFilter ref="A1:M80" xr:uid="{B32E612F-736A-4A9C-B3B3-3ECCBAC3606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Tudela Haberland, Gustavo</cp:lastModifiedBy>
  <dcterms:created xsi:type="dcterms:W3CDTF">2025-05-09T10:59:50Z</dcterms:created>
  <dcterms:modified xsi:type="dcterms:W3CDTF">2025-05-16T12:59:16Z</dcterms:modified>
</cp:coreProperties>
</file>