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Athletes" sheetId="1" r:id="rId4"/>
    <sheet state="visible" name="Male" sheetId="2" r:id="rId5"/>
    <sheet state="visible" name="Male_Player_Overalls" sheetId="3" r:id="rId6"/>
    <sheet state="visible" name="Female" sheetId="4" r:id="rId7"/>
    <sheet state="visible" name="Female_Player_Overalls" sheetId="5" r:id="rId8"/>
    <sheet state="visible" name="Africa - ATP" sheetId="6" r:id="rId9"/>
    <sheet state="visible" name="Asia - ATP" sheetId="7" r:id="rId10"/>
    <sheet state="visible" name="Europe - ATP" sheetId="8" r:id="rId11"/>
    <sheet state="visible" name="North America - ATP" sheetId="9" r:id="rId12"/>
    <sheet state="visible" name="Oceania - ATP" sheetId="10" r:id="rId13"/>
    <sheet state="visible" name="South America - ATP" sheetId="11" r:id="rId14"/>
    <sheet state="visible" name="Africa - Challenger" sheetId="12" r:id="rId15"/>
    <sheet state="visible" name="Asia - Challenger" sheetId="13" r:id="rId16"/>
    <sheet state="visible" name="Europe - Challenger" sheetId="14" r:id="rId17"/>
    <sheet state="visible" name="North America - Challenger" sheetId="15" r:id="rId18"/>
    <sheet state="visible" name="Oceania - Challenger" sheetId="16" r:id="rId19"/>
    <sheet state="visible" name="South America - Challenger" sheetId="17" r:id="rId20"/>
  </sheets>
  <definedNames/>
  <calcPr/>
  <extLst>
    <ext uri="GoogleSheetsCustomDataVersion2">
      <go:sheetsCustomData xmlns:go="http://customooxmlschemas.google.com/" r:id="rId21" roundtripDataChecksum="YOLeWXxDJVqWywfozwWlJZSquSgeBNgnExadzuel6+s="/>
    </ext>
  </extLst>
</workbook>
</file>

<file path=xl/sharedStrings.xml><?xml version="1.0" encoding="utf-8"?>
<sst xmlns="http://schemas.openxmlformats.org/spreadsheetml/2006/main" count="4742" uniqueCount="884">
  <si>
    <t>Number of Males</t>
  </si>
  <si>
    <t>Number of Females</t>
  </si>
  <si>
    <t>SERVE</t>
  </si>
  <si>
    <t>FOREHAND</t>
  </si>
  <si>
    <t xml:space="preserve">BACKHAND </t>
  </si>
  <si>
    <t>ATTACK</t>
  </si>
  <si>
    <t>First_Name</t>
  </si>
  <si>
    <t>Surname</t>
  </si>
  <si>
    <t>Competition</t>
  </si>
  <si>
    <t>ATP_Ranking</t>
  </si>
  <si>
    <t>Ranking_Points</t>
  </si>
  <si>
    <t>Challenger_Ranking</t>
  </si>
  <si>
    <t>Gender</t>
  </si>
  <si>
    <t>Date_Of_Birth</t>
  </si>
  <si>
    <t>Age</t>
  </si>
  <si>
    <t>Nationality</t>
  </si>
  <si>
    <t>Year_Turned_Pro</t>
  </si>
  <si>
    <t>Handedness</t>
  </si>
  <si>
    <t>Backhand</t>
  </si>
  <si>
    <t>Height (cm)</t>
  </si>
  <si>
    <t>Weight (kg)</t>
  </si>
  <si>
    <t>Serve_Flat</t>
  </si>
  <si>
    <t>Serve_Top_Spin</t>
  </si>
  <si>
    <t>Serve_Slice</t>
  </si>
  <si>
    <t>Forehand_Flat</t>
  </si>
  <si>
    <t>Forehand_Top_Spin</t>
  </si>
  <si>
    <t>Forehand_Slice</t>
  </si>
  <si>
    <t>Forehand_Volley</t>
  </si>
  <si>
    <t>Forehand_Drop_Shot</t>
  </si>
  <si>
    <t>Forehand_Lob</t>
  </si>
  <si>
    <t>Backhand_Flat</t>
  </si>
  <si>
    <t>Backhand_Top_Spin</t>
  </si>
  <si>
    <t>Backhand_Slice</t>
  </si>
  <si>
    <t>Backhand_Volley</t>
  </si>
  <si>
    <t>Backhand_Drop_Shot</t>
  </si>
  <si>
    <t>Backhand_Lob</t>
  </si>
  <si>
    <t>Power</t>
  </si>
  <si>
    <t>Reflexes</t>
  </si>
  <si>
    <t>Serve_Speed</t>
  </si>
  <si>
    <t>Stamina</t>
  </si>
  <si>
    <t>Running_Speed</t>
  </si>
  <si>
    <t>Mamak</t>
  </si>
  <si>
    <t>Alca</t>
  </si>
  <si>
    <t>South America - ATP</t>
  </si>
  <si>
    <t>N/A</t>
  </si>
  <si>
    <t>Male</t>
  </si>
  <si>
    <t>Peru</t>
  </si>
  <si>
    <t>Right</t>
  </si>
  <si>
    <t>Marco</t>
  </si>
  <si>
    <t>Alcabu</t>
  </si>
  <si>
    <t>North America - ATP</t>
  </si>
  <si>
    <t>Guatemala</t>
  </si>
  <si>
    <t>Left</t>
  </si>
  <si>
    <t>Ziba</t>
  </si>
  <si>
    <t>Amiri</t>
  </si>
  <si>
    <t>Asia - Challenger</t>
  </si>
  <si>
    <t>Female</t>
  </si>
  <si>
    <t>Afghanistan</t>
  </si>
  <si>
    <t>184</t>
  </si>
  <si>
    <t>69</t>
  </si>
  <si>
    <t>Botwe</t>
  </si>
  <si>
    <t>Ampadu</t>
  </si>
  <si>
    <t>Africa - ATP</t>
  </si>
  <si>
    <t>Togo</t>
  </si>
  <si>
    <t>190</t>
  </si>
  <si>
    <t>76</t>
  </si>
  <si>
    <t>Kristijan</t>
  </si>
  <si>
    <t>Antolic</t>
  </si>
  <si>
    <t>Europe - ATP</t>
  </si>
  <si>
    <t>Croatia</t>
  </si>
  <si>
    <t>179</t>
  </si>
  <si>
    <t>82</t>
  </si>
  <si>
    <t>Catalina</t>
  </si>
  <si>
    <t>Arias</t>
  </si>
  <si>
    <t>South America - Challenger</t>
  </si>
  <si>
    <t>Bolivia</t>
  </si>
  <si>
    <t>172</t>
  </si>
  <si>
    <t>Alfons</t>
  </si>
  <si>
    <t>Artigues</t>
  </si>
  <si>
    <t>Andorra</t>
  </si>
  <si>
    <t>185</t>
  </si>
  <si>
    <t>Ekua</t>
  </si>
  <si>
    <t>Baafi</t>
  </si>
  <si>
    <t>Ghana</t>
  </si>
  <si>
    <t>68</t>
  </si>
  <si>
    <t>Anber</t>
  </si>
  <si>
    <t>Baker</t>
  </si>
  <si>
    <t>United States of America</t>
  </si>
  <si>
    <t>Luiz</t>
  </si>
  <si>
    <t>Barros</t>
  </si>
  <si>
    <t>Europe - Challenger</t>
  </si>
  <si>
    <t>Portugal</t>
  </si>
  <si>
    <t>176</t>
  </si>
  <si>
    <t>90</t>
  </si>
  <si>
    <t>Tassis</t>
  </si>
  <si>
    <t>Bautista</t>
  </si>
  <si>
    <t>North America - Challenger</t>
  </si>
  <si>
    <t>Mexico</t>
  </si>
  <si>
    <t>187</t>
  </si>
  <si>
    <t>Baptiste</t>
  </si>
  <si>
    <t>Berthony</t>
  </si>
  <si>
    <t>Haiti</t>
  </si>
  <si>
    <t>75</t>
  </si>
  <si>
    <t>Tatiana</t>
  </si>
  <si>
    <t>Bertino</t>
  </si>
  <si>
    <t>Italy</t>
  </si>
  <si>
    <t>189</t>
  </si>
  <si>
    <t>Nemes</t>
  </si>
  <si>
    <t>Bianka</t>
  </si>
  <si>
    <t>Hungary</t>
  </si>
  <si>
    <t>180</t>
  </si>
  <si>
    <t>71</t>
  </si>
  <si>
    <t>Francisco Jose</t>
  </si>
  <si>
    <t>Briones</t>
  </si>
  <si>
    <t>Spain</t>
  </si>
  <si>
    <t>192</t>
  </si>
  <si>
    <t>85</t>
  </si>
  <si>
    <t>Ben</t>
  </si>
  <si>
    <t>Campbell</t>
  </si>
  <si>
    <t>Oceania - Challenger</t>
  </si>
  <si>
    <t>New Zealand</t>
  </si>
  <si>
    <t>183</t>
  </si>
  <si>
    <t xml:space="preserve">77 </t>
  </si>
  <si>
    <t>Amaru</t>
  </si>
  <si>
    <t>Carhuanina</t>
  </si>
  <si>
    <t>Sebastien</t>
  </si>
  <si>
    <t>Carton</t>
  </si>
  <si>
    <t>Belgium</t>
  </si>
  <si>
    <t>199</t>
  </si>
  <si>
    <t>89</t>
  </si>
  <si>
    <t>Sang-Gyeong</t>
  </si>
  <si>
    <t>Cheon</t>
  </si>
  <si>
    <t>South Korea</t>
  </si>
  <si>
    <t>Elizabeth</t>
  </si>
  <si>
    <t>Clark</t>
  </si>
  <si>
    <t>England</t>
  </si>
  <si>
    <t>188</t>
  </si>
  <si>
    <t>63</t>
  </si>
  <si>
    <t>Eric</t>
  </si>
  <si>
    <t>Collado</t>
  </si>
  <si>
    <t>175</t>
  </si>
  <si>
    <t>81</t>
  </si>
  <si>
    <t>Maria</t>
  </si>
  <si>
    <t>Crespo</t>
  </si>
  <si>
    <t>Colombia</t>
  </si>
  <si>
    <t>Aletta</t>
  </si>
  <si>
    <t>De Waal</t>
  </si>
  <si>
    <t>Africa  - Challenger</t>
  </si>
  <si>
    <t>South Africa</t>
  </si>
  <si>
    <t>170</t>
  </si>
  <si>
    <t>Isabelle</t>
  </si>
  <si>
    <t>Delsarte</t>
  </si>
  <si>
    <t>France</t>
  </si>
  <si>
    <t>64</t>
  </si>
  <si>
    <t>Adele</t>
  </si>
  <si>
    <t>Di Biasi</t>
  </si>
  <si>
    <t>171</t>
  </si>
  <si>
    <t>74</t>
  </si>
  <si>
    <t>Tyson</t>
  </si>
  <si>
    <t>Dremonte</t>
  </si>
  <si>
    <t>80</t>
  </si>
  <si>
    <t>Sylvie</t>
  </si>
  <si>
    <t>Dupont</t>
  </si>
  <si>
    <t>Oceania - ATP</t>
  </si>
  <si>
    <t>New Caledonia</t>
  </si>
  <si>
    <t>Yusri</t>
  </si>
  <si>
    <t>el-Jamal</t>
  </si>
  <si>
    <t>Bahrain</t>
  </si>
  <si>
    <t>18</t>
  </si>
  <si>
    <t>77</t>
  </si>
  <si>
    <t>Estevon</t>
  </si>
  <si>
    <t>Endrizzi</t>
  </si>
  <si>
    <t>Paraguay</t>
  </si>
  <si>
    <t>Mara</t>
  </si>
  <si>
    <t>Fernandes</t>
  </si>
  <si>
    <t>70</t>
  </si>
  <si>
    <t>Dith</t>
  </si>
  <si>
    <t>Finau</t>
  </si>
  <si>
    <t>Fiji</t>
  </si>
  <si>
    <t>196</t>
  </si>
  <si>
    <t>Olivia</t>
  </si>
  <si>
    <t>Flanagan</t>
  </si>
  <si>
    <t>181</t>
  </si>
  <si>
    <t xml:space="preserve">68  </t>
  </si>
  <si>
    <t>Alain</t>
  </si>
  <si>
    <t>Fofanah</t>
  </si>
  <si>
    <t>Sierra Leone</t>
  </si>
  <si>
    <t>83</t>
  </si>
  <si>
    <t>Maya</t>
  </si>
  <si>
    <t>Foster</t>
  </si>
  <si>
    <t>Canada</t>
  </si>
  <si>
    <t>Bryson</t>
  </si>
  <si>
    <t>Franklin</t>
  </si>
  <si>
    <t>Casper</t>
  </si>
  <si>
    <t>Fremault</t>
  </si>
  <si>
    <t>201</t>
  </si>
  <si>
    <t>Luella</t>
  </si>
  <si>
    <t>Gaspara</t>
  </si>
  <si>
    <t>Philippines</t>
  </si>
  <si>
    <t>62</t>
  </si>
  <si>
    <t>Paul</t>
  </si>
  <si>
    <t>Gerald</t>
  </si>
  <si>
    <t xml:space="preserve">76 </t>
  </si>
  <si>
    <t>Alejandro</t>
  </si>
  <si>
    <t>Getto</t>
  </si>
  <si>
    <t>195</t>
  </si>
  <si>
    <t>78</t>
  </si>
  <si>
    <t>Jake</t>
  </si>
  <si>
    <t>Goodrem</t>
  </si>
  <si>
    <t>Australia</t>
  </si>
  <si>
    <t xml:space="preserve">89 </t>
  </si>
  <si>
    <t>Chris</t>
  </si>
  <si>
    <t>Goodwin</t>
  </si>
  <si>
    <t>Zimbabwe</t>
  </si>
  <si>
    <t>178</t>
  </si>
  <si>
    <t>Lindsay</t>
  </si>
  <si>
    <t>Gould</t>
  </si>
  <si>
    <t>Jeongyu</t>
  </si>
  <si>
    <t>Gwon</t>
  </si>
  <si>
    <t>Asia - ATP</t>
  </si>
  <si>
    <t xml:space="preserve">80 </t>
  </si>
  <si>
    <t>Goli</t>
  </si>
  <si>
    <t>Haitembu</t>
  </si>
  <si>
    <t>Namibia</t>
  </si>
  <si>
    <t>169</t>
  </si>
  <si>
    <t>67</t>
  </si>
  <si>
    <t>Teresa</t>
  </si>
  <si>
    <t>Halstead</t>
  </si>
  <si>
    <t>Tonga</t>
  </si>
  <si>
    <t>65</t>
  </si>
  <si>
    <t>Sehyeog</t>
  </si>
  <si>
    <t>Ham</t>
  </si>
  <si>
    <t>Republic of Korea</t>
  </si>
  <si>
    <t>72</t>
  </si>
  <si>
    <t>Zahra</t>
  </si>
  <si>
    <t>Hamda</t>
  </si>
  <si>
    <t>Djibouti</t>
  </si>
  <si>
    <t>164</t>
  </si>
  <si>
    <t>Milo</t>
  </si>
  <si>
    <t>Hepner</t>
  </si>
  <si>
    <t>Germany</t>
  </si>
  <si>
    <t>202</t>
  </si>
  <si>
    <t xml:space="preserve">83  </t>
  </si>
  <si>
    <t>Karen</t>
  </si>
  <si>
    <t>Herbert</t>
  </si>
  <si>
    <t>Saint Kitts and Nevis</t>
  </si>
  <si>
    <t>Emma</t>
  </si>
  <si>
    <t>Heyns</t>
  </si>
  <si>
    <t>73</t>
  </si>
  <si>
    <t>Christine</t>
  </si>
  <si>
    <t>Holsen</t>
  </si>
  <si>
    <t>Norway</t>
  </si>
  <si>
    <t xml:space="preserve">67 </t>
  </si>
  <si>
    <t>Nasir</t>
  </si>
  <si>
    <t>Injia</t>
  </si>
  <si>
    <t>Papua New Guinea</t>
  </si>
  <si>
    <t>84</t>
  </si>
  <si>
    <t>Anno</t>
  </si>
  <si>
    <t>Iwao</t>
  </si>
  <si>
    <t>Japan</t>
  </si>
  <si>
    <t xml:space="preserve">87 </t>
  </si>
  <si>
    <t>Patricia</t>
  </si>
  <si>
    <t>Jeffers</t>
  </si>
  <si>
    <t>Jin Xin</t>
  </si>
  <si>
    <t>Jiang</t>
  </si>
  <si>
    <t>China</t>
  </si>
  <si>
    <t>Ryan</t>
  </si>
  <si>
    <t>Johnson</t>
  </si>
  <si>
    <t>Rouco</t>
  </si>
  <si>
    <t>Julian</t>
  </si>
  <si>
    <t>Costa Rica</t>
  </si>
  <si>
    <t>186</t>
  </si>
  <si>
    <t>Dishu</t>
  </si>
  <si>
    <t>Kansagara</t>
  </si>
  <si>
    <t>India</t>
  </si>
  <si>
    <t>Badru</t>
  </si>
  <si>
    <t>Kayitesi</t>
  </si>
  <si>
    <t>Rwanda</t>
  </si>
  <si>
    <t>177</t>
  </si>
  <si>
    <t>Jori</t>
  </si>
  <si>
    <t>Kelly</t>
  </si>
  <si>
    <t>Sota</t>
  </si>
  <si>
    <t>Kimura</t>
  </si>
  <si>
    <t>66</t>
  </si>
  <si>
    <t>Dylan</t>
  </si>
  <si>
    <t>Knight</t>
  </si>
  <si>
    <t xml:space="preserve">90 </t>
  </si>
  <si>
    <t>Ousame</t>
  </si>
  <si>
    <t>Konate</t>
  </si>
  <si>
    <t>Burkina Faso</t>
  </si>
  <si>
    <t>Leida</t>
  </si>
  <si>
    <t>Korjus</t>
  </si>
  <si>
    <t>Estonia</t>
  </si>
  <si>
    <t>Wilhelm</t>
  </si>
  <si>
    <t>Kosnik</t>
  </si>
  <si>
    <t>Poland</t>
  </si>
  <si>
    <t>Manee</t>
  </si>
  <si>
    <t>Kukrit</t>
  </si>
  <si>
    <t>Thailand</t>
  </si>
  <si>
    <t>Heidi</t>
  </si>
  <si>
    <t>Lachner</t>
  </si>
  <si>
    <t>Matko</t>
  </si>
  <si>
    <t>Lalic</t>
  </si>
  <si>
    <t>Serbia</t>
  </si>
  <si>
    <t>194</t>
  </si>
  <si>
    <t>86</t>
  </si>
  <si>
    <t>Montenegro</t>
  </si>
  <si>
    <t>Sebina</t>
  </si>
  <si>
    <t>Lavreneie</t>
  </si>
  <si>
    <t>Slovenia</t>
  </si>
  <si>
    <t>Alex</t>
  </si>
  <si>
    <t>Lawrence</t>
  </si>
  <si>
    <t xml:space="preserve">85 </t>
  </si>
  <si>
    <t>Jingqi</t>
  </si>
  <si>
    <t>Li</t>
  </si>
  <si>
    <t xml:space="preserve">71 </t>
  </si>
  <si>
    <t>Arieta</t>
  </si>
  <si>
    <t>Lofipo</t>
  </si>
  <si>
    <t>174</t>
  </si>
  <si>
    <t>Kellen</t>
  </si>
  <si>
    <t>Marks</t>
  </si>
  <si>
    <t>Callum</t>
  </si>
  <si>
    <t>Mcewan</t>
  </si>
  <si>
    <t xml:space="preserve">75 </t>
  </si>
  <si>
    <t>Erina</t>
  </si>
  <si>
    <t>Mete</t>
  </si>
  <si>
    <t>167</t>
  </si>
  <si>
    <t>Pinto</t>
  </si>
  <si>
    <t>Miguel</t>
  </si>
  <si>
    <t>Dominican Republic</t>
  </si>
  <si>
    <t>79</t>
  </si>
  <si>
    <t>Ruvarashe</t>
  </si>
  <si>
    <t>Mkondo</t>
  </si>
  <si>
    <t xml:space="preserve">62 </t>
  </si>
  <si>
    <t>Stefano</t>
  </si>
  <si>
    <t>Molina</t>
  </si>
  <si>
    <t>Lauren</t>
  </si>
  <si>
    <t>Moore</t>
  </si>
  <si>
    <t>Christian</t>
  </si>
  <si>
    <t>Moses</t>
  </si>
  <si>
    <t>Nauru</t>
  </si>
  <si>
    <t>Sonia</t>
  </si>
  <si>
    <t>Munoz</t>
  </si>
  <si>
    <t>Uruguay</t>
  </si>
  <si>
    <t>168</t>
  </si>
  <si>
    <t>Domenica</t>
  </si>
  <si>
    <t>Nardella</t>
  </si>
  <si>
    <t>Claudia</t>
  </si>
  <si>
    <t>Navarro</t>
  </si>
  <si>
    <t>Argentina</t>
  </si>
  <si>
    <t>Alejandra</t>
  </si>
  <si>
    <t>Nieto</t>
  </si>
  <si>
    <t>Felix</t>
  </si>
  <si>
    <t>Nilsson</t>
  </si>
  <si>
    <t>Sweden</t>
  </si>
  <si>
    <t>Ravindu</t>
  </si>
  <si>
    <t>Niroshan</t>
  </si>
  <si>
    <t>Sri Lanka</t>
  </si>
  <si>
    <t>182</t>
  </si>
  <si>
    <t>87</t>
  </si>
  <si>
    <t>Buba</t>
  </si>
  <si>
    <t>Njie</t>
  </si>
  <si>
    <t>Gambia</t>
  </si>
  <si>
    <t>Tumisang</t>
  </si>
  <si>
    <t>Ookeditse</t>
  </si>
  <si>
    <t>Botswana</t>
  </si>
  <si>
    <t>Juan</t>
  </si>
  <si>
    <t>Pedro</t>
  </si>
  <si>
    <t>88</t>
  </si>
  <si>
    <t>Kalere</t>
  </si>
  <si>
    <t>Pereira</t>
  </si>
  <si>
    <t>Sao Tome and Principe</t>
  </si>
  <si>
    <t xml:space="preserve">60 </t>
  </si>
  <si>
    <t>Kiara</t>
  </si>
  <si>
    <t>Peters</t>
  </si>
  <si>
    <t>165</t>
  </si>
  <si>
    <t>60</t>
  </si>
  <si>
    <t>Luca</t>
  </si>
  <si>
    <t>Porter</t>
  </si>
  <si>
    <t xml:space="preserve">79 </t>
  </si>
  <si>
    <t>Emilio</t>
  </si>
  <si>
    <t>Puig</t>
  </si>
  <si>
    <t>Ecuador</t>
  </si>
  <si>
    <t>Boyul</t>
  </si>
  <si>
    <t>Pyeon</t>
  </si>
  <si>
    <t>Sam</t>
  </si>
  <si>
    <t>Riley</t>
  </si>
  <si>
    <t>Sarah</t>
  </si>
  <si>
    <t>Ritchie</t>
  </si>
  <si>
    <t>Scotland</t>
  </si>
  <si>
    <t>Luz</t>
  </si>
  <si>
    <t>Rodriguez</t>
  </si>
  <si>
    <t>198</t>
  </si>
  <si>
    <t>Hugo</t>
  </si>
  <si>
    <t>Roman</t>
  </si>
  <si>
    <t>Fidel</t>
  </si>
  <si>
    <t>Sabella</t>
  </si>
  <si>
    <t>Davi</t>
  </si>
  <si>
    <t>Saraiva</t>
  </si>
  <si>
    <t>Brazil</t>
  </si>
  <si>
    <t>Vida</t>
  </si>
  <si>
    <t>Savic</t>
  </si>
  <si>
    <t>191</t>
  </si>
  <si>
    <t>Connor</t>
  </si>
  <si>
    <t>Scott</t>
  </si>
  <si>
    <t xml:space="preserve">78 </t>
  </si>
  <si>
    <t>Kyeyune</t>
  </si>
  <si>
    <t>Sempa</t>
  </si>
  <si>
    <t>Uganda</t>
  </si>
  <si>
    <t>Aok</t>
  </si>
  <si>
    <t>Setha</t>
  </si>
  <si>
    <t>Cambodia</t>
  </si>
  <si>
    <t>Ishiwata</t>
  </si>
  <si>
    <t>Shusake</t>
  </si>
  <si>
    <t>Kaden</t>
  </si>
  <si>
    <t>Simmons</t>
  </si>
  <si>
    <t>Edgar</t>
  </si>
  <si>
    <t>Simon</t>
  </si>
  <si>
    <t>Mack</t>
  </si>
  <si>
    <t>Simpson</t>
  </si>
  <si>
    <t xml:space="preserve">86 </t>
  </si>
  <si>
    <t>Zayden</t>
  </si>
  <si>
    <t>Smith</t>
  </si>
  <si>
    <t>Clara</t>
  </si>
  <si>
    <t>Suarez</t>
  </si>
  <si>
    <t xml:space="preserve">66 </t>
  </si>
  <si>
    <t>Sompron</t>
  </si>
  <si>
    <t>Suttirat</t>
  </si>
  <si>
    <t>James</t>
  </si>
  <si>
    <t>Taylor</t>
  </si>
  <si>
    <t>Taniel</t>
  </si>
  <si>
    <t>Temo</t>
  </si>
  <si>
    <t>197</t>
  </si>
  <si>
    <t>Kalsang</t>
  </si>
  <si>
    <t>Thaye</t>
  </si>
  <si>
    <t>Bhutan</t>
  </si>
  <si>
    <t>Max</t>
  </si>
  <si>
    <t>Thompson</t>
  </si>
  <si>
    <t xml:space="preserve">81 </t>
  </si>
  <si>
    <t>Georgia</t>
  </si>
  <si>
    <t>Toa</t>
  </si>
  <si>
    <t>Vanuatu</t>
  </si>
  <si>
    <t>Lopez</t>
  </si>
  <si>
    <t>Tomas</t>
  </si>
  <si>
    <t>El Salvador</t>
  </si>
  <si>
    <t>Sandra</t>
  </si>
  <si>
    <t>Torres</t>
  </si>
  <si>
    <t>Chile</t>
  </si>
  <si>
    <t>Zak</t>
  </si>
  <si>
    <t>Turner</t>
  </si>
  <si>
    <t>Wales</t>
  </si>
  <si>
    <t>Jannie</t>
  </si>
  <si>
    <t>Van Der Merwe</t>
  </si>
  <si>
    <t>Laura</t>
  </si>
  <si>
    <t>Vazquez</t>
  </si>
  <si>
    <t>Ines</t>
  </si>
  <si>
    <t>Vidal</t>
  </si>
  <si>
    <t>Amber</t>
  </si>
  <si>
    <t>Wheelwright</t>
  </si>
  <si>
    <t>Delilah</t>
  </si>
  <si>
    <t>Whitcombe</t>
  </si>
  <si>
    <t>Jamaica</t>
  </si>
  <si>
    <t>Haru</t>
  </si>
  <si>
    <t>Witika</t>
  </si>
  <si>
    <t>Matilda</t>
  </si>
  <si>
    <t>Wynter</t>
  </si>
  <si>
    <t xml:space="preserve">72 </t>
  </si>
  <si>
    <t>Mingjie</t>
  </si>
  <si>
    <t>Yan</t>
  </si>
  <si>
    <t xml:space="preserve">88 </t>
  </si>
  <si>
    <t>Husni</t>
  </si>
  <si>
    <t>Ziqia</t>
  </si>
  <si>
    <t>Qatar</t>
  </si>
  <si>
    <t>Mean</t>
  </si>
  <si>
    <t xml:space="preserve">Number of </t>
  </si>
  <si>
    <t>Median</t>
  </si>
  <si>
    <t>PLAYER</t>
  </si>
  <si>
    <t>OVERALL</t>
  </si>
  <si>
    <t>Weightings</t>
  </si>
  <si>
    <t>%</t>
  </si>
  <si>
    <t>Overall</t>
  </si>
  <si>
    <t xml:space="preserve">Serve </t>
  </si>
  <si>
    <t>Serve</t>
  </si>
  <si>
    <t>Forehand</t>
  </si>
  <si>
    <t xml:space="preserve">Forehand </t>
  </si>
  <si>
    <t>Attack</t>
  </si>
  <si>
    <t xml:space="preserve">Mean </t>
  </si>
  <si>
    <t>FORE</t>
  </si>
  <si>
    <t>BACK</t>
  </si>
  <si>
    <t>ATT</t>
  </si>
  <si>
    <t>firstname</t>
  </si>
  <si>
    <t>surname</t>
  </si>
  <si>
    <t>atp ranking</t>
  </si>
  <si>
    <t>ranking points</t>
  </si>
  <si>
    <t>gender</t>
  </si>
  <si>
    <t>dateofbirth</t>
  </si>
  <si>
    <t>age</t>
  </si>
  <si>
    <t>nationality</t>
  </si>
  <si>
    <t>yearTurnedPro</t>
  </si>
  <si>
    <t>handedness</t>
  </si>
  <si>
    <t>backhand</t>
  </si>
  <si>
    <t>height</t>
  </si>
  <si>
    <t>weight</t>
  </si>
  <si>
    <t>Serve Flat</t>
  </si>
  <si>
    <t>Serve Top Spin</t>
  </si>
  <si>
    <t>Serve Slice</t>
  </si>
  <si>
    <t>Forehand Flat</t>
  </si>
  <si>
    <t>Forehand Top Spin</t>
  </si>
  <si>
    <t>Forehand Slice</t>
  </si>
  <si>
    <t>Forehand Volley</t>
  </si>
  <si>
    <t>Forehand Drop Shot</t>
  </si>
  <si>
    <t>Forehand Lob</t>
  </si>
  <si>
    <t>Backhand Flat</t>
  </si>
  <si>
    <t>Backhand Top Spin</t>
  </si>
  <si>
    <t>Backhand Slice</t>
  </si>
  <si>
    <t>Backhand Volley</t>
  </si>
  <si>
    <t>Backhand Drop Shot</t>
  </si>
  <si>
    <t>Backhand Lob</t>
  </si>
  <si>
    <t>Serve Speed</t>
  </si>
  <si>
    <t>Running Speed</t>
  </si>
  <si>
    <t>1.9</t>
  </si>
  <si>
    <t>28-11-1996</t>
  </si>
  <si>
    <t>Two-Handed</t>
  </si>
  <si>
    <t>1.82</t>
  </si>
  <si>
    <t>30-4-1994</t>
  </si>
  <si>
    <t>One-Handed</t>
  </si>
  <si>
    <t>1.83</t>
  </si>
  <si>
    <t>1.79</t>
  </si>
  <si>
    <t>20.10.05</t>
  </si>
  <si>
    <t>1.83m</t>
  </si>
  <si>
    <t>80kg</t>
  </si>
  <si>
    <t>2.3.94</t>
  </si>
  <si>
    <t>71kg</t>
  </si>
  <si>
    <t>07/02/96</t>
  </si>
  <si>
    <t>1.87m</t>
  </si>
  <si>
    <t>87kg</t>
  </si>
  <si>
    <t>18/05/1988</t>
  </si>
  <si>
    <t>79kg</t>
  </si>
  <si>
    <t>04/03/1997</t>
  </si>
  <si>
    <t>1.81</t>
  </si>
  <si>
    <t>9.4.89</t>
  </si>
  <si>
    <t>88kg</t>
  </si>
  <si>
    <t>27/12/04</t>
  </si>
  <si>
    <t>86kg</t>
  </si>
  <si>
    <t>6/7/06</t>
  </si>
  <si>
    <t>5ft 7in</t>
  </si>
  <si>
    <t>15/8/98</t>
  </si>
  <si>
    <t>13/3/90</t>
  </si>
  <si>
    <t>R</t>
  </si>
  <si>
    <t>175cm</t>
  </si>
  <si>
    <t>28/10/89</t>
  </si>
  <si>
    <t>1.85</t>
  </si>
  <si>
    <t>7/7/95</t>
  </si>
  <si>
    <t>One</t>
  </si>
  <si>
    <t>6' 6"</t>
  </si>
  <si>
    <t>29/6/88</t>
  </si>
  <si>
    <t>5ft 8inches</t>
  </si>
  <si>
    <t>67kgs</t>
  </si>
  <si>
    <t>15/05/90</t>
  </si>
  <si>
    <t>22/8/88</t>
  </si>
  <si>
    <t>2.02</t>
  </si>
  <si>
    <t>83 kilograms</t>
  </si>
  <si>
    <t>11/6/98</t>
  </si>
  <si>
    <t>Two</t>
  </si>
  <si>
    <t>180cm</t>
  </si>
  <si>
    <t>21/06/03</t>
  </si>
  <si>
    <t>1m 99cm</t>
  </si>
  <si>
    <t>25/12/1991</t>
  </si>
  <si>
    <t>171cm</t>
  </si>
  <si>
    <t>21/4/05</t>
  </si>
  <si>
    <t>76kg</t>
  </si>
  <si>
    <t>19/04/04</t>
  </si>
  <si>
    <t>L</t>
  </si>
  <si>
    <t>2m 01cm</t>
  </si>
  <si>
    <t>3/10/2006</t>
  </si>
  <si>
    <t>21/9/92</t>
  </si>
  <si>
    <t>1.79m</t>
  </si>
  <si>
    <t>name</t>
  </si>
  <si>
    <t>ageTurnedPro</t>
  </si>
  <si>
    <t>Flat</t>
  </si>
  <si>
    <t>Top Spin</t>
  </si>
  <si>
    <t>Slice</t>
  </si>
  <si>
    <t>Volley</t>
  </si>
  <si>
    <t>Drop Shot</t>
  </si>
  <si>
    <t>Lob</t>
  </si>
  <si>
    <t>RILEY</t>
  </si>
  <si>
    <t>7/11/1994</t>
  </si>
  <si>
    <t>6'2"</t>
  </si>
  <si>
    <t>141</t>
  </si>
  <si>
    <t>SIMMONS</t>
  </si>
  <si>
    <t>12/10/3000</t>
  </si>
  <si>
    <t>5' 11"</t>
  </si>
  <si>
    <t>ALCABU</t>
  </si>
  <si>
    <t>03.11.89</t>
  </si>
  <si>
    <t>5'9''</t>
  </si>
  <si>
    <t>178lbs</t>
  </si>
  <si>
    <t>FOSTER</t>
  </si>
  <si>
    <t>06.20.2001</t>
  </si>
  <si>
    <t>6 foot 3 inches</t>
  </si>
  <si>
    <t>169.76</t>
  </si>
  <si>
    <t>Apr-4-98</t>
  </si>
  <si>
    <t>1.81m</t>
  </si>
  <si>
    <t>171.9</t>
  </si>
  <si>
    <t>KELLY</t>
  </si>
  <si>
    <t>May-5-90</t>
  </si>
  <si>
    <t>6'</t>
  </si>
  <si>
    <t>189.6</t>
  </si>
  <si>
    <t>GOODWIN</t>
  </si>
  <si>
    <t>May-15-94</t>
  </si>
  <si>
    <t>5'10"</t>
  </si>
  <si>
    <t>189.6lbs</t>
  </si>
  <si>
    <t>BAKER</t>
  </si>
  <si>
    <t>Deb-2-1904</t>
  </si>
  <si>
    <t>6' 3"</t>
  </si>
  <si>
    <t>145</t>
  </si>
  <si>
    <t>FRANKLIN</t>
  </si>
  <si>
    <t>Jun-22-93</t>
  </si>
  <si>
    <t>85kg</t>
  </si>
  <si>
    <t>VAZQUEZ</t>
  </si>
  <si>
    <t>6/2/00</t>
  </si>
  <si>
    <t>190cm</t>
  </si>
  <si>
    <t>132lbs</t>
  </si>
  <si>
    <t>GOULD</t>
  </si>
  <si>
    <t>Jan-7-93</t>
  </si>
  <si>
    <t>154</t>
  </si>
  <si>
    <t>MARKS</t>
  </si>
  <si>
    <t>13-13-00</t>
  </si>
  <si>
    <t>6' 2"</t>
  </si>
  <si>
    <t>176.4</t>
  </si>
  <si>
    <t>6-aug-1989</t>
  </si>
  <si>
    <t>McEwan</t>
  </si>
  <si>
    <t>02/02/1990</t>
  </si>
  <si>
    <t>194cm</t>
  </si>
  <si>
    <t>75kg</t>
  </si>
  <si>
    <t>26/03/1996</t>
  </si>
  <si>
    <t>201cm</t>
  </si>
  <si>
    <t>89kg</t>
  </si>
  <si>
    <t>05/09/2006</t>
  </si>
  <si>
    <t>68 kilograms</t>
  </si>
  <si>
    <t>21.1.1996</t>
  </si>
  <si>
    <t>197cm</t>
  </si>
  <si>
    <t>Full Name</t>
  </si>
  <si>
    <t>NAVARRO</t>
  </si>
  <si>
    <t>Mar-19-2002</t>
  </si>
  <si>
    <t>TORRES</t>
  </si>
  <si>
    <t>11/28/1996</t>
  </si>
  <si>
    <t>ENDRIZZI</t>
  </si>
  <si>
    <t>7/30/1993</t>
  </si>
  <si>
    <t>ALCA</t>
  </si>
  <si>
    <t>5/2/02</t>
  </si>
  <si>
    <t>5' 12"</t>
  </si>
  <si>
    <t>Nov-26-2006</t>
  </si>
  <si>
    <t>PUIG</t>
  </si>
  <si>
    <t>17/11/91</t>
  </si>
  <si>
    <t>MUNOZ</t>
  </si>
  <si>
    <t>7/11/90</t>
  </si>
  <si>
    <t>challenger ranking</t>
  </si>
  <si>
    <t>yearOfBirth</t>
  </si>
  <si>
    <t>2/2</t>
  </si>
  <si>
    <t>2002</t>
  </si>
  <si>
    <t>184cm</t>
  </si>
  <si>
    <t>5/2</t>
  </si>
  <si>
    <t>2004</t>
  </si>
  <si>
    <t>164cm</t>
  </si>
  <si>
    <t>16/12</t>
  </si>
  <si>
    <t>1993</t>
  </si>
  <si>
    <t>10/10</t>
  </si>
  <si>
    <t>1996</t>
  </si>
  <si>
    <t>1.8</t>
  </si>
  <si>
    <t>6/1</t>
  </si>
  <si>
    <t>1997</t>
  </si>
  <si>
    <t>15/2</t>
  </si>
  <si>
    <t>2001</t>
  </si>
  <si>
    <t>178cm</t>
  </si>
  <si>
    <t>25/12</t>
  </si>
  <si>
    <t>1991</t>
  </si>
  <si>
    <t>1.70m</t>
  </si>
  <si>
    <t>7/7</t>
  </si>
  <si>
    <t>1992</t>
  </si>
  <si>
    <t>62kg</t>
  </si>
  <si>
    <t>24/08</t>
  </si>
  <si>
    <t>2006</t>
  </si>
  <si>
    <t>186cm</t>
  </si>
  <si>
    <t>60kg</t>
  </si>
  <si>
    <t>6/2</t>
  </si>
  <si>
    <t>1990</t>
  </si>
  <si>
    <t>30/7</t>
  </si>
  <si>
    <t>1988</t>
  </si>
  <si>
    <t>1.69</t>
  </si>
  <si>
    <t>11/6</t>
  </si>
  <si>
    <t>1989</t>
  </si>
  <si>
    <t>191cm</t>
  </si>
  <si>
    <t>F</t>
  </si>
  <si>
    <t>3.6.05</t>
  </si>
  <si>
    <t>1.75</t>
  </si>
  <si>
    <t>M</t>
  </si>
  <si>
    <t>13/1/95</t>
  </si>
  <si>
    <t>24.6.91</t>
  </si>
  <si>
    <t>NA</t>
  </si>
  <si>
    <t>05/09/03</t>
  </si>
  <si>
    <t>1.77</t>
  </si>
  <si>
    <t>11/07/94</t>
  </si>
  <si>
    <t>23/03/2004</t>
  </si>
  <si>
    <t>1.91</t>
  </si>
  <si>
    <t>9.3.1989</t>
  </si>
  <si>
    <t>04/07/1992</t>
  </si>
  <si>
    <t>15.07.92</t>
  </si>
  <si>
    <t>12.02.93</t>
  </si>
  <si>
    <t>1.71</t>
  </si>
  <si>
    <t>16.12.1996</t>
  </si>
  <si>
    <t>27/08/06</t>
  </si>
  <si>
    <t>1.99m</t>
  </si>
  <si>
    <t>19/5/2001</t>
  </si>
  <si>
    <t>22/05/03</t>
  </si>
  <si>
    <t>5/7/201</t>
  </si>
  <si>
    <t>28/6</t>
  </si>
  <si>
    <t>18/12/00</t>
  </si>
  <si>
    <t>1.90</t>
  </si>
  <si>
    <t>09/08/97</t>
  </si>
  <si>
    <t>1.89m</t>
  </si>
  <si>
    <t>3/18/98</t>
  </si>
  <si>
    <t>29/11/04</t>
  </si>
  <si>
    <t>1.88m</t>
  </si>
  <si>
    <t>63 kg</t>
  </si>
  <si>
    <t>20/10/98</t>
  </si>
  <si>
    <t>05/10/95</t>
  </si>
  <si>
    <t>1.95m</t>
  </si>
  <si>
    <t>20/11/92</t>
  </si>
  <si>
    <t>23/6/1888</t>
  </si>
  <si>
    <t>189cm</t>
  </si>
  <si>
    <t>21/10/06</t>
  </si>
  <si>
    <t>66kg</t>
  </si>
  <si>
    <t>3/4/1989</t>
  </si>
  <si>
    <t>01/07/2000</t>
  </si>
  <si>
    <t>27/04/88</t>
  </si>
  <si>
    <t>1.78m</t>
  </si>
  <si>
    <t>26/8/01</t>
  </si>
  <si>
    <t>20/5/91</t>
  </si>
  <si>
    <t>20/12/01</t>
  </si>
  <si>
    <t>29/10/1994</t>
  </si>
  <si>
    <t>78 kg</t>
  </si>
  <si>
    <t>TYSON</t>
  </si>
  <si>
    <t>Sep-6-99</t>
  </si>
  <si>
    <t>ROUCO</t>
  </si>
  <si>
    <t>Jul-03-1992</t>
  </si>
  <si>
    <t>MOORE</t>
  </si>
  <si>
    <t>4/9/1999</t>
  </si>
  <si>
    <t>HERBERT</t>
  </si>
  <si>
    <t>7/13/1988</t>
  </si>
  <si>
    <t>JEFFERS</t>
  </si>
  <si>
    <t>11/15/2000</t>
  </si>
  <si>
    <t>5' 10"</t>
  </si>
  <si>
    <t>LOPEZ</t>
  </si>
  <si>
    <t>4/16/06</t>
  </si>
  <si>
    <t>BAPTISTE</t>
  </si>
  <si>
    <t>6/11/01</t>
  </si>
  <si>
    <t>TASSIS</t>
  </si>
  <si>
    <t>9/10/2000</t>
  </si>
  <si>
    <t>WHITCOMBE</t>
  </si>
  <si>
    <t>03/19/98</t>
  </si>
  <si>
    <t>5' 9"</t>
  </si>
  <si>
    <t>163lbs</t>
  </si>
  <si>
    <t>PETERS</t>
  </si>
  <si>
    <t>30/1/1994</t>
  </si>
  <si>
    <t>PINTO</t>
  </si>
  <si>
    <t>9.8/2005</t>
  </si>
  <si>
    <t>42/100</t>
  </si>
  <si>
    <t>49/100</t>
  </si>
  <si>
    <t>59/100</t>
  </si>
  <si>
    <t>47/100</t>
  </si>
  <si>
    <t>37/100</t>
  </si>
  <si>
    <t>54/100</t>
  </si>
  <si>
    <t>61/100</t>
  </si>
  <si>
    <t>64/100</t>
  </si>
  <si>
    <t>52/100</t>
  </si>
  <si>
    <t>39/100</t>
  </si>
  <si>
    <t>51/100</t>
  </si>
  <si>
    <t>57/100</t>
  </si>
  <si>
    <t>55/100</t>
  </si>
  <si>
    <t>12-Nov-06</t>
  </si>
  <si>
    <t>62/100</t>
  </si>
  <si>
    <t>56/100</t>
  </si>
  <si>
    <t>68/100</t>
  </si>
  <si>
    <t>53/100</t>
  </si>
  <si>
    <t>65/100</t>
  </si>
  <si>
    <t>58/100</t>
  </si>
  <si>
    <t>22-MAY-2002</t>
  </si>
  <si>
    <t>179cm</t>
  </si>
  <si>
    <t>81kg</t>
  </si>
  <si>
    <t>46/100</t>
  </si>
  <si>
    <t>60/100</t>
  </si>
  <si>
    <t>48/100</t>
  </si>
  <si>
    <t>18/10/05</t>
  </si>
  <si>
    <t>167cm</t>
  </si>
  <si>
    <t>72kg</t>
  </si>
  <si>
    <t>41/100</t>
  </si>
  <si>
    <t>43/100</t>
  </si>
  <si>
    <t>35/100</t>
  </si>
  <si>
    <t>45/100</t>
  </si>
  <si>
    <t>5/2/1999</t>
  </si>
  <si>
    <t>23/01/2000</t>
  </si>
  <si>
    <t>71/100</t>
  </si>
  <si>
    <t>63/100</t>
  </si>
  <si>
    <t>73/100</t>
  </si>
  <si>
    <t>70/100</t>
  </si>
  <si>
    <t>17.11.1996</t>
  </si>
  <si>
    <t>196cm</t>
  </si>
  <si>
    <t>36/100</t>
  </si>
  <si>
    <t>34/100</t>
  </si>
  <si>
    <t>32/100</t>
  </si>
  <si>
    <t>50/100</t>
  </si>
  <si>
    <t>06/09/1999</t>
  </si>
  <si>
    <t>69/100</t>
  </si>
  <si>
    <t>06/10/1996</t>
  </si>
  <si>
    <t>185cm</t>
  </si>
  <si>
    <t>66/100</t>
  </si>
  <si>
    <t>10/11/1992</t>
  </si>
  <si>
    <t>2.01</t>
  </si>
  <si>
    <t>90kg</t>
  </si>
  <si>
    <t>44/100</t>
  </si>
  <si>
    <t>20.02.1991</t>
  </si>
  <si>
    <t>20.03.2004</t>
  </si>
  <si>
    <t>187cm</t>
  </si>
  <si>
    <t>67/100</t>
  </si>
  <si>
    <t>06.08.1993</t>
  </si>
  <si>
    <t>174cm</t>
  </si>
  <si>
    <t>22/06/1998</t>
  </si>
  <si>
    <t>77kg</t>
  </si>
  <si>
    <t>08-Mar-1999</t>
  </si>
  <si>
    <t>192cm</t>
  </si>
  <si>
    <t>78kg</t>
  </si>
  <si>
    <t>23/09/2000</t>
  </si>
  <si>
    <t>ageTurned Pro</t>
  </si>
  <si>
    <t>18/10/2005</t>
  </si>
  <si>
    <t>6' 1"</t>
  </si>
  <si>
    <t>6.1/10</t>
  </si>
  <si>
    <t>6.4/10</t>
  </si>
  <si>
    <t>5.1/10</t>
  </si>
  <si>
    <t>6.8/10</t>
  </si>
  <si>
    <t>5.4/10</t>
  </si>
  <si>
    <t>5.7/10</t>
  </si>
  <si>
    <t>6.3/10</t>
  </si>
  <si>
    <t>7.3/10</t>
  </si>
  <si>
    <t>6.6/10</t>
  </si>
  <si>
    <t>6.7/10</t>
  </si>
  <si>
    <t>6.5/10</t>
  </si>
  <si>
    <t>2/8/1993</t>
  </si>
  <si>
    <t>168lbs</t>
  </si>
  <si>
    <t>5.5/10</t>
  </si>
  <si>
    <t>3.8/10</t>
  </si>
  <si>
    <t>3.4/10</t>
  </si>
  <si>
    <t>4.4/10</t>
  </si>
  <si>
    <t>3.6/10</t>
  </si>
  <si>
    <t>4.9/10</t>
  </si>
  <si>
    <t>4/10</t>
  </si>
  <si>
    <t>5.9/10</t>
  </si>
  <si>
    <t>5.3/10</t>
  </si>
  <si>
    <t>4.3/10</t>
  </si>
  <si>
    <t>6/10</t>
  </si>
  <si>
    <t>4.5/10</t>
  </si>
  <si>
    <t>27/11/2005</t>
  </si>
  <si>
    <t>6.2/10</t>
  </si>
  <si>
    <t>5.6/10</t>
  </si>
  <si>
    <t>5.8/10</t>
  </si>
  <si>
    <t>2/8/1999</t>
  </si>
  <si>
    <t>4.1/10</t>
  </si>
  <si>
    <t>5/10</t>
  </si>
  <si>
    <t>4.8/10</t>
  </si>
  <si>
    <t>3.9/10</t>
  </si>
  <si>
    <t>3.5/10</t>
  </si>
  <si>
    <t>4.7/10</t>
  </si>
  <si>
    <t>5.2/10</t>
  </si>
  <si>
    <t>3.7/10</t>
  </si>
  <si>
    <t>18/10/1998</t>
  </si>
  <si>
    <t>63kg</t>
  </si>
  <si>
    <t>4.2/10</t>
  </si>
  <si>
    <t>4.6/10</t>
  </si>
  <si>
    <t>11/5/2004</t>
  </si>
  <si>
    <t>163 punds</t>
  </si>
  <si>
    <t>14/04/2001</t>
  </si>
  <si>
    <t>19/12/1988</t>
  </si>
  <si>
    <t>5'9"</t>
  </si>
  <si>
    <t>165 pounds</t>
  </si>
  <si>
    <t>16/9/2004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</si>
</sst>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/&quot;m&quot;/&quot;yy"/>
    <numFmt numFmtId="165" formatCode="0.0"/>
    <numFmt numFmtId="166" formatCode="d/m/yyyy"/>
    <numFmt numFmtId="167" formatCode="###0"/>
    <numFmt numFmtId="168" formatCode="M/d/yyyy"/>
    <numFmt numFmtId="169" formatCode="m/d/yyyy"/>
    <numFmt numFmtId="170" formatCode="m/d"/>
  </numFmts>
  <fonts count="1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sz val="8.0"/>
      <color theme="1"/>
      <name val="Arial"/>
    </font>
    <font>
      <b/>
      <sz val="8.0"/>
      <color rgb="FFFFFFFF"/>
      <name val="Arial"/>
    </font>
    <font>
      <b/>
      <sz val="8.0"/>
      <color theme="0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  <scheme val="minor"/>
    </font>
    <font>
      <b/>
      <sz val="11.0"/>
      <color theme="1"/>
      <name val="Arial"/>
      <scheme val="minor"/>
    </font>
    <font>
      <b/>
      <sz val="8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8080"/>
        <bgColor rgb="FFFF8080"/>
      </patternFill>
    </fill>
    <fill>
      <patternFill patternType="solid">
        <fgColor rgb="FF9999FF"/>
        <bgColor rgb="FF9999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339966"/>
        <bgColor rgb="FF339966"/>
      </patternFill>
    </fill>
    <fill>
      <patternFill patternType="solid">
        <fgColor rgb="FF9FC5E8"/>
        <bgColor rgb="FF9FC5E8"/>
      </patternFill>
    </fill>
    <fill>
      <patternFill patternType="solid">
        <fgColor rgb="FF00808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center" readingOrder="0" vertical="bottom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5" fontId="3" numFmtId="0" xfId="0" applyAlignment="1" applyFill="1" applyFont="1">
      <alignment horizontal="center" readingOrder="0" vertical="bottom"/>
    </xf>
    <xf borderId="0" fillId="6" fontId="4" numFmtId="0" xfId="0" applyAlignment="1" applyFill="1" applyFont="1">
      <alignment horizontal="center" readingOrder="0" vertical="bottom"/>
    </xf>
    <xf borderId="0" fillId="7" fontId="3" numFmtId="165" xfId="0" applyAlignment="1" applyFill="1" applyFont="1" applyNumberFormat="1">
      <alignment horizontal="center" readingOrder="0" vertical="bottom"/>
    </xf>
    <xf borderId="1" fillId="7" fontId="3" numFmtId="165" xfId="0" applyAlignment="1" applyBorder="1" applyFont="1" applyNumberFormat="1">
      <alignment horizontal="center" readingOrder="0" vertical="bottom"/>
    </xf>
    <xf borderId="0" fillId="8" fontId="4" numFmtId="0" xfId="0" applyAlignment="1" applyFill="1" applyFont="1">
      <alignment horizontal="center" readingOrder="0" vertical="bottom"/>
    </xf>
    <xf borderId="0" fillId="8" fontId="4" numFmtId="164" xfId="0" applyAlignment="1" applyFont="1" applyNumberFormat="1">
      <alignment horizontal="center" readingOrder="0" vertical="bottom"/>
    </xf>
    <xf borderId="0" fillId="8" fontId="5" numFmtId="0" xfId="0" applyAlignment="1" applyFont="1">
      <alignment horizontal="center" readingOrder="0" vertical="bottom"/>
    </xf>
    <xf borderId="0" fillId="8" fontId="4" numFmtId="1" xfId="0" applyAlignment="1" applyFont="1" applyNumberForma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0" fontId="2" numFmtId="1" xfId="0" applyAlignment="1" applyFont="1" applyNumberFormat="1">
      <alignment horizontal="center" vertical="bottom"/>
    </xf>
    <xf borderId="0" fillId="9" fontId="7" numFmtId="0" xfId="0" applyAlignment="1" applyFill="1" applyFont="1">
      <alignment horizontal="center" readingOrder="0" vertical="bottom"/>
    </xf>
    <xf borderId="0" fillId="9" fontId="7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10" fontId="8" numFmtId="0" xfId="0" applyAlignment="1" applyFill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10" fontId="6" numFmtId="0" xfId="0" applyAlignment="1" applyFont="1">
      <alignment horizontal="center" readingOrder="0"/>
    </xf>
    <xf borderId="0" fillId="11" fontId="2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7" numFmtId="1" xfId="0" applyAlignment="1" applyFont="1" applyNumberFormat="1">
      <alignment horizontal="center" readingOrder="0"/>
    </xf>
    <xf borderId="0" fillId="11" fontId="2" numFmtId="0" xfId="0" applyAlignment="1" applyFont="1">
      <alignment horizontal="center" vertical="bottom"/>
    </xf>
    <xf borderId="0" fillId="12" fontId="2" numFmtId="164" xfId="0" applyAlignment="1" applyFill="1" applyFont="1" applyNumberFormat="1">
      <alignment horizontal="center"/>
    </xf>
    <xf borderId="0" fillId="12" fontId="2" numFmtId="0" xfId="0" applyAlignment="1" applyFont="1">
      <alignment horizontal="center"/>
    </xf>
    <xf borderId="0" fillId="11" fontId="2" numFmtId="1" xfId="0" applyAlignment="1" applyFont="1" applyNumberFormat="1">
      <alignment horizontal="center" readingOrder="0"/>
    </xf>
    <xf borderId="0" fillId="11" fontId="7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11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11" fontId="6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12" fontId="6" numFmtId="0" xfId="0" applyAlignment="1" applyFont="1">
      <alignment horizontal="center" readingOrder="0"/>
    </xf>
    <xf borderId="0" fillId="11" fontId="8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11" fontId="7" numFmtId="0" xfId="0" applyAlignment="1" applyFont="1">
      <alignment horizontal="center" readingOrder="0"/>
    </xf>
    <xf borderId="0" fillId="9" fontId="10" numFmtId="0" xfId="0" applyAlignment="1" applyFont="1">
      <alignment horizontal="center" readingOrder="0" vertical="bottom"/>
    </xf>
    <xf borderId="0" fillId="9" fontId="2" numFmtId="0" xfId="0" applyAlignment="1" applyFont="1">
      <alignment horizontal="center" readingOrder="0" vertical="bottom"/>
    </xf>
    <xf borderId="0" fillId="9" fontId="2" numFmtId="0" xfId="0" applyAlignment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1" numFmtId="1" xfId="0" applyAlignment="1" applyFont="1" applyNumberFormat="1">
      <alignment horizontal="center" readingOrder="0" vertical="bottom"/>
    </xf>
    <xf borderId="0" fillId="0" fontId="11" numFmtId="1" xfId="0" applyAlignment="1" applyFont="1" applyNumberFormat="1">
      <alignment horizontal="center" vertical="bottom"/>
    </xf>
    <xf borderId="0" fillId="0" fontId="12" numFmtId="0" xfId="0" applyAlignment="1" applyFont="1">
      <alignment horizontal="center"/>
    </xf>
    <xf borderId="0" fillId="0" fontId="12" numFmtId="1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4" fontId="3" numFmtId="1" xfId="0" applyAlignment="1" applyFont="1" applyNumberFormat="1">
      <alignment horizontal="center" readingOrder="0" vertical="bottom"/>
    </xf>
    <xf borderId="0" fillId="5" fontId="12" numFmtId="1" xfId="0" applyFont="1" applyNumberFormat="1"/>
    <xf borderId="0" fillId="11" fontId="13" numFmtId="0" xfId="0" applyAlignment="1" applyFont="1">
      <alignment horizontal="center" readingOrder="0"/>
    </xf>
    <xf borderId="0" fillId="5" fontId="3" numFmtId="1" xfId="0" applyAlignment="1" applyFont="1" applyNumberFormat="1">
      <alignment horizontal="center" readingOrder="0" vertical="bottom"/>
    </xf>
    <xf borderId="0" fillId="2" fontId="11" numFmtId="1" xfId="0" applyAlignment="1" applyFont="1" applyNumberFormat="1">
      <alignment horizontal="center"/>
    </xf>
    <xf borderId="0" fillId="3" fontId="11" numFmtId="1" xfId="0" applyAlignment="1" applyFont="1" applyNumberFormat="1">
      <alignment horizontal="center"/>
    </xf>
    <xf borderId="0" fillId="4" fontId="11" numFmtId="1" xfId="0" applyAlignment="1" applyFont="1" applyNumberFormat="1">
      <alignment horizontal="center"/>
    </xf>
    <xf borderId="0" fillId="11" fontId="13" numFmtId="1" xfId="0" applyAlignment="1" applyFont="1" applyNumberFormat="1">
      <alignment horizontal="center"/>
    </xf>
    <xf borderId="0" fillId="0" fontId="12" numFmtId="0" xfId="0" applyFont="1"/>
    <xf borderId="0" fillId="0" fontId="12" numFmtId="1" xfId="0" applyFont="1" applyNumberFormat="1"/>
    <xf borderId="0" fillId="0" fontId="1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 vertical="bottom"/>
    </xf>
    <xf borderId="0" fillId="2" fontId="14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3" fontId="14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/>
    </xf>
    <xf borderId="0" fillId="4" fontId="14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5" fontId="10" numFmtId="0" xfId="0" applyAlignment="1" applyFont="1">
      <alignment horizontal="center" readingOrder="0" vertical="bottom"/>
    </xf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horizontal="center"/>
    </xf>
    <xf borderId="0" fillId="0" fontId="3" numFmtId="1" xfId="0" applyAlignment="1" applyFont="1" applyNumberFormat="1">
      <alignment horizontal="center" readingOrder="0" vertical="bottom"/>
    </xf>
    <xf borderId="0" fillId="0" fontId="12" numFmtId="1" xfId="0" applyAlignment="1" applyFont="1" applyNumberFormat="1">
      <alignment horizontal="center" readingOrder="0"/>
    </xf>
    <xf borderId="0" fillId="2" fontId="3" numFmtId="1" xfId="0" applyAlignment="1" applyFont="1" applyNumberFormat="1">
      <alignment horizontal="center" readingOrder="0" vertical="bottom"/>
    </xf>
    <xf borderId="0" fillId="5" fontId="12" numFmtId="0" xfId="0" applyAlignment="1" applyFont="1">
      <alignment horizontal="center"/>
    </xf>
    <xf borderId="0" fillId="11" fontId="13" numFmtId="0" xfId="0" applyAlignment="1" applyFont="1">
      <alignment readingOrder="0"/>
    </xf>
    <xf borderId="0" fillId="5" fontId="16" numFmtId="0" xfId="0" applyAlignment="1" applyFon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5" fontId="12" numFmtId="1" xfId="0" applyAlignment="1" applyFont="1" applyNumberFormat="1">
      <alignment horizontal="center"/>
    </xf>
    <xf borderId="0" fillId="11" fontId="13" numFmtId="1" xfId="0" applyFont="1" applyNumberFormat="1"/>
    <xf borderId="0" fillId="0" fontId="14" numFmtId="1" xfId="0" applyAlignment="1" applyFont="1" applyNumberFormat="1">
      <alignment horizontal="center" readingOrder="0"/>
    </xf>
    <xf borderId="0" fillId="0" fontId="10" numFmtId="1" xfId="0" applyAlignment="1" applyFont="1" applyNumberFormat="1">
      <alignment horizontal="center" readingOrder="0" vertical="bottom"/>
    </xf>
    <xf borderId="0" fillId="0" fontId="2" numFmtId="0" xfId="0" applyFont="1"/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6" fontId="4" numFmtId="0" xfId="0" applyAlignment="1" applyFont="1">
      <alignment vertical="bottom"/>
    </xf>
    <xf borderId="1" fillId="7" fontId="3" numFmtId="165" xfId="0" applyAlignment="1" applyBorder="1" applyFont="1" applyNumberFormat="1">
      <alignment vertical="bottom"/>
    </xf>
    <xf borderId="0" fillId="8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8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9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8" fontId="4" numFmtId="0" xfId="0" applyAlignment="1" applyFont="1">
      <alignment readingOrder="0" vertical="bottom"/>
    </xf>
    <xf borderId="0" fillId="13" fontId="3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0" fontId="2" numFmtId="0" xfId="0" applyFont="1"/>
    <xf borderId="0" fillId="7" fontId="3" numFmtId="165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right"/>
    </xf>
    <xf borderId="0" fillId="5" fontId="6" numFmtId="0" xfId="0" applyAlignment="1" applyFont="1">
      <alignment readingOrder="0"/>
    </xf>
    <xf borderId="0" fillId="5" fontId="2" numFmtId="49" xfId="0" applyAlignment="1" applyFont="1" applyNumberFormat="1">
      <alignment horizontal="right"/>
    </xf>
    <xf borderId="0" fillId="5" fontId="2" numFmtId="49" xfId="0" applyAlignment="1" applyFont="1" applyNumberFormat="1">
      <alignment readingOrder="0"/>
    </xf>
    <xf borderId="0" fillId="0" fontId="2" numFmtId="3" xfId="0" applyFont="1" applyNumberFormat="1"/>
    <xf borderId="0" fillId="0" fontId="2" numFmtId="169" xfId="0" applyAlignment="1" applyFont="1" applyNumberFormat="1">
      <alignment horizontal="left"/>
    </xf>
    <xf borderId="0" fillId="0" fontId="2" numFmtId="169" xfId="0" applyFont="1" applyNumberFormat="1"/>
    <xf borderId="0" fillId="0" fontId="2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7.88"/>
    <col customWidth="1" min="3" max="3" width="23.13"/>
    <col customWidth="1" min="6" max="6" width="15.63"/>
    <col customWidth="1" min="10" max="10" width="20.13"/>
  </cols>
  <sheetData>
    <row r="1" ht="15.75" customHeight="1">
      <c r="A1" s="1" t="s">
        <v>0</v>
      </c>
      <c r="B1" s="1">
        <v>76.0</v>
      </c>
      <c r="C1" s="2"/>
      <c r="D1" s="2"/>
      <c r="E1" s="2"/>
      <c r="F1" s="2"/>
      <c r="G1" s="2"/>
      <c r="H1" s="3"/>
      <c r="I1" s="2"/>
      <c r="J1" s="2"/>
      <c r="K1" s="2"/>
      <c r="L1" s="2"/>
      <c r="M1" s="4"/>
      <c r="N1" s="5"/>
      <c r="O1" s="4"/>
      <c r="P1" s="6"/>
      <c r="S1" s="7"/>
      <c r="Y1" s="7"/>
      <c r="AE1" s="7"/>
      <c r="AJ1" s="7"/>
      <c r="AK1" s="7"/>
    </row>
    <row r="2" ht="15.75" customHeight="1">
      <c r="A2" s="1" t="s">
        <v>1</v>
      </c>
      <c r="B2" s="1">
        <v>55.0</v>
      </c>
      <c r="C2" s="8"/>
      <c r="D2" s="8"/>
      <c r="E2" s="8"/>
      <c r="F2" s="8"/>
      <c r="G2" s="9"/>
      <c r="H2" s="10"/>
      <c r="I2" s="9"/>
      <c r="J2" s="9"/>
      <c r="K2" s="9"/>
      <c r="L2" s="9"/>
      <c r="M2" s="11"/>
      <c r="N2" s="12"/>
      <c r="O2" s="9"/>
      <c r="P2" s="13" t="s">
        <v>2</v>
      </c>
      <c r="S2" s="14" t="s">
        <v>3</v>
      </c>
      <c r="Y2" s="15" t="s">
        <v>4</v>
      </c>
      <c r="AE2" s="16" t="s">
        <v>5</v>
      </c>
      <c r="AJ2" s="7"/>
      <c r="AK2" s="7"/>
    </row>
    <row r="3" ht="15.75" customHeight="1">
      <c r="A3" s="17" t="s">
        <v>6</v>
      </c>
      <c r="B3" s="17" t="s">
        <v>7</v>
      </c>
      <c r="C3" s="18" t="s">
        <v>8</v>
      </c>
      <c r="D3" s="19" t="s">
        <v>9</v>
      </c>
      <c r="E3" s="19" t="s">
        <v>10</v>
      </c>
      <c r="F3" s="19" t="s">
        <v>11</v>
      </c>
      <c r="G3" s="20" t="s">
        <v>12</v>
      </c>
      <c r="H3" s="21" t="s">
        <v>13</v>
      </c>
      <c r="I3" s="20" t="s">
        <v>14</v>
      </c>
      <c r="J3" s="20" t="s">
        <v>15</v>
      </c>
      <c r="K3" s="20" t="s">
        <v>16</v>
      </c>
      <c r="L3" s="20" t="s">
        <v>17</v>
      </c>
      <c r="M3" s="22" t="s">
        <v>18</v>
      </c>
      <c r="N3" s="23" t="s">
        <v>19</v>
      </c>
      <c r="O3" s="20" t="s">
        <v>20</v>
      </c>
      <c r="P3" s="24" t="s">
        <v>21</v>
      </c>
      <c r="Q3" s="24" t="s">
        <v>22</v>
      </c>
      <c r="R3" s="2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5" t="s">
        <v>30</v>
      </c>
      <c r="Z3" s="15" t="s">
        <v>31</v>
      </c>
      <c r="AA3" s="15" t="s">
        <v>32</v>
      </c>
      <c r="AB3" s="15" t="s">
        <v>33</v>
      </c>
      <c r="AC3" s="15" t="s">
        <v>34</v>
      </c>
      <c r="AD3" s="15" t="s">
        <v>35</v>
      </c>
      <c r="AE3" s="25" t="s">
        <v>36</v>
      </c>
      <c r="AF3" s="25" t="s">
        <v>37</v>
      </c>
      <c r="AG3" s="16" t="s">
        <v>38</v>
      </c>
      <c r="AH3" s="25" t="s">
        <v>39</v>
      </c>
      <c r="AI3" s="16" t="s">
        <v>40</v>
      </c>
      <c r="AJ3" s="7"/>
      <c r="AK3" s="7"/>
    </row>
    <row r="4">
      <c r="A4" s="26" t="s">
        <v>41</v>
      </c>
      <c r="B4" s="27" t="s">
        <v>42</v>
      </c>
      <c r="C4" s="28" t="s">
        <v>43</v>
      </c>
      <c r="D4" s="29">
        <v>235.0</v>
      </c>
      <c r="E4" s="29">
        <v>87.0</v>
      </c>
      <c r="F4" s="4" t="s">
        <v>44</v>
      </c>
      <c r="G4" s="2" t="s">
        <v>45</v>
      </c>
      <c r="H4" s="3">
        <v>37378.0</v>
      </c>
      <c r="I4" s="30">
        <f t="shared" ref="I4:I25" si="1">DATEDIF(H4, TODAY(), "Y")
</f>
        <v>23</v>
      </c>
      <c r="J4" s="2" t="s">
        <v>46</v>
      </c>
      <c r="K4" s="2">
        <v>2023.0</v>
      </c>
      <c r="L4" s="29" t="s">
        <v>47</v>
      </c>
      <c r="M4" s="28">
        <v>1.0</v>
      </c>
      <c r="N4" s="5">
        <v>182.88</v>
      </c>
      <c r="O4" s="31">
        <v>86.2</v>
      </c>
      <c r="P4" s="32">
        <v>56.0</v>
      </c>
      <c r="Q4" s="32">
        <v>43.0</v>
      </c>
      <c r="R4" s="33">
        <v>54.0</v>
      </c>
      <c r="S4" s="2">
        <v>47.0</v>
      </c>
      <c r="T4" s="2">
        <v>53.0</v>
      </c>
      <c r="U4" s="2">
        <v>44.0</v>
      </c>
      <c r="V4" s="2">
        <v>44.0</v>
      </c>
      <c r="W4" s="2">
        <v>48.0</v>
      </c>
      <c r="X4" s="2">
        <v>45.0</v>
      </c>
      <c r="Y4" s="33">
        <v>44.0</v>
      </c>
      <c r="Z4" s="33">
        <v>47.0</v>
      </c>
      <c r="AA4" s="33">
        <v>50.0</v>
      </c>
      <c r="AB4" s="33">
        <v>56.0</v>
      </c>
      <c r="AC4" s="34">
        <v>55.0</v>
      </c>
      <c r="AD4" s="34">
        <v>46.0</v>
      </c>
      <c r="AE4" s="2">
        <v>47.0</v>
      </c>
      <c r="AF4" s="2">
        <v>73.0</v>
      </c>
      <c r="AG4" s="2">
        <v>47.0</v>
      </c>
      <c r="AH4" s="2">
        <v>60.0</v>
      </c>
      <c r="AI4" s="2">
        <v>98.0</v>
      </c>
    </row>
    <row r="5">
      <c r="A5" s="26" t="s">
        <v>48</v>
      </c>
      <c r="B5" s="27" t="s">
        <v>49</v>
      </c>
      <c r="C5" s="28" t="s">
        <v>50</v>
      </c>
      <c r="D5" s="29">
        <v>210.0</v>
      </c>
      <c r="E5" s="29">
        <v>126.0</v>
      </c>
      <c r="F5" s="4" t="s">
        <v>44</v>
      </c>
      <c r="G5" s="2" t="s">
        <v>45</v>
      </c>
      <c r="H5" s="35">
        <v>32578.0</v>
      </c>
      <c r="I5" s="30">
        <f t="shared" si="1"/>
        <v>36</v>
      </c>
      <c r="J5" s="2" t="s">
        <v>51</v>
      </c>
      <c r="K5" s="4">
        <v>2019.0</v>
      </c>
      <c r="L5" s="29" t="s">
        <v>52</v>
      </c>
      <c r="M5" s="28">
        <v>1.0</v>
      </c>
      <c r="N5" s="5">
        <v>175.26</v>
      </c>
      <c r="O5" s="31">
        <v>80.7</v>
      </c>
      <c r="P5" s="2">
        <v>60.0</v>
      </c>
      <c r="Q5" s="2">
        <v>50.0</v>
      </c>
      <c r="R5" s="2">
        <v>44.0</v>
      </c>
      <c r="S5" s="2">
        <v>51.0</v>
      </c>
      <c r="T5" s="2">
        <v>50.0</v>
      </c>
      <c r="U5" s="2">
        <v>52.0</v>
      </c>
      <c r="V5" s="2">
        <v>50.0</v>
      </c>
      <c r="W5" s="2">
        <v>42.0</v>
      </c>
      <c r="X5" s="2">
        <v>39.0</v>
      </c>
      <c r="Y5" s="2">
        <v>51.0</v>
      </c>
      <c r="Z5" s="2">
        <v>61.0</v>
      </c>
      <c r="AA5" s="2">
        <v>51.0</v>
      </c>
      <c r="AB5" s="2">
        <v>53.0</v>
      </c>
      <c r="AC5" s="2">
        <v>48.0</v>
      </c>
      <c r="AD5" s="34">
        <v>44.0</v>
      </c>
      <c r="AE5" s="34">
        <v>46.0</v>
      </c>
      <c r="AF5" s="34">
        <v>51.0</v>
      </c>
      <c r="AG5" s="34">
        <v>50.0</v>
      </c>
      <c r="AH5" s="34">
        <v>47.0</v>
      </c>
      <c r="AI5" s="34">
        <v>44.0</v>
      </c>
    </row>
    <row r="6">
      <c r="A6" s="2" t="s">
        <v>53</v>
      </c>
      <c r="B6" s="2" t="s">
        <v>54</v>
      </c>
      <c r="C6" s="28" t="s">
        <v>55</v>
      </c>
      <c r="D6" s="29">
        <v>292.0</v>
      </c>
      <c r="E6" s="29">
        <v>46.0</v>
      </c>
      <c r="F6" s="29">
        <v>92.0</v>
      </c>
      <c r="G6" s="4" t="s">
        <v>56</v>
      </c>
      <c r="H6" s="3">
        <v>34645.0</v>
      </c>
      <c r="I6" s="2">
        <f t="shared" si="1"/>
        <v>30</v>
      </c>
      <c r="J6" s="29" t="s">
        <v>57</v>
      </c>
      <c r="K6" s="2">
        <v>2011.0</v>
      </c>
      <c r="L6" s="2" t="s">
        <v>47</v>
      </c>
      <c r="M6" s="4">
        <v>1.0</v>
      </c>
      <c r="N6" s="5" t="s">
        <v>58</v>
      </c>
      <c r="O6" s="5" t="s">
        <v>59</v>
      </c>
      <c r="P6" s="2">
        <v>62.0</v>
      </c>
      <c r="Q6" s="36">
        <v>62.0</v>
      </c>
      <c r="R6" s="2">
        <v>59.0</v>
      </c>
      <c r="S6" s="2">
        <v>65.0</v>
      </c>
      <c r="T6" s="2">
        <v>53.0</v>
      </c>
      <c r="U6" s="2">
        <v>53.0</v>
      </c>
      <c r="V6" s="2">
        <v>53.0</v>
      </c>
      <c r="W6" s="36">
        <v>62.0</v>
      </c>
      <c r="X6" s="2">
        <v>53.0</v>
      </c>
      <c r="Y6" s="2">
        <v>53.0</v>
      </c>
      <c r="Z6" s="2">
        <v>62.0</v>
      </c>
      <c r="AA6" s="2">
        <v>68.0</v>
      </c>
      <c r="AB6" s="2">
        <v>65.0</v>
      </c>
      <c r="AC6" s="2">
        <v>59.0</v>
      </c>
      <c r="AD6" s="2">
        <v>59.0</v>
      </c>
      <c r="AE6" s="2">
        <v>60.0</v>
      </c>
      <c r="AF6" s="2">
        <v>80.0</v>
      </c>
      <c r="AG6" s="2">
        <v>63.0</v>
      </c>
      <c r="AH6" s="2">
        <v>70.0</v>
      </c>
      <c r="AI6" s="2">
        <v>71.0</v>
      </c>
    </row>
    <row r="7">
      <c r="A7" s="2" t="s">
        <v>60</v>
      </c>
      <c r="B7" s="4" t="s">
        <v>61</v>
      </c>
      <c r="C7" s="4" t="s">
        <v>62</v>
      </c>
      <c r="D7" s="2">
        <v>142.0</v>
      </c>
      <c r="E7" s="2">
        <v>300.0</v>
      </c>
      <c r="F7" s="4" t="s">
        <v>44</v>
      </c>
      <c r="G7" s="2" t="s">
        <v>45</v>
      </c>
      <c r="H7" s="3">
        <v>36996.0</v>
      </c>
      <c r="I7" s="30">
        <f t="shared" si="1"/>
        <v>24</v>
      </c>
      <c r="J7" s="2" t="s">
        <v>63</v>
      </c>
      <c r="K7" s="2">
        <v>2018.0</v>
      </c>
      <c r="L7" s="2" t="s">
        <v>47</v>
      </c>
      <c r="M7" s="2">
        <v>2.0</v>
      </c>
      <c r="N7" s="37" t="s">
        <v>64</v>
      </c>
      <c r="O7" s="5" t="s">
        <v>65</v>
      </c>
      <c r="P7" s="2">
        <v>34.0</v>
      </c>
      <c r="Q7" s="38">
        <v>43.0</v>
      </c>
      <c r="R7" s="38">
        <v>43.0</v>
      </c>
      <c r="S7" s="2">
        <v>38.0</v>
      </c>
      <c r="T7" s="2">
        <v>44.0</v>
      </c>
      <c r="U7" s="2">
        <v>53.0</v>
      </c>
      <c r="V7" s="2">
        <v>33.0</v>
      </c>
      <c r="W7" s="2">
        <v>47.0</v>
      </c>
      <c r="X7" s="2">
        <v>48.0</v>
      </c>
      <c r="Y7" s="2">
        <v>46.0</v>
      </c>
      <c r="Z7" s="2">
        <v>40.0</v>
      </c>
      <c r="AA7" s="2">
        <v>33.0</v>
      </c>
      <c r="AB7" s="2">
        <v>50.0</v>
      </c>
      <c r="AC7" s="2">
        <v>36.0</v>
      </c>
      <c r="AD7" s="2">
        <v>43.0</v>
      </c>
      <c r="AE7" s="2">
        <v>39.0</v>
      </c>
      <c r="AF7" s="2">
        <v>53.0</v>
      </c>
      <c r="AG7" s="2">
        <v>44.0</v>
      </c>
      <c r="AH7" s="2">
        <v>45.0</v>
      </c>
      <c r="AI7" s="2">
        <v>43.0</v>
      </c>
    </row>
    <row r="8">
      <c r="A8" s="2" t="s">
        <v>66</v>
      </c>
      <c r="B8" s="2" t="s">
        <v>67</v>
      </c>
      <c r="C8" s="28" t="s">
        <v>68</v>
      </c>
      <c r="D8" s="39">
        <v>211.0</v>
      </c>
      <c r="E8" s="29">
        <v>124.0</v>
      </c>
      <c r="F8" s="4" t="s">
        <v>44</v>
      </c>
      <c r="G8" s="2" t="s">
        <v>45</v>
      </c>
      <c r="H8" s="3">
        <v>33868.0</v>
      </c>
      <c r="I8" s="30">
        <f t="shared" si="1"/>
        <v>32</v>
      </c>
      <c r="J8" s="2" t="s">
        <v>69</v>
      </c>
      <c r="K8" s="2">
        <v>2011.0</v>
      </c>
      <c r="L8" s="29" t="s">
        <v>47</v>
      </c>
      <c r="M8" s="28">
        <v>2.0</v>
      </c>
      <c r="N8" s="37" t="s">
        <v>70</v>
      </c>
      <c r="O8" s="31" t="s">
        <v>71</v>
      </c>
      <c r="P8" s="27">
        <v>34.0</v>
      </c>
      <c r="Q8" s="27">
        <v>39.0</v>
      </c>
      <c r="R8" s="27">
        <v>47.0</v>
      </c>
      <c r="S8" s="27">
        <v>47.0</v>
      </c>
      <c r="T8" s="27">
        <v>34.0</v>
      </c>
      <c r="U8" s="27">
        <v>51.0</v>
      </c>
      <c r="V8" s="27">
        <v>36.0</v>
      </c>
      <c r="W8" s="27">
        <v>45.0</v>
      </c>
      <c r="X8" s="27">
        <v>58.0</v>
      </c>
      <c r="Y8" s="27">
        <v>58.0</v>
      </c>
      <c r="Z8" s="27">
        <v>34.0</v>
      </c>
      <c r="AA8" s="27">
        <v>39.0</v>
      </c>
      <c r="AB8" s="27">
        <v>47.0</v>
      </c>
      <c r="AC8" s="27">
        <v>47.0</v>
      </c>
      <c r="AD8" s="27">
        <v>60.0</v>
      </c>
      <c r="AE8" s="27">
        <v>46.0</v>
      </c>
      <c r="AF8" s="27">
        <v>49.0</v>
      </c>
      <c r="AG8" s="27">
        <v>51.0</v>
      </c>
      <c r="AH8" s="27">
        <v>46.0</v>
      </c>
      <c r="AI8" s="27">
        <v>44.0</v>
      </c>
    </row>
    <row r="9">
      <c r="A9" s="2" t="s">
        <v>72</v>
      </c>
      <c r="B9" s="2" t="s">
        <v>73</v>
      </c>
      <c r="C9" s="40" t="s">
        <v>74</v>
      </c>
      <c r="D9" s="2">
        <v>307.0</v>
      </c>
      <c r="E9" s="2">
        <v>34.0</v>
      </c>
      <c r="F9" s="2">
        <v>107.0</v>
      </c>
      <c r="G9" s="2" t="s">
        <v>56</v>
      </c>
      <c r="H9" s="35">
        <v>38246.0</v>
      </c>
      <c r="I9" s="2">
        <f t="shared" si="1"/>
        <v>20</v>
      </c>
      <c r="J9" s="2" t="s">
        <v>75</v>
      </c>
      <c r="K9" s="4">
        <v>2017.0</v>
      </c>
      <c r="L9" s="29" t="s">
        <v>52</v>
      </c>
      <c r="M9" s="28">
        <v>1.0</v>
      </c>
      <c r="N9" s="5" t="s">
        <v>76</v>
      </c>
      <c r="O9" s="31" t="s">
        <v>59</v>
      </c>
      <c r="P9" s="4">
        <v>64.0</v>
      </c>
      <c r="Q9" s="4">
        <v>64.0</v>
      </c>
      <c r="R9" s="4">
        <v>58.0</v>
      </c>
      <c r="S9" s="4">
        <v>52.0</v>
      </c>
      <c r="T9" s="4">
        <v>55.0</v>
      </c>
      <c r="U9" s="4">
        <v>58.0</v>
      </c>
      <c r="V9" s="4">
        <v>61.0</v>
      </c>
      <c r="W9" s="4">
        <v>58.0</v>
      </c>
      <c r="X9" s="4">
        <v>58.0</v>
      </c>
      <c r="Y9" s="4">
        <v>58.0</v>
      </c>
      <c r="Z9" s="4">
        <v>64.0</v>
      </c>
      <c r="AA9" s="4">
        <v>52.0</v>
      </c>
      <c r="AB9" s="4">
        <v>52.0</v>
      </c>
      <c r="AC9" s="4">
        <v>55.0</v>
      </c>
      <c r="AD9" s="4">
        <v>55.0</v>
      </c>
      <c r="AE9" s="4">
        <v>58.0</v>
      </c>
      <c r="AF9" s="4">
        <v>68.0</v>
      </c>
      <c r="AG9" s="4">
        <v>61.0</v>
      </c>
      <c r="AH9" s="4">
        <v>63.0</v>
      </c>
      <c r="AI9" s="4">
        <v>64.0</v>
      </c>
    </row>
    <row r="10">
      <c r="A10" s="2" t="s">
        <v>77</v>
      </c>
      <c r="B10" s="2" t="s">
        <v>78</v>
      </c>
      <c r="C10" s="28" t="s">
        <v>68</v>
      </c>
      <c r="D10" s="29">
        <v>209.0</v>
      </c>
      <c r="E10" s="29">
        <v>128.0</v>
      </c>
      <c r="F10" s="4" t="s">
        <v>44</v>
      </c>
      <c r="G10" s="2" t="s">
        <v>45</v>
      </c>
      <c r="H10" s="3">
        <v>32809.0</v>
      </c>
      <c r="I10" s="30">
        <f t="shared" si="1"/>
        <v>35</v>
      </c>
      <c r="J10" s="2" t="s">
        <v>79</v>
      </c>
      <c r="K10" s="2">
        <v>2008.0</v>
      </c>
      <c r="L10" s="29" t="s">
        <v>52</v>
      </c>
      <c r="M10" s="28">
        <v>1.0</v>
      </c>
      <c r="N10" s="37" t="s">
        <v>80</v>
      </c>
      <c r="O10" s="31" t="s">
        <v>71</v>
      </c>
      <c r="P10" s="27">
        <v>39.0</v>
      </c>
      <c r="Q10" s="27">
        <v>47.0</v>
      </c>
      <c r="R10" s="27">
        <v>54.0</v>
      </c>
      <c r="S10" s="27">
        <v>37.0</v>
      </c>
      <c r="T10" s="27">
        <v>58.0</v>
      </c>
      <c r="U10" s="27">
        <v>37.0</v>
      </c>
      <c r="V10" s="27">
        <v>58.0</v>
      </c>
      <c r="W10" s="27">
        <v>43.0</v>
      </c>
      <c r="X10" s="27">
        <v>56.0</v>
      </c>
      <c r="Y10" s="27">
        <v>41.0</v>
      </c>
      <c r="Z10" s="27">
        <v>49.0</v>
      </c>
      <c r="AA10" s="27">
        <v>60.0</v>
      </c>
      <c r="AB10" s="27">
        <v>45.0</v>
      </c>
      <c r="AC10" s="27">
        <v>51.0</v>
      </c>
      <c r="AD10" s="27">
        <v>39.0</v>
      </c>
      <c r="AE10" s="27">
        <v>39.0</v>
      </c>
      <c r="AF10" s="27">
        <v>54.0</v>
      </c>
      <c r="AG10" s="27">
        <v>44.0</v>
      </c>
      <c r="AH10" s="27">
        <v>44.0</v>
      </c>
      <c r="AI10" s="27">
        <v>39.0</v>
      </c>
    </row>
    <row r="11">
      <c r="A11" s="2" t="s">
        <v>81</v>
      </c>
      <c r="B11" s="4" t="s">
        <v>82</v>
      </c>
      <c r="C11" s="4" t="s">
        <v>62</v>
      </c>
      <c r="D11" s="2">
        <v>154.0</v>
      </c>
      <c r="E11" s="2">
        <v>266.0</v>
      </c>
      <c r="F11" s="4" t="s">
        <v>44</v>
      </c>
      <c r="G11" s="2" t="s">
        <v>56</v>
      </c>
      <c r="H11" s="3">
        <v>36681.0</v>
      </c>
      <c r="I11" s="30">
        <f t="shared" si="1"/>
        <v>25</v>
      </c>
      <c r="J11" s="2" t="s">
        <v>83</v>
      </c>
      <c r="K11" s="2">
        <v>2018.0</v>
      </c>
      <c r="L11" s="2" t="s">
        <v>52</v>
      </c>
      <c r="M11" s="2">
        <v>2.0</v>
      </c>
      <c r="N11" s="5" t="s">
        <v>64</v>
      </c>
      <c r="O11" s="5" t="s">
        <v>84</v>
      </c>
      <c r="P11" s="2">
        <v>49.0</v>
      </c>
      <c r="Q11" s="36">
        <v>49.0</v>
      </c>
      <c r="R11" s="2">
        <v>58.0</v>
      </c>
      <c r="S11" s="2">
        <v>49.0</v>
      </c>
      <c r="T11" s="2">
        <v>52.0</v>
      </c>
      <c r="U11" s="2">
        <v>38.0</v>
      </c>
      <c r="V11" s="2">
        <v>38.0</v>
      </c>
      <c r="W11" s="2">
        <v>56.0</v>
      </c>
      <c r="X11" s="2">
        <v>46.0</v>
      </c>
      <c r="Y11" s="2">
        <v>49.0</v>
      </c>
      <c r="Z11" s="2">
        <v>56.0</v>
      </c>
      <c r="AA11" s="2">
        <v>49.0</v>
      </c>
      <c r="AB11" s="2">
        <v>50.0</v>
      </c>
      <c r="AC11" s="2">
        <v>47.0</v>
      </c>
      <c r="AD11" s="2">
        <v>36.0</v>
      </c>
      <c r="AE11" s="2">
        <v>49.0</v>
      </c>
      <c r="AF11" s="2">
        <v>60.0</v>
      </c>
      <c r="AG11" s="2">
        <v>53.0</v>
      </c>
      <c r="AH11" s="2">
        <v>56.0</v>
      </c>
      <c r="AI11" s="2">
        <v>60.0</v>
      </c>
    </row>
    <row r="12">
      <c r="A12" s="26" t="s">
        <v>85</v>
      </c>
      <c r="B12" s="27" t="s">
        <v>86</v>
      </c>
      <c r="C12" s="28" t="s">
        <v>50</v>
      </c>
      <c r="D12" s="29">
        <v>74.0</v>
      </c>
      <c r="E12" s="29">
        <v>615.0</v>
      </c>
      <c r="F12" s="4" t="s">
        <v>44</v>
      </c>
      <c r="G12" s="2" t="s">
        <v>56</v>
      </c>
      <c r="H12" s="35">
        <v>39125.0</v>
      </c>
      <c r="I12" s="30">
        <f t="shared" si="1"/>
        <v>18</v>
      </c>
      <c r="J12" s="2" t="s">
        <v>87</v>
      </c>
      <c r="K12" s="4">
        <v>2018.0</v>
      </c>
      <c r="L12" s="28" t="s">
        <v>47</v>
      </c>
      <c r="M12" s="28">
        <v>2.0</v>
      </c>
      <c r="N12" s="5">
        <v>190.5</v>
      </c>
      <c r="O12" s="31">
        <v>65.8</v>
      </c>
      <c r="P12" s="2">
        <v>54.0</v>
      </c>
      <c r="Q12" s="2">
        <v>57.0</v>
      </c>
      <c r="R12" s="2">
        <v>61.0</v>
      </c>
      <c r="S12" s="2">
        <v>58.0</v>
      </c>
      <c r="T12" s="2">
        <v>59.0</v>
      </c>
      <c r="U12" s="2">
        <v>58.0</v>
      </c>
      <c r="V12" s="2">
        <v>58.0</v>
      </c>
      <c r="W12" s="2">
        <v>60.0</v>
      </c>
      <c r="X12" s="2">
        <v>58.0</v>
      </c>
      <c r="Y12" s="2">
        <v>58.0</v>
      </c>
      <c r="Z12" s="2">
        <v>88.0</v>
      </c>
      <c r="AA12" s="2">
        <v>62.0</v>
      </c>
      <c r="AB12" s="2">
        <v>73.0</v>
      </c>
      <c r="AC12" s="2">
        <v>74.0</v>
      </c>
      <c r="AD12" s="34">
        <v>63.0</v>
      </c>
      <c r="AE12" s="34">
        <v>61.0</v>
      </c>
      <c r="AF12" s="34">
        <v>82.0</v>
      </c>
      <c r="AG12" s="34">
        <v>66.0</v>
      </c>
      <c r="AH12" s="34">
        <v>68.0</v>
      </c>
      <c r="AI12" s="34">
        <v>68.0</v>
      </c>
    </row>
    <row r="13">
      <c r="A13" s="2" t="s">
        <v>88</v>
      </c>
      <c r="B13" s="2" t="s">
        <v>89</v>
      </c>
      <c r="C13" s="28" t="s">
        <v>90</v>
      </c>
      <c r="D13" s="29">
        <v>211.0</v>
      </c>
      <c r="E13" s="39">
        <v>123.0</v>
      </c>
      <c r="F13" s="29">
        <v>11.0</v>
      </c>
      <c r="G13" s="2" t="s">
        <v>45</v>
      </c>
      <c r="H13" s="3">
        <v>37129.0</v>
      </c>
      <c r="I13" s="2">
        <f t="shared" si="1"/>
        <v>24</v>
      </c>
      <c r="J13" s="2" t="s">
        <v>91</v>
      </c>
      <c r="K13" s="2">
        <v>2018.0</v>
      </c>
      <c r="L13" s="2" t="s">
        <v>47</v>
      </c>
      <c r="M13" s="4">
        <v>2.0</v>
      </c>
      <c r="N13" s="5" t="s">
        <v>92</v>
      </c>
      <c r="O13" s="5" t="s">
        <v>93</v>
      </c>
      <c r="P13" s="2">
        <v>39.0</v>
      </c>
      <c r="Q13" s="2">
        <v>55.0</v>
      </c>
      <c r="R13" s="2">
        <v>60.0</v>
      </c>
      <c r="S13" s="2">
        <v>51.0</v>
      </c>
      <c r="T13" s="2">
        <v>53.0</v>
      </c>
      <c r="U13" s="2">
        <v>34.0</v>
      </c>
      <c r="V13" s="2">
        <v>60.0</v>
      </c>
      <c r="W13" s="2">
        <v>41.0</v>
      </c>
      <c r="X13" s="2">
        <v>49.0</v>
      </c>
      <c r="Y13" s="2">
        <v>60.0</v>
      </c>
      <c r="Z13" s="2">
        <v>34.0</v>
      </c>
      <c r="AA13" s="2">
        <v>55.0</v>
      </c>
      <c r="AB13" s="2">
        <v>51.0</v>
      </c>
      <c r="AC13" s="2">
        <v>43.0</v>
      </c>
      <c r="AD13" s="2">
        <v>36.0</v>
      </c>
      <c r="AE13" s="38">
        <v>47.0</v>
      </c>
      <c r="AF13" s="2">
        <v>43.0</v>
      </c>
      <c r="AG13" s="38">
        <v>47.0</v>
      </c>
      <c r="AH13" s="2">
        <v>45.0</v>
      </c>
      <c r="AI13" s="2">
        <v>43.0</v>
      </c>
    </row>
    <row r="14">
      <c r="A14" s="27" t="s">
        <v>94</v>
      </c>
      <c r="B14" s="2" t="s">
        <v>95</v>
      </c>
      <c r="C14" s="4" t="s">
        <v>96</v>
      </c>
      <c r="D14" s="2">
        <v>273.0</v>
      </c>
      <c r="E14" s="2">
        <v>56.0</v>
      </c>
      <c r="F14" s="2">
        <v>73.0</v>
      </c>
      <c r="G14" s="4" t="s">
        <v>45</v>
      </c>
      <c r="H14" s="3">
        <v>36779.0</v>
      </c>
      <c r="I14" s="2">
        <f t="shared" si="1"/>
        <v>24</v>
      </c>
      <c r="J14" s="2" t="s">
        <v>97</v>
      </c>
      <c r="K14" s="2">
        <v>2019.0</v>
      </c>
      <c r="L14" s="2" t="s">
        <v>47</v>
      </c>
      <c r="M14" s="4">
        <v>2.0</v>
      </c>
      <c r="N14" s="5" t="s">
        <v>98</v>
      </c>
      <c r="O14" s="5">
        <v>82.1</v>
      </c>
      <c r="P14" s="38">
        <v>62.0</v>
      </c>
      <c r="Q14" s="2">
        <v>49.0</v>
      </c>
      <c r="R14" s="2">
        <v>65.0</v>
      </c>
      <c r="S14" s="38">
        <v>62.0</v>
      </c>
      <c r="T14" s="2">
        <v>62.0</v>
      </c>
      <c r="U14" s="2">
        <v>71.0</v>
      </c>
      <c r="V14" s="2">
        <v>62.0</v>
      </c>
      <c r="W14" s="2">
        <v>71.0</v>
      </c>
      <c r="X14" s="2">
        <v>68.0</v>
      </c>
      <c r="Y14" s="38">
        <v>62.0</v>
      </c>
      <c r="Z14" s="2">
        <v>71.0</v>
      </c>
      <c r="AA14" s="2">
        <v>46.0</v>
      </c>
      <c r="AB14" s="2">
        <v>43.0</v>
      </c>
      <c r="AC14" s="2">
        <v>71.0</v>
      </c>
      <c r="AD14" s="2">
        <v>65.0</v>
      </c>
      <c r="AE14" s="2">
        <v>58.0</v>
      </c>
      <c r="AF14" s="2">
        <v>66.0</v>
      </c>
      <c r="AG14" s="2">
        <v>63.0</v>
      </c>
      <c r="AH14" s="2">
        <v>60.0</v>
      </c>
      <c r="AI14" s="2">
        <v>58.0</v>
      </c>
    </row>
    <row r="15">
      <c r="A15" s="27" t="s">
        <v>99</v>
      </c>
      <c r="B15" s="2" t="s">
        <v>100</v>
      </c>
      <c r="C15" s="4" t="s">
        <v>96</v>
      </c>
      <c r="D15" s="2">
        <v>221.0</v>
      </c>
      <c r="E15" s="2">
        <v>100.0</v>
      </c>
      <c r="F15" s="2">
        <v>21.0</v>
      </c>
      <c r="G15" s="4" t="s">
        <v>45</v>
      </c>
      <c r="H15" s="3">
        <v>37053.0</v>
      </c>
      <c r="I15" s="2">
        <f t="shared" si="1"/>
        <v>24</v>
      </c>
      <c r="J15" s="2" t="s">
        <v>101</v>
      </c>
      <c r="K15" s="2">
        <v>2020.0</v>
      </c>
      <c r="L15" s="2" t="s">
        <v>47</v>
      </c>
      <c r="M15" s="4">
        <v>1.0</v>
      </c>
      <c r="N15" s="5" t="s">
        <v>70</v>
      </c>
      <c r="O15" s="5" t="s">
        <v>102</v>
      </c>
      <c r="P15" s="38">
        <v>47.0</v>
      </c>
      <c r="Q15" s="2">
        <v>43.0</v>
      </c>
      <c r="R15" s="2">
        <v>35.0</v>
      </c>
      <c r="S15" s="38">
        <v>47.0</v>
      </c>
      <c r="T15" s="2">
        <v>46.0</v>
      </c>
      <c r="U15" s="2">
        <v>46.0</v>
      </c>
      <c r="V15" s="2">
        <v>35.0</v>
      </c>
      <c r="W15" s="2">
        <v>59.0</v>
      </c>
      <c r="X15" s="2">
        <v>43.0</v>
      </c>
      <c r="Y15" s="38">
        <v>47.0</v>
      </c>
      <c r="Z15" s="2">
        <v>43.0</v>
      </c>
      <c r="AA15" s="2">
        <v>59.0</v>
      </c>
      <c r="AB15" s="2">
        <v>32.0</v>
      </c>
      <c r="AC15" s="2">
        <v>39.0</v>
      </c>
      <c r="AD15" s="2">
        <v>41.0</v>
      </c>
      <c r="AE15" s="2">
        <v>51.0</v>
      </c>
      <c r="AF15" s="2">
        <v>62.0</v>
      </c>
      <c r="AG15" s="2">
        <v>52.0</v>
      </c>
      <c r="AH15" s="2">
        <v>55.0</v>
      </c>
      <c r="AI15" s="2">
        <v>54.0</v>
      </c>
    </row>
    <row r="16">
      <c r="A16" s="2" t="s">
        <v>103</v>
      </c>
      <c r="B16" s="2" t="s">
        <v>104</v>
      </c>
      <c r="C16" s="28" t="s">
        <v>90</v>
      </c>
      <c r="D16" s="29">
        <v>303.0</v>
      </c>
      <c r="E16" s="29">
        <v>37.0</v>
      </c>
      <c r="F16" s="29">
        <v>103.0</v>
      </c>
      <c r="G16" s="2" t="s">
        <v>56</v>
      </c>
      <c r="H16" s="35">
        <v>33412.0</v>
      </c>
      <c r="I16" s="2">
        <f t="shared" si="1"/>
        <v>34</v>
      </c>
      <c r="J16" s="2" t="s">
        <v>105</v>
      </c>
      <c r="K16" s="2">
        <v>2006.0</v>
      </c>
      <c r="L16" s="2" t="s">
        <v>52</v>
      </c>
      <c r="M16" s="4">
        <v>1.0</v>
      </c>
      <c r="N16" s="37" t="s">
        <v>106</v>
      </c>
      <c r="O16" s="41">
        <v>60.0</v>
      </c>
      <c r="P16" s="2">
        <v>58.0</v>
      </c>
      <c r="Q16" s="2">
        <v>61.0</v>
      </c>
      <c r="R16" s="2">
        <v>55.0</v>
      </c>
      <c r="S16" s="2">
        <v>68.0</v>
      </c>
      <c r="T16" s="2">
        <v>52.0</v>
      </c>
      <c r="U16" s="2">
        <v>58.0</v>
      </c>
      <c r="V16" s="2">
        <v>58.0</v>
      </c>
      <c r="W16" s="2">
        <v>61.0</v>
      </c>
      <c r="X16" s="2">
        <v>61.0</v>
      </c>
      <c r="Y16" s="2">
        <v>55.0</v>
      </c>
      <c r="Z16" s="2">
        <v>61.0</v>
      </c>
      <c r="AA16" s="2">
        <v>55.0</v>
      </c>
      <c r="AB16" s="2">
        <v>55.0</v>
      </c>
      <c r="AC16" s="2">
        <v>64.0</v>
      </c>
      <c r="AD16" s="2">
        <v>58.0</v>
      </c>
      <c r="AE16" s="36">
        <v>61.0</v>
      </c>
      <c r="AF16" s="2">
        <v>88.0</v>
      </c>
      <c r="AG16" s="36">
        <v>61.0</v>
      </c>
      <c r="AH16" s="2">
        <v>77.0</v>
      </c>
      <c r="AI16" s="2">
        <v>84.0</v>
      </c>
    </row>
    <row r="17">
      <c r="A17" s="2" t="s">
        <v>107</v>
      </c>
      <c r="B17" s="2" t="s">
        <v>108</v>
      </c>
      <c r="C17" s="28" t="s">
        <v>90</v>
      </c>
      <c r="D17" s="29">
        <v>341.0</v>
      </c>
      <c r="E17" s="29">
        <v>21.0</v>
      </c>
      <c r="F17" s="29">
        <v>141.0</v>
      </c>
      <c r="G17" s="2" t="s">
        <v>56</v>
      </c>
      <c r="H17" s="3">
        <v>36532.0</v>
      </c>
      <c r="I17" s="2">
        <f t="shared" si="1"/>
        <v>25</v>
      </c>
      <c r="J17" s="2" t="s">
        <v>109</v>
      </c>
      <c r="K17" s="2">
        <v>2019.0</v>
      </c>
      <c r="L17" s="2" t="s">
        <v>47</v>
      </c>
      <c r="M17" s="4">
        <v>1.0</v>
      </c>
      <c r="N17" s="5" t="s">
        <v>110</v>
      </c>
      <c r="O17" s="5" t="s">
        <v>111</v>
      </c>
      <c r="P17" s="2">
        <v>54.0</v>
      </c>
      <c r="Q17" s="2">
        <v>64.0</v>
      </c>
      <c r="R17" s="2">
        <v>68.0</v>
      </c>
      <c r="S17" s="2">
        <v>57.0</v>
      </c>
      <c r="T17" s="2">
        <v>54.0</v>
      </c>
      <c r="U17" s="2">
        <v>64.0</v>
      </c>
      <c r="V17" s="2">
        <v>61.0</v>
      </c>
      <c r="W17" s="2">
        <v>61.0</v>
      </c>
      <c r="X17" s="2">
        <v>68.0</v>
      </c>
      <c r="Y17" s="2">
        <v>57.0</v>
      </c>
      <c r="Z17" s="2">
        <v>57.0</v>
      </c>
      <c r="AA17" s="2">
        <v>50.0</v>
      </c>
      <c r="AB17" s="2">
        <v>50.0</v>
      </c>
      <c r="AC17" s="2">
        <v>68.0</v>
      </c>
      <c r="AD17" s="2">
        <v>68.0</v>
      </c>
      <c r="AE17" s="36">
        <v>61.0</v>
      </c>
      <c r="AF17" s="2">
        <v>72.0</v>
      </c>
      <c r="AG17" s="36">
        <v>61.0</v>
      </c>
      <c r="AH17" s="2">
        <v>63.0</v>
      </c>
      <c r="AI17" s="2">
        <v>63.0</v>
      </c>
    </row>
    <row r="18">
      <c r="A18" s="2" t="s">
        <v>112</v>
      </c>
      <c r="B18" s="2" t="s">
        <v>113</v>
      </c>
      <c r="C18" s="28" t="s">
        <v>68</v>
      </c>
      <c r="D18" s="29">
        <v>71.0</v>
      </c>
      <c r="E18" s="29">
        <v>632.0</v>
      </c>
      <c r="F18" s="4" t="s">
        <v>44</v>
      </c>
      <c r="G18" s="2" t="s">
        <v>45</v>
      </c>
      <c r="H18" s="3">
        <v>36022.0</v>
      </c>
      <c r="I18" s="30">
        <f t="shared" si="1"/>
        <v>27</v>
      </c>
      <c r="J18" s="2" t="s">
        <v>114</v>
      </c>
      <c r="K18" s="2">
        <v>2017.0</v>
      </c>
      <c r="L18" s="29" t="s">
        <v>47</v>
      </c>
      <c r="M18" s="28">
        <v>2.0</v>
      </c>
      <c r="N18" s="5" t="s">
        <v>115</v>
      </c>
      <c r="O18" s="31" t="s">
        <v>116</v>
      </c>
      <c r="P18" s="27">
        <v>55.0</v>
      </c>
      <c r="Q18" s="27">
        <v>65.0</v>
      </c>
      <c r="R18" s="27">
        <v>61.0</v>
      </c>
      <c r="S18" s="27">
        <v>57.0</v>
      </c>
      <c r="T18" s="27">
        <v>64.0</v>
      </c>
      <c r="U18" s="27">
        <v>61.0</v>
      </c>
      <c r="V18" s="27">
        <v>65.0</v>
      </c>
      <c r="W18" s="27">
        <v>61.0</v>
      </c>
      <c r="X18" s="27">
        <v>57.0</v>
      </c>
      <c r="Y18" s="27">
        <v>57.0</v>
      </c>
      <c r="Z18" s="27">
        <v>64.0</v>
      </c>
      <c r="AA18" s="27">
        <v>54.0</v>
      </c>
      <c r="AB18" s="27">
        <v>57.0</v>
      </c>
      <c r="AC18" s="27">
        <v>59.0</v>
      </c>
      <c r="AD18" s="27">
        <v>54.0</v>
      </c>
      <c r="AE18" s="27">
        <v>56.0</v>
      </c>
      <c r="AF18" s="27">
        <v>64.0</v>
      </c>
      <c r="AG18" s="27">
        <v>62.0</v>
      </c>
      <c r="AH18" s="27">
        <v>58.0</v>
      </c>
      <c r="AI18" s="27">
        <v>56.0</v>
      </c>
    </row>
    <row r="19">
      <c r="A19" s="2" t="s">
        <v>117</v>
      </c>
      <c r="B19" s="2" t="s">
        <v>118</v>
      </c>
      <c r="C19" s="4" t="s">
        <v>119</v>
      </c>
      <c r="D19" s="2">
        <v>320.0</v>
      </c>
      <c r="E19" s="2">
        <v>28.0</v>
      </c>
      <c r="F19" s="2">
        <v>120.0</v>
      </c>
      <c r="G19" s="2" t="s">
        <v>45</v>
      </c>
      <c r="H19" s="35">
        <v>35968.0</v>
      </c>
      <c r="I19" s="2">
        <f t="shared" si="1"/>
        <v>27</v>
      </c>
      <c r="J19" s="2" t="s">
        <v>120</v>
      </c>
      <c r="K19" s="2">
        <v>2017.0</v>
      </c>
      <c r="L19" s="2" t="s">
        <v>52</v>
      </c>
      <c r="M19" s="4">
        <v>1.0</v>
      </c>
      <c r="N19" s="37" t="s">
        <v>121</v>
      </c>
      <c r="O19" s="37" t="s">
        <v>122</v>
      </c>
      <c r="P19" s="4">
        <v>55.0</v>
      </c>
      <c r="Q19" s="4">
        <v>58.0</v>
      </c>
      <c r="R19" s="4">
        <v>55.0</v>
      </c>
      <c r="S19" s="4">
        <v>64.0</v>
      </c>
      <c r="T19" s="4">
        <v>64.0</v>
      </c>
      <c r="U19" s="38">
        <v>61.0</v>
      </c>
      <c r="V19" s="4">
        <v>68.0</v>
      </c>
      <c r="W19" s="4">
        <v>68.0</v>
      </c>
      <c r="X19" s="4">
        <v>58.0</v>
      </c>
      <c r="Y19" s="4">
        <v>58.0</v>
      </c>
      <c r="Z19" s="4">
        <v>58.0</v>
      </c>
      <c r="AA19" s="38">
        <v>61.0</v>
      </c>
      <c r="AB19" s="4">
        <v>55.0</v>
      </c>
      <c r="AC19" s="4">
        <v>52.0</v>
      </c>
      <c r="AD19" s="4">
        <v>68.0</v>
      </c>
      <c r="AE19" s="4">
        <v>59.0</v>
      </c>
      <c r="AF19" s="4">
        <v>68.0</v>
      </c>
      <c r="AG19" s="4">
        <v>63.0</v>
      </c>
      <c r="AH19" s="4">
        <v>63.0</v>
      </c>
      <c r="AI19" s="4">
        <v>62.0</v>
      </c>
    </row>
    <row r="20">
      <c r="A20" s="2" t="s">
        <v>123</v>
      </c>
      <c r="B20" s="2" t="s">
        <v>124</v>
      </c>
      <c r="C20" s="40" t="s">
        <v>74</v>
      </c>
      <c r="D20" s="2">
        <v>232.0</v>
      </c>
      <c r="E20" s="2">
        <v>89.0</v>
      </c>
      <c r="F20" s="2">
        <v>32.0</v>
      </c>
      <c r="G20" s="2" t="s">
        <v>56</v>
      </c>
      <c r="H20" s="35">
        <v>38296.0</v>
      </c>
      <c r="I20" s="2">
        <f t="shared" si="1"/>
        <v>20</v>
      </c>
      <c r="J20" s="2" t="s">
        <v>46</v>
      </c>
      <c r="K20" s="4">
        <v>2016.0</v>
      </c>
      <c r="L20" s="29" t="s">
        <v>52</v>
      </c>
      <c r="M20" s="28">
        <v>1.0</v>
      </c>
      <c r="N20" s="5">
        <v>180.34</v>
      </c>
      <c r="O20" s="31">
        <v>73.9</v>
      </c>
      <c r="P20" s="4">
        <v>53.0</v>
      </c>
      <c r="Q20" s="4">
        <v>46.0</v>
      </c>
      <c r="R20" s="4">
        <v>53.0</v>
      </c>
      <c r="S20" s="4">
        <v>57.0</v>
      </c>
      <c r="T20" s="4">
        <v>39.0</v>
      </c>
      <c r="U20" s="4">
        <v>41.0</v>
      </c>
      <c r="V20" s="4">
        <v>57.0</v>
      </c>
      <c r="W20" s="4">
        <v>48.0</v>
      </c>
      <c r="X20" s="4">
        <v>62.0</v>
      </c>
      <c r="Y20" s="4">
        <v>64.0</v>
      </c>
      <c r="Z20" s="4">
        <v>53.0</v>
      </c>
      <c r="AA20" s="4">
        <v>50.0</v>
      </c>
      <c r="AB20" s="4">
        <v>50.0</v>
      </c>
      <c r="AC20" s="4">
        <v>46.0</v>
      </c>
      <c r="AD20" s="4">
        <v>39.0</v>
      </c>
      <c r="AE20" s="4">
        <v>58.0</v>
      </c>
      <c r="AF20" s="4">
        <v>55.0</v>
      </c>
      <c r="AG20" s="4">
        <v>60.0</v>
      </c>
      <c r="AH20" s="4">
        <v>58.0</v>
      </c>
      <c r="AI20" s="4">
        <v>63.0</v>
      </c>
    </row>
    <row r="21">
      <c r="A21" s="2" t="s">
        <v>125</v>
      </c>
      <c r="B21" s="2" t="s">
        <v>126</v>
      </c>
      <c r="C21" s="28" t="s">
        <v>68</v>
      </c>
      <c r="D21" s="29">
        <v>90.0</v>
      </c>
      <c r="E21" s="29">
        <v>520.0</v>
      </c>
      <c r="F21" s="4" t="s">
        <v>44</v>
      </c>
      <c r="G21" s="2" t="s">
        <v>45</v>
      </c>
      <c r="H21" s="3">
        <v>37793.0</v>
      </c>
      <c r="I21" s="30">
        <f t="shared" si="1"/>
        <v>22</v>
      </c>
      <c r="J21" s="2" t="s">
        <v>127</v>
      </c>
      <c r="K21" s="2">
        <v>2020.0</v>
      </c>
      <c r="L21" s="28" t="s">
        <v>47</v>
      </c>
      <c r="M21" s="28">
        <v>1.0</v>
      </c>
      <c r="N21" s="37" t="s">
        <v>128</v>
      </c>
      <c r="O21" s="31" t="s">
        <v>129</v>
      </c>
      <c r="P21" s="27">
        <v>60.0</v>
      </c>
      <c r="Q21" s="27">
        <v>59.0</v>
      </c>
      <c r="R21" s="27">
        <v>49.0</v>
      </c>
      <c r="S21" s="27">
        <v>59.0</v>
      </c>
      <c r="T21" s="27">
        <v>55.0</v>
      </c>
      <c r="U21" s="27">
        <v>60.0</v>
      </c>
      <c r="V21" s="27">
        <v>49.0</v>
      </c>
      <c r="W21" s="27">
        <v>53.0</v>
      </c>
      <c r="X21" s="27">
        <v>58.0</v>
      </c>
      <c r="Y21" s="27">
        <v>59.0</v>
      </c>
      <c r="Z21" s="27">
        <v>60.0</v>
      </c>
      <c r="AA21" s="27">
        <v>52.0</v>
      </c>
      <c r="AB21" s="27">
        <v>59.0</v>
      </c>
      <c r="AC21" s="27">
        <v>53.0</v>
      </c>
      <c r="AD21" s="27">
        <v>51.0</v>
      </c>
      <c r="AE21" s="27">
        <v>59.0</v>
      </c>
      <c r="AF21" s="27">
        <v>62.0</v>
      </c>
      <c r="AG21" s="27">
        <v>61.0</v>
      </c>
      <c r="AH21" s="27">
        <v>59.0</v>
      </c>
      <c r="AI21" s="27">
        <v>58.0</v>
      </c>
    </row>
    <row r="22">
      <c r="A22" s="2" t="s">
        <v>130</v>
      </c>
      <c r="B22" s="2" t="s">
        <v>131</v>
      </c>
      <c r="C22" s="28" t="s">
        <v>55</v>
      </c>
      <c r="D22" s="29">
        <v>350.0</v>
      </c>
      <c r="E22" s="29">
        <v>16.0</v>
      </c>
      <c r="F22" s="29">
        <v>150.0</v>
      </c>
      <c r="G22" s="4" t="s">
        <v>45</v>
      </c>
      <c r="H22" s="35">
        <v>33413.0</v>
      </c>
      <c r="I22" s="2">
        <f t="shared" si="1"/>
        <v>34</v>
      </c>
      <c r="J22" s="29" t="s">
        <v>132</v>
      </c>
      <c r="K22" s="2">
        <v>2012.0</v>
      </c>
      <c r="L22" s="2" t="s">
        <v>52</v>
      </c>
      <c r="M22" s="4">
        <v>1.0</v>
      </c>
      <c r="N22" s="37" t="s">
        <v>121</v>
      </c>
      <c r="O22" s="5" t="s">
        <v>116</v>
      </c>
      <c r="P22" s="2">
        <v>50.0</v>
      </c>
      <c r="Q22" s="38">
        <v>57.0</v>
      </c>
      <c r="R22" s="2">
        <v>57.0</v>
      </c>
      <c r="S22" s="2">
        <v>54.0</v>
      </c>
      <c r="T22" s="2">
        <v>61.0</v>
      </c>
      <c r="U22" s="2">
        <v>68.0</v>
      </c>
      <c r="V22" s="2">
        <v>50.0</v>
      </c>
      <c r="W22" s="38">
        <v>57.0</v>
      </c>
      <c r="X22" s="2">
        <v>57.0</v>
      </c>
      <c r="Y22" s="2">
        <v>50.0</v>
      </c>
      <c r="Z22" s="2">
        <v>50.0</v>
      </c>
      <c r="AA22" s="2">
        <v>61.0</v>
      </c>
      <c r="AB22" s="2">
        <v>64.0</v>
      </c>
      <c r="AC22" s="2">
        <v>54.0</v>
      </c>
      <c r="AD22" s="2">
        <v>68.0</v>
      </c>
      <c r="AE22" s="2">
        <v>51.0</v>
      </c>
      <c r="AF22" s="2">
        <v>69.0</v>
      </c>
      <c r="AG22" s="2">
        <v>56.0</v>
      </c>
      <c r="AH22" s="2">
        <v>56.0</v>
      </c>
      <c r="AI22" s="2">
        <v>48.0</v>
      </c>
    </row>
    <row r="23">
      <c r="A23" s="2" t="s">
        <v>133</v>
      </c>
      <c r="B23" s="2" t="s">
        <v>134</v>
      </c>
      <c r="C23" s="28" t="s">
        <v>90</v>
      </c>
      <c r="D23" s="42"/>
      <c r="E23" s="42"/>
      <c r="F23" s="29">
        <v>73.0</v>
      </c>
      <c r="G23" s="2" t="s">
        <v>56</v>
      </c>
      <c r="H23" s="3">
        <v>38320.0</v>
      </c>
      <c r="I23" s="2">
        <f t="shared" si="1"/>
        <v>20</v>
      </c>
      <c r="J23" s="2" t="s">
        <v>135</v>
      </c>
      <c r="K23" s="4" t="s">
        <v>44</v>
      </c>
      <c r="L23" s="2" t="s">
        <v>47</v>
      </c>
      <c r="M23" s="2">
        <v>1.0</v>
      </c>
      <c r="N23" s="37" t="s">
        <v>136</v>
      </c>
      <c r="O23" s="37" t="s">
        <v>137</v>
      </c>
      <c r="P23" s="2">
        <v>68.0</v>
      </c>
      <c r="Q23" s="2">
        <v>51.0</v>
      </c>
      <c r="R23" s="2">
        <v>62.0</v>
      </c>
      <c r="S23" s="2">
        <v>60.0</v>
      </c>
      <c r="T23" s="2">
        <v>51.0</v>
      </c>
      <c r="U23" s="2">
        <v>71.0</v>
      </c>
      <c r="V23" s="2">
        <v>62.0</v>
      </c>
      <c r="W23" s="2">
        <v>57.0</v>
      </c>
      <c r="X23" s="2">
        <v>62.0</v>
      </c>
      <c r="Y23" s="2">
        <v>51.0</v>
      </c>
      <c r="Z23" s="2">
        <v>54.0</v>
      </c>
      <c r="AA23" s="2">
        <v>65.0</v>
      </c>
      <c r="AB23" s="2">
        <v>68.0</v>
      </c>
      <c r="AC23" s="2">
        <v>46.0</v>
      </c>
      <c r="AD23" s="2">
        <v>49.0</v>
      </c>
      <c r="AE23" s="36">
        <v>55.0</v>
      </c>
      <c r="AF23" s="2">
        <v>82.0</v>
      </c>
      <c r="AG23" s="36">
        <v>55.0</v>
      </c>
      <c r="AH23" s="2">
        <v>73.0</v>
      </c>
      <c r="AI23" s="2">
        <v>78.0</v>
      </c>
    </row>
    <row r="24">
      <c r="A24" s="2" t="s">
        <v>138</v>
      </c>
      <c r="B24" s="2" t="s">
        <v>139</v>
      </c>
      <c r="C24" s="28" t="s">
        <v>90</v>
      </c>
      <c r="D24" s="29">
        <v>239.0</v>
      </c>
      <c r="E24" s="29">
        <v>79.0</v>
      </c>
      <c r="F24" s="29">
        <v>39.0</v>
      </c>
      <c r="G24" s="2" t="s">
        <v>45</v>
      </c>
      <c r="H24" s="3">
        <v>33378.0</v>
      </c>
      <c r="I24" s="2">
        <f t="shared" si="1"/>
        <v>34</v>
      </c>
      <c r="J24" s="2" t="s">
        <v>114</v>
      </c>
      <c r="K24" s="2">
        <v>2008.0</v>
      </c>
      <c r="L24" s="2" t="s">
        <v>47</v>
      </c>
      <c r="M24" s="4">
        <v>2.0</v>
      </c>
      <c r="N24" s="5" t="s">
        <v>140</v>
      </c>
      <c r="O24" s="5" t="s">
        <v>141</v>
      </c>
      <c r="P24" s="2">
        <v>62.0</v>
      </c>
      <c r="Q24" s="2">
        <v>50.0</v>
      </c>
      <c r="R24" s="2">
        <v>54.0</v>
      </c>
      <c r="S24" s="2">
        <v>40.0</v>
      </c>
      <c r="T24" s="2">
        <v>45.0</v>
      </c>
      <c r="U24" s="2">
        <v>47.0</v>
      </c>
      <c r="V24" s="2">
        <v>42.0</v>
      </c>
      <c r="W24" s="2">
        <v>50.0</v>
      </c>
      <c r="X24" s="2">
        <v>42.0</v>
      </c>
      <c r="Y24" s="2">
        <v>45.0</v>
      </c>
      <c r="Z24" s="2">
        <v>57.0</v>
      </c>
      <c r="AA24" s="2">
        <v>57.0</v>
      </c>
      <c r="AB24" s="2">
        <v>57.0</v>
      </c>
      <c r="AC24" s="2">
        <v>50.0</v>
      </c>
      <c r="AD24" s="2">
        <v>62.0</v>
      </c>
      <c r="AE24" s="38">
        <v>51.0</v>
      </c>
      <c r="AF24" s="2">
        <v>56.0</v>
      </c>
      <c r="AG24" s="38">
        <v>51.0</v>
      </c>
      <c r="AH24" s="2">
        <v>50.0</v>
      </c>
      <c r="AI24" s="2">
        <v>47.0</v>
      </c>
    </row>
    <row r="25">
      <c r="A25" s="2" t="s">
        <v>142</v>
      </c>
      <c r="B25" s="2" t="s">
        <v>143</v>
      </c>
      <c r="C25" s="40" t="s">
        <v>74</v>
      </c>
      <c r="D25" s="2">
        <v>229.0</v>
      </c>
      <c r="E25" s="2">
        <v>91.0</v>
      </c>
      <c r="F25" s="2">
        <v>29.0</v>
      </c>
      <c r="G25" s="2" t="s">
        <v>56</v>
      </c>
      <c r="H25" s="35">
        <v>32496.0</v>
      </c>
      <c r="I25" s="2">
        <f t="shared" si="1"/>
        <v>36</v>
      </c>
      <c r="J25" s="2" t="s">
        <v>144</v>
      </c>
      <c r="K25" s="4">
        <v>2020.0</v>
      </c>
      <c r="L25" s="29" t="s">
        <v>47</v>
      </c>
      <c r="M25" s="28">
        <v>1.0</v>
      </c>
      <c r="N25" s="5">
        <v>175.26</v>
      </c>
      <c r="O25" s="31">
        <v>74.8</v>
      </c>
      <c r="P25" s="4">
        <v>53.0</v>
      </c>
      <c r="Q25" s="4">
        <v>60.0</v>
      </c>
      <c r="R25" s="4">
        <v>39.0</v>
      </c>
      <c r="S25" s="4">
        <v>44.0</v>
      </c>
      <c r="T25" s="4">
        <v>60.0</v>
      </c>
      <c r="U25" s="4">
        <v>39.0</v>
      </c>
      <c r="V25" s="4">
        <v>62.0</v>
      </c>
      <c r="W25" s="4">
        <v>51.0</v>
      </c>
      <c r="X25" s="4">
        <v>39.0</v>
      </c>
      <c r="Y25" s="4">
        <v>51.0</v>
      </c>
      <c r="Z25" s="4">
        <v>44.0</v>
      </c>
      <c r="AA25" s="4">
        <v>46.0</v>
      </c>
      <c r="AB25" s="4">
        <v>44.0</v>
      </c>
      <c r="AC25" s="4">
        <v>64.0</v>
      </c>
      <c r="AD25" s="4">
        <v>44.0</v>
      </c>
      <c r="AE25" s="4">
        <v>49.0</v>
      </c>
      <c r="AF25" s="4">
        <v>49.0</v>
      </c>
      <c r="AG25" s="4">
        <v>51.0</v>
      </c>
      <c r="AH25" s="4">
        <v>49.0</v>
      </c>
      <c r="AI25" s="4">
        <v>50.0</v>
      </c>
    </row>
    <row r="26">
      <c r="A26" s="2" t="s">
        <v>145</v>
      </c>
      <c r="B26" s="2" t="s">
        <v>146</v>
      </c>
      <c r="C26" s="4" t="s">
        <v>147</v>
      </c>
      <c r="D26" s="2">
        <v>250.0</v>
      </c>
      <c r="E26" s="2">
        <v>70.0</v>
      </c>
      <c r="F26" s="2">
        <v>50.0</v>
      </c>
      <c r="G26" s="2" t="s">
        <v>56</v>
      </c>
      <c r="H26" s="43"/>
      <c r="I26" s="44"/>
      <c r="J26" s="2" t="s">
        <v>148</v>
      </c>
      <c r="K26" s="2">
        <v>2008.0</v>
      </c>
      <c r="L26" s="4" t="s">
        <v>52</v>
      </c>
      <c r="M26" s="2">
        <v>1.0</v>
      </c>
      <c r="N26" s="37" t="s">
        <v>149</v>
      </c>
      <c r="O26" s="5" t="s">
        <v>84</v>
      </c>
      <c r="P26" s="4">
        <v>45.0</v>
      </c>
      <c r="Q26" s="4">
        <v>55.0</v>
      </c>
      <c r="R26" s="4">
        <v>55.0</v>
      </c>
      <c r="S26" s="4">
        <v>40.0</v>
      </c>
      <c r="T26" s="4">
        <v>60.0</v>
      </c>
      <c r="U26" s="4">
        <v>35.0</v>
      </c>
      <c r="V26" s="4">
        <v>60.0</v>
      </c>
      <c r="W26" s="4">
        <v>40.0</v>
      </c>
      <c r="X26" s="4">
        <v>50.0</v>
      </c>
      <c r="Y26" s="4">
        <v>35.0</v>
      </c>
      <c r="Z26" s="4">
        <v>55.0</v>
      </c>
      <c r="AA26" s="4">
        <v>55.0</v>
      </c>
      <c r="AB26" s="4">
        <v>60.0</v>
      </c>
      <c r="AC26" s="4">
        <v>35.0</v>
      </c>
      <c r="AD26" s="4">
        <v>55.0</v>
      </c>
      <c r="AE26" s="4">
        <v>40.0</v>
      </c>
      <c r="AF26" s="4">
        <v>55.0</v>
      </c>
      <c r="AG26" s="4">
        <v>45.0</v>
      </c>
      <c r="AH26" s="4">
        <v>45.0</v>
      </c>
      <c r="AI26" s="4">
        <v>45.0</v>
      </c>
    </row>
    <row r="27">
      <c r="A27" s="2" t="s">
        <v>150</v>
      </c>
      <c r="B27" s="2" t="s">
        <v>151</v>
      </c>
      <c r="C27" s="28" t="s">
        <v>90</v>
      </c>
      <c r="D27" s="29">
        <v>226.0</v>
      </c>
      <c r="E27" s="29">
        <v>93.0</v>
      </c>
      <c r="F27" s="29">
        <v>26.0</v>
      </c>
      <c r="G27" s="2" t="s">
        <v>56</v>
      </c>
      <c r="H27" s="3">
        <v>33928.0</v>
      </c>
      <c r="I27" s="2">
        <f t="shared" ref="I27:I35" si="2">DATEDIF(H27, TODAY(), "Y")
</f>
        <v>32</v>
      </c>
      <c r="J27" s="2" t="s">
        <v>152</v>
      </c>
      <c r="K27" s="2">
        <v>2009.0</v>
      </c>
      <c r="L27" s="2" t="s">
        <v>47</v>
      </c>
      <c r="M27" s="4">
        <v>1.0</v>
      </c>
      <c r="N27" s="5" t="s">
        <v>64</v>
      </c>
      <c r="O27" s="5" t="s">
        <v>153</v>
      </c>
      <c r="P27" s="2">
        <v>60.0</v>
      </c>
      <c r="Q27" s="2">
        <v>49.0</v>
      </c>
      <c r="R27" s="2">
        <v>62.0</v>
      </c>
      <c r="S27" s="2">
        <v>44.0</v>
      </c>
      <c r="T27" s="2">
        <v>46.0</v>
      </c>
      <c r="U27" s="2">
        <v>42.0</v>
      </c>
      <c r="V27" s="2">
        <v>58.0</v>
      </c>
      <c r="W27" s="2">
        <v>58.0</v>
      </c>
      <c r="X27" s="2">
        <v>53.0</v>
      </c>
      <c r="Y27" s="2">
        <v>53.0</v>
      </c>
      <c r="Z27" s="2">
        <v>42.0</v>
      </c>
      <c r="AA27" s="2">
        <v>62.0</v>
      </c>
      <c r="AB27" s="2">
        <v>49.0</v>
      </c>
      <c r="AC27" s="2">
        <v>46.0</v>
      </c>
      <c r="AD27" s="2">
        <v>49.0</v>
      </c>
      <c r="AE27" s="36">
        <v>53.0</v>
      </c>
      <c r="AF27" s="2">
        <v>77.0</v>
      </c>
      <c r="AG27" s="36">
        <v>53.0</v>
      </c>
      <c r="AH27" s="2">
        <v>65.0</v>
      </c>
      <c r="AI27" s="2">
        <v>68.0</v>
      </c>
    </row>
    <row r="28">
      <c r="A28" s="2" t="s">
        <v>154</v>
      </c>
      <c r="B28" s="2" t="s">
        <v>155</v>
      </c>
      <c r="C28" s="28" t="s">
        <v>68</v>
      </c>
      <c r="D28" s="29">
        <v>30.0</v>
      </c>
      <c r="E28" s="29">
        <v>1040.0</v>
      </c>
      <c r="F28" s="4" t="s">
        <v>44</v>
      </c>
      <c r="G28" s="2" t="s">
        <v>56</v>
      </c>
      <c r="H28" s="35">
        <v>33597.0</v>
      </c>
      <c r="I28" s="30">
        <f t="shared" si="2"/>
        <v>33</v>
      </c>
      <c r="J28" s="2" t="s">
        <v>105</v>
      </c>
      <c r="K28" s="2">
        <v>2011.0</v>
      </c>
      <c r="L28" s="29" t="s">
        <v>52</v>
      </c>
      <c r="M28" s="28">
        <v>1.0</v>
      </c>
      <c r="N28" s="37" t="s">
        <v>156</v>
      </c>
      <c r="O28" s="31" t="s">
        <v>157</v>
      </c>
      <c r="P28" s="4">
        <v>80.0</v>
      </c>
      <c r="Q28" s="4">
        <v>80.0</v>
      </c>
      <c r="R28" s="4">
        <v>80.0</v>
      </c>
      <c r="S28" s="4">
        <v>80.0</v>
      </c>
      <c r="T28" s="4">
        <v>80.0</v>
      </c>
      <c r="U28" s="4">
        <v>81.0</v>
      </c>
      <c r="V28" s="4">
        <v>81.0</v>
      </c>
      <c r="W28" s="4">
        <v>79.0</v>
      </c>
      <c r="X28" s="4">
        <v>78.0</v>
      </c>
      <c r="Y28" s="4">
        <v>79.0</v>
      </c>
      <c r="Z28" s="4">
        <v>80.0</v>
      </c>
      <c r="AA28" s="4">
        <v>78.0</v>
      </c>
      <c r="AB28" s="4">
        <v>81.0</v>
      </c>
      <c r="AC28" s="4">
        <v>81.0</v>
      </c>
      <c r="AD28" s="4">
        <v>77.0</v>
      </c>
      <c r="AE28" s="4">
        <v>79.0</v>
      </c>
      <c r="AF28" s="4">
        <v>91.0</v>
      </c>
      <c r="AG28" s="4">
        <v>85.0</v>
      </c>
      <c r="AH28" s="4">
        <v>83.0</v>
      </c>
      <c r="AI28" s="4">
        <v>81.0</v>
      </c>
    </row>
    <row r="29">
      <c r="A29" s="27" t="s">
        <v>158</v>
      </c>
      <c r="B29" s="2" t="s">
        <v>159</v>
      </c>
      <c r="C29" s="4" t="s">
        <v>96</v>
      </c>
      <c r="D29" s="2">
        <v>229.0</v>
      </c>
      <c r="E29" s="2">
        <v>91.0</v>
      </c>
      <c r="F29" s="2">
        <v>29.0</v>
      </c>
      <c r="G29" s="4" t="s">
        <v>45</v>
      </c>
      <c r="H29" s="3">
        <v>36409.0</v>
      </c>
      <c r="I29" s="2">
        <f t="shared" si="2"/>
        <v>25</v>
      </c>
      <c r="J29" s="2" t="s">
        <v>87</v>
      </c>
      <c r="K29" s="2">
        <v>2019.0</v>
      </c>
      <c r="L29" s="2" t="s">
        <v>47</v>
      </c>
      <c r="M29" s="4">
        <v>2.0</v>
      </c>
      <c r="N29" s="5">
        <v>187.96</v>
      </c>
      <c r="O29" s="5" t="s">
        <v>160</v>
      </c>
      <c r="P29" s="38">
        <v>52.0</v>
      </c>
      <c r="Q29" s="2">
        <v>46.0</v>
      </c>
      <c r="R29" s="2">
        <v>53.0</v>
      </c>
      <c r="S29" s="38">
        <v>52.0</v>
      </c>
      <c r="T29" s="2">
        <v>39.0</v>
      </c>
      <c r="U29" s="2">
        <v>55.0</v>
      </c>
      <c r="V29" s="2">
        <v>55.0</v>
      </c>
      <c r="W29" s="2">
        <v>48.0</v>
      </c>
      <c r="X29" s="2">
        <v>53.0</v>
      </c>
      <c r="Y29" s="38">
        <v>52.0</v>
      </c>
      <c r="Z29" s="2">
        <v>46.0</v>
      </c>
      <c r="AA29" s="2">
        <v>53.0</v>
      </c>
      <c r="AB29" s="2">
        <v>46.0</v>
      </c>
      <c r="AC29" s="2">
        <v>53.0</v>
      </c>
      <c r="AD29" s="2">
        <v>48.0</v>
      </c>
      <c r="AE29" s="2">
        <v>52.0</v>
      </c>
      <c r="AF29" s="2">
        <v>63.0</v>
      </c>
      <c r="AG29" s="2">
        <v>56.0</v>
      </c>
      <c r="AH29" s="2">
        <v>56.0</v>
      </c>
      <c r="AI29" s="2">
        <v>54.0</v>
      </c>
    </row>
    <row r="30">
      <c r="A30" s="2" t="s">
        <v>161</v>
      </c>
      <c r="B30" s="27" t="s">
        <v>162</v>
      </c>
      <c r="C30" s="28" t="s">
        <v>163</v>
      </c>
      <c r="D30" s="29">
        <v>236.0</v>
      </c>
      <c r="E30" s="29">
        <v>84.0</v>
      </c>
      <c r="F30" s="4" t="s">
        <v>44</v>
      </c>
      <c r="G30" s="2" t="s">
        <v>56</v>
      </c>
      <c r="H30" s="3">
        <v>32726.0</v>
      </c>
      <c r="I30" s="30">
        <f t="shared" si="2"/>
        <v>36</v>
      </c>
      <c r="J30" s="2" t="s">
        <v>164</v>
      </c>
      <c r="K30" s="2">
        <v>2009.0</v>
      </c>
      <c r="L30" s="29" t="s">
        <v>47</v>
      </c>
      <c r="M30" s="28">
        <v>2.0</v>
      </c>
      <c r="N30" s="37" t="s">
        <v>156</v>
      </c>
      <c r="O30" s="31" t="s">
        <v>137</v>
      </c>
      <c r="P30" s="2">
        <v>48.0</v>
      </c>
      <c r="Q30" s="2">
        <v>64.0</v>
      </c>
      <c r="R30" s="2">
        <v>64.0</v>
      </c>
      <c r="S30" s="2">
        <v>55.0</v>
      </c>
      <c r="T30" s="2">
        <v>48.0</v>
      </c>
      <c r="U30" s="2">
        <v>62.0</v>
      </c>
      <c r="V30" s="2">
        <v>64.0</v>
      </c>
      <c r="W30" s="2">
        <v>64.0</v>
      </c>
      <c r="X30" s="2">
        <v>59.0</v>
      </c>
      <c r="Y30" s="2">
        <v>50.0</v>
      </c>
      <c r="Z30" s="2">
        <v>59.0</v>
      </c>
      <c r="AA30" s="2">
        <v>62.0</v>
      </c>
      <c r="AB30" s="2">
        <v>43.0</v>
      </c>
      <c r="AC30" s="2">
        <v>52.0</v>
      </c>
      <c r="AD30" s="2">
        <v>52.0</v>
      </c>
      <c r="AE30" s="2">
        <v>51.0</v>
      </c>
      <c r="AF30" s="2">
        <v>84.0</v>
      </c>
      <c r="AG30" s="2">
        <v>58.0</v>
      </c>
      <c r="AH30" s="2">
        <v>65.0</v>
      </c>
      <c r="AI30" s="2">
        <v>61.0</v>
      </c>
    </row>
    <row r="31">
      <c r="A31" s="2" t="s">
        <v>165</v>
      </c>
      <c r="B31" s="2" t="s">
        <v>166</v>
      </c>
      <c r="C31" s="28" t="s">
        <v>55</v>
      </c>
      <c r="D31" s="29">
        <v>342.0</v>
      </c>
      <c r="E31" s="29">
        <v>20.0</v>
      </c>
      <c r="F31" s="29">
        <v>142.0</v>
      </c>
      <c r="G31" s="4" t="s">
        <v>45</v>
      </c>
      <c r="H31" s="3">
        <v>34712.0</v>
      </c>
      <c r="I31" s="2">
        <f t="shared" si="2"/>
        <v>30</v>
      </c>
      <c r="J31" s="29" t="s">
        <v>167</v>
      </c>
      <c r="K31" s="2">
        <v>2015.0</v>
      </c>
      <c r="L31" s="2" t="s">
        <v>52</v>
      </c>
      <c r="M31" s="4">
        <v>2.0</v>
      </c>
      <c r="N31" s="45" t="s">
        <v>168</v>
      </c>
      <c r="O31" s="5" t="s">
        <v>169</v>
      </c>
      <c r="P31" s="2">
        <v>54.0</v>
      </c>
      <c r="Q31" s="38">
        <v>60.0</v>
      </c>
      <c r="R31" s="2">
        <v>64.0</v>
      </c>
      <c r="S31" s="2">
        <v>57.0</v>
      </c>
      <c r="T31" s="2">
        <v>61.0</v>
      </c>
      <c r="U31" s="2">
        <v>54.0</v>
      </c>
      <c r="V31" s="2">
        <v>64.0</v>
      </c>
      <c r="W31" s="38">
        <v>60.0</v>
      </c>
      <c r="X31" s="2">
        <v>50.0</v>
      </c>
      <c r="Y31" s="2">
        <v>57.0</v>
      </c>
      <c r="Z31" s="2">
        <v>54.0</v>
      </c>
      <c r="AA31" s="2">
        <v>68.0</v>
      </c>
      <c r="AB31" s="2">
        <v>54.0</v>
      </c>
      <c r="AC31" s="2">
        <v>64.0</v>
      </c>
      <c r="AD31" s="2">
        <v>68.0</v>
      </c>
      <c r="AE31" s="2">
        <v>56.0</v>
      </c>
      <c r="AF31" s="2">
        <v>71.0</v>
      </c>
      <c r="AG31" s="2">
        <v>61.0</v>
      </c>
      <c r="AH31" s="2">
        <v>61.0</v>
      </c>
      <c r="AI31" s="2">
        <v>58.0</v>
      </c>
    </row>
    <row r="32">
      <c r="A32" s="26" t="s">
        <v>170</v>
      </c>
      <c r="B32" s="27" t="s">
        <v>171</v>
      </c>
      <c r="C32" s="28" t="s">
        <v>43</v>
      </c>
      <c r="D32" s="29">
        <v>221.0</v>
      </c>
      <c r="E32" s="29">
        <v>100.0</v>
      </c>
      <c r="F32" s="4" t="s">
        <v>44</v>
      </c>
      <c r="G32" s="2" t="s">
        <v>45</v>
      </c>
      <c r="H32" s="3">
        <v>34180.0</v>
      </c>
      <c r="I32" s="30">
        <f t="shared" si="2"/>
        <v>32</v>
      </c>
      <c r="J32" s="2" t="s">
        <v>172</v>
      </c>
      <c r="K32" s="2">
        <v>2010.0</v>
      </c>
      <c r="L32" s="29" t="s">
        <v>47</v>
      </c>
      <c r="M32" s="28">
        <v>2.0</v>
      </c>
      <c r="N32" s="5" t="s">
        <v>64</v>
      </c>
      <c r="O32" s="31" t="s">
        <v>129</v>
      </c>
      <c r="P32" s="32">
        <v>47.0</v>
      </c>
      <c r="Q32" s="32">
        <v>41.0</v>
      </c>
      <c r="R32" s="33">
        <v>43.0</v>
      </c>
      <c r="S32" s="2">
        <v>39.0</v>
      </c>
      <c r="T32" s="2">
        <v>45.0</v>
      </c>
      <c r="U32" s="2">
        <v>45.0</v>
      </c>
      <c r="V32" s="2">
        <v>36.0</v>
      </c>
      <c r="W32" s="2">
        <v>44.0</v>
      </c>
      <c r="X32" s="2">
        <v>43.0</v>
      </c>
      <c r="Y32" s="33">
        <v>42.0</v>
      </c>
      <c r="Z32" s="33">
        <v>43.0</v>
      </c>
      <c r="AA32" s="33">
        <v>47.0</v>
      </c>
      <c r="AB32" s="33">
        <v>43.0</v>
      </c>
      <c r="AC32" s="34">
        <v>48.0</v>
      </c>
      <c r="AD32" s="34">
        <v>40.0</v>
      </c>
      <c r="AE32" s="2">
        <v>39.0</v>
      </c>
      <c r="AF32" s="2">
        <v>53.0</v>
      </c>
      <c r="AG32" s="2">
        <v>44.0</v>
      </c>
      <c r="AH32" s="2">
        <v>43.0</v>
      </c>
      <c r="AI32" s="2">
        <v>37.0</v>
      </c>
    </row>
    <row r="33">
      <c r="A33" s="2" t="s">
        <v>173</v>
      </c>
      <c r="B33" s="2" t="s">
        <v>174</v>
      </c>
      <c r="C33" s="28" t="s">
        <v>68</v>
      </c>
      <c r="D33" s="29">
        <v>197.0</v>
      </c>
      <c r="E33" s="46">
        <v>139.0</v>
      </c>
      <c r="F33" s="4" t="s">
        <v>44</v>
      </c>
      <c r="G33" s="2" t="s">
        <v>56</v>
      </c>
      <c r="H33" s="3">
        <v>32945.0</v>
      </c>
      <c r="I33" s="30">
        <f t="shared" si="2"/>
        <v>35</v>
      </c>
      <c r="J33" s="2" t="s">
        <v>91</v>
      </c>
      <c r="K33" s="2">
        <v>2007.0</v>
      </c>
      <c r="L33" s="28" t="s">
        <v>47</v>
      </c>
      <c r="M33" s="28">
        <v>1.0</v>
      </c>
      <c r="N33" s="37" t="s">
        <v>140</v>
      </c>
      <c r="O33" s="31" t="s">
        <v>175</v>
      </c>
      <c r="P33" s="4">
        <v>52.0</v>
      </c>
      <c r="Q33" s="4">
        <v>32.0</v>
      </c>
      <c r="R33" s="4">
        <v>54.0</v>
      </c>
      <c r="S33" s="4">
        <v>48.0</v>
      </c>
      <c r="T33" s="4">
        <v>38.0</v>
      </c>
      <c r="U33" s="4">
        <v>34.0</v>
      </c>
      <c r="V33" s="4">
        <v>52.0</v>
      </c>
      <c r="W33" s="4">
        <v>42.0</v>
      </c>
      <c r="X33" s="4">
        <v>30.0</v>
      </c>
      <c r="Y33" s="4">
        <v>42.0</v>
      </c>
      <c r="Z33" s="4">
        <v>56.0</v>
      </c>
      <c r="AA33" s="4">
        <v>48.0</v>
      </c>
      <c r="AB33" s="4">
        <v>56.0</v>
      </c>
      <c r="AC33" s="4">
        <v>48.0</v>
      </c>
      <c r="AD33" s="4">
        <v>42.0</v>
      </c>
      <c r="AE33" s="4">
        <v>47.0</v>
      </c>
      <c r="AF33" s="4">
        <v>51.0</v>
      </c>
      <c r="AG33" s="4">
        <v>48.0</v>
      </c>
      <c r="AH33" s="4">
        <v>50.0</v>
      </c>
      <c r="AI33" s="4">
        <v>52.0</v>
      </c>
    </row>
    <row r="34">
      <c r="A34" s="2" t="s">
        <v>176</v>
      </c>
      <c r="B34" s="2" t="s">
        <v>177</v>
      </c>
      <c r="C34" s="4" t="s">
        <v>119</v>
      </c>
      <c r="D34" s="2">
        <v>258.0</v>
      </c>
      <c r="E34" s="2">
        <v>66.0</v>
      </c>
      <c r="F34" s="2">
        <v>58.0</v>
      </c>
      <c r="G34" s="2" t="s">
        <v>45</v>
      </c>
      <c r="H34" s="35">
        <v>35386.0</v>
      </c>
      <c r="I34" s="2">
        <f t="shared" si="2"/>
        <v>28</v>
      </c>
      <c r="J34" s="2" t="s">
        <v>178</v>
      </c>
      <c r="K34" s="2">
        <v>2015.0</v>
      </c>
      <c r="L34" s="2" t="s">
        <v>52</v>
      </c>
      <c r="M34" s="4">
        <v>1.0</v>
      </c>
      <c r="N34" s="37" t="s">
        <v>179</v>
      </c>
      <c r="O34" s="5" t="s">
        <v>169</v>
      </c>
      <c r="P34" s="4">
        <v>65.0</v>
      </c>
      <c r="Q34" s="4">
        <v>45.0</v>
      </c>
      <c r="R34" s="4">
        <v>58.0</v>
      </c>
      <c r="S34" s="4">
        <v>52.0</v>
      </c>
      <c r="T34" s="4">
        <v>52.0</v>
      </c>
      <c r="U34" s="38">
        <v>60.0</v>
      </c>
      <c r="V34" s="4">
        <v>45.0</v>
      </c>
      <c r="W34" s="4">
        <v>45.0</v>
      </c>
      <c r="X34" s="4">
        <v>47.0</v>
      </c>
      <c r="Y34" s="4">
        <v>71.0</v>
      </c>
      <c r="Z34" s="4">
        <v>68.0</v>
      </c>
      <c r="AA34" s="38">
        <v>60.0</v>
      </c>
      <c r="AB34" s="4">
        <v>65.0</v>
      </c>
      <c r="AC34" s="4">
        <v>63.0</v>
      </c>
      <c r="AD34" s="4">
        <v>60.0</v>
      </c>
      <c r="AE34" s="4">
        <v>62.0</v>
      </c>
      <c r="AF34" s="4">
        <v>73.0</v>
      </c>
      <c r="AG34" s="4">
        <v>63.0</v>
      </c>
      <c r="AH34" s="4">
        <v>68.0</v>
      </c>
      <c r="AI34" s="4">
        <v>70.0</v>
      </c>
    </row>
    <row r="35">
      <c r="A35" s="2" t="s">
        <v>180</v>
      </c>
      <c r="B35" s="27" t="s">
        <v>181</v>
      </c>
      <c r="C35" s="28" t="s">
        <v>163</v>
      </c>
      <c r="D35" s="29">
        <v>85.0</v>
      </c>
      <c r="E35" s="29">
        <v>568.0</v>
      </c>
      <c r="F35" s="4" t="s">
        <v>44</v>
      </c>
      <c r="G35" s="2" t="s">
        <v>56</v>
      </c>
      <c r="H35" s="3">
        <v>38846.0</v>
      </c>
      <c r="I35" s="30">
        <f t="shared" si="2"/>
        <v>19</v>
      </c>
      <c r="J35" s="2" t="s">
        <v>120</v>
      </c>
      <c r="K35" s="2">
        <v>2023.0</v>
      </c>
      <c r="L35" s="29" t="s">
        <v>47</v>
      </c>
      <c r="M35" s="28">
        <v>2.0</v>
      </c>
      <c r="N35" s="37" t="s">
        <v>182</v>
      </c>
      <c r="O35" s="47" t="s">
        <v>183</v>
      </c>
      <c r="P35" s="2">
        <v>57.0</v>
      </c>
      <c r="Q35" s="2">
        <v>53.0</v>
      </c>
      <c r="R35" s="2">
        <v>52.0</v>
      </c>
      <c r="S35" s="2">
        <v>50.0</v>
      </c>
      <c r="T35" s="2">
        <v>58.0</v>
      </c>
      <c r="U35" s="36">
        <v>53.0</v>
      </c>
      <c r="V35" s="2">
        <v>59.0</v>
      </c>
      <c r="W35" s="2">
        <v>48.0</v>
      </c>
      <c r="X35" s="2">
        <v>60.0</v>
      </c>
      <c r="Y35" s="2">
        <v>47.0</v>
      </c>
      <c r="Z35" s="2">
        <v>59.0</v>
      </c>
      <c r="AA35" s="2">
        <v>57.0</v>
      </c>
      <c r="AB35" s="2">
        <v>62.0</v>
      </c>
      <c r="AC35" s="2">
        <v>51.0</v>
      </c>
      <c r="AD35" s="2">
        <v>53.0</v>
      </c>
      <c r="AE35" s="2">
        <v>51.0</v>
      </c>
      <c r="AF35" s="2">
        <v>78.0</v>
      </c>
      <c r="AG35" s="2">
        <v>53.0</v>
      </c>
      <c r="AH35" s="2">
        <v>63.0</v>
      </c>
      <c r="AI35" s="2">
        <v>60.0</v>
      </c>
    </row>
    <row r="36">
      <c r="A36" s="2" t="s">
        <v>184</v>
      </c>
      <c r="B36" s="2" t="s">
        <v>185</v>
      </c>
      <c r="C36" s="4" t="s">
        <v>147</v>
      </c>
      <c r="D36" s="2">
        <v>268.0</v>
      </c>
      <c r="E36" s="48">
        <v>58.0</v>
      </c>
      <c r="F36" s="2">
        <v>68.0</v>
      </c>
      <c r="G36" s="2" t="s">
        <v>45</v>
      </c>
      <c r="H36" s="43"/>
      <c r="I36" s="44"/>
      <c r="J36" s="2" t="s">
        <v>186</v>
      </c>
      <c r="K36" s="2">
        <v>2007.0</v>
      </c>
      <c r="L36" s="4" t="s">
        <v>52</v>
      </c>
      <c r="M36" s="2">
        <v>2.0</v>
      </c>
      <c r="N36" s="5" t="s">
        <v>182</v>
      </c>
      <c r="O36" s="5" t="s">
        <v>187</v>
      </c>
      <c r="P36" s="2">
        <v>55.0</v>
      </c>
      <c r="Q36" s="38">
        <v>61.0</v>
      </c>
      <c r="R36" s="2">
        <v>70.0</v>
      </c>
      <c r="S36" s="2">
        <v>70.0</v>
      </c>
      <c r="T36" s="2">
        <v>65.0</v>
      </c>
      <c r="U36" s="2">
        <v>55.0</v>
      </c>
      <c r="V36" s="2">
        <v>70.0</v>
      </c>
      <c r="W36" s="2">
        <v>60.0</v>
      </c>
      <c r="X36" s="2">
        <v>45.0</v>
      </c>
      <c r="Y36" s="2">
        <v>70.0</v>
      </c>
      <c r="Z36" s="2">
        <v>55.0</v>
      </c>
      <c r="AA36" s="2">
        <v>45.0</v>
      </c>
      <c r="AB36" s="2">
        <v>60.0</v>
      </c>
      <c r="AC36" s="2">
        <v>60.0</v>
      </c>
      <c r="AD36" s="2">
        <v>60.0</v>
      </c>
      <c r="AE36" s="2">
        <v>65.0</v>
      </c>
      <c r="AF36" s="2">
        <v>55.0</v>
      </c>
      <c r="AG36" s="2">
        <v>70.0</v>
      </c>
      <c r="AH36" s="2">
        <v>60.0</v>
      </c>
      <c r="AI36" s="2">
        <v>60.0</v>
      </c>
    </row>
    <row r="37">
      <c r="A37" s="26" t="s">
        <v>188</v>
      </c>
      <c r="B37" s="27" t="s">
        <v>189</v>
      </c>
      <c r="C37" s="28" t="s">
        <v>50</v>
      </c>
      <c r="D37" s="29">
        <v>156.0</v>
      </c>
      <c r="E37" s="29">
        <v>260.0</v>
      </c>
      <c r="F37" s="4" t="s">
        <v>44</v>
      </c>
      <c r="G37" s="2" t="s">
        <v>56</v>
      </c>
      <c r="H37" s="35">
        <v>37062.0</v>
      </c>
      <c r="I37" s="30">
        <f t="shared" ref="I37:I43" si="3">DATEDIF(H37, TODAY(), "Y")
</f>
        <v>24</v>
      </c>
      <c r="J37" s="2" t="s">
        <v>190</v>
      </c>
      <c r="K37" s="4">
        <v>2020.0</v>
      </c>
      <c r="L37" s="29" t="s">
        <v>52</v>
      </c>
      <c r="M37" s="28">
        <v>1.0</v>
      </c>
      <c r="N37" s="5">
        <v>190.5</v>
      </c>
      <c r="O37" s="31">
        <v>77.0</v>
      </c>
      <c r="P37" s="2">
        <v>48.0</v>
      </c>
      <c r="Q37" s="2">
        <v>46.0</v>
      </c>
      <c r="R37" s="2">
        <v>47.0</v>
      </c>
      <c r="S37" s="2">
        <v>50.0</v>
      </c>
      <c r="T37" s="2">
        <v>42.0</v>
      </c>
      <c r="U37" s="2">
        <v>47.0</v>
      </c>
      <c r="V37" s="2">
        <v>39.0</v>
      </c>
      <c r="W37" s="2">
        <v>54.0</v>
      </c>
      <c r="X37" s="2">
        <v>47.0</v>
      </c>
      <c r="Y37" s="2">
        <v>50.0</v>
      </c>
      <c r="Z37" s="2">
        <v>57.0</v>
      </c>
      <c r="AA37" s="2">
        <v>52.0</v>
      </c>
      <c r="AB37" s="2">
        <v>53.0</v>
      </c>
      <c r="AC37" s="2">
        <v>54.0</v>
      </c>
      <c r="AD37" s="34">
        <v>42.0</v>
      </c>
      <c r="AE37" s="34">
        <v>49.0</v>
      </c>
      <c r="AF37" s="34">
        <v>56.0</v>
      </c>
      <c r="AG37" s="34">
        <v>52.0</v>
      </c>
      <c r="AH37" s="34">
        <v>53.0</v>
      </c>
      <c r="AI37" s="34">
        <v>56.0</v>
      </c>
    </row>
    <row r="38">
      <c r="A38" s="26" t="s">
        <v>191</v>
      </c>
      <c r="B38" s="27" t="s">
        <v>192</v>
      </c>
      <c r="C38" s="28" t="s">
        <v>50</v>
      </c>
      <c r="D38" s="29">
        <v>125.0</v>
      </c>
      <c r="E38" s="29">
        <v>407.0</v>
      </c>
      <c r="F38" s="4" t="s">
        <v>44</v>
      </c>
      <c r="G38" s="2" t="s">
        <v>45</v>
      </c>
      <c r="H38" s="3">
        <v>34142.0</v>
      </c>
      <c r="I38" s="30">
        <f t="shared" si="3"/>
        <v>32</v>
      </c>
      <c r="J38" s="2" t="s">
        <v>87</v>
      </c>
      <c r="K38" s="4">
        <v>2021.0</v>
      </c>
      <c r="L38" s="28" t="s">
        <v>47</v>
      </c>
      <c r="M38" s="28">
        <v>1.0</v>
      </c>
      <c r="N38" s="5">
        <v>177.8</v>
      </c>
      <c r="O38" s="47">
        <v>85.0</v>
      </c>
      <c r="P38" s="2">
        <v>36.0</v>
      </c>
      <c r="Q38" s="2">
        <v>41.0</v>
      </c>
      <c r="R38" s="2">
        <v>41.0</v>
      </c>
      <c r="S38" s="2">
        <v>42.0</v>
      </c>
      <c r="T38" s="2">
        <v>40.0</v>
      </c>
      <c r="U38" s="2">
        <v>42.0</v>
      </c>
      <c r="V38" s="2">
        <v>47.0</v>
      </c>
      <c r="W38" s="2">
        <v>42.0</v>
      </c>
      <c r="X38" s="2">
        <v>34.0</v>
      </c>
      <c r="Y38" s="2">
        <v>42.0</v>
      </c>
      <c r="Z38" s="2">
        <v>40.0</v>
      </c>
      <c r="AA38" s="2">
        <v>47.0</v>
      </c>
      <c r="AB38" s="2">
        <v>40.0</v>
      </c>
      <c r="AC38" s="2">
        <v>38.0</v>
      </c>
      <c r="AD38" s="34">
        <v>42.0</v>
      </c>
      <c r="AE38" s="34">
        <v>44.0</v>
      </c>
      <c r="AF38" s="34">
        <v>52.0</v>
      </c>
      <c r="AG38" s="34">
        <v>48.0</v>
      </c>
      <c r="AH38" s="34">
        <v>47.0</v>
      </c>
      <c r="AI38" s="34">
        <v>46.0</v>
      </c>
    </row>
    <row r="39">
      <c r="A39" s="2" t="s">
        <v>193</v>
      </c>
      <c r="B39" s="2" t="s">
        <v>194</v>
      </c>
      <c r="C39" s="28" t="s">
        <v>68</v>
      </c>
      <c r="D39" s="29">
        <v>169.0</v>
      </c>
      <c r="E39" s="29">
        <v>189.0</v>
      </c>
      <c r="F39" s="4" t="s">
        <v>44</v>
      </c>
      <c r="G39" s="2" t="s">
        <v>45</v>
      </c>
      <c r="H39" s="3">
        <v>38096.0</v>
      </c>
      <c r="I39" s="30">
        <f t="shared" si="3"/>
        <v>21</v>
      </c>
      <c r="J39" s="2" t="s">
        <v>127</v>
      </c>
      <c r="K39" s="2">
        <v>2022.0</v>
      </c>
      <c r="L39" s="28" t="s">
        <v>52</v>
      </c>
      <c r="M39" s="28">
        <v>2.0</v>
      </c>
      <c r="N39" s="37" t="s">
        <v>195</v>
      </c>
      <c r="O39" s="31" t="s">
        <v>65</v>
      </c>
      <c r="P39" s="27">
        <v>54.0</v>
      </c>
      <c r="Q39" s="27">
        <v>47.0</v>
      </c>
      <c r="R39" s="27">
        <v>44.0</v>
      </c>
      <c r="S39" s="27">
        <v>50.0</v>
      </c>
      <c r="T39" s="27">
        <v>37.0</v>
      </c>
      <c r="U39" s="27">
        <v>40.0</v>
      </c>
      <c r="V39" s="27">
        <v>44.0</v>
      </c>
      <c r="W39" s="27">
        <v>37.0</v>
      </c>
      <c r="X39" s="27">
        <v>50.0</v>
      </c>
      <c r="Y39" s="27">
        <v>33.0</v>
      </c>
      <c r="Z39" s="27">
        <v>33.0</v>
      </c>
      <c r="AA39" s="27">
        <v>49.0</v>
      </c>
      <c r="AB39" s="27">
        <v>54.0</v>
      </c>
      <c r="AC39" s="27">
        <v>42.0</v>
      </c>
      <c r="AD39" s="27">
        <v>50.0</v>
      </c>
      <c r="AE39" s="27">
        <v>45.0</v>
      </c>
      <c r="AF39" s="27">
        <v>58.0</v>
      </c>
      <c r="AG39" s="27">
        <v>47.0</v>
      </c>
      <c r="AH39" s="27">
        <v>51.0</v>
      </c>
      <c r="AI39" s="27">
        <v>52.0</v>
      </c>
    </row>
    <row r="40">
      <c r="A40" s="2" t="s">
        <v>196</v>
      </c>
      <c r="B40" s="2" t="s">
        <v>197</v>
      </c>
      <c r="C40" s="28" t="s">
        <v>55</v>
      </c>
      <c r="D40" s="42"/>
      <c r="E40" s="29">
        <v>49.0</v>
      </c>
      <c r="F40" s="29">
        <v>87.0</v>
      </c>
      <c r="G40" s="4" t="s">
        <v>56</v>
      </c>
      <c r="H40" s="3">
        <v>37763.0</v>
      </c>
      <c r="I40" s="2">
        <f t="shared" si="3"/>
        <v>22</v>
      </c>
      <c r="J40" s="29" t="s">
        <v>198</v>
      </c>
      <c r="K40" s="2">
        <v>2023.0</v>
      </c>
      <c r="L40" s="2" t="s">
        <v>52</v>
      </c>
      <c r="M40" s="4">
        <v>2.0</v>
      </c>
      <c r="N40" s="5" t="s">
        <v>76</v>
      </c>
      <c r="O40" s="5" t="s">
        <v>199</v>
      </c>
      <c r="P40" s="2">
        <v>53.0</v>
      </c>
      <c r="Q40" s="36">
        <v>58.0</v>
      </c>
      <c r="R40" s="2">
        <v>65.0</v>
      </c>
      <c r="S40" s="2">
        <v>53.0</v>
      </c>
      <c r="T40" s="2">
        <v>65.0</v>
      </c>
      <c r="U40" s="2">
        <v>65.0</v>
      </c>
      <c r="V40" s="2">
        <v>65.0</v>
      </c>
      <c r="W40" s="36">
        <v>58.0</v>
      </c>
      <c r="X40" s="2">
        <v>59.0</v>
      </c>
      <c r="Y40" s="2">
        <v>68.0</v>
      </c>
      <c r="Z40" s="2">
        <v>56.0</v>
      </c>
      <c r="AA40" s="2">
        <v>62.0</v>
      </c>
      <c r="AB40" s="2">
        <v>56.0</v>
      </c>
      <c r="AC40" s="2">
        <v>68.0</v>
      </c>
      <c r="AD40" s="2">
        <v>68.0</v>
      </c>
      <c r="AE40" s="2">
        <v>58.0</v>
      </c>
      <c r="AF40" s="2">
        <v>88.0</v>
      </c>
      <c r="AG40" s="2">
        <v>64.0</v>
      </c>
      <c r="AH40" s="2">
        <v>72.0</v>
      </c>
      <c r="AI40" s="2">
        <v>71.0</v>
      </c>
    </row>
    <row r="41">
      <c r="A41" s="2" t="s">
        <v>200</v>
      </c>
      <c r="B41" s="2" t="s">
        <v>201</v>
      </c>
      <c r="C41" s="28" t="s">
        <v>68</v>
      </c>
      <c r="D41" s="29">
        <v>51.0</v>
      </c>
      <c r="E41" s="29">
        <v>894.0</v>
      </c>
      <c r="F41" s="4" t="s">
        <v>44</v>
      </c>
      <c r="G41" s="2" t="s">
        <v>45</v>
      </c>
      <c r="H41" s="3">
        <v>38463.0</v>
      </c>
      <c r="I41" s="30">
        <f t="shared" si="3"/>
        <v>20</v>
      </c>
      <c r="J41" s="2" t="s">
        <v>152</v>
      </c>
      <c r="K41" s="2">
        <v>2023.0</v>
      </c>
      <c r="L41" s="29" t="s">
        <v>47</v>
      </c>
      <c r="M41" s="28">
        <v>2.0</v>
      </c>
      <c r="N41" s="5" t="s">
        <v>128</v>
      </c>
      <c r="O41" s="47" t="s">
        <v>202</v>
      </c>
      <c r="P41" s="27">
        <v>66.0</v>
      </c>
      <c r="Q41" s="27">
        <v>67.0</v>
      </c>
      <c r="R41" s="27">
        <v>70.0</v>
      </c>
      <c r="S41" s="27">
        <v>71.0</v>
      </c>
      <c r="T41" s="27">
        <v>71.0</v>
      </c>
      <c r="U41" s="27">
        <v>64.0</v>
      </c>
      <c r="V41" s="27">
        <v>68.0</v>
      </c>
      <c r="W41" s="27">
        <v>66.0</v>
      </c>
      <c r="X41" s="27">
        <v>67.0</v>
      </c>
      <c r="Y41" s="27">
        <v>71.0</v>
      </c>
      <c r="Z41" s="27">
        <v>65.0</v>
      </c>
      <c r="AA41" s="27">
        <v>72.0</v>
      </c>
      <c r="AB41" s="27">
        <v>65.0</v>
      </c>
      <c r="AC41" s="27">
        <v>66.0</v>
      </c>
      <c r="AD41" s="27">
        <v>69.0</v>
      </c>
      <c r="AE41" s="27">
        <v>69.0</v>
      </c>
      <c r="AF41" s="27">
        <v>89.0</v>
      </c>
      <c r="AG41" s="27">
        <v>74.0</v>
      </c>
      <c r="AH41" s="27">
        <v>79.0</v>
      </c>
      <c r="AI41" s="27">
        <v>80.0</v>
      </c>
    </row>
    <row r="42">
      <c r="A42" s="2" t="s">
        <v>203</v>
      </c>
      <c r="B42" s="2" t="s">
        <v>204</v>
      </c>
      <c r="C42" s="28" t="s">
        <v>90</v>
      </c>
      <c r="D42" s="29">
        <v>299.0</v>
      </c>
      <c r="E42" s="29">
        <v>40.0</v>
      </c>
      <c r="F42" s="29">
        <v>99.0</v>
      </c>
      <c r="G42" s="2" t="s">
        <v>45</v>
      </c>
      <c r="H42" s="35">
        <v>34636.0</v>
      </c>
      <c r="I42" s="2">
        <f t="shared" si="3"/>
        <v>30</v>
      </c>
      <c r="J42" s="2" t="s">
        <v>105</v>
      </c>
      <c r="K42" s="2">
        <v>2015.0</v>
      </c>
      <c r="L42" s="2" t="s">
        <v>47</v>
      </c>
      <c r="M42" s="4">
        <v>2.0</v>
      </c>
      <c r="N42" s="5" t="s">
        <v>205</v>
      </c>
      <c r="O42" s="37" t="s">
        <v>206</v>
      </c>
      <c r="P42" s="2">
        <v>53.0</v>
      </c>
      <c r="Q42" s="2">
        <v>56.0</v>
      </c>
      <c r="R42" s="2">
        <v>62.0</v>
      </c>
      <c r="S42" s="2">
        <v>59.0</v>
      </c>
      <c r="T42" s="2">
        <v>53.0</v>
      </c>
      <c r="U42" s="2">
        <v>56.0</v>
      </c>
      <c r="V42" s="2">
        <v>68.0</v>
      </c>
      <c r="W42" s="2">
        <v>59.0</v>
      </c>
      <c r="X42" s="2">
        <v>62.0</v>
      </c>
      <c r="Y42" s="2">
        <v>56.0</v>
      </c>
      <c r="Z42" s="2">
        <v>59.0</v>
      </c>
      <c r="AA42" s="2">
        <v>53.0</v>
      </c>
      <c r="AB42" s="2">
        <v>59.0</v>
      </c>
      <c r="AC42" s="2">
        <v>62.0</v>
      </c>
      <c r="AD42" s="2">
        <v>59.0</v>
      </c>
      <c r="AE42" s="38">
        <v>59.0</v>
      </c>
      <c r="AF42" s="2">
        <v>68.0</v>
      </c>
      <c r="AG42" s="38">
        <v>59.0</v>
      </c>
      <c r="AH42" s="2">
        <v>62.0</v>
      </c>
      <c r="AI42" s="2">
        <v>62.0</v>
      </c>
    </row>
    <row r="43">
      <c r="A43" s="2" t="s">
        <v>207</v>
      </c>
      <c r="B43" s="27" t="s">
        <v>208</v>
      </c>
      <c r="C43" s="28" t="s">
        <v>163</v>
      </c>
      <c r="D43" s="29">
        <v>197.0</v>
      </c>
      <c r="E43" s="29">
        <v>136.0</v>
      </c>
      <c r="F43" s="4" t="s">
        <v>44</v>
      </c>
      <c r="G43" s="2" t="s">
        <v>45</v>
      </c>
      <c r="H43" s="35">
        <v>35150.0</v>
      </c>
      <c r="I43" s="30">
        <f t="shared" si="3"/>
        <v>29</v>
      </c>
      <c r="J43" s="2" t="s">
        <v>209</v>
      </c>
      <c r="K43" s="2">
        <v>2014.0</v>
      </c>
      <c r="L43" s="28" t="s">
        <v>47</v>
      </c>
      <c r="M43" s="28">
        <v>1.0</v>
      </c>
      <c r="N43" s="37" t="s">
        <v>195</v>
      </c>
      <c r="O43" s="47" t="s">
        <v>210</v>
      </c>
      <c r="P43" s="2">
        <v>38.0</v>
      </c>
      <c r="Q43" s="2">
        <v>52.0</v>
      </c>
      <c r="R43" s="2">
        <v>34.0</v>
      </c>
      <c r="S43" s="2">
        <v>30.0</v>
      </c>
      <c r="T43" s="2">
        <v>38.0</v>
      </c>
      <c r="U43" s="2">
        <v>42.0</v>
      </c>
      <c r="V43" s="2">
        <v>34.0</v>
      </c>
      <c r="W43" s="2">
        <v>34.0</v>
      </c>
      <c r="X43" s="2">
        <v>54.0</v>
      </c>
      <c r="Y43" s="2">
        <v>40.0</v>
      </c>
      <c r="Z43" s="2">
        <v>52.0</v>
      </c>
      <c r="AA43" s="2">
        <v>56.0</v>
      </c>
      <c r="AB43" s="2">
        <v>32.0</v>
      </c>
      <c r="AC43" s="2">
        <v>54.0</v>
      </c>
      <c r="AD43" s="2">
        <v>56.0</v>
      </c>
      <c r="AE43" s="2">
        <v>36.0</v>
      </c>
      <c r="AF43" s="2">
        <v>55.0</v>
      </c>
      <c r="AG43" s="38">
        <v>43.0</v>
      </c>
      <c r="AH43" s="2">
        <v>42.0</v>
      </c>
      <c r="AI43" s="2">
        <v>36.0</v>
      </c>
    </row>
    <row r="44">
      <c r="A44" s="2" t="s">
        <v>211</v>
      </c>
      <c r="B44" s="2" t="s">
        <v>212</v>
      </c>
      <c r="C44" s="4" t="s">
        <v>147</v>
      </c>
      <c r="D44" s="2">
        <v>238.0</v>
      </c>
      <c r="E44" s="2">
        <v>80.0</v>
      </c>
      <c r="F44" s="2">
        <v>38.0</v>
      </c>
      <c r="G44" s="2" t="s">
        <v>45</v>
      </c>
      <c r="H44" s="43"/>
      <c r="I44" s="44"/>
      <c r="J44" s="2" t="s">
        <v>213</v>
      </c>
      <c r="K44" s="2">
        <v>2021.0</v>
      </c>
      <c r="L44" s="4" t="s">
        <v>47</v>
      </c>
      <c r="M44" s="2">
        <v>2.0</v>
      </c>
      <c r="N44" s="37" t="s">
        <v>214</v>
      </c>
      <c r="O44" s="5" t="s">
        <v>169</v>
      </c>
      <c r="P44" s="2">
        <v>60.0</v>
      </c>
      <c r="Q44" s="2">
        <v>45.0</v>
      </c>
      <c r="R44" s="2">
        <v>65.0</v>
      </c>
      <c r="S44" s="2">
        <v>45.0</v>
      </c>
      <c r="T44" s="2">
        <v>55.0</v>
      </c>
      <c r="U44" s="2">
        <v>45.0</v>
      </c>
      <c r="V44" s="2">
        <v>60.0</v>
      </c>
      <c r="W44" s="2">
        <v>60.0</v>
      </c>
      <c r="X44" s="2">
        <v>40.0</v>
      </c>
      <c r="Y44" s="2">
        <v>45.0</v>
      </c>
      <c r="Z44" s="2">
        <v>40.0</v>
      </c>
      <c r="AA44" s="2">
        <v>60.0</v>
      </c>
      <c r="AB44" s="2">
        <v>65.0</v>
      </c>
      <c r="AC44" s="2">
        <v>55.0</v>
      </c>
      <c r="AD44" s="2">
        <v>45.0</v>
      </c>
      <c r="AE44" s="2">
        <v>50.0</v>
      </c>
      <c r="AF44" s="2">
        <v>60.0</v>
      </c>
      <c r="AG44" s="2">
        <v>55.0</v>
      </c>
      <c r="AH44" s="2">
        <v>55.0</v>
      </c>
      <c r="AI44" s="2">
        <v>50.0</v>
      </c>
    </row>
    <row r="45">
      <c r="A45" s="26" t="s">
        <v>211</v>
      </c>
      <c r="B45" s="27" t="s">
        <v>212</v>
      </c>
      <c r="C45" s="28" t="s">
        <v>50</v>
      </c>
      <c r="D45" s="29">
        <v>171.0</v>
      </c>
      <c r="E45" s="29">
        <v>185.0</v>
      </c>
      <c r="F45" s="4" t="s">
        <v>44</v>
      </c>
      <c r="G45" s="2" t="s">
        <v>45</v>
      </c>
      <c r="H45" s="3">
        <v>34469.0</v>
      </c>
      <c r="I45" s="30">
        <f t="shared" ref="I45:I47" si="4">DATEDIF(H45, TODAY(), "Y")
</f>
        <v>31</v>
      </c>
      <c r="J45" s="2" t="s">
        <v>87</v>
      </c>
      <c r="K45" s="4">
        <v>2024.0</v>
      </c>
      <c r="L45" s="28" t="s">
        <v>47</v>
      </c>
      <c r="M45" s="29">
        <v>2.0</v>
      </c>
      <c r="N45" s="5">
        <v>177.8</v>
      </c>
      <c r="O45" s="31">
        <v>86.0</v>
      </c>
      <c r="P45" s="2">
        <v>41.0</v>
      </c>
      <c r="Q45" s="2">
        <v>47.0</v>
      </c>
      <c r="R45" s="2">
        <v>44.0</v>
      </c>
      <c r="S45" s="2">
        <v>40.0</v>
      </c>
      <c r="T45" s="2">
        <v>44.0</v>
      </c>
      <c r="U45" s="2">
        <v>44.0</v>
      </c>
      <c r="V45" s="2">
        <v>43.0</v>
      </c>
      <c r="W45" s="2">
        <v>42.0</v>
      </c>
      <c r="X45" s="2">
        <v>48.0</v>
      </c>
      <c r="Y45" s="2">
        <v>40.0</v>
      </c>
      <c r="Z45" s="2">
        <v>52.0</v>
      </c>
      <c r="AA45" s="2">
        <v>40.0</v>
      </c>
      <c r="AB45" s="2">
        <v>42.0</v>
      </c>
      <c r="AC45" s="2">
        <v>36.0</v>
      </c>
      <c r="AD45" s="34">
        <v>53.0</v>
      </c>
      <c r="AE45" s="34">
        <v>42.0</v>
      </c>
      <c r="AF45" s="34">
        <v>54.0</v>
      </c>
      <c r="AG45" s="34">
        <v>45.0</v>
      </c>
      <c r="AH45" s="34">
        <v>46.0</v>
      </c>
      <c r="AI45" s="34">
        <v>43.0</v>
      </c>
    </row>
    <row r="46">
      <c r="A46" s="26" t="s">
        <v>215</v>
      </c>
      <c r="B46" s="27" t="s">
        <v>216</v>
      </c>
      <c r="C46" s="28" t="s">
        <v>50</v>
      </c>
      <c r="D46" s="29">
        <v>101.0</v>
      </c>
      <c r="E46" s="29">
        <v>493.0</v>
      </c>
      <c r="F46" s="4" t="s">
        <v>44</v>
      </c>
      <c r="G46" s="2" t="s">
        <v>56</v>
      </c>
      <c r="H46" s="3">
        <v>33976.0</v>
      </c>
      <c r="I46" s="30">
        <f t="shared" si="4"/>
        <v>32</v>
      </c>
      <c r="J46" s="2" t="s">
        <v>87</v>
      </c>
      <c r="K46" s="4">
        <v>2016.0</v>
      </c>
      <c r="L46" s="29" t="s">
        <v>47</v>
      </c>
      <c r="M46" s="28">
        <v>1.0</v>
      </c>
      <c r="N46" s="37" t="s">
        <v>70</v>
      </c>
      <c r="O46" s="31">
        <v>69.9</v>
      </c>
      <c r="P46" s="2">
        <v>50.0</v>
      </c>
      <c r="Q46" s="2">
        <v>51.0</v>
      </c>
      <c r="R46" s="2">
        <v>48.0</v>
      </c>
      <c r="S46" s="2">
        <v>50.0</v>
      </c>
      <c r="T46" s="2">
        <v>47.0</v>
      </c>
      <c r="U46" s="2">
        <v>49.0</v>
      </c>
      <c r="V46" s="2">
        <v>55.0</v>
      </c>
      <c r="W46" s="2">
        <v>50.0</v>
      </c>
      <c r="X46" s="2">
        <v>50.0</v>
      </c>
      <c r="Y46" s="2">
        <v>50.0</v>
      </c>
      <c r="Z46" s="2">
        <v>59.0</v>
      </c>
      <c r="AA46" s="2">
        <v>54.0</v>
      </c>
      <c r="AB46" s="2">
        <v>55.0</v>
      </c>
      <c r="AC46" s="2">
        <v>56.0</v>
      </c>
      <c r="AD46" s="34">
        <v>49.0</v>
      </c>
      <c r="AE46" s="34">
        <v>52.0</v>
      </c>
      <c r="AF46" s="34">
        <v>71.0</v>
      </c>
      <c r="AG46" s="34">
        <v>56.0</v>
      </c>
      <c r="AH46" s="34">
        <v>61.0</v>
      </c>
      <c r="AI46" s="34">
        <v>61.0</v>
      </c>
    </row>
    <row r="47">
      <c r="A47" s="2" t="s">
        <v>217</v>
      </c>
      <c r="B47" s="2" t="s">
        <v>218</v>
      </c>
      <c r="C47" s="4" t="s">
        <v>219</v>
      </c>
      <c r="D47" s="2">
        <v>81.0</v>
      </c>
      <c r="E47" s="2">
        <v>583.0</v>
      </c>
      <c r="F47" s="4" t="s">
        <v>44</v>
      </c>
      <c r="G47" s="2" t="s">
        <v>45</v>
      </c>
      <c r="H47" s="35">
        <v>38645.0</v>
      </c>
      <c r="I47" s="30">
        <f t="shared" si="4"/>
        <v>19</v>
      </c>
      <c r="J47" s="2" t="s">
        <v>132</v>
      </c>
      <c r="K47" s="2">
        <v>2025.0</v>
      </c>
      <c r="L47" s="2" t="s">
        <v>52</v>
      </c>
      <c r="M47" s="2">
        <v>1.0</v>
      </c>
      <c r="N47" s="37" t="s">
        <v>121</v>
      </c>
      <c r="O47" s="37" t="s">
        <v>220</v>
      </c>
      <c r="P47" s="38">
        <v>56.0</v>
      </c>
      <c r="Q47" s="2">
        <v>63.0</v>
      </c>
      <c r="R47" s="2">
        <v>53.0</v>
      </c>
      <c r="S47" s="2">
        <v>57.0</v>
      </c>
      <c r="T47" s="2">
        <v>60.0</v>
      </c>
      <c r="U47" s="2">
        <v>49.0</v>
      </c>
      <c r="V47" s="2">
        <v>59.0</v>
      </c>
      <c r="W47" s="2">
        <v>57.0</v>
      </c>
      <c r="X47" s="2">
        <v>61.0</v>
      </c>
      <c r="Y47" s="2">
        <v>52.0</v>
      </c>
      <c r="Z47" s="2">
        <v>60.0</v>
      </c>
      <c r="AA47" s="2">
        <v>63.0</v>
      </c>
      <c r="AB47" s="2">
        <v>49.0</v>
      </c>
      <c r="AC47" s="2">
        <v>49.0</v>
      </c>
      <c r="AD47" s="2">
        <v>53.0</v>
      </c>
      <c r="AE47" s="2">
        <v>54.0</v>
      </c>
      <c r="AF47" s="2">
        <v>64.0</v>
      </c>
      <c r="AG47" s="2">
        <v>59.0</v>
      </c>
      <c r="AH47" s="2">
        <v>57.0</v>
      </c>
      <c r="AI47" s="2">
        <v>54.0</v>
      </c>
    </row>
    <row r="48">
      <c r="A48" s="2" t="s">
        <v>221</v>
      </c>
      <c r="B48" s="2" t="s">
        <v>222</v>
      </c>
      <c r="C48" s="4" t="s">
        <v>147</v>
      </c>
      <c r="D48" s="2">
        <v>222.0</v>
      </c>
      <c r="E48" s="2">
        <v>99.0</v>
      </c>
      <c r="F48" s="2">
        <v>22.0</v>
      </c>
      <c r="G48" s="2" t="s">
        <v>56</v>
      </c>
      <c r="H48" s="43"/>
      <c r="I48" s="44"/>
      <c r="J48" s="2" t="s">
        <v>223</v>
      </c>
      <c r="K48" s="2">
        <v>2006.0</v>
      </c>
      <c r="L48" s="4" t="s">
        <v>52</v>
      </c>
      <c r="M48" s="2">
        <v>1.0</v>
      </c>
      <c r="N48" s="37" t="s">
        <v>224</v>
      </c>
      <c r="O48" s="5" t="s">
        <v>225</v>
      </c>
      <c r="P48" s="4">
        <v>55.0</v>
      </c>
      <c r="Q48" s="4">
        <v>45.0</v>
      </c>
      <c r="R48" s="4">
        <v>30.0</v>
      </c>
      <c r="S48" s="4">
        <v>55.0</v>
      </c>
      <c r="T48" s="4">
        <v>60.0</v>
      </c>
      <c r="U48" s="4">
        <v>50.0</v>
      </c>
      <c r="V48" s="4">
        <v>41.0</v>
      </c>
      <c r="W48" s="4">
        <v>35.0</v>
      </c>
      <c r="X48" s="4">
        <v>40.0</v>
      </c>
      <c r="Y48" s="4">
        <v>45.0</v>
      </c>
      <c r="Z48" s="4">
        <v>45.0</v>
      </c>
      <c r="AA48" s="4">
        <v>45.0</v>
      </c>
      <c r="AB48" s="4">
        <v>45.0</v>
      </c>
      <c r="AC48" s="4">
        <v>50.0</v>
      </c>
      <c r="AD48" s="4">
        <v>40.0</v>
      </c>
      <c r="AE48" s="4">
        <v>50.0</v>
      </c>
      <c r="AF48" s="4">
        <v>60.0</v>
      </c>
      <c r="AG48" s="4">
        <v>50.0</v>
      </c>
      <c r="AH48" s="4">
        <v>55.0</v>
      </c>
      <c r="AI48" s="4">
        <v>55.0</v>
      </c>
    </row>
    <row r="49">
      <c r="A49" s="2" t="s">
        <v>226</v>
      </c>
      <c r="B49" s="2" t="s">
        <v>227</v>
      </c>
      <c r="C49" s="4" t="s">
        <v>119</v>
      </c>
      <c r="D49" s="2">
        <v>244.0</v>
      </c>
      <c r="E49" s="2">
        <v>76.0</v>
      </c>
      <c r="F49" s="2">
        <v>44.0</v>
      </c>
      <c r="G49" s="2" t="s">
        <v>56</v>
      </c>
      <c r="H49" s="35">
        <v>33289.0</v>
      </c>
      <c r="I49" s="2">
        <f t="shared" ref="I49:I50" si="5">DATEDIF(H49, TODAY(), "Y")
</f>
        <v>34</v>
      </c>
      <c r="J49" s="2" t="s">
        <v>228</v>
      </c>
      <c r="K49" s="2">
        <v>2011.0</v>
      </c>
      <c r="L49" s="2" t="s">
        <v>52</v>
      </c>
      <c r="M49" s="4">
        <v>1.0</v>
      </c>
      <c r="N49" s="37" t="s">
        <v>140</v>
      </c>
      <c r="O49" s="5" t="s">
        <v>229</v>
      </c>
      <c r="P49" s="4">
        <v>37.0</v>
      </c>
      <c r="Q49" s="4">
        <v>56.0</v>
      </c>
      <c r="R49" s="4">
        <v>44.0</v>
      </c>
      <c r="S49" s="4">
        <v>52.0</v>
      </c>
      <c r="T49" s="4">
        <v>54.0</v>
      </c>
      <c r="U49" s="36">
        <v>54.0</v>
      </c>
      <c r="V49" s="4">
        <v>54.0</v>
      </c>
      <c r="W49" s="4">
        <v>52.0</v>
      </c>
      <c r="X49" s="4">
        <v>64.0</v>
      </c>
      <c r="Y49" s="4">
        <v>59.0</v>
      </c>
      <c r="Z49" s="4">
        <v>52.0</v>
      </c>
      <c r="AA49" s="36">
        <v>54.0</v>
      </c>
      <c r="AB49" s="4">
        <v>52.0</v>
      </c>
      <c r="AC49" s="4">
        <v>59.0</v>
      </c>
      <c r="AD49" s="4">
        <v>56.0</v>
      </c>
      <c r="AE49" s="4">
        <v>49.0</v>
      </c>
      <c r="AF49" s="4">
        <v>54.0</v>
      </c>
      <c r="AG49" s="4">
        <v>55.0</v>
      </c>
      <c r="AH49" s="4">
        <v>53.0</v>
      </c>
      <c r="AI49" s="4">
        <v>58.0</v>
      </c>
    </row>
    <row r="50">
      <c r="A50" s="2" t="s">
        <v>230</v>
      </c>
      <c r="B50" s="2" t="s">
        <v>231</v>
      </c>
      <c r="C50" s="28" t="s">
        <v>55</v>
      </c>
      <c r="D50" s="29">
        <v>231.0</v>
      </c>
      <c r="E50" s="29">
        <v>90.0</v>
      </c>
      <c r="F50" s="29">
        <v>31.0</v>
      </c>
      <c r="G50" s="4" t="s">
        <v>56</v>
      </c>
      <c r="H50" s="35">
        <v>34305.0</v>
      </c>
      <c r="I50" s="2">
        <f t="shared" si="5"/>
        <v>31</v>
      </c>
      <c r="J50" s="29" t="s">
        <v>232</v>
      </c>
      <c r="K50" s="2">
        <v>2014.0</v>
      </c>
      <c r="L50" s="2" t="s">
        <v>52</v>
      </c>
      <c r="M50" s="4">
        <v>1.0</v>
      </c>
      <c r="N50" s="37" t="s">
        <v>156</v>
      </c>
      <c r="O50" s="5" t="s">
        <v>233</v>
      </c>
      <c r="P50" s="2">
        <v>50.0</v>
      </c>
      <c r="Q50" s="36">
        <v>53.0</v>
      </c>
      <c r="R50" s="2">
        <v>50.0</v>
      </c>
      <c r="S50" s="2">
        <v>64.0</v>
      </c>
      <c r="T50" s="2">
        <v>50.0</v>
      </c>
      <c r="U50" s="2">
        <v>39.0</v>
      </c>
      <c r="V50" s="2">
        <v>39.0</v>
      </c>
      <c r="W50" s="36">
        <v>53.0</v>
      </c>
      <c r="X50" s="2">
        <v>48.0</v>
      </c>
      <c r="Y50" s="2">
        <v>41.0</v>
      </c>
      <c r="Z50" s="2">
        <v>48.0</v>
      </c>
      <c r="AA50" s="2">
        <v>41.0</v>
      </c>
      <c r="AB50" s="2">
        <v>46.0</v>
      </c>
      <c r="AC50" s="2">
        <v>50.0</v>
      </c>
      <c r="AD50" s="2">
        <v>57.0</v>
      </c>
      <c r="AE50" s="2">
        <v>51.0</v>
      </c>
      <c r="AF50" s="2">
        <v>47.0</v>
      </c>
      <c r="AG50" s="2">
        <v>54.0</v>
      </c>
      <c r="AH50" s="2">
        <v>50.0</v>
      </c>
      <c r="AI50" s="2">
        <v>53.0</v>
      </c>
    </row>
    <row r="51">
      <c r="A51" s="2" t="s">
        <v>234</v>
      </c>
      <c r="B51" s="2" t="s">
        <v>235</v>
      </c>
      <c r="C51" s="4" t="s">
        <v>147</v>
      </c>
      <c r="D51" s="2">
        <v>294.0</v>
      </c>
      <c r="E51" s="2">
        <v>45.0</v>
      </c>
      <c r="F51" s="2">
        <v>94.0</v>
      </c>
      <c r="G51" s="2" t="s">
        <v>56</v>
      </c>
      <c r="H51" s="43"/>
      <c r="I51" s="44"/>
      <c r="J51" s="2" t="s">
        <v>236</v>
      </c>
      <c r="K51" s="2">
        <v>2021.0</v>
      </c>
      <c r="L51" s="4" t="s">
        <v>52</v>
      </c>
      <c r="M51" s="2">
        <v>2.0</v>
      </c>
      <c r="N51" s="37" t="s">
        <v>237</v>
      </c>
      <c r="O51" s="41">
        <v>71.0</v>
      </c>
      <c r="P51" s="4">
        <v>70.0</v>
      </c>
      <c r="Q51" s="38"/>
      <c r="R51" s="4">
        <v>55.0</v>
      </c>
      <c r="S51" s="4">
        <v>65.0</v>
      </c>
      <c r="T51" s="4">
        <v>60.0</v>
      </c>
      <c r="U51" s="4">
        <v>55.0</v>
      </c>
      <c r="V51" s="4">
        <v>70.0</v>
      </c>
      <c r="W51" s="4">
        <v>70.0</v>
      </c>
      <c r="X51" s="4">
        <v>55.0</v>
      </c>
      <c r="Y51" s="4">
        <v>60.0</v>
      </c>
      <c r="Z51" s="4">
        <v>65.0</v>
      </c>
      <c r="AA51" s="4">
        <v>60.0</v>
      </c>
      <c r="AB51" s="4">
        <v>55.0</v>
      </c>
      <c r="AC51" s="4">
        <v>55.0</v>
      </c>
      <c r="AD51" s="4">
        <v>55.0</v>
      </c>
      <c r="AE51" s="4">
        <v>65.0</v>
      </c>
      <c r="AF51" s="4">
        <v>65.0</v>
      </c>
      <c r="AG51" s="4">
        <v>65.0</v>
      </c>
      <c r="AH51" s="4">
        <v>65.0</v>
      </c>
      <c r="AI51" s="4">
        <v>65.0</v>
      </c>
    </row>
    <row r="52">
      <c r="A52" s="2" t="s">
        <v>238</v>
      </c>
      <c r="B52" s="2" t="s">
        <v>239</v>
      </c>
      <c r="C52" s="28" t="s">
        <v>68</v>
      </c>
      <c r="D52" s="29">
        <v>165.0</v>
      </c>
      <c r="E52" s="29">
        <v>202.0</v>
      </c>
      <c r="F52" s="4" t="s">
        <v>44</v>
      </c>
      <c r="G52" s="2" t="s">
        <v>45</v>
      </c>
      <c r="H52" s="3">
        <v>32377.0</v>
      </c>
      <c r="I52" s="30">
        <f t="shared" ref="I52:I62" si="6">DATEDIF(H52, TODAY(), "Y")
</f>
        <v>37</v>
      </c>
      <c r="J52" s="2" t="s">
        <v>240</v>
      </c>
      <c r="K52" s="2">
        <v>2007.0</v>
      </c>
      <c r="L52" s="29" t="s">
        <v>47</v>
      </c>
      <c r="M52" s="28">
        <v>2.0</v>
      </c>
      <c r="N52" s="37" t="s">
        <v>241</v>
      </c>
      <c r="O52" s="47" t="s">
        <v>242</v>
      </c>
      <c r="P52" s="27">
        <v>54.0</v>
      </c>
      <c r="Q52" s="27">
        <v>43.0</v>
      </c>
      <c r="R52" s="27">
        <v>56.0</v>
      </c>
      <c r="S52" s="27">
        <v>53.0</v>
      </c>
      <c r="T52" s="27">
        <v>53.0</v>
      </c>
      <c r="U52" s="27">
        <v>56.0</v>
      </c>
      <c r="V52" s="27">
        <v>43.0</v>
      </c>
      <c r="W52" s="27">
        <v>56.0</v>
      </c>
      <c r="X52" s="27">
        <v>56.0</v>
      </c>
      <c r="Y52" s="27">
        <v>56.0</v>
      </c>
      <c r="Z52" s="27">
        <v>36.0</v>
      </c>
      <c r="AA52" s="27">
        <v>35.0</v>
      </c>
      <c r="AB52" s="27">
        <v>41.0</v>
      </c>
      <c r="AC52" s="27">
        <v>45.0</v>
      </c>
      <c r="AD52" s="27">
        <v>35.0</v>
      </c>
      <c r="AE52" s="27">
        <v>54.0</v>
      </c>
      <c r="AF52" s="27">
        <v>55.0</v>
      </c>
      <c r="AG52" s="27">
        <v>56.0</v>
      </c>
      <c r="AH52" s="27">
        <v>55.0</v>
      </c>
      <c r="AI52" s="49">
        <v>54.0</v>
      </c>
    </row>
    <row r="53">
      <c r="A53" s="4" t="s">
        <v>243</v>
      </c>
      <c r="B53" s="27" t="s">
        <v>244</v>
      </c>
      <c r="C53" s="4" t="s">
        <v>96</v>
      </c>
      <c r="D53" s="2">
        <v>341.0</v>
      </c>
      <c r="E53" s="2">
        <v>21.0</v>
      </c>
      <c r="F53" s="2">
        <v>141.0</v>
      </c>
      <c r="G53" s="2" t="s">
        <v>56</v>
      </c>
      <c r="H53" s="3">
        <v>32337.0</v>
      </c>
      <c r="I53" s="2">
        <f t="shared" si="6"/>
        <v>37</v>
      </c>
      <c r="J53" s="2" t="s">
        <v>245</v>
      </c>
      <c r="K53" s="2">
        <v>2007.0</v>
      </c>
      <c r="L53" s="2" t="s">
        <v>47</v>
      </c>
      <c r="M53" s="4">
        <v>1.0</v>
      </c>
      <c r="N53" s="5">
        <v>170.18</v>
      </c>
      <c r="O53" s="5" t="s">
        <v>153</v>
      </c>
      <c r="P53" s="36">
        <v>62.0</v>
      </c>
      <c r="Q53" s="2">
        <v>54.0</v>
      </c>
      <c r="R53" s="2">
        <v>50.0</v>
      </c>
      <c r="S53" s="36">
        <v>62.0</v>
      </c>
      <c r="T53" s="2">
        <v>64.0</v>
      </c>
      <c r="U53" s="2">
        <v>57.0</v>
      </c>
      <c r="V53" s="2">
        <v>54.0</v>
      </c>
      <c r="W53" s="2">
        <v>54.0</v>
      </c>
      <c r="X53" s="2">
        <v>64.0</v>
      </c>
      <c r="Y53" s="36">
        <v>62.0</v>
      </c>
      <c r="Z53" s="2">
        <v>61.0</v>
      </c>
      <c r="AA53" s="2">
        <v>54.0</v>
      </c>
      <c r="AB53" s="2">
        <v>50.0</v>
      </c>
      <c r="AC53" s="2">
        <v>64.0</v>
      </c>
      <c r="AD53" s="2">
        <v>61.0</v>
      </c>
      <c r="AE53" s="2">
        <v>60.0</v>
      </c>
      <c r="AF53" s="2">
        <v>73.0</v>
      </c>
      <c r="AG53" s="2">
        <v>63.0</v>
      </c>
      <c r="AH53" s="2">
        <v>67.0</v>
      </c>
      <c r="AI53" s="2">
        <v>70.0</v>
      </c>
    </row>
    <row r="54">
      <c r="A54" s="2" t="s">
        <v>246</v>
      </c>
      <c r="B54" s="4" t="s">
        <v>247</v>
      </c>
      <c r="C54" s="4" t="s">
        <v>62</v>
      </c>
      <c r="D54" s="2">
        <v>218.0</v>
      </c>
      <c r="E54" s="2">
        <v>104.0</v>
      </c>
      <c r="F54" s="4" t="s">
        <v>44</v>
      </c>
      <c r="G54" s="2" t="s">
        <v>56</v>
      </c>
      <c r="H54" s="35">
        <v>34454.0</v>
      </c>
      <c r="I54" s="30">
        <f t="shared" si="6"/>
        <v>31</v>
      </c>
      <c r="J54" s="2" t="s">
        <v>148</v>
      </c>
      <c r="K54" s="2">
        <v>2014.0</v>
      </c>
      <c r="L54" s="2" t="s">
        <v>52</v>
      </c>
      <c r="M54" s="4">
        <v>1.0</v>
      </c>
      <c r="N54" s="37" t="s">
        <v>121</v>
      </c>
      <c r="O54" s="5" t="s">
        <v>248</v>
      </c>
      <c r="P54" s="2">
        <v>39.0</v>
      </c>
      <c r="Q54" s="2">
        <v>55.0</v>
      </c>
      <c r="R54" s="2">
        <v>55.0</v>
      </c>
      <c r="S54" s="36">
        <v>47.0</v>
      </c>
      <c r="T54" s="2">
        <v>55.0</v>
      </c>
      <c r="U54" s="2">
        <v>33.0</v>
      </c>
      <c r="V54" s="2">
        <v>50.0</v>
      </c>
      <c r="W54" s="2">
        <v>48.0</v>
      </c>
      <c r="X54" s="2">
        <v>57.0</v>
      </c>
      <c r="Y54" s="2">
        <v>55.0</v>
      </c>
      <c r="Z54" s="2">
        <v>44.0</v>
      </c>
      <c r="AA54" s="2">
        <v>42.0</v>
      </c>
      <c r="AB54" s="2">
        <v>33.0</v>
      </c>
      <c r="AC54" s="2">
        <v>46.0</v>
      </c>
      <c r="AD54" s="2">
        <v>46.0</v>
      </c>
      <c r="AE54" s="2">
        <v>46.0</v>
      </c>
      <c r="AF54" s="2">
        <v>46.0</v>
      </c>
      <c r="AG54" s="2">
        <v>53.0</v>
      </c>
      <c r="AH54" s="2">
        <v>47.0</v>
      </c>
      <c r="AI54" s="2">
        <v>50.0</v>
      </c>
    </row>
    <row r="55">
      <c r="A55" s="2" t="s">
        <v>249</v>
      </c>
      <c r="B55" s="2" t="s">
        <v>250</v>
      </c>
      <c r="C55" s="28" t="s">
        <v>68</v>
      </c>
      <c r="D55" s="29">
        <v>216.0</v>
      </c>
      <c r="E55" s="29">
        <v>109.0</v>
      </c>
      <c r="F55" s="4" t="s">
        <v>44</v>
      </c>
      <c r="G55" s="2" t="s">
        <v>56</v>
      </c>
      <c r="H55" s="3">
        <v>32323.0</v>
      </c>
      <c r="I55" s="30">
        <f t="shared" si="6"/>
        <v>37</v>
      </c>
      <c r="J55" s="2" t="s">
        <v>251</v>
      </c>
      <c r="K55" s="2">
        <v>2007.0</v>
      </c>
      <c r="L55" s="29" t="s">
        <v>47</v>
      </c>
      <c r="M55" s="28">
        <v>1.0</v>
      </c>
      <c r="N55" s="5">
        <v>172.72</v>
      </c>
      <c r="O55" s="47" t="s">
        <v>252</v>
      </c>
      <c r="P55" s="4">
        <v>33.0</v>
      </c>
      <c r="Q55" s="4">
        <v>48.0</v>
      </c>
      <c r="R55" s="4">
        <v>33.0</v>
      </c>
      <c r="S55" s="4">
        <v>35.0</v>
      </c>
      <c r="T55" s="4">
        <v>48.0</v>
      </c>
      <c r="U55" s="4">
        <v>40.0</v>
      </c>
      <c r="V55" s="4">
        <v>40.0</v>
      </c>
      <c r="W55" s="4">
        <v>53.0</v>
      </c>
      <c r="X55" s="4">
        <v>55.0</v>
      </c>
      <c r="Y55" s="4">
        <v>59.0</v>
      </c>
      <c r="Z55" s="4">
        <v>55.0</v>
      </c>
      <c r="AA55" s="4">
        <v>33.0</v>
      </c>
      <c r="AB55" s="4">
        <v>53.0</v>
      </c>
      <c r="AC55" s="4">
        <v>51.0</v>
      </c>
      <c r="AD55" s="4">
        <v>51.0</v>
      </c>
      <c r="AE55" s="4">
        <v>42.0</v>
      </c>
      <c r="AF55" s="4">
        <v>47.0</v>
      </c>
      <c r="AG55" s="4">
        <v>46.0</v>
      </c>
      <c r="AH55" s="4">
        <v>45.0</v>
      </c>
      <c r="AI55" s="4">
        <v>48.0</v>
      </c>
    </row>
    <row r="56">
      <c r="A56" s="2" t="s">
        <v>253</v>
      </c>
      <c r="B56" s="2" t="s">
        <v>254</v>
      </c>
      <c r="C56" s="4" t="s">
        <v>119</v>
      </c>
      <c r="D56" s="4" t="s">
        <v>44</v>
      </c>
      <c r="E56" s="50"/>
      <c r="F56" s="2">
        <v>44.0</v>
      </c>
      <c r="G56" s="2" t="s">
        <v>45</v>
      </c>
      <c r="H56" s="3">
        <v>39033.0</v>
      </c>
      <c r="I56" s="2">
        <f t="shared" si="6"/>
        <v>18</v>
      </c>
      <c r="J56" s="2" t="s">
        <v>255</v>
      </c>
      <c r="K56" s="4" t="s">
        <v>44</v>
      </c>
      <c r="L56" s="2" t="s">
        <v>52</v>
      </c>
      <c r="M56" s="4">
        <v>2.0</v>
      </c>
      <c r="N56" s="5" t="s">
        <v>195</v>
      </c>
      <c r="O56" s="5" t="s">
        <v>256</v>
      </c>
      <c r="P56" s="4">
        <v>42.0</v>
      </c>
      <c r="Q56" s="4">
        <v>49.0</v>
      </c>
      <c r="R56" s="4">
        <v>59.0</v>
      </c>
      <c r="S56" s="4">
        <v>47.0</v>
      </c>
      <c r="T56" s="4">
        <v>37.0</v>
      </c>
      <c r="U56" s="38">
        <v>50.0</v>
      </c>
      <c r="V56" s="4">
        <v>42.0</v>
      </c>
      <c r="W56" s="4">
        <v>54.0</v>
      </c>
      <c r="X56" s="4">
        <v>61.0</v>
      </c>
      <c r="Y56" s="4">
        <v>64.0</v>
      </c>
      <c r="Z56" s="4">
        <v>52.0</v>
      </c>
      <c r="AA56" s="38">
        <v>50.0</v>
      </c>
      <c r="AB56" s="4">
        <v>39.0</v>
      </c>
      <c r="AC56" s="4">
        <v>37.0</v>
      </c>
      <c r="AD56" s="4">
        <v>42.0</v>
      </c>
      <c r="AE56" s="4">
        <v>51.0</v>
      </c>
      <c r="AF56" s="4">
        <v>61.0</v>
      </c>
      <c r="AG56" s="4">
        <v>57.0</v>
      </c>
      <c r="AH56" s="4">
        <v>55.0</v>
      </c>
      <c r="AI56" s="4">
        <v>54.0</v>
      </c>
    </row>
    <row r="57">
      <c r="A57" s="2" t="s">
        <v>257</v>
      </c>
      <c r="B57" s="51" t="s">
        <v>258</v>
      </c>
      <c r="C57" s="4" t="s">
        <v>219</v>
      </c>
      <c r="D57" s="2">
        <v>32.0</v>
      </c>
      <c r="E57" s="2">
        <v>1008.0</v>
      </c>
      <c r="F57" s="4" t="s">
        <v>44</v>
      </c>
      <c r="G57" s="2" t="s">
        <v>45</v>
      </c>
      <c r="H57" s="3">
        <v>35248.0</v>
      </c>
      <c r="I57" s="30">
        <f t="shared" si="6"/>
        <v>29</v>
      </c>
      <c r="J57" s="2" t="s">
        <v>259</v>
      </c>
      <c r="K57" s="2">
        <v>2015.0</v>
      </c>
      <c r="L57" s="2" t="s">
        <v>47</v>
      </c>
      <c r="M57" s="4">
        <v>2.0</v>
      </c>
      <c r="N57" s="37" t="s">
        <v>98</v>
      </c>
      <c r="O57" s="37" t="s">
        <v>260</v>
      </c>
      <c r="P57" s="2">
        <v>74.0</v>
      </c>
      <c r="Q57" s="2">
        <v>78.0</v>
      </c>
      <c r="R57" s="2">
        <v>77.0</v>
      </c>
      <c r="S57" s="2">
        <v>79.0</v>
      </c>
      <c r="T57" s="2">
        <v>77.0</v>
      </c>
      <c r="U57" s="2">
        <v>78.0</v>
      </c>
      <c r="V57" s="2">
        <v>79.0</v>
      </c>
      <c r="W57" s="38">
        <v>78.0</v>
      </c>
      <c r="X57" s="2">
        <v>80.0</v>
      </c>
      <c r="Y57" s="2">
        <v>75.0</v>
      </c>
      <c r="Z57" s="2">
        <v>80.0</v>
      </c>
      <c r="AA57" s="2">
        <v>79.0</v>
      </c>
      <c r="AB57" s="2">
        <v>79.0</v>
      </c>
      <c r="AC57" s="2">
        <v>74.0</v>
      </c>
      <c r="AD57" s="2">
        <v>77.0</v>
      </c>
      <c r="AE57" s="2">
        <v>76.0</v>
      </c>
      <c r="AF57" s="2">
        <v>84.0</v>
      </c>
      <c r="AG57" s="2">
        <v>81.0</v>
      </c>
      <c r="AH57" s="2">
        <v>77.0</v>
      </c>
      <c r="AI57" s="2">
        <v>72.0</v>
      </c>
    </row>
    <row r="58">
      <c r="A58" s="4" t="s">
        <v>261</v>
      </c>
      <c r="B58" s="27" t="s">
        <v>262</v>
      </c>
      <c r="C58" s="4" t="s">
        <v>96</v>
      </c>
      <c r="D58" s="2">
        <v>348.0</v>
      </c>
      <c r="E58" s="2">
        <v>18.0</v>
      </c>
      <c r="F58" s="2">
        <v>148.0</v>
      </c>
      <c r="G58" s="2" t="s">
        <v>56</v>
      </c>
      <c r="H58" s="3">
        <v>36845.0</v>
      </c>
      <c r="I58" s="2">
        <f t="shared" si="6"/>
        <v>24</v>
      </c>
      <c r="J58" s="2" t="s">
        <v>245</v>
      </c>
      <c r="K58" s="2">
        <v>2018.0</v>
      </c>
      <c r="L58" s="2" t="s">
        <v>47</v>
      </c>
      <c r="M58" s="4">
        <v>2.0</v>
      </c>
      <c r="N58" s="5">
        <v>177.8</v>
      </c>
      <c r="O58" s="5" t="s">
        <v>199</v>
      </c>
      <c r="P58" s="36">
        <v>64.0</v>
      </c>
      <c r="Q58" s="2">
        <v>50.0</v>
      </c>
      <c r="R58" s="2">
        <v>64.0</v>
      </c>
      <c r="S58" s="36">
        <v>64.0</v>
      </c>
      <c r="T58" s="2">
        <v>50.0</v>
      </c>
      <c r="U58" s="2">
        <v>54.0</v>
      </c>
      <c r="V58" s="2">
        <v>61.0</v>
      </c>
      <c r="W58" s="2">
        <v>64.0</v>
      </c>
      <c r="X58" s="2">
        <v>54.0</v>
      </c>
      <c r="Y58" s="36">
        <v>64.0</v>
      </c>
      <c r="Z58" s="2">
        <v>54.0</v>
      </c>
      <c r="AA58" s="2">
        <v>68.0</v>
      </c>
      <c r="AB58" s="2">
        <v>54.0</v>
      </c>
      <c r="AC58" s="2">
        <v>68.0</v>
      </c>
      <c r="AD58" s="2">
        <v>68.0</v>
      </c>
      <c r="AE58" s="2">
        <v>59.0</v>
      </c>
      <c r="AF58" s="2">
        <v>87.0</v>
      </c>
      <c r="AG58" s="2">
        <v>61.0</v>
      </c>
      <c r="AH58" s="2">
        <v>73.0</v>
      </c>
      <c r="AI58" s="2">
        <v>74.0</v>
      </c>
    </row>
    <row r="59">
      <c r="A59" s="2" t="s">
        <v>263</v>
      </c>
      <c r="B59" s="2" t="s">
        <v>264</v>
      </c>
      <c r="C59" s="28" t="s">
        <v>55</v>
      </c>
      <c r="D59" s="29">
        <v>295.0</v>
      </c>
      <c r="E59" s="29">
        <v>44.0</v>
      </c>
      <c r="F59" s="29">
        <v>95.0</v>
      </c>
      <c r="G59" s="4" t="s">
        <v>45</v>
      </c>
      <c r="H59" s="35">
        <v>32754.0</v>
      </c>
      <c r="I59" s="2">
        <f t="shared" si="6"/>
        <v>35</v>
      </c>
      <c r="J59" s="29" t="s">
        <v>265</v>
      </c>
      <c r="K59" s="2">
        <v>2008.0</v>
      </c>
      <c r="L59" s="2" t="s">
        <v>52</v>
      </c>
      <c r="M59" s="4">
        <v>2.0</v>
      </c>
      <c r="N59" s="37" t="s">
        <v>64</v>
      </c>
      <c r="O59" s="5" t="s">
        <v>65</v>
      </c>
      <c r="P59" s="2">
        <v>53.0</v>
      </c>
      <c r="Q59" s="38">
        <v>61.0</v>
      </c>
      <c r="R59" s="2">
        <v>65.0</v>
      </c>
      <c r="S59" s="2">
        <v>53.0</v>
      </c>
      <c r="T59" s="2">
        <v>65.0</v>
      </c>
      <c r="U59" s="2">
        <v>53.0</v>
      </c>
      <c r="V59" s="2">
        <v>65.0</v>
      </c>
      <c r="W59" s="38">
        <v>61.0</v>
      </c>
      <c r="X59" s="2">
        <v>56.0</v>
      </c>
      <c r="Y59" s="2">
        <v>56.0</v>
      </c>
      <c r="Z59" s="2">
        <v>62.0</v>
      </c>
      <c r="AA59" s="2">
        <v>68.0</v>
      </c>
      <c r="AB59" s="2">
        <v>68.0</v>
      </c>
      <c r="AC59" s="2">
        <v>59.0</v>
      </c>
      <c r="AD59" s="2">
        <v>56.0</v>
      </c>
      <c r="AE59" s="2">
        <v>54.0</v>
      </c>
      <c r="AF59" s="2">
        <v>75.0</v>
      </c>
      <c r="AG59" s="2">
        <v>60.0</v>
      </c>
      <c r="AH59" s="2">
        <v>63.0</v>
      </c>
      <c r="AI59" s="2">
        <v>60.0</v>
      </c>
    </row>
    <row r="60">
      <c r="A60" s="2" t="s">
        <v>266</v>
      </c>
      <c r="B60" s="2" t="s">
        <v>267</v>
      </c>
      <c r="C60" s="28" t="s">
        <v>90</v>
      </c>
      <c r="D60" s="29">
        <v>316.0</v>
      </c>
      <c r="E60" s="29">
        <v>30.0</v>
      </c>
      <c r="F60" s="29">
        <v>116.0</v>
      </c>
      <c r="G60" s="2" t="s">
        <v>45</v>
      </c>
      <c r="H60" s="3">
        <v>34829.0</v>
      </c>
      <c r="I60" s="2">
        <f t="shared" si="6"/>
        <v>30</v>
      </c>
      <c r="J60" s="2" t="s">
        <v>135</v>
      </c>
      <c r="K60" s="2">
        <v>2016.0</v>
      </c>
      <c r="L60" s="2" t="s">
        <v>52</v>
      </c>
      <c r="M60" s="2">
        <v>2.0</v>
      </c>
      <c r="N60" s="37" t="s">
        <v>205</v>
      </c>
      <c r="O60" s="5" t="s">
        <v>102</v>
      </c>
      <c r="P60" s="2">
        <v>64.0</v>
      </c>
      <c r="Q60" s="2">
        <v>64.0</v>
      </c>
      <c r="R60" s="2">
        <v>61.0</v>
      </c>
      <c r="S60" s="2">
        <v>61.0</v>
      </c>
      <c r="T60" s="2">
        <v>64.0</v>
      </c>
      <c r="U60" s="2">
        <v>64.0</v>
      </c>
      <c r="V60" s="2">
        <v>68.0</v>
      </c>
      <c r="W60" s="2">
        <v>52.0</v>
      </c>
      <c r="X60" s="2">
        <v>58.0</v>
      </c>
      <c r="Y60" s="2">
        <v>68.0</v>
      </c>
      <c r="Z60" s="2">
        <v>52.0</v>
      </c>
      <c r="AA60" s="2">
        <v>64.0</v>
      </c>
      <c r="AB60" s="2">
        <v>52.0</v>
      </c>
      <c r="AC60" s="2">
        <v>55.0</v>
      </c>
      <c r="AD60" s="2">
        <v>64.0</v>
      </c>
      <c r="AE60" s="38">
        <v>63.0</v>
      </c>
      <c r="AF60" s="2">
        <v>83.0</v>
      </c>
      <c r="AG60" s="38">
        <v>63.0</v>
      </c>
      <c r="AH60" s="2">
        <v>73.0</v>
      </c>
      <c r="AI60" s="2">
        <v>73.0</v>
      </c>
    </row>
    <row r="61">
      <c r="A61" s="27" t="s">
        <v>268</v>
      </c>
      <c r="B61" s="2" t="s">
        <v>269</v>
      </c>
      <c r="C61" s="4" t="s">
        <v>96</v>
      </c>
      <c r="D61" s="2">
        <v>263.0</v>
      </c>
      <c r="E61" s="2">
        <v>61.0</v>
      </c>
      <c r="F61" s="2">
        <v>63.0</v>
      </c>
      <c r="G61" s="4" t="s">
        <v>45</v>
      </c>
      <c r="H61" s="3">
        <v>33788.0</v>
      </c>
      <c r="I61" s="2">
        <f t="shared" si="6"/>
        <v>33</v>
      </c>
      <c r="J61" s="2" t="s">
        <v>270</v>
      </c>
      <c r="K61" s="2">
        <v>2012.0</v>
      </c>
      <c r="L61" s="2" t="s">
        <v>47</v>
      </c>
      <c r="M61" s="4">
        <v>2.0</v>
      </c>
      <c r="N61" s="5" t="s">
        <v>271</v>
      </c>
      <c r="O61" s="5" t="s">
        <v>141</v>
      </c>
      <c r="P61" s="38">
        <v>56.0</v>
      </c>
      <c r="Q61" s="2">
        <v>57.0</v>
      </c>
      <c r="R61" s="2">
        <v>49.0</v>
      </c>
      <c r="S61" s="38">
        <v>56.0</v>
      </c>
      <c r="T61" s="2">
        <v>71.0</v>
      </c>
      <c r="U61" s="2">
        <v>52.0</v>
      </c>
      <c r="V61" s="2">
        <v>57.0</v>
      </c>
      <c r="W61" s="2">
        <v>49.0</v>
      </c>
      <c r="X61" s="2">
        <v>47.0</v>
      </c>
      <c r="Y61" s="38">
        <v>56.0</v>
      </c>
      <c r="Z61" s="2">
        <v>44.0</v>
      </c>
      <c r="AA61" s="2">
        <v>55.0</v>
      </c>
      <c r="AB61" s="2">
        <v>63.0</v>
      </c>
      <c r="AC61" s="2">
        <v>65.0</v>
      </c>
      <c r="AD61" s="2">
        <v>44.0</v>
      </c>
      <c r="AE61" s="2">
        <v>57.0</v>
      </c>
      <c r="AF61" s="2">
        <v>61.0</v>
      </c>
      <c r="AG61" s="2">
        <v>62.0</v>
      </c>
      <c r="AH61" s="2">
        <v>58.0</v>
      </c>
      <c r="AI61" s="2">
        <v>58.0</v>
      </c>
    </row>
    <row r="62">
      <c r="A62" s="2" t="s">
        <v>272</v>
      </c>
      <c r="B62" s="51" t="s">
        <v>273</v>
      </c>
      <c r="C62" s="28" t="s">
        <v>55</v>
      </c>
      <c r="D62" s="29">
        <v>224.0</v>
      </c>
      <c r="E62" s="29">
        <v>96.0</v>
      </c>
      <c r="F62" s="29">
        <v>24.0</v>
      </c>
      <c r="G62" s="4" t="s">
        <v>56</v>
      </c>
      <c r="H62" s="35">
        <v>37030.0</v>
      </c>
      <c r="I62" s="2">
        <f t="shared" si="6"/>
        <v>24</v>
      </c>
      <c r="J62" s="29" t="s">
        <v>274</v>
      </c>
      <c r="K62" s="2">
        <v>2022.0</v>
      </c>
      <c r="L62" s="2" t="s">
        <v>52</v>
      </c>
      <c r="M62" s="4">
        <v>1.0</v>
      </c>
      <c r="N62" s="5" t="s">
        <v>58</v>
      </c>
      <c r="O62" s="5" t="s">
        <v>229</v>
      </c>
      <c r="P62" s="2">
        <v>59.0</v>
      </c>
      <c r="Q62" s="36">
        <v>53.0</v>
      </c>
      <c r="R62" s="2">
        <v>56.0</v>
      </c>
      <c r="S62" s="2">
        <v>41.0</v>
      </c>
      <c r="T62" s="2">
        <v>54.0</v>
      </c>
      <c r="U62" s="2">
        <v>47.0</v>
      </c>
      <c r="V62" s="2">
        <v>52.0</v>
      </c>
      <c r="W62" s="36">
        <v>53.0</v>
      </c>
      <c r="X62" s="2">
        <v>47.0</v>
      </c>
      <c r="Y62" s="2">
        <v>59.0</v>
      </c>
      <c r="Z62" s="2">
        <v>56.0</v>
      </c>
      <c r="AA62" s="2">
        <v>47.0</v>
      </c>
      <c r="AB62" s="2">
        <v>52.0</v>
      </c>
      <c r="AC62" s="2">
        <v>41.0</v>
      </c>
      <c r="AD62" s="2">
        <v>56.0</v>
      </c>
      <c r="AE62" s="2">
        <v>53.0</v>
      </c>
      <c r="AF62" s="2">
        <v>66.0</v>
      </c>
      <c r="AG62" s="2">
        <v>53.0</v>
      </c>
      <c r="AH62" s="2">
        <v>61.0</v>
      </c>
      <c r="AI62" s="2">
        <v>66.0</v>
      </c>
    </row>
    <row r="63">
      <c r="A63" s="2" t="s">
        <v>275</v>
      </c>
      <c r="B63" s="2" t="s">
        <v>276</v>
      </c>
      <c r="C63" s="4" t="s">
        <v>147</v>
      </c>
      <c r="D63" s="2">
        <v>280.0</v>
      </c>
      <c r="E63" s="2">
        <v>52.0</v>
      </c>
      <c r="F63" s="2">
        <v>80.0</v>
      </c>
      <c r="G63" s="2" t="s">
        <v>45</v>
      </c>
      <c r="H63" s="43"/>
      <c r="I63" s="52"/>
      <c r="J63" s="2" t="s">
        <v>277</v>
      </c>
      <c r="K63" s="2">
        <v>2015.0</v>
      </c>
      <c r="L63" s="4" t="s">
        <v>47</v>
      </c>
      <c r="M63" s="2">
        <v>1.0</v>
      </c>
      <c r="N63" s="5" t="s">
        <v>278</v>
      </c>
      <c r="O63" s="37" t="s">
        <v>210</v>
      </c>
      <c r="P63" s="2">
        <v>65.0</v>
      </c>
      <c r="Q63" s="2">
        <v>55.0</v>
      </c>
      <c r="R63" s="2">
        <v>65.0</v>
      </c>
      <c r="S63" s="2">
        <v>60.0</v>
      </c>
      <c r="T63" s="2">
        <v>55.0</v>
      </c>
      <c r="U63" s="2">
        <v>60.0</v>
      </c>
      <c r="V63" s="2">
        <v>60.0</v>
      </c>
      <c r="W63" s="2">
        <v>55.0</v>
      </c>
      <c r="X63" s="2">
        <v>55.0</v>
      </c>
      <c r="Y63" s="2">
        <v>55.0</v>
      </c>
      <c r="Z63" s="2">
        <v>70.0</v>
      </c>
      <c r="AA63" s="2">
        <v>55.0</v>
      </c>
      <c r="AB63" s="2">
        <v>65.0</v>
      </c>
      <c r="AC63" s="2">
        <v>55.0</v>
      </c>
      <c r="AD63" s="2">
        <v>65.0</v>
      </c>
      <c r="AE63" s="2">
        <v>60.0</v>
      </c>
      <c r="AF63" s="38">
        <v>59.0</v>
      </c>
      <c r="AG63" s="2">
        <v>60.0</v>
      </c>
      <c r="AH63" s="2">
        <v>55.0</v>
      </c>
      <c r="AI63" s="2">
        <v>50.0</v>
      </c>
    </row>
    <row r="64">
      <c r="A64" s="26" t="s">
        <v>279</v>
      </c>
      <c r="B64" s="27" t="s">
        <v>280</v>
      </c>
      <c r="C64" s="28" t="s">
        <v>50</v>
      </c>
      <c r="D64" s="29">
        <v>216.0</v>
      </c>
      <c r="E64" s="29">
        <v>109.0</v>
      </c>
      <c r="F64" s="4" t="s">
        <v>44</v>
      </c>
      <c r="G64" s="2" t="s">
        <v>45</v>
      </c>
      <c r="H64" s="3">
        <v>32998.0</v>
      </c>
      <c r="I64" s="30">
        <f t="shared" ref="I64:I81" si="7">DATEDIF(H64, TODAY(), "Y")
</f>
        <v>35</v>
      </c>
      <c r="J64" s="2" t="s">
        <v>87</v>
      </c>
      <c r="K64" s="4">
        <v>2019.0</v>
      </c>
      <c r="L64" s="28" t="s">
        <v>52</v>
      </c>
      <c r="M64" s="28">
        <v>2.0</v>
      </c>
      <c r="N64" s="5">
        <v>182.88</v>
      </c>
      <c r="O64" s="31">
        <v>86.0</v>
      </c>
      <c r="P64" s="2">
        <v>40.0</v>
      </c>
      <c r="Q64" s="2">
        <v>42.0</v>
      </c>
      <c r="R64" s="2">
        <v>48.0</v>
      </c>
      <c r="S64" s="2">
        <v>40.0</v>
      </c>
      <c r="T64" s="2">
        <v>50.0</v>
      </c>
      <c r="U64" s="2">
        <v>45.0</v>
      </c>
      <c r="V64" s="2">
        <v>46.0</v>
      </c>
      <c r="W64" s="2">
        <v>43.0</v>
      </c>
      <c r="X64" s="2">
        <v>47.0</v>
      </c>
      <c r="Y64" s="2">
        <v>40.0</v>
      </c>
      <c r="Z64" s="2">
        <v>52.0</v>
      </c>
      <c r="AA64" s="2">
        <v>45.0</v>
      </c>
      <c r="AB64" s="2">
        <v>43.0</v>
      </c>
      <c r="AC64" s="2">
        <v>38.0</v>
      </c>
      <c r="AD64" s="34">
        <v>46.0</v>
      </c>
      <c r="AE64" s="34">
        <v>45.0</v>
      </c>
      <c r="AF64" s="34">
        <v>51.0</v>
      </c>
      <c r="AG64" s="34">
        <v>48.0</v>
      </c>
      <c r="AH64" s="34">
        <v>47.0</v>
      </c>
      <c r="AI64" s="34">
        <v>46.0</v>
      </c>
    </row>
    <row r="65">
      <c r="A65" s="2" t="s">
        <v>281</v>
      </c>
      <c r="B65" s="2" t="s">
        <v>282</v>
      </c>
      <c r="C65" s="28" t="s">
        <v>55</v>
      </c>
      <c r="D65" s="28" t="s">
        <v>44</v>
      </c>
      <c r="E65" s="42"/>
      <c r="F65" s="29">
        <v>64.0</v>
      </c>
      <c r="G65" s="4" t="s">
        <v>56</v>
      </c>
      <c r="H65" s="3">
        <v>37750.0</v>
      </c>
      <c r="I65" s="2">
        <f t="shared" si="7"/>
        <v>22</v>
      </c>
      <c r="J65" s="29" t="s">
        <v>259</v>
      </c>
      <c r="K65" s="4" t="s">
        <v>44</v>
      </c>
      <c r="L65" s="2" t="s">
        <v>47</v>
      </c>
      <c r="M65" s="4">
        <v>2.0</v>
      </c>
      <c r="N65" s="37" t="s">
        <v>278</v>
      </c>
      <c r="O65" s="5" t="s">
        <v>283</v>
      </c>
      <c r="P65" s="2">
        <v>65.0</v>
      </c>
      <c r="Q65" s="36">
        <v>64.0</v>
      </c>
      <c r="R65" s="2">
        <v>55.0</v>
      </c>
      <c r="S65" s="2">
        <v>60.0</v>
      </c>
      <c r="T65" s="2">
        <v>63.0</v>
      </c>
      <c r="U65" s="2">
        <v>60.0</v>
      </c>
      <c r="V65" s="2">
        <v>65.0</v>
      </c>
      <c r="W65" s="36">
        <v>64.0</v>
      </c>
      <c r="X65" s="2">
        <v>68.0</v>
      </c>
      <c r="Y65" s="2">
        <v>65.0</v>
      </c>
      <c r="Z65" s="2">
        <v>60.0</v>
      </c>
      <c r="AA65" s="2">
        <v>63.0</v>
      </c>
      <c r="AB65" s="2">
        <v>49.0</v>
      </c>
      <c r="AC65" s="2">
        <v>49.0</v>
      </c>
      <c r="AD65" s="2">
        <v>65.0</v>
      </c>
      <c r="AE65" s="2">
        <v>63.0</v>
      </c>
      <c r="AF65" s="2">
        <v>82.0</v>
      </c>
      <c r="AG65" s="2">
        <v>67.0</v>
      </c>
      <c r="AH65" s="2">
        <v>73.0</v>
      </c>
      <c r="AI65" s="2">
        <v>75.0</v>
      </c>
    </row>
    <row r="66">
      <c r="A66" s="2" t="s">
        <v>284</v>
      </c>
      <c r="B66" s="2" t="s">
        <v>285</v>
      </c>
      <c r="C66" s="4" t="s">
        <v>119</v>
      </c>
      <c r="D66" s="2">
        <v>268.0</v>
      </c>
      <c r="E66" s="2">
        <v>58.0</v>
      </c>
      <c r="F66" s="2">
        <v>68.0</v>
      </c>
      <c r="G66" s="2" t="s">
        <v>45</v>
      </c>
      <c r="H66" s="3">
        <v>33888.0</v>
      </c>
      <c r="I66" s="2">
        <f t="shared" si="7"/>
        <v>32</v>
      </c>
      <c r="J66" s="2" t="s">
        <v>120</v>
      </c>
      <c r="K66" s="2">
        <v>2010.0</v>
      </c>
      <c r="L66" s="2" t="s">
        <v>52</v>
      </c>
      <c r="M66" s="4">
        <v>2.0</v>
      </c>
      <c r="N66" s="37" t="s">
        <v>195</v>
      </c>
      <c r="O66" s="37" t="s">
        <v>286</v>
      </c>
      <c r="P66" s="4">
        <v>57.0</v>
      </c>
      <c r="Q66" s="4">
        <v>68.0</v>
      </c>
      <c r="R66" s="4">
        <v>60.0</v>
      </c>
      <c r="S66" s="4">
        <v>54.0</v>
      </c>
      <c r="T66" s="4">
        <v>65.0</v>
      </c>
      <c r="U66" s="38">
        <v>59.0</v>
      </c>
      <c r="V66" s="4">
        <v>52.0</v>
      </c>
      <c r="W66" s="4">
        <v>46.0</v>
      </c>
      <c r="X66" s="4">
        <v>57.0</v>
      </c>
      <c r="Y66" s="4">
        <v>71.0</v>
      </c>
      <c r="Z66" s="4">
        <v>54.0</v>
      </c>
      <c r="AA66" s="38">
        <v>59.0</v>
      </c>
      <c r="AB66" s="4">
        <v>52.0</v>
      </c>
      <c r="AC66" s="4">
        <v>62.0</v>
      </c>
      <c r="AD66" s="4">
        <v>57.0</v>
      </c>
      <c r="AE66" s="4">
        <v>60.0</v>
      </c>
      <c r="AF66" s="4">
        <v>59.0</v>
      </c>
      <c r="AG66" s="4">
        <v>66.0</v>
      </c>
      <c r="AH66" s="4">
        <v>59.0</v>
      </c>
      <c r="AI66" s="4">
        <v>59.0</v>
      </c>
    </row>
    <row r="67">
      <c r="A67" s="2" t="s">
        <v>287</v>
      </c>
      <c r="B67" s="4" t="s">
        <v>288</v>
      </c>
      <c r="C67" s="4" t="s">
        <v>62</v>
      </c>
      <c r="D67" s="2">
        <v>212.0</v>
      </c>
      <c r="E67" s="2">
        <v>120.0</v>
      </c>
      <c r="F67" s="4" t="s">
        <v>44</v>
      </c>
      <c r="G67" s="2" t="s">
        <v>45</v>
      </c>
      <c r="H67" s="3">
        <v>35096.0</v>
      </c>
      <c r="I67" s="30">
        <f t="shared" si="7"/>
        <v>29</v>
      </c>
      <c r="J67" s="2" t="s">
        <v>289</v>
      </c>
      <c r="K67" s="2">
        <v>2013.0</v>
      </c>
      <c r="L67" s="2" t="s">
        <v>47</v>
      </c>
      <c r="M67" s="4">
        <v>2.0</v>
      </c>
      <c r="N67" s="37" t="s">
        <v>70</v>
      </c>
      <c r="O67" s="5" t="s">
        <v>169</v>
      </c>
      <c r="P67" s="2">
        <v>40.0</v>
      </c>
      <c r="Q67" s="2">
        <v>34.0</v>
      </c>
      <c r="R67" s="2">
        <v>43.0</v>
      </c>
      <c r="S67" s="2">
        <v>51.0</v>
      </c>
      <c r="T67" s="2">
        <v>49.0</v>
      </c>
      <c r="U67" s="2">
        <v>34.0</v>
      </c>
      <c r="V67" s="2">
        <v>34.0</v>
      </c>
      <c r="W67" s="2">
        <v>55.0</v>
      </c>
      <c r="X67" s="2">
        <v>51.0</v>
      </c>
      <c r="Y67" s="2">
        <v>55.0</v>
      </c>
      <c r="Z67" s="2">
        <v>51.0</v>
      </c>
      <c r="AA67" s="2">
        <v>34.0</v>
      </c>
      <c r="AB67" s="2">
        <v>49.0</v>
      </c>
      <c r="AC67" s="2">
        <v>51.0</v>
      </c>
      <c r="AD67" s="2">
        <v>36.0</v>
      </c>
      <c r="AE67" s="38">
        <v>44.0</v>
      </c>
      <c r="AF67" s="2">
        <v>39.0</v>
      </c>
      <c r="AG67" s="38">
        <v>44.0</v>
      </c>
      <c r="AH67" s="2">
        <v>45.0</v>
      </c>
      <c r="AI67" s="2">
        <v>49.0</v>
      </c>
    </row>
    <row r="68">
      <c r="A68" s="2" t="s">
        <v>290</v>
      </c>
      <c r="B68" s="2" t="s">
        <v>291</v>
      </c>
      <c r="C68" s="28" t="s">
        <v>68</v>
      </c>
      <c r="D68" s="29">
        <v>76.0</v>
      </c>
      <c r="E68" s="29">
        <v>610.0</v>
      </c>
      <c r="F68" s="4" t="s">
        <v>44</v>
      </c>
      <c r="G68" s="2" t="s">
        <v>56</v>
      </c>
      <c r="H68" s="3">
        <v>33008.0</v>
      </c>
      <c r="I68" s="30">
        <f t="shared" si="7"/>
        <v>35</v>
      </c>
      <c r="J68" s="2" t="s">
        <v>292</v>
      </c>
      <c r="K68" s="2">
        <v>2011.0</v>
      </c>
      <c r="L68" s="29" t="s">
        <v>47</v>
      </c>
      <c r="M68" s="28">
        <v>1.0</v>
      </c>
      <c r="N68" s="5" t="s">
        <v>271</v>
      </c>
      <c r="O68" s="31" t="s">
        <v>248</v>
      </c>
      <c r="P68" s="4">
        <v>54.0</v>
      </c>
      <c r="Q68" s="4">
        <v>60.0</v>
      </c>
      <c r="R68" s="4">
        <v>54.0</v>
      </c>
      <c r="S68" s="4">
        <v>54.0</v>
      </c>
      <c r="T68" s="4">
        <v>57.0</v>
      </c>
      <c r="U68" s="4">
        <v>58.0</v>
      </c>
      <c r="V68" s="4">
        <v>63.0</v>
      </c>
      <c r="W68" s="4">
        <v>53.0</v>
      </c>
      <c r="X68" s="4">
        <v>63.0</v>
      </c>
      <c r="Y68" s="4">
        <v>62.0</v>
      </c>
      <c r="Z68" s="4">
        <v>57.0</v>
      </c>
      <c r="AA68" s="4">
        <v>59.0</v>
      </c>
      <c r="AB68" s="4">
        <v>54.0</v>
      </c>
      <c r="AC68" s="4">
        <v>63.0</v>
      </c>
      <c r="AD68" s="4">
        <v>57.0</v>
      </c>
      <c r="AE68" s="4">
        <v>56.0</v>
      </c>
      <c r="AF68" s="4">
        <v>74.0</v>
      </c>
      <c r="AG68" s="4">
        <v>61.0</v>
      </c>
      <c r="AH68" s="4">
        <v>64.0</v>
      </c>
      <c r="AI68" s="4">
        <v>63.0</v>
      </c>
    </row>
    <row r="69">
      <c r="A69" s="2" t="s">
        <v>293</v>
      </c>
      <c r="B69" s="2" t="s">
        <v>294</v>
      </c>
      <c r="C69" s="28" t="s">
        <v>90</v>
      </c>
      <c r="D69" s="29">
        <v>296.0</v>
      </c>
      <c r="E69" s="29">
        <v>43.0</v>
      </c>
      <c r="F69" s="29">
        <v>96.0</v>
      </c>
      <c r="G69" s="2" t="s">
        <v>45</v>
      </c>
      <c r="H69" s="3">
        <v>35872.0</v>
      </c>
      <c r="I69" s="2">
        <f t="shared" si="7"/>
        <v>27</v>
      </c>
      <c r="J69" s="2" t="s">
        <v>295</v>
      </c>
      <c r="K69" s="2">
        <v>2018.0</v>
      </c>
      <c r="L69" s="2" t="s">
        <v>47</v>
      </c>
      <c r="M69" s="4">
        <v>2.0</v>
      </c>
      <c r="N69" s="5" t="s">
        <v>92</v>
      </c>
      <c r="O69" s="5" t="s">
        <v>129</v>
      </c>
      <c r="P69" s="2">
        <v>65.0</v>
      </c>
      <c r="Q69" s="2">
        <v>62.0</v>
      </c>
      <c r="R69" s="2">
        <v>62.0</v>
      </c>
      <c r="S69" s="2">
        <v>59.0</v>
      </c>
      <c r="T69" s="2">
        <v>56.0</v>
      </c>
      <c r="U69" s="2">
        <v>62.0</v>
      </c>
      <c r="V69" s="2">
        <v>56.0</v>
      </c>
      <c r="W69" s="2">
        <v>56.0</v>
      </c>
      <c r="X69" s="2">
        <v>68.0</v>
      </c>
      <c r="Y69" s="2">
        <v>56.0</v>
      </c>
      <c r="Z69" s="2">
        <v>56.0</v>
      </c>
      <c r="AA69" s="2">
        <v>65.0</v>
      </c>
      <c r="AB69" s="2">
        <v>62.0</v>
      </c>
      <c r="AC69" s="2">
        <v>62.0</v>
      </c>
      <c r="AD69" s="2">
        <v>56.0</v>
      </c>
      <c r="AE69" s="38">
        <v>60.0</v>
      </c>
      <c r="AF69" s="2">
        <v>62.0</v>
      </c>
      <c r="AG69" s="38">
        <v>60.0</v>
      </c>
      <c r="AH69" s="2">
        <v>58.0</v>
      </c>
      <c r="AI69" s="2">
        <v>52.0</v>
      </c>
    </row>
    <row r="70">
      <c r="A70" s="2" t="s">
        <v>296</v>
      </c>
      <c r="B70" s="51" t="s">
        <v>297</v>
      </c>
      <c r="C70" s="4" t="s">
        <v>219</v>
      </c>
      <c r="D70" s="2">
        <v>122.0</v>
      </c>
      <c r="E70" s="2">
        <v>432.0</v>
      </c>
      <c r="F70" s="4" t="s">
        <v>44</v>
      </c>
      <c r="G70" s="2" t="s">
        <v>45</v>
      </c>
      <c r="H70" s="3">
        <v>35523.0</v>
      </c>
      <c r="I70" s="30">
        <f t="shared" si="7"/>
        <v>28</v>
      </c>
      <c r="J70" s="2" t="s">
        <v>298</v>
      </c>
      <c r="K70" s="2">
        <v>2014.0</v>
      </c>
      <c r="L70" s="2" t="s">
        <v>52</v>
      </c>
      <c r="M70" s="4">
        <v>1.0</v>
      </c>
      <c r="N70" s="37" t="s">
        <v>182</v>
      </c>
      <c r="O70" s="5" t="s">
        <v>65</v>
      </c>
      <c r="P70" s="2">
        <v>41.0</v>
      </c>
      <c r="Q70" s="2">
        <v>39.0</v>
      </c>
      <c r="R70" s="2">
        <v>36.0</v>
      </c>
      <c r="S70" s="2">
        <v>48.0</v>
      </c>
      <c r="T70" s="2">
        <v>35.0</v>
      </c>
      <c r="U70" s="2">
        <v>45.0</v>
      </c>
      <c r="V70" s="2">
        <v>52.0</v>
      </c>
      <c r="W70" s="2">
        <v>39.0</v>
      </c>
      <c r="X70" s="2">
        <v>36.0</v>
      </c>
      <c r="Y70" s="2">
        <v>51.0</v>
      </c>
      <c r="Z70" s="2">
        <v>52.0</v>
      </c>
      <c r="AA70" s="2">
        <v>47.0</v>
      </c>
      <c r="AB70" s="2">
        <v>37.0</v>
      </c>
      <c r="AC70" s="38">
        <v>45.0</v>
      </c>
      <c r="AD70" s="2">
        <v>43.0</v>
      </c>
      <c r="AE70" s="2">
        <v>46.0</v>
      </c>
      <c r="AF70" s="2">
        <v>54.0</v>
      </c>
      <c r="AG70" s="2">
        <v>48.0</v>
      </c>
      <c r="AH70" s="2">
        <v>49.0</v>
      </c>
      <c r="AI70" s="2">
        <v>48.0</v>
      </c>
    </row>
    <row r="71">
      <c r="A71" s="2" t="s">
        <v>299</v>
      </c>
      <c r="B71" s="2" t="s">
        <v>300</v>
      </c>
      <c r="C71" s="28" t="s">
        <v>90</v>
      </c>
      <c r="D71" s="29">
        <v>234.0</v>
      </c>
      <c r="E71" s="29">
        <v>88.0</v>
      </c>
      <c r="F71" s="29">
        <v>34.0</v>
      </c>
      <c r="G71" s="4" t="s">
        <v>56</v>
      </c>
      <c r="H71" s="3">
        <v>36878.0</v>
      </c>
      <c r="I71" s="2">
        <f t="shared" si="7"/>
        <v>24</v>
      </c>
      <c r="J71" s="2" t="s">
        <v>240</v>
      </c>
      <c r="K71" s="2">
        <v>2018.0</v>
      </c>
      <c r="L71" s="2" t="s">
        <v>47</v>
      </c>
      <c r="M71" s="4">
        <v>2.0</v>
      </c>
      <c r="N71" s="37" t="s">
        <v>64</v>
      </c>
      <c r="O71" s="5" t="s">
        <v>59</v>
      </c>
      <c r="P71" s="2">
        <v>48.0</v>
      </c>
      <c r="Q71" s="2">
        <v>62.0</v>
      </c>
      <c r="R71" s="2">
        <v>55.0</v>
      </c>
      <c r="S71" s="2">
        <v>52.0</v>
      </c>
      <c r="T71" s="2">
        <v>43.0</v>
      </c>
      <c r="U71" s="2">
        <v>41.0</v>
      </c>
      <c r="V71" s="2">
        <v>64.0</v>
      </c>
      <c r="W71" s="2">
        <v>45.0</v>
      </c>
      <c r="X71" s="2">
        <v>57.0</v>
      </c>
      <c r="Y71" s="2">
        <v>62.0</v>
      </c>
      <c r="Z71" s="2">
        <v>43.0</v>
      </c>
      <c r="AA71" s="2">
        <v>57.0</v>
      </c>
      <c r="AB71" s="2">
        <v>62.0</v>
      </c>
      <c r="AC71" s="2">
        <v>62.0</v>
      </c>
      <c r="AD71" s="2">
        <v>62.0</v>
      </c>
      <c r="AE71" s="36">
        <v>56.0</v>
      </c>
      <c r="AF71" s="2">
        <v>67.0</v>
      </c>
      <c r="AG71" s="36">
        <v>56.0</v>
      </c>
      <c r="AH71" s="2">
        <v>62.0</v>
      </c>
      <c r="AI71" s="2">
        <v>66.0</v>
      </c>
    </row>
    <row r="72">
      <c r="A72" s="2" t="s">
        <v>301</v>
      </c>
      <c r="B72" s="2" t="s">
        <v>302</v>
      </c>
      <c r="C72" s="28" t="s">
        <v>68</v>
      </c>
      <c r="D72" s="29">
        <v>118.0</v>
      </c>
      <c r="E72" s="29">
        <v>451.0</v>
      </c>
      <c r="F72" s="4" t="s">
        <v>44</v>
      </c>
      <c r="G72" s="2" t="s">
        <v>45</v>
      </c>
      <c r="H72" s="3">
        <v>38786.0</v>
      </c>
      <c r="I72" s="30">
        <f t="shared" si="7"/>
        <v>19</v>
      </c>
      <c r="J72" s="2" t="s">
        <v>303</v>
      </c>
      <c r="K72" s="4">
        <v>2025.0</v>
      </c>
      <c r="L72" s="29" t="s">
        <v>47</v>
      </c>
      <c r="M72" s="28">
        <v>1.0</v>
      </c>
      <c r="N72" s="5" t="s">
        <v>304</v>
      </c>
      <c r="O72" s="31" t="s">
        <v>305</v>
      </c>
      <c r="P72" s="27">
        <v>39.0</v>
      </c>
      <c r="Q72" s="27">
        <v>49.0</v>
      </c>
      <c r="R72" s="27">
        <v>47.0</v>
      </c>
      <c r="S72" s="27">
        <v>46.0</v>
      </c>
      <c r="T72" s="27">
        <v>47.0</v>
      </c>
      <c r="U72" s="27">
        <v>49.0</v>
      </c>
      <c r="V72" s="27">
        <v>46.0</v>
      </c>
      <c r="W72" s="27">
        <v>49.0</v>
      </c>
      <c r="X72" s="27">
        <v>45.0</v>
      </c>
      <c r="Y72" s="27">
        <v>54.0</v>
      </c>
      <c r="Z72" s="27">
        <v>47.0</v>
      </c>
      <c r="AA72" s="27">
        <v>41.0</v>
      </c>
      <c r="AB72" s="27">
        <v>49.0</v>
      </c>
      <c r="AC72" s="27">
        <v>40.0</v>
      </c>
      <c r="AD72" s="27">
        <v>41.0</v>
      </c>
      <c r="AE72" s="27">
        <v>46.0</v>
      </c>
      <c r="AF72" s="27">
        <v>50.0</v>
      </c>
      <c r="AG72" s="27">
        <v>51.0</v>
      </c>
      <c r="AH72" s="27">
        <v>47.0</v>
      </c>
      <c r="AI72" s="27">
        <v>46.0</v>
      </c>
    </row>
    <row r="73">
      <c r="A73" s="2" t="s">
        <v>301</v>
      </c>
      <c r="B73" s="2" t="s">
        <v>302</v>
      </c>
      <c r="C73" s="28" t="s">
        <v>90</v>
      </c>
      <c r="D73" s="29">
        <v>288.0</v>
      </c>
      <c r="E73" s="29">
        <v>48.0</v>
      </c>
      <c r="F73" s="29">
        <v>88.0</v>
      </c>
      <c r="G73" s="2" t="s">
        <v>45</v>
      </c>
      <c r="H73" s="3">
        <v>37245.0</v>
      </c>
      <c r="I73" s="2">
        <f t="shared" si="7"/>
        <v>23</v>
      </c>
      <c r="J73" s="2" t="s">
        <v>306</v>
      </c>
      <c r="K73" s="2">
        <v>2020.0</v>
      </c>
      <c r="L73" s="2" t="s">
        <v>47</v>
      </c>
      <c r="M73" s="4">
        <v>1.0</v>
      </c>
      <c r="N73" s="5" t="s">
        <v>205</v>
      </c>
      <c r="O73" s="5" t="s">
        <v>93</v>
      </c>
      <c r="P73" s="2">
        <v>65.0</v>
      </c>
      <c r="Q73" s="2">
        <v>62.0</v>
      </c>
      <c r="R73" s="2">
        <v>56.0</v>
      </c>
      <c r="S73" s="2">
        <v>53.0</v>
      </c>
      <c r="T73" s="2">
        <v>65.0</v>
      </c>
      <c r="U73" s="2">
        <v>68.0</v>
      </c>
      <c r="V73" s="2">
        <v>62.0</v>
      </c>
      <c r="W73" s="2">
        <v>62.0</v>
      </c>
      <c r="X73" s="2">
        <v>53.0</v>
      </c>
      <c r="Y73" s="2">
        <v>56.0</v>
      </c>
      <c r="Z73" s="2">
        <v>65.0</v>
      </c>
      <c r="AA73" s="2">
        <v>68.0</v>
      </c>
      <c r="AB73" s="2">
        <v>68.0</v>
      </c>
      <c r="AC73" s="2">
        <v>65.0</v>
      </c>
      <c r="AD73" s="2">
        <v>59.0</v>
      </c>
      <c r="AE73" s="38">
        <v>62.0</v>
      </c>
      <c r="AF73" s="2">
        <v>73.0</v>
      </c>
      <c r="AG73" s="38">
        <v>62.0</v>
      </c>
      <c r="AH73" s="2">
        <v>62.0</v>
      </c>
      <c r="AI73" s="2">
        <v>55.0</v>
      </c>
    </row>
    <row r="74">
      <c r="A74" s="2" t="s">
        <v>307</v>
      </c>
      <c r="B74" s="2" t="s">
        <v>308</v>
      </c>
      <c r="C74" s="28" t="s">
        <v>68</v>
      </c>
      <c r="D74" s="42"/>
      <c r="E74" s="29">
        <v>707.0</v>
      </c>
      <c r="F74" s="4" t="s">
        <v>44</v>
      </c>
      <c r="G74" s="2" t="s">
        <v>56</v>
      </c>
      <c r="H74" s="3">
        <v>38875.0</v>
      </c>
      <c r="I74" s="30">
        <f t="shared" si="7"/>
        <v>19</v>
      </c>
      <c r="J74" s="2" t="s">
        <v>309</v>
      </c>
      <c r="K74" s="2">
        <v>2023.0</v>
      </c>
      <c r="L74" s="29" t="s">
        <v>47</v>
      </c>
      <c r="M74" s="28">
        <v>2.0</v>
      </c>
      <c r="N74" s="5">
        <v>170.18</v>
      </c>
      <c r="O74" s="31" t="s">
        <v>225</v>
      </c>
      <c r="P74" s="4">
        <v>61.0</v>
      </c>
      <c r="Q74" s="4">
        <v>66.0</v>
      </c>
      <c r="R74" s="4">
        <v>63.0</v>
      </c>
      <c r="S74" s="4">
        <v>61.0</v>
      </c>
      <c r="T74" s="4">
        <v>61.0</v>
      </c>
      <c r="U74" s="4">
        <v>68.0</v>
      </c>
      <c r="V74" s="4">
        <v>60.0</v>
      </c>
      <c r="W74" s="4">
        <v>67.0</v>
      </c>
      <c r="X74" s="4">
        <v>63.0</v>
      </c>
      <c r="Y74" s="4">
        <v>57.0</v>
      </c>
      <c r="Z74" s="4">
        <v>66.0</v>
      </c>
      <c r="AA74" s="4">
        <v>65.0</v>
      </c>
      <c r="AB74" s="4">
        <v>65.0</v>
      </c>
      <c r="AC74" s="4">
        <v>60.0</v>
      </c>
      <c r="AD74" s="4">
        <v>61.0</v>
      </c>
      <c r="AE74" s="4">
        <v>59.0</v>
      </c>
      <c r="AF74" s="4">
        <v>84.0</v>
      </c>
      <c r="AG74" s="4">
        <v>64.0</v>
      </c>
      <c r="AH74" s="4">
        <v>69.0</v>
      </c>
      <c r="AI74" s="4">
        <v>66.0</v>
      </c>
    </row>
    <row r="75">
      <c r="A75" s="2" t="s">
        <v>310</v>
      </c>
      <c r="B75" s="2" t="s">
        <v>311</v>
      </c>
      <c r="C75" s="28" t="s">
        <v>90</v>
      </c>
      <c r="D75" s="29">
        <v>232.0</v>
      </c>
      <c r="E75" s="29">
        <v>89.0</v>
      </c>
      <c r="F75" s="29">
        <v>32.0</v>
      </c>
      <c r="G75" s="4" t="s">
        <v>45</v>
      </c>
      <c r="H75" s="3">
        <v>32260.0</v>
      </c>
      <c r="I75" s="2">
        <f t="shared" si="7"/>
        <v>37</v>
      </c>
      <c r="J75" s="2" t="s">
        <v>135</v>
      </c>
      <c r="K75" s="4">
        <v>2017.0</v>
      </c>
      <c r="L75" s="2" t="s">
        <v>52</v>
      </c>
      <c r="M75" s="2">
        <v>1.0</v>
      </c>
      <c r="N75" s="37" t="s">
        <v>214</v>
      </c>
      <c r="O75" s="37" t="s">
        <v>312</v>
      </c>
      <c r="P75" s="2">
        <v>55.0</v>
      </c>
      <c r="Q75" s="2">
        <v>41.0</v>
      </c>
      <c r="R75" s="2">
        <v>53.0</v>
      </c>
      <c r="S75" s="2">
        <v>43.0</v>
      </c>
      <c r="T75" s="2">
        <v>41.0</v>
      </c>
      <c r="U75" s="2">
        <v>41.0</v>
      </c>
      <c r="V75" s="2">
        <v>39.0</v>
      </c>
      <c r="W75" s="2">
        <v>48.0</v>
      </c>
      <c r="X75" s="2">
        <v>57.0</v>
      </c>
      <c r="Y75" s="2">
        <v>64.0</v>
      </c>
      <c r="Z75" s="2">
        <v>60.0</v>
      </c>
      <c r="AA75" s="2">
        <v>53.0</v>
      </c>
      <c r="AB75" s="2">
        <v>57.0</v>
      </c>
      <c r="AC75" s="2">
        <v>46.0</v>
      </c>
      <c r="AD75" s="2">
        <v>50.0</v>
      </c>
      <c r="AE75" s="38">
        <v>50.0</v>
      </c>
      <c r="AF75" s="2">
        <v>49.0</v>
      </c>
      <c r="AG75" s="38">
        <v>50.0</v>
      </c>
      <c r="AH75" s="2">
        <v>51.0</v>
      </c>
      <c r="AI75" s="2">
        <v>50.0</v>
      </c>
    </row>
    <row r="76">
      <c r="A76" s="2" t="s">
        <v>313</v>
      </c>
      <c r="B76" s="2" t="s">
        <v>314</v>
      </c>
      <c r="C76" s="4" t="s">
        <v>219</v>
      </c>
      <c r="D76" s="2">
        <v>63.0</v>
      </c>
      <c r="E76" s="53">
        <v>670.0</v>
      </c>
      <c r="F76" s="4" t="s">
        <v>44</v>
      </c>
      <c r="G76" s="2" t="s">
        <v>56</v>
      </c>
      <c r="H76" s="35">
        <v>34368.0</v>
      </c>
      <c r="I76" s="30">
        <f t="shared" si="7"/>
        <v>31</v>
      </c>
      <c r="J76" s="2" t="s">
        <v>265</v>
      </c>
      <c r="K76" s="2">
        <v>2013.0</v>
      </c>
      <c r="L76" s="2" t="s">
        <v>47</v>
      </c>
      <c r="M76" s="4">
        <v>1.0</v>
      </c>
      <c r="N76" s="5" t="s">
        <v>115</v>
      </c>
      <c r="O76" s="37" t="s">
        <v>315</v>
      </c>
      <c r="P76" s="2">
        <v>57.0</v>
      </c>
      <c r="Q76" s="2">
        <v>57.0</v>
      </c>
      <c r="R76" s="2">
        <v>66.0</v>
      </c>
      <c r="S76" s="2">
        <v>61.0</v>
      </c>
      <c r="T76" s="36">
        <v>62.0</v>
      </c>
      <c r="U76" s="2">
        <v>66.0</v>
      </c>
      <c r="V76" s="2">
        <v>60.0</v>
      </c>
      <c r="W76" s="2">
        <v>57.0</v>
      </c>
      <c r="X76" s="2">
        <v>65.0</v>
      </c>
      <c r="Y76" s="2">
        <v>57.0</v>
      </c>
      <c r="Z76" s="2">
        <v>66.0</v>
      </c>
      <c r="AA76" s="2">
        <v>60.0</v>
      </c>
      <c r="AB76" s="2">
        <v>68.0</v>
      </c>
      <c r="AC76" s="2">
        <v>61.0</v>
      </c>
      <c r="AD76" s="2">
        <v>66.0</v>
      </c>
      <c r="AE76" s="2">
        <v>58.0</v>
      </c>
      <c r="AF76" s="2">
        <v>85.0</v>
      </c>
      <c r="AG76" s="2">
        <v>63.0</v>
      </c>
      <c r="AH76" s="36">
        <v>62.0</v>
      </c>
      <c r="AI76" s="2">
        <v>69.0</v>
      </c>
    </row>
    <row r="77">
      <c r="A77" s="2" t="s">
        <v>316</v>
      </c>
      <c r="B77" s="2" t="s">
        <v>317</v>
      </c>
      <c r="C77" s="4" t="s">
        <v>119</v>
      </c>
      <c r="D77" s="2">
        <v>262.0</v>
      </c>
      <c r="E77" s="2">
        <v>62.0</v>
      </c>
      <c r="F77" s="2">
        <v>62.0</v>
      </c>
      <c r="G77" s="2" t="s">
        <v>56</v>
      </c>
      <c r="H77" s="35">
        <v>34128.0</v>
      </c>
      <c r="I77" s="2">
        <f t="shared" si="7"/>
        <v>32</v>
      </c>
      <c r="J77" s="2" t="s">
        <v>228</v>
      </c>
      <c r="K77" s="2">
        <v>2014.0</v>
      </c>
      <c r="L77" s="2" t="s">
        <v>47</v>
      </c>
      <c r="M77" s="4">
        <v>1.0</v>
      </c>
      <c r="N77" s="37" t="s">
        <v>318</v>
      </c>
      <c r="O77" s="5" t="s">
        <v>65</v>
      </c>
      <c r="P77" s="4">
        <v>65.0</v>
      </c>
      <c r="Q77" s="4">
        <v>71.0</v>
      </c>
      <c r="R77" s="4">
        <v>44.0</v>
      </c>
      <c r="S77" s="4">
        <v>65.0</v>
      </c>
      <c r="T77" s="4">
        <v>47.0</v>
      </c>
      <c r="U77" s="36">
        <v>61.0</v>
      </c>
      <c r="V77" s="4">
        <v>57.0</v>
      </c>
      <c r="W77" s="4">
        <v>63.0</v>
      </c>
      <c r="X77" s="4">
        <v>63.0</v>
      </c>
      <c r="Y77" s="4">
        <v>71.0</v>
      </c>
      <c r="Z77" s="4">
        <v>60.0</v>
      </c>
      <c r="AA77" s="36">
        <v>61.0</v>
      </c>
      <c r="AB77" s="4">
        <v>65.0</v>
      </c>
      <c r="AC77" s="4">
        <v>68.0</v>
      </c>
      <c r="AD77" s="4">
        <v>44.0</v>
      </c>
      <c r="AE77" s="4">
        <v>67.0</v>
      </c>
      <c r="AF77" s="4">
        <v>55.0</v>
      </c>
      <c r="AG77" s="4">
        <v>69.0</v>
      </c>
      <c r="AH77" s="4">
        <v>63.0</v>
      </c>
      <c r="AI77" s="4">
        <v>68.0</v>
      </c>
    </row>
    <row r="78">
      <c r="A78" s="26" t="s">
        <v>319</v>
      </c>
      <c r="B78" s="27" t="s">
        <v>320</v>
      </c>
      <c r="C78" s="28" t="s">
        <v>50</v>
      </c>
      <c r="D78" s="29">
        <v>143.0</v>
      </c>
      <c r="E78" s="29">
        <v>295.0</v>
      </c>
      <c r="F78" s="4" t="s">
        <v>44</v>
      </c>
      <c r="G78" s="2" t="s">
        <v>45</v>
      </c>
      <c r="H78" s="54">
        <v>36873.0</v>
      </c>
      <c r="I78" s="30">
        <f t="shared" si="7"/>
        <v>24</v>
      </c>
      <c r="J78" s="2" t="s">
        <v>87</v>
      </c>
      <c r="K78" s="4">
        <v>2022.0</v>
      </c>
      <c r="L78" s="29" t="s">
        <v>52</v>
      </c>
      <c r="M78" s="28">
        <v>1.0</v>
      </c>
      <c r="N78" s="5">
        <v>187.96</v>
      </c>
      <c r="O78" s="31">
        <v>80.0</v>
      </c>
      <c r="P78" s="2">
        <v>35.0</v>
      </c>
      <c r="Q78" s="2">
        <v>44.0</v>
      </c>
      <c r="R78" s="2">
        <v>41.0</v>
      </c>
      <c r="S78" s="2">
        <v>41.0</v>
      </c>
      <c r="T78" s="2">
        <v>38.0</v>
      </c>
      <c r="U78" s="2">
        <v>40.0</v>
      </c>
      <c r="V78" s="2">
        <v>37.0</v>
      </c>
      <c r="W78" s="2">
        <v>49.0</v>
      </c>
      <c r="X78" s="2">
        <v>47.0</v>
      </c>
      <c r="Y78" s="2">
        <v>41.0</v>
      </c>
      <c r="Z78" s="2">
        <v>50.0</v>
      </c>
      <c r="AA78" s="2">
        <v>44.0</v>
      </c>
      <c r="AB78" s="2">
        <v>44.0</v>
      </c>
      <c r="AC78" s="2">
        <v>42.0</v>
      </c>
      <c r="AD78" s="34">
        <v>42.0</v>
      </c>
      <c r="AE78" s="34">
        <v>43.0</v>
      </c>
      <c r="AF78" s="34">
        <v>53.0</v>
      </c>
      <c r="AG78" s="34">
        <v>47.0</v>
      </c>
      <c r="AH78" s="34">
        <v>47.0</v>
      </c>
      <c r="AI78" s="34">
        <v>45.0</v>
      </c>
    </row>
    <row r="79">
      <c r="A79" s="2" t="s">
        <v>321</v>
      </c>
      <c r="B79" s="27" t="s">
        <v>322</v>
      </c>
      <c r="C79" s="28" t="s">
        <v>163</v>
      </c>
      <c r="D79" s="29">
        <v>236.0</v>
      </c>
      <c r="E79" s="29">
        <v>84.0</v>
      </c>
      <c r="F79" s="4" t="s">
        <v>44</v>
      </c>
      <c r="G79" s="2" t="s">
        <v>45</v>
      </c>
      <c r="H79" s="3">
        <v>32906.0</v>
      </c>
      <c r="I79" s="30">
        <f t="shared" si="7"/>
        <v>35</v>
      </c>
      <c r="J79" s="2" t="s">
        <v>209</v>
      </c>
      <c r="K79" s="2">
        <v>2008.0</v>
      </c>
      <c r="L79" s="28" t="s">
        <v>47</v>
      </c>
      <c r="M79" s="28">
        <v>1.0</v>
      </c>
      <c r="N79" s="37" t="s">
        <v>304</v>
      </c>
      <c r="O79" s="47" t="s">
        <v>323</v>
      </c>
      <c r="P79" s="2">
        <v>62.0</v>
      </c>
      <c r="Q79" s="2">
        <v>40.0</v>
      </c>
      <c r="R79" s="38">
        <v>53.0</v>
      </c>
      <c r="S79" s="2">
        <v>40.0</v>
      </c>
      <c r="T79" s="2">
        <v>62.0</v>
      </c>
      <c r="U79" s="2">
        <v>40.0</v>
      </c>
      <c r="V79" s="2">
        <v>64.0</v>
      </c>
      <c r="W79" s="2">
        <v>57.0</v>
      </c>
      <c r="X79" s="2">
        <v>64.0</v>
      </c>
      <c r="Y79" s="2">
        <v>50.0</v>
      </c>
      <c r="Z79" s="2">
        <v>48.0</v>
      </c>
      <c r="AA79" s="2">
        <v>50.0</v>
      </c>
      <c r="AB79" s="2">
        <v>55.0</v>
      </c>
      <c r="AC79" s="2">
        <v>55.0</v>
      </c>
      <c r="AD79" s="2">
        <v>50.0</v>
      </c>
      <c r="AE79" s="2">
        <v>50.0</v>
      </c>
      <c r="AF79" s="2">
        <v>58.0</v>
      </c>
      <c r="AG79" s="2">
        <v>50.0</v>
      </c>
      <c r="AH79" s="2">
        <v>55.0</v>
      </c>
      <c r="AI79" s="2">
        <v>57.0</v>
      </c>
    </row>
    <row r="80">
      <c r="A80" s="2" t="s">
        <v>324</v>
      </c>
      <c r="B80" s="2" t="s">
        <v>325</v>
      </c>
      <c r="C80" s="4" t="s">
        <v>119</v>
      </c>
      <c r="D80" s="2">
        <v>284.0</v>
      </c>
      <c r="E80" s="2">
        <v>50.0</v>
      </c>
      <c r="F80" s="2">
        <v>84.0</v>
      </c>
      <c r="G80" s="2" t="s">
        <v>56</v>
      </c>
      <c r="H80" s="35">
        <v>36548.0</v>
      </c>
      <c r="I80" s="2">
        <f t="shared" si="7"/>
        <v>25</v>
      </c>
      <c r="J80" s="2" t="s">
        <v>120</v>
      </c>
      <c r="K80" s="2">
        <v>2018.0</v>
      </c>
      <c r="L80" s="2" t="s">
        <v>47</v>
      </c>
      <c r="M80" s="4">
        <v>2.0</v>
      </c>
      <c r="N80" s="5" t="s">
        <v>326</v>
      </c>
      <c r="O80" s="5" t="s">
        <v>248</v>
      </c>
      <c r="P80" s="4">
        <v>62.0</v>
      </c>
      <c r="Q80" s="4">
        <v>65.0</v>
      </c>
      <c r="R80" s="4">
        <v>62.0</v>
      </c>
      <c r="S80" s="4">
        <v>53.0</v>
      </c>
      <c r="T80" s="4">
        <v>65.0</v>
      </c>
      <c r="U80" s="36">
        <v>61.0</v>
      </c>
      <c r="V80" s="4">
        <v>56.0</v>
      </c>
      <c r="W80" s="4">
        <v>59.0</v>
      </c>
      <c r="X80" s="4">
        <v>53.0</v>
      </c>
      <c r="Y80" s="4">
        <v>59.0</v>
      </c>
      <c r="Z80" s="4">
        <v>68.0</v>
      </c>
      <c r="AA80" s="36">
        <v>61.0</v>
      </c>
      <c r="AB80" s="4">
        <v>59.0</v>
      </c>
      <c r="AC80" s="4">
        <v>56.0</v>
      </c>
      <c r="AD80" s="4">
        <v>53.0</v>
      </c>
      <c r="AE80" s="4">
        <v>58.0</v>
      </c>
      <c r="AF80" s="4">
        <v>65.0</v>
      </c>
      <c r="AG80" s="4">
        <v>62.0</v>
      </c>
      <c r="AH80" s="4">
        <v>60.0</v>
      </c>
      <c r="AI80" s="4">
        <v>58.0</v>
      </c>
    </row>
    <row r="81">
      <c r="A81" s="27" t="s">
        <v>327</v>
      </c>
      <c r="B81" s="2" t="s">
        <v>328</v>
      </c>
      <c r="C81" s="4" t="s">
        <v>96</v>
      </c>
      <c r="D81" s="2">
        <v>225.0</v>
      </c>
      <c r="E81" s="2">
        <v>95.0</v>
      </c>
      <c r="F81" s="2">
        <v>25.0</v>
      </c>
      <c r="G81" s="4" t="s">
        <v>45</v>
      </c>
      <c r="H81" s="35">
        <v>38603.0</v>
      </c>
      <c r="I81" s="2">
        <f t="shared" si="7"/>
        <v>19</v>
      </c>
      <c r="J81" s="2" t="s">
        <v>329</v>
      </c>
      <c r="K81" s="2">
        <v>2022.0</v>
      </c>
      <c r="L81" s="2" t="s">
        <v>47</v>
      </c>
      <c r="M81" s="4">
        <v>2.0</v>
      </c>
      <c r="N81" s="5" t="s">
        <v>271</v>
      </c>
      <c r="O81" s="5" t="s">
        <v>330</v>
      </c>
      <c r="P81" s="38">
        <v>47.0</v>
      </c>
      <c r="Q81" s="2">
        <v>52.0</v>
      </c>
      <c r="R81" s="2">
        <v>54.0</v>
      </c>
      <c r="S81" s="38">
        <v>47.0</v>
      </c>
      <c r="T81" s="2">
        <v>38.0</v>
      </c>
      <c r="U81" s="2">
        <v>41.0</v>
      </c>
      <c r="V81" s="2">
        <v>36.0</v>
      </c>
      <c r="W81" s="2">
        <v>41.0</v>
      </c>
      <c r="X81" s="2">
        <v>52.0</v>
      </c>
      <c r="Y81" s="38">
        <v>47.0</v>
      </c>
      <c r="Z81" s="2">
        <v>50.0</v>
      </c>
      <c r="AA81" s="2">
        <v>47.0</v>
      </c>
      <c r="AB81" s="2">
        <v>36.0</v>
      </c>
      <c r="AC81" s="2">
        <v>54.0</v>
      </c>
      <c r="AD81" s="2">
        <v>59.0</v>
      </c>
      <c r="AE81" s="2">
        <v>46.0</v>
      </c>
      <c r="AF81" s="2">
        <v>51.0</v>
      </c>
      <c r="AG81" s="2">
        <v>51.0</v>
      </c>
      <c r="AH81" s="2">
        <v>48.0</v>
      </c>
      <c r="AI81" s="2">
        <v>48.0</v>
      </c>
    </row>
    <row r="82">
      <c r="A82" s="2" t="s">
        <v>331</v>
      </c>
      <c r="B82" s="2" t="s">
        <v>332</v>
      </c>
      <c r="C82" s="4" t="s">
        <v>147</v>
      </c>
      <c r="D82" s="2">
        <v>223.0</v>
      </c>
      <c r="E82" s="2">
        <v>98.0</v>
      </c>
      <c r="F82" s="2">
        <v>23.0</v>
      </c>
      <c r="G82" s="2" t="s">
        <v>56</v>
      </c>
      <c r="H82" s="43"/>
      <c r="I82" s="44"/>
      <c r="J82" s="2" t="s">
        <v>213</v>
      </c>
      <c r="K82" s="2">
        <v>2008.0</v>
      </c>
      <c r="L82" s="4" t="s">
        <v>52</v>
      </c>
      <c r="M82" s="2">
        <v>2.0</v>
      </c>
      <c r="N82" s="37" t="s">
        <v>58</v>
      </c>
      <c r="O82" s="37" t="s">
        <v>333</v>
      </c>
      <c r="P82" s="36">
        <v>50.0</v>
      </c>
      <c r="Q82" s="4">
        <v>50.0</v>
      </c>
      <c r="R82" s="4">
        <v>40.0</v>
      </c>
      <c r="S82" s="4">
        <v>35.0</v>
      </c>
      <c r="T82" s="4">
        <v>40.0</v>
      </c>
      <c r="U82" s="4">
        <v>55.0</v>
      </c>
      <c r="V82" s="4">
        <v>45.0</v>
      </c>
      <c r="W82" s="4">
        <v>45.0</v>
      </c>
      <c r="X82" s="4">
        <v>50.0</v>
      </c>
      <c r="Y82" s="4">
        <v>60.0</v>
      </c>
      <c r="Z82" s="4">
        <v>50.0</v>
      </c>
      <c r="AA82" s="4">
        <v>35.0</v>
      </c>
      <c r="AB82" s="4">
        <v>50.0</v>
      </c>
      <c r="AC82" s="4">
        <v>35.0</v>
      </c>
      <c r="AD82" s="4">
        <v>50.0</v>
      </c>
      <c r="AE82" s="4">
        <v>49.0</v>
      </c>
      <c r="AF82" s="4">
        <v>65.0</v>
      </c>
      <c r="AG82" s="4">
        <v>50.0</v>
      </c>
      <c r="AH82" s="36">
        <v>50.0</v>
      </c>
      <c r="AI82" s="4">
        <v>65.0</v>
      </c>
    </row>
    <row r="83">
      <c r="A83" s="2" t="s">
        <v>334</v>
      </c>
      <c r="B83" s="2" t="s">
        <v>335</v>
      </c>
      <c r="C83" s="40" t="s">
        <v>74</v>
      </c>
      <c r="D83" s="2">
        <v>208.0</v>
      </c>
      <c r="E83" s="2">
        <v>129.0</v>
      </c>
      <c r="F83" s="2">
        <v>8.0</v>
      </c>
      <c r="G83" s="2" t="s">
        <v>45</v>
      </c>
      <c r="H83" s="3">
        <v>36222.0</v>
      </c>
      <c r="I83" s="2">
        <f t="shared" ref="I83:I91" si="8">DATEDIF(H83, TODAY(), "Y")
</f>
        <v>26</v>
      </c>
      <c r="J83" s="2" t="s">
        <v>75</v>
      </c>
      <c r="K83" s="2">
        <v>2017.0</v>
      </c>
      <c r="L83" s="29" t="s">
        <v>52</v>
      </c>
      <c r="M83" s="28">
        <v>2.0</v>
      </c>
      <c r="N83" s="5" t="s">
        <v>271</v>
      </c>
      <c r="O83" s="31" t="s">
        <v>65</v>
      </c>
      <c r="P83" s="4">
        <v>39.0</v>
      </c>
      <c r="Q83" s="4">
        <v>35.0</v>
      </c>
      <c r="R83" s="4">
        <v>56.0</v>
      </c>
      <c r="S83" s="4">
        <v>43.0</v>
      </c>
      <c r="T83" s="4">
        <v>39.0</v>
      </c>
      <c r="U83" s="4">
        <v>47.0</v>
      </c>
      <c r="V83" s="4">
        <v>49.0</v>
      </c>
      <c r="W83" s="4">
        <v>39.0</v>
      </c>
      <c r="X83" s="4">
        <v>49.0</v>
      </c>
      <c r="Y83" s="4">
        <v>52.0</v>
      </c>
      <c r="Z83" s="4">
        <v>54.0</v>
      </c>
      <c r="AA83" s="4">
        <v>45.0</v>
      </c>
      <c r="AB83" s="4">
        <v>37.0</v>
      </c>
      <c r="AC83" s="4">
        <v>58.0</v>
      </c>
      <c r="AD83" s="4">
        <v>39.0</v>
      </c>
      <c r="AE83" s="4">
        <v>44.0</v>
      </c>
      <c r="AF83" s="4">
        <v>56.0</v>
      </c>
      <c r="AG83" s="4">
        <v>49.0</v>
      </c>
      <c r="AH83" s="4">
        <v>49.0</v>
      </c>
      <c r="AI83" s="4">
        <v>47.0</v>
      </c>
    </row>
    <row r="84">
      <c r="A84" s="4" t="s">
        <v>336</v>
      </c>
      <c r="B84" s="27" t="s">
        <v>337</v>
      </c>
      <c r="C84" s="4" t="s">
        <v>96</v>
      </c>
      <c r="D84" s="2">
        <v>299.0</v>
      </c>
      <c r="E84" s="2">
        <v>40.0</v>
      </c>
      <c r="F84" s="2">
        <v>99.0</v>
      </c>
      <c r="G84" s="2" t="s">
        <v>56</v>
      </c>
      <c r="H84" s="3">
        <v>36259.0</v>
      </c>
      <c r="I84" s="2">
        <f t="shared" si="8"/>
        <v>26</v>
      </c>
      <c r="J84" s="2" t="s">
        <v>190</v>
      </c>
      <c r="K84" s="2">
        <v>2019.0</v>
      </c>
      <c r="L84" s="2" t="s">
        <v>47</v>
      </c>
      <c r="M84" s="4">
        <v>1.0</v>
      </c>
      <c r="N84" s="5" t="s">
        <v>64</v>
      </c>
      <c r="O84" s="5" t="s">
        <v>225</v>
      </c>
      <c r="P84" s="36">
        <v>63.0</v>
      </c>
      <c r="Q84" s="2">
        <v>53.0</v>
      </c>
      <c r="R84" s="2">
        <v>59.0</v>
      </c>
      <c r="S84" s="36">
        <v>63.0</v>
      </c>
      <c r="T84" s="2">
        <v>59.0</v>
      </c>
      <c r="U84" s="2">
        <v>62.0</v>
      </c>
      <c r="V84" s="2">
        <v>68.0</v>
      </c>
      <c r="W84" s="2">
        <v>53.0</v>
      </c>
      <c r="X84" s="2">
        <v>59.0</v>
      </c>
      <c r="Y84" s="36">
        <v>63.0</v>
      </c>
      <c r="Z84" s="2">
        <v>68.0</v>
      </c>
      <c r="AA84" s="2">
        <v>62.0</v>
      </c>
      <c r="AB84" s="2">
        <v>62.0</v>
      </c>
      <c r="AC84" s="2">
        <v>56.0</v>
      </c>
      <c r="AD84" s="2">
        <v>59.0</v>
      </c>
      <c r="AE84" s="2">
        <v>59.0</v>
      </c>
      <c r="AF84" s="2">
        <v>87.0</v>
      </c>
      <c r="AG84" s="2">
        <v>62.0</v>
      </c>
      <c r="AH84" s="2">
        <v>73.0</v>
      </c>
      <c r="AI84" s="2">
        <v>74.0</v>
      </c>
    </row>
    <row r="85">
      <c r="A85" s="2" t="s">
        <v>338</v>
      </c>
      <c r="B85" s="2" t="s">
        <v>339</v>
      </c>
      <c r="C85" s="4" t="s">
        <v>119</v>
      </c>
      <c r="D85" s="2">
        <v>223.0</v>
      </c>
      <c r="E85" s="2">
        <v>98.0</v>
      </c>
      <c r="F85" s="2">
        <v>23.0</v>
      </c>
      <c r="G85" s="2" t="s">
        <v>45</v>
      </c>
      <c r="H85" s="3">
        <v>36320.0</v>
      </c>
      <c r="I85" s="2">
        <f t="shared" si="8"/>
        <v>26</v>
      </c>
      <c r="J85" s="2" t="s">
        <v>340</v>
      </c>
      <c r="K85" s="2">
        <v>2020.0</v>
      </c>
      <c r="L85" s="2" t="s">
        <v>47</v>
      </c>
      <c r="M85" s="4">
        <v>2.0</v>
      </c>
      <c r="N85" s="5" t="s">
        <v>241</v>
      </c>
      <c r="O85" s="5" t="s">
        <v>129</v>
      </c>
      <c r="P85" s="4">
        <v>56.0</v>
      </c>
      <c r="Q85" s="4">
        <v>48.0</v>
      </c>
      <c r="R85" s="4">
        <v>39.0</v>
      </c>
      <c r="S85" s="4">
        <v>48.0</v>
      </c>
      <c r="T85" s="4">
        <v>54.0</v>
      </c>
      <c r="U85" s="38">
        <v>45.0</v>
      </c>
      <c r="V85" s="4">
        <v>36.0</v>
      </c>
      <c r="W85" s="4">
        <v>41.0</v>
      </c>
      <c r="X85" s="4">
        <v>59.0</v>
      </c>
      <c r="Y85" s="4">
        <v>34.0</v>
      </c>
      <c r="Z85" s="4">
        <v>32.0</v>
      </c>
      <c r="AA85" s="38">
        <v>45.0</v>
      </c>
      <c r="AB85" s="4">
        <v>39.0</v>
      </c>
      <c r="AC85" s="4">
        <v>59.0</v>
      </c>
      <c r="AD85" s="4">
        <v>34.0</v>
      </c>
      <c r="AE85" s="4">
        <v>46.0</v>
      </c>
      <c r="AF85" s="4">
        <v>50.0</v>
      </c>
      <c r="AG85" s="4">
        <v>46.0</v>
      </c>
      <c r="AH85" s="4">
        <v>47.0</v>
      </c>
      <c r="AI85" s="4">
        <v>46.0</v>
      </c>
    </row>
    <row r="86">
      <c r="A86" s="26" t="s">
        <v>341</v>
      </c>
      <c r="B86" s="27" t="s">
        <v>342</v>
      </c>
      <c r="C86" s="28" t="s">
        <v>43</v>
      </c>
      <c r="D86" s="29">
        <v>10.0</v>
      </c>
      <c r="E86" s="29">
        <v>1500.0</v>
      </c>
      <c r="F86" s="4" t="s">
        <v>44</v>
      </c>
      <c r="G86" s="2" t="s">
        <v>56</v>
      </c>
      <c r="H86" s="3">
        <v>33065.0</v>
      </c>
      <c r="I86" s="30">
        <f t="shared" si="8"/>
        <v>35</v>
      </c>
      <c r="J86" s="2" t="s">
        <v>343</v>
      </c>
      <c r="K86" s="2">
        <v>2007.0</v>
      </c>
      <c r="L86" s="29" t="s">
        <v>47</v>
      </c>
      <c r="M86" s="28">
        <v>1.0</v>
      </c>
      <c r="N86" s="5" t="s">
        <v>344</v>
      </c>
      <c r="O86" s="31" t="s">
        <v>206</v>
      </c>
      <c r="P86" s="46">
        <v>83.0</v>
      </c>
      <c r="Q86" s="46">
        <v>82.0</v>
      </c>
      <c r="R86" s="55">
        <v>84.0</v>
      </c>
      <c r="S86" s="2">
        <v>89.0</v>
      </c>
      <c r="T86" s="2">
        <v>89.0</v>
      </c>
      <c r="U86" s="2">
        <v>89.0</v>
      </c>
      <c r="V86" s="2">
        <v>89.0</v>
      </c>
      <c r="W86" s="2">
        <v>89.0</v>
      </c>
      <c r="X86" s="2">
        <v>90.0</v>
      </c>
      <c r="Y86" s="55">
        <v>78.0</v>
      </c>
      <c r="Z86" s="55">
        <v>79.0</v>
      </c>
      <c r="AA86" s="55">
        <v>81.0</v>
      </c>
      <c r="AB86" s="55">
        <v>84.0</v>
      </c>
      <c r="AC86" s="53">
        <v>83.0</v>
      </c>
      <c r="AD86" s="53">
        <v>80.0</v>
      </c>
      <c r="AE86" s="2">
        <v>89.0</v>
      </c>
      <c r="AF86" s="2">
        <v>95.0</v>
      </c>
      <c r="AG86" s="2">
        <v>95.0</v>
      </c>
      <c r="AH86" s="2">
        <v>89.0</v>
      </c>
      <c r="AI86" s="2">
        <v>85.0</v>
      </c>
    </row>
    <row r="87">
      <c r="A87" s="2" t="s">
        <v>345</v>
      </c>
      <c r="B87" s="2" t="s">
        <v>346</v>
      </c>
      <c r="C87" s="28" t="s">
        <v>90</v>
      </c>
      <c r="D87" s="29">
        <v>251.0</v>
      </c>
      <c r="E87" s="29">
        <v>69.0</v>
      </c>
      <c r="F87" s="29">
        <v>51.0</v>
      </c>
      <c r="G87" s="2" t="s">
        <v>56</v>
      </c>
      <c r="H87" s="3">
        <v>32571.0</v>
      </c>
      <c r="I87" s="2">
        <f t="shared" si="8"/>
        <v>36</v>
      </c>
      <c r="J87" s="2" t="s">
        <v>105</v>
      </c>
      <c r="K87" s="2">
        <v>2007.0</v>
      </c>
      <c r="L87" s="2" t="s">
        <v>47</v>
      </c>
      <c r="M87" s="4">
        <v>1.0</v>
      </c>
      <c r="N87" s="5" t="s">
        <v>140</v>
      </c>
      <c r="O87" s="5" t="s">
        <v>59</v>
      </c>
      <c r="P87" s="2">
        <v>58.0</v>
      </c>
      <c r="Q87" s="2">
        <v>68.0</v>
      </c>
      <c r="R87" s="2">
        <v>65.0</v>
      </c>
      <c r="S87" s="2">
        <v>63.0</v>
      </c>
      <c r="T87" s="2">
        <v>60.0</v>
      </c>
      <c r="U87" s="2">
        <v>63.0</v>
      </c>
      <c r="V87" s="2">
        <v>55.0</v>
      </c>
      <c r="W87" s="2">
        <v>55.0</v>
      </c>
      <c r="X87" s="2">
        <v>53.0</v>
      </c>
      <c r="Y87" s="2">
        <v>60.0</v>
      </c>
      <c r="Z87" s="2">
        <v>45.0</v>
      </c>
      <c r="AA87" s="2">
        <v>60.0</v>
      </c>
      <c r="AB87" s="2">
        <v>50.0</v>
      </c>
      <c r="AC87" s="2">
        <v>63.0</v>
      </c>
      <c r="AD87" s="2">
        <v>53.0</v>
      </c>
      <c r="AE87" s="36">
        <v>62.0</v>
      </c>
      <c r="AF87" s="2">
        <v>77.0</v>
      </c>
      <c r="AG87" s="36">
        <v>62.0</v>
      </c>
      <c r="AH87" s="2">
        <v>68.0</v>
      </c>
      <c r="AI87" s="2">
        <v>67.0</v>
      </c>
    </row>
    <row r="88">
      <c r="A88" s="26" t="s">
        <v>347</v>
      </c>
      <c r="B88" s="27" t="s">
        <v>348</v>
      </c>
      <c r="C88" s="28" t="s">
        <v>43</v>
      </c>
      <c r="D88" s="29">
        <v>225.0</v>
      </c>
      <c r="E88" s="29">
        <v>95.0</v>
      </c>
      <c r="F88" s="4" t="s">
        <v>44</v>
      </c>
      <c r="G88" s="2" t="s">
        <v>56</v>
      </c>
      <c r="H88" s="3">
        <v>37334.0</v>
      </c>
      <c r="I88" s="30">
        <f t="shared" si="8"/>
        <v>23</v>
      </c>
      <c r="J88" s="2" t="s">
        <v>349</v>
      </c>
      <c r="K88" s="2">
        <v>2023.0</v>
      </c>
      <c r="L88" s="29" t="s">
        <v>47</v>
      </c>
      <c r="M88" s="28">
        <v>1.0</v>
      </c>
      <c r="N88" s="5" t="s">
        <v>182</v>
      </c>
      <c r="O88" s="31" t="s">
        <v>283</v>
      </c>
      <c r="P88" s="56">
        <v>56.0</v>
      </c>
      <c r="Q88" s="56">
        <v>53.0</v>
      </c>
      <c r="R88" s="56">
        <v>51.0</v>
      </c>
      <c r="S88" s="2">
        <v>44.0</v>
      </c>
      <c r="T88" s="2">
        <v>51.0</v>
      </c>
      <c r="U88" s="2">
        <v>44.0</v>
      </c>
      <c r="V88" s="2">
        <v>52.0</v>
      </c>
      <c r="W88" s="2">
        <v>43.0</v>
      </c>
      <c r="X88" s="2">
        <v>38.0</v>
      </c>
      <c r="Y88" s="33">
        <v>58.0</v>
      </c>
      <c r="Z88" s="33">
        <v>53.0</v>
      </c>
      <c r="AA88" s="33">
        <v>49.0</v>
      </c>
      <c r="AB88" s="33">
        <v>54.0</v>
      </c>
      <c r="AC88" s="34">
        <v>46.0</v>
      </c>
      <c r="AD88" s="34">
        <v>51.0</v>
      </c>
      <c r="AE88" s="2">
        <v>44.0</v>
      </c>
      <c r="AF88" s="2">
        <v>52.0</v>
      </c>
      <c r="AG88" s="2">
        <v>50.0</v>
      </c>
      <c r="AH88" s="2">
        <v>49.0</v>
      </c>
      <c r="AI88" s="2">
        <v>53.0</v>
      </c>
    </row>
    <row r="89">
      <c r="A89" s="2" t="s">
        <v>350</v>
      </c>
      <c r="B89" s="2" t="s">
        <v>351</v>
      </c>
      <c r="C89" s="40" t="s">
        <v>74</v>
      </c>
      <c r="D89" s="2">
        <v>211.0</v>
      </c>
      <c r="E89" s="2">
        <v>124.0</v>
      </c>
      <c r="F89" s="2">
        <v>11.0</v>
      </c>
      <c r="G89" s="2" t="s">
        <v>56</v>
      </c>
      <c r="H89" s="35">
        <v>36086.0</v>
      </c>
      <c r="I89" s="2">
        <f t="shared" si="8"/>
        <v>26</v>
      </c>
      <c r="J89" s="2" t="s">
        <v>343</v>
      </c>
      <c r="K89" s="4">
        <v>2019.0</v>
      </c>
      <c r="L89" s="29" t="s">
        <v>47</v>
      </c>
      <c r="M89" s="28">
        <v>2.0</v>
      </c>
      <c r="N89" s="5" t="s">
        <v>237</v>
      </c>
      <c r="O89" s="47">
        <v>63.0</v>
      </c>
      <c r="P89" s="4">
        <v>51.0</v>
      </c>
      <c r="Q89" s="4">
        <v>45.0</v>
      </c>
      <c r="R89" s="4">
        <v>43.0</v>
      </c>
      <c r="S89" s="4">
        <v>43.0</v>
      </c>
      <c r="T89" s="4">
        <v>43.0</v>
      </c>
      <c r="U89" s="4">
        <v>36.0</v>
      </c>
      <c r="V89" s="4">
        <v>36.0</v>
      </c>
      <c r="W89" s="4">
        <v>58.0</v>
      </c>
      <c r="X89" s="4">
        <v>39.0</v>
      </c>
      <c r="Y89" s="4">
        <v>34.0</v>
      </c>
      <c r="Z89" s="4">
        <v>39.0</v>
      </c>
      <c r="AA89" s="4">
        <v>39.0</v>
      </c>
      <c r="AB89" s="4">
        <v>34.0</v>
      </c>
      <c r="AC89" s="4">
        <v>47.0</v>
      </c>
      <c r="AD89" s="4">
        <v>41.0</v>
      </c>
      <c r="AE89" s="4">
        <v>42.0</v>
      </c>
      <c r="AF89" s="4">
        <v>48.0</v>
      </c>
      <c r="AG89" s="4">
        <v>44.0</v>
      </c>
      <c r="AH89" s="4">
        <v>46.0</v>
      </c>
      <c r="AI89" s="4">
        <v>48.0</v>
      </c>
    </row>
    <row r="90">
      <c r="A90" s="2" t="s">
        <v>352</v>
      </c>
      <c r="B90" s="2" t="s">
        <v>353</v>
      </c>
      <c r="C90" s="28" t="s">
        <v>90</v>
      </c>
      <c r="D90" s="29">
        <v>319.0</v>
      </c>
      <c r="E90" s="29">
        <v>29.0</v>
      </c>
      <c r="F90" s="29">
        <v>119.0</v>
      </c>
      <c r="G90" s="2" t="s">
        <v>45</v>
      </c>
      <c r="H90" s="3">
        <v>36088.0</v>
      </c>
      <c r="I90" s="2">
        <f t="shared" si="8"/>
        <v>26</v>
      </c>
      <c r="J90" s="2" t="s">
        <v>354</v>
      </c>
      <c r="K90" s="2">
        <v>2015.0</v>
      </c>
      <c r="L90" s="2" t="s">
        <v>47</v>
      </c>
      <c r="M90" s="4">
        <v>2.0</v>
      </c>
      <c r="N90" s="5" t="s">
        <v>80</v>
      </c>
      <c r="O90" s="5" t="s">
        <v>71</v>
      </c>
      <c r="P90" s="2">
        <v>64.0</v>
      </c>
      <c r="Q90" s="2">
        <v>68.0</v>
      </c>
      <c r="R90" s="2">
        <v>64.0</v>
      </c>
      <c r="S90" s="2">
        <v>52.0</v>
      </c>
      <c r="T90" s="2">
        <v>61.0</v>
      </c>
      <c r="U90" s="2">
        <v>64.0</v>
      </c>
      <c r="V90" s="2">
        <v>64.0</v>
      </c>
      <c r="W90" s="2">
        <v>52.0</v>
      </c>
      <c r="X90" s="2">
        <v>52.0</v>
      </c>
      <c r="Y90" s="2">
        <v>68.0</v>
      </c>
      <c r="Z90" s="2">
        <v>55.0</v>
      </c>
      <c r="AA90" s="2">
        <v>68.0</v>
      </c>
      <c r="AB90" s="2">
        <v>55.0</v>
      </c>
      <c r="AC90" s="2">
        <v>64.0</v>
      </c>
      <c r="AD90" s="2">
        <v>52.0</v>
      </c>
      <c r="AE90" s="38">
        <v>61.0</v>
      </c>
      <c r="AF90" s="2">
        <v>74.0</v>
      </c>
      <c r="AG90" s="38">
        <v>61.0</v>
      </c>
      <c r="AH90" s="2">
        <v>65.0</v>
      </c>
      <c r="AI90" s="2">
        <v>61.0</v>
      </c>
    </row>
    <row r="91">
      <c r="A91" s="2" t="s">
        <v>355</v>
      </c>
      <c r="B91" s="2" t="s">
        <v>356</v>
      </c>
      <c r="C91" s="28" t="s">
        <v>55</v>
      </c>
      <c r="D91" s="29">
        <v>294.0</v>
      </c>
      <c r="E91" s="29">
        <v>45.0</v>
      </c>
      <c r="F91" s="29">
        <v>94.0</v>
      </c>
      <c r="G91" s="4" t="s">
        <v>45</v>
      </c>
      <c r="H91" s="3">
        <v>33701.0</v>
      </c>
      <c r="I91" s="2">
        <f t="shared" si="8"/>
        <v>33</v>
      </c>
      <c r="J91" s="29" t="s">
        <v>357</v>
      </c>
      <c r="K91" s="2">
        <v>2010.0</v>
      </c>
      <c r="L91" s="2" t="s">
        <v>47</v>
      </c>
      <c r="M91" s="4">
        <v>2.0</v>
      </c>
      <c r="N91" s="5" t="s">
        <v>358</v>
      </c>
      <c r="O91" s="5" t="s">
        <v>359</v>
      </c>
      <c r="P91" s="2">
        <v>59.0</v>
      </c>
      <c r="Q91" s="38">
        <v>61.0</v>
      </c>
      <c r="R91" s="2">
        <v>68.0</v>
      </c>
      <c r="S91" s="2">
        <v>53.0</v>
      </c>
      <c r="T91" s="2">
        <v>59.0</v>
      </c>
      <c r="U91" s="2">
        <v>62.0</v>
      </c>
      <c r="V91" s="2">
        <v>53.0</v>
      </c>
      <c r="W91" s="38">
        <v>61.0</v>
      </c>
      <c r="X91" s="2">
        <v>62.0</v>
      </c>
      <c r="Y91" s="2">
        <v>65.0</v>
      </c>
      <c r="Z91" s="2">
        <v>65.0</v>
      </c>
      <c r="AA91" s="2">
        <v>65.0</v>
      </c>
      <c r="AB91" s="2">
        <v>68.0</v>
      </c>
      <c r="AC91" s="2">
        <v>68.0</v>
      </c>
      <c r="AD91" s="2">
        <v>53.0</v>
      </c>
      <c r="AE91" s="2">
        <v>59.0</v>
      </c>
      <c r="AF91" s="2">
        <v>66.0</v>
      </c>
      <c r="AG91" s="2">
        <v>65.0</v>
      </c>
      <c r="AH91" s="2">
        <v>59.0</v>
      </c>
      <c r="AI91" s="2">
        <v>54.0</v>
      </c>
    </row>
    <row r="92">
      <c r="A92" s="2" t="s">
        <v>360</v>
      </c>
      <c r="B92" s="2" t="s">
        <v>361</v>
      </c>
      <c r="C92" s="4" t="s">
        <v>147</v>
      </c>
      <c r="D92" s="2">
        <v>258.0</v>
      </c>
      <c r="E92" s="2">
        <v>66.0</v>
      </c>
      <c r="F92" s="2">
        <v>58.0</v>
      </c>
      <c r="G92" s="2" t="s">
        <v>45</v>
      </c>
      <c r="H92" s="43"/>
      <c r="I92" s="44"/>
      <c r="J92" s="2" t="s">
        <v>362</v>
      </c>
      <c r="K92" s="2">
        <v>2022.0</v>
      </c>
      <c r="L92" s="4" t="s">
        <v>47</v>
      </c>
      <c r="M92" s="2">
        <v>1.0</v>
      </c>
      <c r="N92" s="37" t="s">
        <v>58</v>
      </c>
      <c r="O92" s="5" t="s">
        <v>102</v>
      </c>
      <c r="P92" s="2">
        <v>50.0</v>
      </c>
      <c r="Q92" s="2">
        <v>50.0</v>
      </c>
      <c r="R92" s="2">
        <v>50.0</v>
      </c>
      <c r="S92" s="2">
        <v>45.0</v>
      </c>
      <c r="T92" s="2">
        <v>70.0</v>
      </c>
      <c r="U92" s="2">
        <v>60.0</v>
      </c>
      <c r="V92" s="2">
        <v>60.0</v>
      </c>
      <c r="W92" s="38">
        <v>59.0</v>
      </c>
      <c r="X92" s="2">
        <v>60.0</v>
      </c>
      <c r="Y92" s="2">
        <v>65.0</v>
      </c>
      <c r="Z92" s="2">
        <v>65.0</v>
      </c>
      <c r="AA92" s="2">
        <v>65.0</v>
      </c>
      <c r="AB92" s="2">
        <v>50.0</v>
      </c>
      <c r="AC92" s="2">
        <v>60.0</v>
      </c>
      <c r="AD92" s="2">
        <v>70.0</v>
      </c>
      <c r="AE92" s="2">
        <v>50.0</v>
      </c>
      <c r="AF92" s="2">
        <v>75.0</v>
      </c>
      <c r="AG92" s="2">
        <v>55.0</v>
      </c>
      <c r="AH92" s="2">
        <v>60.0</v>
      </c>
      <c r="AI92" s="2">
        <v>55.0</v>
      </c>
    </row>
    <row r="93">
      <c r="A93" s="2" t="s">
        <v>363</v>
      </c>
      <c r="B93" s="2" t="s">
        <v>364</v>
      </c>
      <c r="C93" s="4" t="s">
        <v>147</v>
      </c>
      <c r="D93" s="2">
        <v>335.0</v>
      </c>
      <c r="E93" s="2">
        <v>23.0</v>
      </c>
      <c r="F93" s="2">
        <v>135.0</v>
      </c>
      <c r="G93" s="2" t="s">
        <v>45</v>
      </c>
      <c r="H93" s="43"/>
      <c r="I93" s="44"/>
      <c r="J93" s="2" t="s">
        <v>365</v>
      </c>
      <c r="K93" s="2">
        <v>2014.0</v>
      </c>
      <c r="L93" s="4" t="s">
        <v>47</v>
      </c>
      <c r="M93" s="2">
        <v>2.0</v>
      </c>
      <c r="N93" s="37" t="s">
        <v>304</v>
      </c>
      <c r="O93" s="5" t="s">
        <v>71</v>
      </c>
      <c r="P93" s="2">
        <v>55.0</v>
      </c>
      <c r="Q93" s="2">
        <v>70.0</v>
      </c>
      <c r="R93" s="2">
        <v>55.0</v>
      </c>
      <c r="S93" s="2">
        <v>50.0</v>
      </c>
      <c r="T93" s="2">
        <v>60.0</v>
      </c>
      <c r="U93" s="2">
        <v>65.0</v>
      </c>
      <c r="V93" s="2">
        <v>50.0</v>
      </c>
      <c r="W93" s="2">
        <v>70.0</v>
      </c>
      <c r="X93" s="2">
        <v>60.0</v>
      </c>
      <c r="Y93" s="2">
        <v>55.0</v>
      </c>
      <c r="Z93" s="2">
        <v>65.0</v>
      </c>
      <c r="AA93" s="2">
        <v>55.0</v>
      </c>
      <c r="AB93" s="2">
        <v>65.0</v>
      </c>
      <c r="AC93" s="2">
        <v>50.0</v>
      </c>
      <c r="AD93" s="2">
        <v>55.0</v>
      </c>
      <c r="AE93" s="2">
        <v>55.0</v>
      </c>
      <c r="AF93" s="2">
        <v>70.0</v>
      </c>
      <c r="AG93" s="2">
        <v>60.0</v>
      </c>
      <c r="AH93" s="2">
        <v>60.0</v>
      </c>
      <c r="AI93" s="2">
        <v>55.0</v>
      </c>
    </row>
    <row r="94">
      <c r="A94" s="26" t="s">
        <v>366</v>
      </c>
      <c r="B94" s="27" t="s">
        <v>367</v>
      </c>
      <c r="C94" s="28" t="s">
        <v>43</v>
      </c>
      <c r="D94" s="29">
        <v>198.0</v>
      </c>
      <c r="E94" s="29">
        <v>134.0</v>
      </c>
      <c r="F94" s="4" t="s">
        <v>44</v>
      </c>
      <c r="G94" s="2" t="s">
        <v>45</v>
      </c>
      <c r="H94" s="3">
        <v>39047.0</v>
      </c>
      <c r="I94" s="30">
        <f>DATEDIF(H94, TODAY(), "Y")
</f>
        <v>18</v>
      </c>
      <c r="J94" s="2" t="s">
        <v>349</v>
      </c>
      <c r="K94" s="2">
        <v>2026.0</v>
      </c>
      <c r="L94" s="29" t="s">
        <v>52</v>
      </c>
      <c r="M94" s="28">
        <v>2.0</v>
      </c>
      <c r="N94" s="5" t="s">
        <v>278</v>
      </c>
      <c r="O94" s="31" t="s">
        <v>368</v>
      </c>
      <c r="P94" s="32">
        <v>38.0</v>
      </c>
      <c r="Q94" s="32">
        <v>44.0</v>
      </c>
      <c r="R94" s="33">
        <v>45.0</v>
      </c>
      <c r="S94" s="2">
        <v>36.0</v>
      </c>
      <c r="T94" s="2">
        <v>36.0</v>
      </c>
      <c r="U94" s="2">
        <v>44.0</v>
      </c>
      <c r="V94" s="2">
        <v>39.0</v>
      </c>
      <c r="W94" s="2">
        <v>38.0</v>
      </c>
      <c r="X94" s="2">
        <v>47.0</v>
      </c>
      <c r="Y94" s="33">
        <v>48.0</v>
      </c>
      <c r="Z94" s="33">
        <v>49.0</v>
      </c>
      <c r="AA94" s="33">
        <v>48.0</v>
      </c>
      <c r="AB94" s="33">
        <v>42.0</v>
      </c>
      <c r="AC94" s="34">
        <v>50.0</v>
      </c>
      <c r="AD94" s="34">
        <v>47.0</v>
      </c>
      <c r="AE94" s="2">
        <v>36.0</v>
      </c>
      <c r="AF94" s="2">
        <v>45.0</v>
      </c>
      <c r="AG94" s="2">
        <v>38.0</v>
      </c>
      <c r="AH94" s="2">
        <v>37.0</v>
      </c>
      <c r="AI94" s="2">
        <v>32.0</v>
      </c>
    </row>
    <row r="95">
      <c r="A95" s="2" t="s">
        <v>369</v>
      </c>
      <c r="B95" s="2" t="s">
        <v>370</v>
      </c>
      <c r="C95" s="4" t="s">
        <v>147</v>
      </c>
      <c r="D95" s="2">
        <v>296.0</v>
      </c>
      <c r="E95" s="2">
        <v>43.0</v>
      </c>
      <c r="F95" s="2">
        <v>96.0</v>
      </c>
      <c r="G95" s="2" t="s">
        <v>56</v>
      </c>
      <c r="H95" s="43"/>
      <c r="I95" s="44"/>
      <c r="J95" s="2" t="s">
        <v>371</v>
      </c>
      <c r="K95" s="2">
        <v>2021.0</v>
      </c>
      <c r="L95" s="4" t="s">
        <v>52</v>
      </c>
      <c r="M95" s="2">
        <v>1.0</v>
      </c>
      <c r="N95" s="37" t="s">
        <v>271</v>
      </c>
      <c r="O95" s="37" t="s">
        <v>372</v>
      </c>
      <c r="P95" s="4">
        <v>60.0</v>
      </c>
      <c r="Q95" s="4">
        <v>55.0</v>
      </c>
      <c r="R95" s="4">
        <v>70.0</v>
      </c>
      <c r="S95" s="4">
        <v>60.0</v>
      </c>
      <c r="T95" s="36">
        <v>63.0</v>
      </c>
      <c r="U95" s="4">
        <v>55.0</v>
      </c>
      <c r="V95" s="4">
        <v>55.0</v>
      </c>
      <c r="W95" s="4">
        <v>60.0</v>
      </c>
      <c r="X95" s="4">
        <v>60.0</v>
      </c>
      <c r="Y95" s="4">
        <v>55.0</v>
      </c>
      <c r="Z95" s="4">
        <v>60.0</v>
      </c>
      <c r="AA95" s="4">
        <v>70.0</v>
      </c>
      <c r="AB95" s="4">
        <v>55.0</v>
      </c>
      <c r="AC95" s="4">
        <v>55.0</v>
      </c>
      <c r="AD95" s="4">
        <v>55.0</v>
      </c>
      <c r="AE95" s="4">
        <v>60.0</v>
      </c>
      <c r="AF95" s="4">
        <v>95.0</v>
      </c>
      <c r="AG95" s="4">
        <v>65.0</v>
      </c>
      <c r="AH95" s="4">
        <v>80.0</v>
      </c>
      <c r="AI95" s="4">
        <v>80.0</v>
      </c>
    </row>
    <row r="96">
      <c r="A96" s="4" t="s">
        <v>373</v>
      </c>
      <c r="B96" s="27" t="s">
        <v>374</v>
      </c>
      <c r="C96" s="4" t="s">
        <v>96</v>
      </c>
      <c r="D96" s="2">
        <v>339.0</v>
      </c>
      <c r="E96" s="2">
        <v>22.0</v>
      </c>
      <c r="F96" s="2">
        <v>139.0</v>
      </c>
      <c r="G96" s="2" t="s">
        <v>56</v>
      </c>
      <c r="H96" s="35">
        <v>34364.0</v>
      </c>
      <c r="I96" s="2">
        <f t="shared" ref="I96:I108" si="9">DATEDIF(H96, TODAY(), "Y")
</f>
        <v>31</v>
      </c>
      <c r="J96" s="2" t="s">
        <v>190</v>
      </c>
      <c r="K96" s="2">
        <v>2012.0</v>
      </c>
      <c r="L96" s="2" t="s">
        <v>52</v>
      </c>
      <c r="M96" s="4">
        <v>1.0</v>
      </c>
      <c r="N96" s="5" t="s">
        <v>375</v>
      </c>
      <c r="O96" s="5" t="s">
        <v>376</v>
      </c>
      <c r="P96" s="36">
        <v>62.0</v>
      </c>
      <c r="Q96" s="2">
        <v>61.0</v>
      </c>
      <c r="R96" s="2">
        <v>54.0</v>
      </c>
      <c r="S96" s="36">
        <v>62.0</v>
      </c>
      <c r="T96" s="2">
        <v>68.0</v>
      </c>
      <c r="U96" s="2">
        <v>64.0</v>
      </c>
      <c r="V96" s="2">
        <v>68.0</v>
      </c>
      <c r="W96" s="2">
        <v>51.0</v>
      </c>
      <c r="X96" s="2">
        <v>61.0</v>
      </c>
      <c r="Y96" s="36">
        <v>62.0</v>
      </c>
      <c r="Z96" s="2">
        <v>64.0</v>
      </c>
      <c r="AA96" s="2">
        <v>54.0</v>
      </c>
      <c r="AB96" s="2">
        <v>51.0</v>
      </c>
      <c r="AC96" s="2">
        <v>64.0</v>
      </c>
      <c r="AD96" s="2">
        <v>54.0</v>
      </c>
      <c r="AE96" s="2">
        <v>58.0</v>
      </c>
      <c r="AF96" s="2">
        <v>81.0</v>
      </c>
      <c r="AG96" s="2">
        <v>62.0</v>
      </c>
      <c r="AH96" s="2">
        <v>69.0</v>
      </c>
      <c r="AI96" s="2">
        <v>70.0</v>
      </c>
    </row>
    <row r="97">
      <c r="A97" s="2" t="s">
        <v>377</v>
      </c>
      <c r="B97" s="2" t="s">
        <v>378</v>
      </c>
      <c r="C97" s="4" t="s">
        <v>119</v>
      </c>
      <c r="D97" s="2">
        <v>295.0</v>
      </c>
      <c r="E97" s="2">
        <v>45.0</v>
      </c>
      <c r="F97" s="2">
        <v>95.0</v>
      </c>
      <c r="G97" s="2" t="s">
        <v>45</v>
      </c>
      <c r="H97" s="3">
        <v>35226.0</v>
      </c>
      <c r="I97" s="2">
        <f t="shared" si="9"/>
        <v>29</v>
      </c>
      <c r="J97" s="2" t="s">
        <v>209</v>
      </c>
      <c r="K97" s="2">
        <v>2015.0</v>
      </c>
      <c r="L97" s="4" t="s">
        <v>47</v>
      </c>
      <c r="M97" s="4">
        <v>2.0</v>
      </c>
      <c r="N97" s="37" t="s">
        <v>80</v>
      </c>
      <c r="O97" s="37" t="s">
        <v>379</v>
      </c>
      <c r="P97" s="4">
        <v>59.0</v>
      </c>
      <c r="Q97" s="4">
        <v>53.0</v>
      </c>
      <c r="R97" s="4">
        <v>62.0</v>
      </c>
      <c r="S97" s="4">
        <v>68.0</v>
      </c>
      <c r="T97" s="4">
        <v>68.0</v>
      </c>
      <c r="U97" s="38">
        <v>61.0</v>
      </c>
      <c r="V97" s="4">
        <v>56.0</v>
      </c>
      <c r="W97" s="4">
        <v>56.0</v>
      </c>
      <c r="X97" s="4">
        <v>68.0</v>
      </c>
      <c r="Y97" s="4">
        <v>59.0</v>
      </c>
      <c r="Z97" s="4">
        <v>56.0</v>
      </c>
      <c r="AA97" s="38">
        <v>61.0</v>
      </c>
      <c r="AB97" s="4">
        <v>59.0</v>
      </c>
      <c r="AC97" s="4">
        <v>53.0</v>
      </c>
      <c r="AD97" s="4">
        <v>62.0</v>
      </c>
      <c r="AE97" s="4">
        <v>62.0</v>
      </c>
      <c r="AF97" s="4">
        <v>69.0</v>
      </c>
      <c r="AG97" s="4">
        <v>65.0</v>
      </c>
      <c r="AH97" s="4">
        <v>65.0</v>
      </c>
      <c r="AI97" s="4">
        <v>64.0</v>
      </c>
    </row>
    <row r="98">
      <c r="A98" s="26" t="s">
        <v>380</v>
      </c>
      <c r="B98" s="27" t="s">
        <v>381</v>
      </c>
      <c r="C98" s="28" t="s">
        <v>43</v>
      </c>
      <c r="D98" s="29">
        <v>63.0</v>
      </c>
      <c r="E98" s="29">
        <v>707.0</v>
      </c>
      <c r="F98" s="4" t="s">
        <v>44</v>
      </c>
      <c r="G98" s="2" t="s">
        <v>45</v>
      </c>
      <c r="H98" s="3">
        <v>33559.0</v>
      </c>
      <c r="I98" s="30">
        <f t="shared" si="9"/>
        <v>33</v>
      </c>
      <c r="J98" s="2" t="s">
        <v>382</v>
      </c>
      <c r="K98" s="2">
        <v>2012.0</v>
      </c>
      <c r="L98" s="29" t="s">
        <v>52</v>
      </c>
      <c r="M98" s="28">
        <v>2.0</v>
      </c>
      <c r="N98" s="5" t="s">
        <v>70</v>
      </c>
      <c r="O98" s="31" t="s">
        <v>169</v>
      </c>
      <c r="P98" s="57">
        <v>61.0</v>
      </c>
      <c r="Q98" s="57">
        <v>66.0</v>
      </c>
      <c r="R98" s="58">
        <v>62.0</v>
      </c>
      <c r="S98" s="2">
        <v>61.0</v>
      </c>
      <c r="T98" s="2">
        <v>66.0</v>
      </c>
      <c r="U98" s="2">
        <v>65.0</v>
      </c>
      <c r="V98" s="2">
        <v>62.0</v>
      </c>
      <c r="W98" s="2">
        <v>65.0</v>
      </c>
      <c r="X98" s="2">
        <v>66.0</v>
      </c>
      <c r="Y98" s="58">
        <v>61.0</v>
      </c>
      <c r="Z98" s="58">
        <v>60.0</v>
      </c>
      <c r="AA98" s="58">
        <v>64.0</v>
      </c>
      <c r="AB98" s="58">
        <v>60.0</v>
      </c>
      <c r="AC98" s="59">
        <v>60.0</v>
      </c>
      <c r="AD98" s="59">
        <v>60.0</v>
      </c>
      <c r="AE98" s="2">
        <v>61.0</v>
      </c>
      <c r="AF98" s="2">
        <v>73.0</v>
      </c>
      <c r="AG98" s="2">
        <v>67.0</v>
      </c>
      <c r="AH98" s="2">
        <v>65.0</v>
      </c>
      <c r="AI98" s="2">
        <v>63.0</v>
      </c>
    </row>
    <row r="99">
      <c r="A99" s="2" t="s">
        <v>383</v>
      </c>
      <c r="B99" s="2" t="s">
        <v>384</v>
      </c>
      <c r="C99" s="28" t="s">
        <v>55</v>
      </c>
      <c r="D99" s="29">
        <v>277.0</v>
      </c>
      <c r="E99" s="29">
        <v>54.0</v>
      </c>
      <c r="F99" s="29">
        <v>77.0</v>
      </c>
      <c r="G99" s="4" t="s">
        <v>56</v>
      </c>
      <c r="H99" s="35">
        <v>38417.0</v>
      </c>
      <c r="I99" s="2">
        <f t="shared" si="9"/>
        <v>20</v>
      </c>
      <c r="J99" s="29" t="s">
        <v>132</v>
      </c>
      <c r="K99" s="2">
        <v>2024.0</v>
      </c>
      <c r="L99" s="2" t="s">
        <v>47</v>
      </c>
      <c r="M99" s="4">
        <v>1.0</v>
      </c>
      <c r="N99" s="37" t="s">
        <v>140</v>
      </c>
      <c r="O99" s="5" t="s">
        <v>248</v>
      </c>
      <c r="P99" s="2">
        <v>56.0</v>
      </c>
      <c r="Q99" s="36">
        <v>61.0</v>
      </c>
      <c r="R99" s="2">
        <v>59.0</v>
      </c>
      <c r="S99" s="2">
        <v>68.0</v>
      </c>
      <c r="T99" s="2">
        <v>68.0</v>
      </c>
      <c r="U99" s="2">
        <v>56.0</v>
      </c>
      <c r="V99" s="2">
        <v>65.0</v>
      </c>
      <c r="W99" s="36">
        <v>61.0</v>
      </c>
      <c r="X99" s="2">
        <v>68.0</v>
      </c>
      <c r="Y99" s="2">
        <v>62.0</v>
      </c>
      <c r="Z99" s="2">
        <v>59.0</v>
      </c>
      <c r="AA99" s="2">
        <v>54.0</v>
      </c>
      <c r="AB99" s="2">
        <v>56.0</v>
      </c>
      <c r="AC99" s="2">
        <v>68.0</v>
      </c>
      <c r="AD99" s="2">
        <v>59.0</v>
      </c>
      <c r="AE99" s="2">
        <v>62.0</v>
      </c>
      <c r="AF99" s="2">
        <v>65.0</v>
      </c>
      <c r="AG99" s="2">
        <v>66.0</v>
      </c>
      <c r="AH99" s="2">
        <v>64.0</v>
      </c>
      <c r="AI99" s="2">
        <v>66.0</v>
      </c>
    </row>
    <row r="100">
      <c r="A100" s="26" t="s">
        <v>385</v>
      </c>
      <c r="B100" s="27" t="s">
        <v>386</v>
      </c>
      <c r="C100" s="28" t="s">
        <v>50</v>
      </c>
      <c r="D100" s="29">
        <v>215.0</v>
      </c>
      <c r="E100" s="29">
        <v>112.0</v>
      </c>
      <c r="F100" s="4" t="s">
        <v>44</v>
      </c>
      <c r="G100" s="2" t="s">
        <v>56</v>
      </c>
      <c r="H100" s="3">
        <v>34526.0</v>
      </c>
      <c r="I100" s="30">
        <f t="shared" si="9"/>
        <v>31</v>
      </c>
      <c r="J100" s="2" t="s">
        <v>190</v>
      </c>
      <c r="K100" s="4">
        <v>2020.0</v>
      </c>
      <c r="L100" s="29" t="s">
        <v>47</v>
      </c>
      <c r="M100" s="28">
        <v>2.0</v>
      </c>
      <c r="N100" s="5">
        <v>187.96</v>
      </c>
      <c r="O100" s="31">
        <v>64.0</v>
      </c>
      <c r="P100" s="2">
        <v>57.0</v>
      </c>
      <c r="Q100" s="2">
        <v>48.0</v>
      </c>
      <c r="R100" s="2">
        <v>43.0</v>
      </c>
      <c r="S100" s="2">
        <v>55.0</v>
      </c>
      <c r="T100" s="2">
        <v>47.0</v>
      </c>
      <c r="U100" s="2">
        <v>40.0</v>
      </c>
      <c r="V100" s="2">
        <v>45.0</v>
      </c>
      <c r="W100" s="2">
        <v>45.0</v>
      </c>
      <c r="X100" s="2">
        <v>41.0</v>
      </c>
      <c r="Y100" s="2">
        <v>55.0</v>
      </c>
      <c r="Z100" s="2">
        <v>63.0</v>
      </c>
      <c r="AA100" s="2">
        <v>54.0</v>
      </c>
      <c r="AB100" s="2">
        <v>63.0</v>
      </c>
      <c r="AC100" s="2">
        <v>71.0</v>
      </c>
      <c r="AD100" s="34">
        <v>44.0</v>
      </c>
      <c r="AE100" s="34">
        <v>43.0</v>
      </c>
      <c r="AF100" s="34">
        <v>50.0</v>
      </c>
      <c r="AG100" s="34">
        <v>47.0</v>
      </c>
      <c r="AH100" s="34">
        <v>47.0</v>
      </c>
      <c r="AI100" s="34">
        <v>48.0</v>
      </c>
    </row>
    <row r="101">
      <c r="A101" s="26" t="s">
        <v>385</v>
      </c>
      <c r="B101" s="27" t="s">
        <v>386</v>
      </c>
      <c r="C101" s="28" t="s">
        <v>50</v>
      </c>
      <c r="D101" s="29">
        <v>137.0</v>
      </c>
      <c r="E101" s="29">
        <v>316.0</v>
      </c>
      <c r="F101" s="4" t="s">
        <v>44</v>
      </c>
      <c r="G101" s="2" t="s">
        <v>45</v>
      </c>
      <c r="H101" s="3">
        <v>35889.0</v>
      </c>
      <c r="I101" s="30">
        <f t="shared" si="9"/>
        <v>27</v>
      </c>
      <c r="J101" s="2" t="s">
        <v>87</v>
      </c>
      <c r="K101" s="4">
        <v>2016.0</v>
      </c>
      <c r="L101" s="28" t="s">
        <v>47</v>
      </c>
      <c r="M101" s="28">
        <v>2.0</v>
      </c>
      <c r="N101" s="37" t="s">
        <v>182</v>
      </c>
      <c r="O101" s="31">
        <v>78.0</v>
      </c>
      <c r="P101" s="2">
        <v>52.0</v>
      </c>
      <c r="Q101" s="2">
        <v>45.0</v>
      </c>
      <c r="R101" s="2">
        <v>43.0</v>
      </c>
      <c r="S101" s="2">
        <v>45.0</v>
      </c>
      <c r="T101" s="2">
        <v>41.0</v>
      </c>
      <c r="U101" s="2">
        <v>42.0</v>
      </c>
      <c r="V101" s="2">
        <v>52.0</v>
      </c>
      <c r="W101" s="2">
        <v>47.0</v>
      </c>
      <c r="X101" s="2">
        <v>39.0</v>
      </c>
      <c r="Y101" s="2">
        <v>45.0</v>
      </c>
      <c r="Z101" s="2">
        <v>50.0</v>
      </c>
      <c r="AA101" s="2">
        <v>46.0</v>
      </c>
      <c r="AB101" s="2">
        <v>47.0</v>
      </c>
      <c r="AC101" s="2">
        <v>46.0</v>
      </c>
      <c r="AD101" s="34">
        <v>42.0</v>
      </c>
      <c r="AE101" s="34">
        <v>44.0</v>
      </c>
      <c r="AF101" s="34">
        <v>52.0</v>
      </c>
      <c r="AG101" s="34">
        <v>48.0</v>
      </c>
      <c r="AH101" s="34">
        <v>47.0</v>
      </c>
      <c r="AI101" s="34">
        <v>46.0</v>
      </c>
    </row>
    <row r="102">
      <c r="A102" s="2" t="s">
        <v>387</v>
      </c>
      <c r="B102" s="2" t="s">
        <v>388</v>
      </c>
      <c r="C102" s="28" t="s">
        <v>90</v>
      </c>
      <c r="D102" s="29">
        <v>305.0</v>
      </c>
      <c r="E102" s="29">
        <v>36.0</v>
      </c>
      <c r="F102" s="29">
        <v>105.0</v>
      </c>
      <c r="G102" s="2" t="s">
        <v>56</v>
      </c>
      <c r="H102" s="35">
        <v>38896.0</v>
      </c>
      <c r="I102" s="2">
        <f t="shared" si="9"/>
        <v>19</v>
      </c>
      <c r="J102" s="2" t="s">
        <v>389</v>
      </c>
      <c r="K102" s="2">
        <v>2022.0</v>
      </c>
      <c r="L102" s="2" t="s">
        <v>47</v>
      </c>
      <c r="M102" s="4">
        <v>1.0</v>
      </c>
      <c r="N102" s="5" t="s">
        <v>358</v>
      </c>
      <c r="O102" s="5" t="s">
        <v>175</v>
      </c>
      <c r="P102" s="2">
        <v>61.0</v>
      </c>
      <c r="Q102" s="2">
        <v>61.0</v>
      </c>
      <c r="R102" s="2">
        <v>68.0</v>
      </c>
      <c r="S102" s="2">
        <v>68.0</v>
      </c>
      <c r="T102" s="2">
        <v>64.0</v>
      </c>
      <c r="U102" s="2">
        <v>58.0</v>
      </c>
      <c r="V102" s="2">
        <v>68.0</v>
      </c>
      <c r="W102" s="2">
        <v>52.0</v>
      </c>
      <c r="X102" s="2">
        <v>68.0</v>
      </c>
      <c r="Y102" s="2">
        <v>52.0</v>
      </c>
      <c r="Z102" s="2">
        <v>61.0</v>
      </c>
      <c r="AA102" s="2">
        <v>52.0</v>
      </c>
      <c r="AB102" s="2">
        <v>68.0</v>
      </c>
      <c r="AC102" s="2">
        <v>52.0</v>
      </c>
      <c r="AD102" s="2">
        <v>52.0</v>
      </c>
      <c r="AE102" s="36">
        <v>61.0</v>
      </c>
      <c r="AF102" s="2">
        <v>71.0</v>
      </c>
      <c r="AG102" s="36">
        <v>61.0</v>
      </c>
      <c r="AH102" s="2">
        <v>66.0</v>
      </c>
      <c r="AI102" s="2">
        <v>69.0</v>
      </c>
    </row>
    <row r="103">
      <c r="A103" s="2" t="s">
        <v>390</v>
      </c>
      <c r="B103" s="2" t="s">
        <v>391</v>
      </c>
      <c r="C103" s="40" t="s">
        <v>74</v>
      </c>
      <c r="D103" s="2">
        <v>298.0</v>
      </c>
      <c r="E103" s="2">
        <v>41.0</v>
      </c>
      <c r="F103" s="2">
        <v>98.0</v>
      </c>
      <c r="G103" s="2" t="s">
        <v>45</v>
      </c>
      <c r="H103" s="35">
        <v>38683.0</v>
      </c>
      <c r="I103" s="2">
        <f t="shared" si="9"/>
        <v>19</v>
      </c>
      <c r="J103" s="2" t="s">
        <v>382</v>
      </c>
      <c r="K103" s="40" t="s">
        <v>44</v>
      </c>
      <c r="L103" s="29" t="s">
        <v>47</v>
      </c>
      <c r="M103" s="28">
        <v>2.0</v>
      </c>
      <c r="N103" s="5" t="s">
        <v>392</v>
      </c>
      <c r="O103" s="31" t="s">
        <v>305</v>
      </c>
      <c r="P103" s="4">
        <v>68.0</v>
      </c>
      <c r="Q103" s="4">
        <v>53.0</v>
      </c>
      <c r="R103" s="4">
        <v>62.0</v>
      </c>
      <c r="S103" s="4">
        <v>53.0</v>
      </c>
      <c r="T103" s="4">
        <v>65.0</v>
      </c>
      <c r="U103" s="4">
        <v>62.0</v>
      </c>
      <c r="V103" s="4">
        <v>53.0</v>
      </c>
      <c r="W103" s="4">
        <v>53.0</v>
      </c>
      <c r="X103" s="4">
        <v>65.0</v>
      </c>
      <c r="Y103" s="4">
        <v>53.0</v>
      </c>
      <c r="Z103" s="4">
        <v>53.0</v>
      </c>
      <c r="AA103" s="4">
        <v>65.0</v>
      </c>
      <c r="AB103" s="4">
        <v>56.0</v>
      </c>
      <c r="AC103" s="4">
        <v>68.0</v>
      </c>
      <c r="AD103" s="4">
        <v>65.0</v>
      </c>
      <c r="AE103" s="4">
        <v>58.0</v>
      </c>
      <c r="AF103" s="4">
        <v>73.0</v>
      </c>
      <c r="AG103" s="4">
        <v>59.0</v>
      </c>
      <c r="AH103" s="4">
        <v>63.0</v>
      </c>
      <c r="AI103" s="4">
        <v>59.0</v>
      </c>
    </row>
    <row r="104">
      <c r="A104" s="2" t="s">
        <v>393</v>
      </c>
      <c r="B104" s="2" t="s">
        <v>394</v>
      </c>
      <c r="C104" s="40" t="s">
        <v>74</v>
      </c>
      <c r="D104" s="48">
        <v>335.0</v>
      </c>
      <c r="E104" s="2">
        <v>23.0</v>
      </c>
      <c r="F104" s="2">
        <v>135.0</v>
      </c>
      <c r="G104" s="2" t="s">
        <v>45</v>
      </c>
      <c r="H104" s="35">
        <v>38643.0</v>
      </c>
      <c r="I104" s="2">
        <f t="shared" si="9"/>
        <v>19</v>
      </c>
      <c r="J104" s="2" t="s">
        <v>144</v>
      </c>
      <c r="K104" s="4" t="s">
        <v>44</v>
      </c>
      <c r="L104" s="29" t="s">
        <v>47</v>
      </c>
      <c r="M104" s="28">
        <v>2.0</v>
      </c>
      <c r="N104" s="5">
        <v>185.42000000000002</v>
      </c>
      <c r="O104" s="31">
        <v>78.9</v>
      </c>
      <c r="P104" s="4">
        <v>61.0</v>
      </c>
      <c r="Q104" s="4">
        <v>64.0</v>
      </c>
      <c r="R104" s="4">
        <v>51.0</v>
      </c>
      <c r="S104" s="4">
        <v>68.0</v>
      </c>
      <c r="T104" s="4">
        <v>54.0</v>
      </c>
      <c r="U104" s="4">
        <v>64.0</v>
      </c>
      <c r="V104" s="4">
        <v>68.0</v>
      </c>
      <c r="W104" s="4">
        <v>57.0</v>
      </c>
      <c r="X104" s="4">
        <v>57.0</v>
      </c>
      <c r="Y104" s="4">
        <v>61.0</v>
      </c>
      <c r="Z104" s="4">
        <v>61.0</v>
      </c>
      <c r="AA104" s="4">
        <v>61.0</v>
      </c>
      <c r="AB104" s="4">
        <v>51.0</v>
      </c>
      <c r="AC104" s="4">
        <v>57.0</v>
      </c>
      <c r="AD104" s="4">
        <v>61.0</v>
      </c>
      <c r="AE104" s="4">
        <v>63.0</v>
      </c>
      <c r="AF104" s="4">
        <v>73.0</v>
      </c>
      <c r="AG104" s="4">
        <v>66.0</v>
      </c>
      <c r="AH104" s="4">
        <v>67.0</v>
      </c>
      <c r="AI104" s="4">
        <v>65.0</v>
      </c>
    </row>
    <row r="105">
      <c r="A105" s="2" t="s">
        <v>395</v>
      </c>
      <c r="B105" s="2" t="s">
        <v>396</v>
      </c>
      <c r="C105" s="40" t="s">
        <v>74</v>
      </c>
      <c r="D105" s="2">
        <v>235.0</v>
      </c>
      <c r="E105" s="2">
        <v>87.0</v>
      </c>
      <c r="F105" s="2">
        <v>35.0</v>
      </c>
      <c r="G105" s="2" t="s">
        <v>45</v>
      </c>
      <c r="H105" s="35">
        <v>36199.0</v>
      </c>
      <c r="I105" s="2">
        <f t="shared" si="9"/>
        <v>26</v>
      </c>
      <c r="J105" s="2" t="s">
        <v>349</v>
      </c>
      <c r="K105" s="4">
        <v>2018.0</v>
      </c>
      <c r="L105" s="29" t="s">
        <v>52</v>
      </c>
      <c r="M105" s="28">
        <v>2.0</v>
      </c>
      <c r="N105" s="5" t="s">
        <v>358</v>
      </c>
      <c r="O105" s="31" t="s">
        <v>65</v>
      </c>
      <c r="P105" s="4">
        <v>45.0</v>
      </c>
      <c r="Q105" s="4">
        <v>41.0</v>
      </c>
      <c r="R105" s="4">
        <v>57.0</v>
      </c>
      <c r="S105" s="4">
        <v>64.0</v>
      </c>
      <c r="T105" s="4">
        <v>50.0</v>
      </c>
      <c r="U105" s="4">
        <v>57.0</v>
      </c>
      <c r="V105" s="4">
        <v>50.0</v>
      </c>
      <c r="W105" s="4">
        <v>50.0</v>
      </c>
      <c r="X105" s="4">
        <v>62.0</v>
      </c>
      <c r="Y105" s="4">
        <v>41.0</v>
      </c>
      <c r="Z105" s="4">
        <v>57.0</v>
      </c>
      <c r="AA105" s="4">
        <v>41.0</v>
      </c>
      <c r="AB105" s="4">
        <v>59.0</v>
      </c>
      <c r="AC105" s="4">
        <v>45.0</v>
      </c>
      <c r="AD105" s="4">
        <v>48.0</v>
      </c>
      <c r="AE105" s="4">
        <v>50.0</v>
      </c>
      <c r="AF105" s="4">
        <v>58.0</v>
      </c>
      <c r="AG105" s="4">
        <v>54.0</v>
      </c>
      <c r="AH105" s="4">
        <v>53.0</v>
      </c>
      <c r="AI105" s="4">
        <v>53.0</v>
      </c>
    </row>
    <row r="106">
      <c r="A106" s="2" t="s">
        <v>397</v>
      </c>
      <c r="B106" s="2" t="s">
        <v>398</v>
      </c>
      <c r="C106" s="40" t="s">
        <v>74</v>
      </c>
      <c r="D106" s="2">
        <v>206.0</v>
      </c>
      <c r="E106" s="2">
        <v>131.0</v>
      </c>
      <c r="F106" s="2">
        <v>6.0</v>
      </c>
      <c r="G106" s="2" t="s">
        <v>45</v>
      </c>
      <c r="H106" s="35">
        <v>36995.0</v>
      </c>
      <c r="I106" s="2">
        <f t="shared" si="9"/>
        <v>24</v>
      </c>
      <c r="J106" s="2" t="s">
        <v>399</v>
      </c>
      <c r="K106" s="4">
        <v>2021.0</v>
      </c>
      <c r="L106" s="29" t="s">
        <v>47</v>
      </c>
      <c r="M106" s="28">
        <v>1.0</v>
      </c>
      <c r="N106" s="5" t="s">
        <v>304</v>
      </c>
      <c r="O106" s="31" t="s">
        <v>368</v>
      </c>
      <c r="P106" s="4">
        <v>35.0</v>
      </c>
      <c r="Q106" s="4">
        <v>41.0</v>
      </c>
      <c r="R106" s="4">
        <v>44.0</v>
      </c>
      <c r="S106" s="4">
        <v>52.0</v>
      </c>
      <c r="T106" s="4">
        <v>52.0</v>
      </c>
      <c r="U106" s="4">
        <v>56.0</v>
      </c>
      <c r="V106" s="4">
        <v>39.0</v>
      </c>
      <c r="W106" s="4">
        <v>60.0</v>
      </c>
      <c r="X106" s="4">
        <v>35.0</v>
      </c>
      <c r="Y106" s="4">
        <v>58.0</v>
      </c>
      <c r="Z106" s="4">
        <v>37.0</v>
      </c>
      <c r="AA106" s="4">
        <v>52.0</v>
      </c>
      <c r="AB106" s="4">
        <v>58.0</v>
      </c>
      <c r="AC106" s="4">
        <v>50.0</v>
      </c>
      <c r="AD106" s="4">
        <v>39.0</v>
      </c>
      <c r="AE106" s="4">
        <v>48.0</v>
      </c>
      <c r="AF106" s="4">
        <v>59.0</v>
      </c>
      <c r="AG106" s="4">
        <v>52.0</v>
      </c>
      <c r="AH106" s="4">
        <v>51.0</v>
      </c>
      <c r="AI106" s="4">
        <v>47.0</v>
      </c>
    </row>
    <row r="107">
      <c r="A107" s="2" t="s">
        <v>400</v>
      </c>
      <c r="B107" s="2" t="s">
        <v>401</v>
      </c>
      <c r="C107" s="28" t="s">
        <v>90</v>
      </c>
      <c r="D107" s="29">
        <v>341.0</v>
      </c>
      <c r="E107" s="29">
        <v>21.0</v>
      </c>
      <c r="F107" s="29">
        <v>141.0</v>
      </c>
      <c r="G107" s="2" t="s">
        <v>56</v>
      </c>
      <c r="H107" s="35">
        <v>37018.0</v>
      </c>
      <c r="I107" s="2">
        <f t="shared" si="9"/>
        <v>24</v>
      </c>
      <c r="J107" s="2" t="s">
        <v>303</v>
      </c>
      <c r="K107" s="2">
        <v>2019.0</v>
      </c>
      <c r="L107" s="2" t="s">
        <v>47</v>
      </c>
      <c r="M107" s="4">
        <v>2.0</v>
      </c>
      <c r="N107" s="5" t="s">
        <v>402</v>
      </c>
      <c r="O107" s="5" t="s">
        <v>199</v>
      </c>
      <c r="P107" s="2">
        <v>54.0</v>
      </c>
      <c r="Q107" s="2">
        <v>54.0</v>
      </c>
      <c r="R107" s="2">
        <v>61.0</v>
      </c>
      <c r="S107" s="2">
        <v>50.0</v>
      </c>
      <c r="T107" s="2">
        <v>54.0</v>
      </c>
      <c r="U107" s="2">
        <v>68.0</v>
      </c>
      <c r="V107" s="2">
        <v>68.0</v>
      </c>
      <c r="W107" s="2">
        <v>68.0</v>
      </c>
      <c r="X107" s="2">
        <v>64.0</v>
      </c>
      <c r="Y107" s="2">
        <v>54.0</v>
      </c>
      <c r="Z107" s="2">
        <v>68.0</v>
      </c>
      <c r="AA107" s="2">
        <v>61.0</v>
      </c>
      <c r="AB107" s="2">
        <v>61.0</v>
      </c>
      <c r="AC107" s="2">
        <v>68.0</v>
      </c>
      <c r="AD107" s="2">
        <v>57.0</v>
      </c>
      <c r="AE107" s="36">
        <v>61.0</v>
      </c>
      <c r="AF107" s="2">
        <v>84.0</v>
      </c>
      <c r="AG107" s="36">
        <v>61.0</v>
      </c>
      <c r="AH107" s="2">
        <v>69.0</v>
      </c>
      <c r="AI107" s="2">
        <v>71.0</v>
      </c>
    </row>
    <row r="108">
      <c r="A108" s="2" t="s">
        <v>403</v>
      </c>
      <c r="B108" s="2" t="s">
        <v>404</v>
      </c>
      <c r="C108" s="4" t="s">
        <v>119</v>
      </c>
      <c r="D108" s="2">
        <v>235.0</v>
      </c>
      <c r="E108" s="2">
        <v>87.0</v>
      </c>
      <c r="F108" s="2">
        <v>35.0</v>
      </c>
      <c r="G108" s="2" t="s">
        <v>45</v>
      </c>
      <c r="H108" s="3">
        <v>36227.0</v>
      </c>
      <c r="I108" s="2">
        <f t="shared" si="9"/>
        <v>26</v>
      </c>
      <c r="J108" s="2" t="s">
        <v>209</v>
      </c>
      <c r="K108" s="2">
        <v>2017.0</v>
      </c>
      <c r="L108" s="4" t="s">
        <v>47</v>
      </c>
      <c r="M108" s="4">
        <v>1.0</v>
      </c>
      <c r="N108" s="37" t="s">
        <v>115</v>
      </c>
      <c r="O108" s="37" t="s">
        <v>405</v>
      </c>
      <c r="P108" s="4">
        <v>57.0</v>
      </c>
      <c r="Q108" s="4">
        <v>45.0</v>
      </c>
      <c r="R108" s="4">
        <v>41.0</v>
      </c>
      <c r="S108" s="4">
        <v>50.0</v>
      </c>
      <c r="T108" s="4">
        <v>48.0</v>
      </c>
      <c r="U108" s="38">
        <v>48.0</v>
      </c>
      <c r="V108" s="4">
        <v>48.0</v>
      </c>
      <c r="W108" s="4">
        <v>41.0</v>
      </c>
      <c r="X108" s="4">
        <v>52.0</v>
      </c>
      <c r="Y108" s="4">
        <v>41.0</v>
      </c>
      <c r="Z108" s="4">
        <v>43.0</v>
      </c>
      <c r="AA108" s="38">
        <v>48.0</v>
      </c>
      <c r="AB108" s="4">
        <v>45.0</v>
      </c>
      <c r="AC108" s="4">
        <v>64.0</v>
      </c>
      <c r="AD108" s="4">
        <v>41.0</v>
      </c>
      <c r="AE108" s="4">
        <v>49.0</v>
      </c>
      <c r="AF108" s="4">
        <v>50.0</v>
      </c>
      <c r="AG108" s="4">
        <v>49.0</v>
      </c>
      <c r="AH108" s="4">
        <v>50.0</v>
      </c>
      <c r="AI108" s="4">
        <v>53.0</v>
      </c>
    </row>
    <row r="109">
      <c r="A109" s="2" t="s">
        <v>406</v>
      </c>
      <c r="B109" s="2" t="s">
        <v>407</v>
      </c>
      <c r="C109" s="4" t="s">
        <v>147</v>
      </c>
      <c r="D109" s="2">
        <v>287.0</v>
      </c>
      <c r="E109" s="2">
        <v>49.0</v>
      </c>
      <c r="F109" s="2">
        <v>87.0</v>
      </c>
      <c r="G109" s="2" t="s">
        <v>45</v>
      </c>
      <c r="H109" s="43"/>
      <c r="I109" s="44"/>
      <c r="J109" s="2" t="s">
        <v>408</v>
      </c>
      <c r="K109" s="2">
        <v>2006.0</v>
      </c>
      <c r="L109" s="4" t="s">
        <v>47</v>
      </c>
      <c r="M109" s="2">
        <v>1.0</v>
      </c>
      <c r="N109" s="37" t="s">
        <v>402</v>
      </c>
      <c r="O109" s="5" t="s">
        <v>368</v>
      </c>
      <c r="P109" s="2">
        <v>60.0</v>
      </c>
      <c r="Q109" s="2">
        <v>70.0</v>
      </c>
      <c r="R109" s="2">
        <v>55.0</v>
      </c>
      <c r="S109" s="2">
        <v>55.0</v>
      </c>
      <c r="T109" s="2">
        <v>55.0</v>
      </c>
      <c r="U109" s="38">
        <v>61.0</v>
      </c>
      <c r="V109" s="2">
        <v>70.0</v>
      </c>
      <c r="W109" s="2">
        <v>60.0</v>
      </c>
      <c r="X109" s="2">
        <v>60.0</v>
      </c>
      <c r="Y109" s="2">
        <v>60.0</v>
      </c>
      <c r="Z109" s="2">
        <v>70.0</v>
      </c>
      <c r="AA109" s="2">
        <v>60.0</v>
      </c>
      <c r="AB109" s="2">
        <v>60.0</v>
      </c>
      <c r="AC109" s="2">
        <v>55.0</v>
      </c>
      <c r="AD109" s="2">
        <v>65.0</v>
      </c>
      <c r="AE109" s="2">
        <v>60.0</v>
      </c>
      <c r="AF109" s="2">
        <v>70.0</v>
      </c>
      <c r="AG109" s="2">
        <v>65.0</v>
      </c>
      <c r="AH109" s="2">
        <v>60.0</v>
      </c>
      <c r="AI109" s="2">
        <v>55.0</v>
      </c>
    </row>
    <row r="110">
      <c r="A110" s="2" t="s">
        <v>409</v>
      </c>
      <c r="B110" s="2" t="s">
        <v>410</v>
      </c>
      <c r="C110" s="28" t="s">
        <v>55</v>
      </c>
      <c r="D110" s="29">
        <v>262.0</v>
      </c>
      <c r="E110" s="29">
        <v>62.0</v>
      </c>
      <c r="F110" s="29">
        <v>62.0</v>
      </c>
      <c r="G110" s="4" t="s">
        <v>56</v>
      </c>
      <c r="H110" s="35">
        <v>33800.0</v>
      </c>
      <c r="I110" s="2">
        <f t="shared" ref="I110:I125" si="10">DATEDIF(H110, TODAY(), "Y")
</f>
        <v>33</v>
      </c>
      <c r="J110" s="29" t="s">
        <v>411</v>
      </c>
      <c r="K110" s="2">
        <v>2013.0</v>
      </c>
      <c r="L110" s="2" t="s">
        <v>52</v>
      </c>
      <c r="M110" s="4">
        <v>1.0</v>
      </c>
      <c r="N110" s="5" t="s">
        <v>92</v>
      </c>
      <c r="O110" s="5" t="s">
        <v>199</v>
      </c>
      <c r="P110" s="2">
        <v>68.0</v>
      </c>
      <c r="Q110" s="36">
        <v>63.0</v>
      </c>
      <c r="R110" s="2">
        <v>65.0</v>
      </c>
      <c r="S110" s="2">
        <v>65.0</v>
      </c>
      <c r="T110" s="2">
        <v>60.0</v>
      </c>
      <c r="U110" s="2">
        <v>57.0</v>
      </c>
      <c r="V110" s="2">
        <v>63.0</v>
      </c>
      <c r="W110" s="36">
        <v>63.0</v>
      </c>
      <c r="X110" s="2">
        <v>63.0</v>
      </c>
      <c r="Y110" s="2">
        <v>60.0</v>
      </c>
      <c r="Z110" s="2">
        <v>65.0</v>
      </c>
      <c r="AA110" s="2">
        <v>44.0</v>
      </c>
      <c r="AB110" s="2">
        <v>60.0</v>
      </c>
      <c r="AC110" s="2">
        <v>68.0</v>
      </c>
      <c r="AD110" s="2">
        <v>65.0</v>
      </c>
      <c r="AE110" s="2">
        <v>64.0</v>
      </c>
      <c r="AF110" s="2">
        <v>71.0</v>
      </c>
      <c r="AG110" s="2">
        <v>66.0</v>
      </c>
      <c r="AH110" s="2">
        <v>71.0</v>
      </c>
      <c r="AI110" s="2">
        <v>80.0</v>
      </c>
    </row>
    <row r="111">
      <c r="A111" s="2" t="s">
        <v>412</v>
      </c>
      <c r="B111" s="51" t="s">
        <v>413</v>
      </c>
      <c r="C111" s="28" t="s">
        <v>55</v>
      </c>
      <c r="D111" s="28" t="s">
        <v>44</v>
      </c>
      <c r="E111" s="42"/>
      <c r="F111" s="29">
        <v>61.0</v>
      </c>
      <c r="G111" s="4" t="s">
        <v>45</v>
      </c>
      <c r="H111" s="3">
        <v>38956.0</v>
      </c>
      <c r="I111" s="2">
        <f t="shared" si="10"/>
        <v>19</v>
      </c>
      <c r="J111" s="29" t="s">
        <v>259</v>
      </c>
      <c r="K111" s="4" t="s">
        <v>44</v>
      </c>
      <c r="L111" s="2" t="s">
        <v>47</v>
      </c>
      <c r="M111" s="4">
        <v>2.0</v>
      </c>
      <c r="N111" s="37" t="s">
        <v>128</v>
      </c>
      <c r="O111" s="5" t="s">
        <v>71</v>
      </c>
      <c r="P111" s="2">
        <v>47.0</v>
      </c>
      <c r="Q111" s="38">
        <v>54.0</v>
      </c>
      <c r="R111" s="2">
        <v>63.0</v>
      </c>
      <c r="S111" s="2">
        <v>44.0</v>
      </c>
      <c r="T111" s="2">
        <v>57.0</v>
      </c>
      <c r="U111" s="2">
        <v>60.0</v>
      </c>
      <c r="V111" s="2">
        <v>47.0</v>
      </c>
      <c r="W111" s="38">
        <v>54.0</v>
      </c>
      <c r="X111" s="2">
        <v>63.0</v>
      </c>
      <c r="Y111" s="2">
        <v>44.0</v>
      </c>
      <c r="Z111" s="2">
        <v>52.0</v>
      </c>
      <c r="AA111" s="2">
        <v>65.0</v>
      </c>
      <c r="AB111" s="2">
        <v>47.0</v>
      </c>
      <c r="AC111" s="2">
        <v>60.0</v>
      </c>
      <c r="AD111" s="2">
        <v>52.0</v>
      </c>
      <c r="AE111" s="2">
        <v>45.0</v>
      </c>
      <c r="AF111" s="2">
        <v>75.0</v>
      </c>
      <c r="AG111" s="2">
        <v>53.0</v>
      </c>
      <c r="AH111" s="2">
        <v>56.0</v>
      </c>
      <c r="AI111" s="2">
        <v>48.0</v>
      </c>
    </row>
    <row r="112">
      <c r="A112" s="26" t="s">
        <v>414</v>
      </c>
      <c r="B112" s="27" t="s">
        <v>415</v>
      </c>
      <c r="C112" s="28" t="s">
        <v>50</v>
      </c>
      <c r="D112" s="39">
        <v>165.0</v>
      </c>
      <c r="E112" s="29">
        <v>202.0</v>
      </c>
      <c r="F112" s="4" t="s">
        <v>44</v>
      </c>
      <c r="G112" s="2" t="s">
        <v>45</v>
      </c>
      <c r="H112" s="35">
        <v>36870.0</v>
      </c>
      <c r="I112" s="30">
        <f t="shared" si="10"/>
        <v>24</v>
      </c>
      <c r="J112" s="2" t="s">
        <v>190</v>
      </c>
      <c r="K112" s="4">
        <v>2017.0</v>
      </c>
      <c r="L112" s="29" t="s">
        <v>47</v>
      </c>
      <c r="M112" s="28">
        <v>2.0</v>
      </c>
      <c r="N112" s="5">
        <v>180.34</v>
      </c>
      <c r="O112" s="31">
        <v>88.9</v>
      </c>
      <c r="P112" s="2">
        <v>45.0</v>
      </c>
      <c r="Q112" s="2">
        <v>46.0</v>
      </c>
      <c r="R112" s="2">
        <v>44.0</v>
      </c>
      <c r="S112" s="2">
        <v>46.0</v>
      </c>
      <c r="T112" s="2">
        <v>50.0</v>
      </c>
      <c r="U112" s="2">
        <v>38.0</v>
      </c>
      <c r="V112" s="2">
        <v>43.0</v>
      </c>
      <c r="W112" s="2">
        <v>49.0</v>
      </c>
      <c r="X112" s="2">
        <v>46.0</v>
      </c>
      <c r="Y112" s="2">
        <v>46.0</v>
      </c>
      <c r="Z112" s="2">
        <v>37.0</v>
      </c>
      <c r="AA112" s="2">
        <v>48.0</v>
      </c>
      <c r="AB112" s="2">
        <v>41.0</v>
      </c>
      <c r="AC112" s="2">
        <v>41.0</v>
      </c>
      <c r="AD112" s="34">
        <v>44.0</v>
      </c>
      <c r="AE112" s="34">
        <v>49.0</v>
      </c>
      <c r="AF112" s="34">
        <v>58.0</v>
      </c>
      <c r="AG112" s="34">
        <v>51.0</v>
      </c>
      <c r="AH112" s="34">
        <v>53.0</v>
      </c>
      <c r="AI112" s="34">
        <v>53.0</v>
      </c>
    </row>
    <row r="113">
      <c r="A113" s="2" t="s">
        <v>416</v>
      </c>
      <c r="B113" s="2" t="s">
        <v>417</v>
      </c>
      <c r="C113" s="28" t="s">
        <v>68</v>
      </c>
      <c r="D113" s="29">
        <v>111.0</v>
      </c>
      <c r="E113" s="29">
        <v>464.0</v>
      </c>
      <c r="F113" s="4" t="s">
        <v>44</v>
      </c>
      <c r="G113" s="2" t="s">
        <v>45</v>
      </c>
      <c r="H113" s="3">
        <v>36105.0</v>
      </c>
      <c r="I113" s="30">
        <f t="shared" si="10"/>
        <v>26</v>
      </c>
      <c r="J113" s="2" t="s">
        <v>152</v>
      </c>
      <c r="K113" s="2">
        <v>2016.0</v>
      </c>
      <c r="L113" s="29" t="s">
        <v>47</v>
      </c>
      <c r="M113" s="28">
        <v>2.0</v>
      </c>
      <c r="N113" s="37" t="s">
        <v>110</v>
      </c>
      <c r="O113" s="31" t="s">
        <v>160</v>
      </c>
      <c r="P113" s="27">
        <v>43.0</v>
      </c>
      <c r="Q113" s="27">
        <v>41.0</v>
      </c>
      <c r="R113" s="27">
        <v>49.0</v>
      </c>
      <c r="S113" s="27">
        <v>55.0</v>
      </c>
      <c r="T113" s="27">
        <v>48.0</v>
      </c>
      <c r="U113" s="27">
        <v>54.0</v>
      </c>
      <c r="V113" s="27">
        <v>38.0</v>
      </c>
      <c r="W113" s="27">
        <v>45.0</v>
      </c>
      <c r="X113" s="27">
        <v>56.0</v>
      </c>
      <c r="Y113" s="27">
        <v>54.0</v>
      </c>
      <c r="Z113" s="27">
        <v>48.0</v>
      </c>
      <c r="AA113" s="27">
        <v>51.0</v>
      </c>
      <c r="AB113" s="27">
        <v>51.0</v>
      </c>
      <c r="AC113" s="27">
        <v>56.0</v>
      </c>
      <c r="AD113" s="27">
        <v>55.0</v>
      </c>
      <c r="AE113" s="27">
        <v>50.0</v>
      </c>
      <c r="AF113" s="27">
        <v>59.0</v>
      </c>
      <c r="AG113" s="27">
        <v>54.0</v>
      </c>
      <c r="AH113" s="27">
        <v>53.0</v>
      </c>
      <c r="AI113" s="27">
        <v>50.0</v>
      </c>
    </row>
    <row r="114">
      <c r="A114" s="2" t="s">
        <v>418</v>
      </c>
      <c r="B114" s="2" t="s">
        <v>419</v>
      </c>
      <c r="C114" s="28" t="s">
        <v>68</v>
      </c>
      <c r="D114" s="29">
        <v>93.0</v>
      </c>
      <c r="E114" s="29">
        <v>509.0</v>
      </c>
      <c r="F114" s="4" t="s">
        <v>44</v>
      </c>
      <c r="G114" s="2" t="s">
        <v>45</v>
      </c>
      <c r="H114" s="3">
        <v>38348.0</v>
      </c>
      <c r="I114" s="30">
        <f t="shared" si="10"/>
        <v>20</v>
      </c>
      <c r="J114" s="2" t="s">
        <v>389</v>
      </c>
      <c r="K114" s="2">
        <v>2022.0</v>
      </c>
      <c r="L114" s="29" t="s">
        <v>52</v>
      </c>
      <c r="M114" s="28">
        <v>2.0</v>
      </c>
      <c r="N114" s="5" t="s">
        <v>110</v>
      </c>
      <c r="O114" s="47" t="s">
        <v>420</v>
      </c>
      <c r="P114" s="27">
        <v>46.0</v>
      </c>
      <c r="Q114" s="27">
        <v>44.0</v>
      </c>
      <c r="R114" s="27">
        <v>46.0</v>
      </c>
      <c r="S114" s="27">
        <v>46.0</v>
      </c>
      <c r="T114" s="27">
        <v>44.0</v>
      </c>
      <c r="U114" s="27">
        <v>44.0</v>
      </c>
      <c r="V114" s="27">
        <v>52.0</v>
      </c>
      <c r="W114" s="27">
        <v>45.0</v>
      </c>
      <c r="X114" s="27">
        <v>48.0</v>
      </c>
      <c r="Y114" s="27">
        <v>59.0</v>
      </c>
      <c r="Z114" s="27">
        <v>59.0</v>
      </c>
      <c r="AA114" s="27">
        <v>55.0</v>
      </c>
      <c r="AB114" s="27">
        <v>59.0</v>
      </c>
      <c r="AC114" s="27">
        <v>46.0</v>
      </c>
      <c r="AD114" s="27">
        <v>56.0</v>
      </c>
      <c r="AE114" s="27">
        <v>50.0</v>
      </c>
      <c r="AF114" s="27">
        <v>51.0</v>
      </c>
      <c r="AG114" s="27">
        <v>53.0</v>
      </c>
      <c r="AH114" s="27">
        <v>49.0</v>
      </c>
      <c r="AI114" s="27">
        <v>46.0</v>
      </c>
    </row>
    <row r="115">
      <c r="A115" s="2" t="s">
        <v>421</v>
      </c>
      <c r="B115" s="4" t="s">
        <v>422</v>
      </c>
      <c r="C115" s="4" t="s">
        <v>62</v>
      </c>
      <c r="D115" s="2">
        <v>13.0</v>
      </c>
      <c r="E115" s="2">
        <v>1459.0</v>
      </c>
      <c r="F115" s="4" t="s">
        <v>44</v>
      </c>
      <c r="G115" s="2" t="s">
        <v>45</v>
      </c>
      <c r="H115" s="35">
        <v>35397.0</v>
      </c>
      <c r="I115" s="30">
        <f t="shared" si="10"/>
        <v>28</v>
      </c>
      <c r="J115" s="2" t="s">
        <v>148</v>
      </c>
      <c r="K115" s="2">
        <v>2014.0</v>
      </c>
      <c r="L115" s="2" t="s">
        <v>47</v>
      </c>
      <c r="M115" s="4">
        <v>2.0</v>
      </c>
      <c r="N115" s="37" t="s">
        <v>358</v>
      </c>
      <c r="O115" s="5" t="s">
        <v>187</v>
      </c>
      <c r="P115" s="2">
        <v>87.0</v>
      </c>
      <c r="Q115" s="2">
        <v>89.0</v>
      </c>
      <c r="R115" s="2">
        <v>89.0</v>
      </c>
      <c r="S115" s="2">
        <v>89.0</v>
      </c>
      <c r="T115" s="2">
        <v>88.0</v>
      </c>
      <c r="U115" s="2">
        <v>88.0</v>
      </c>
      <c r="V115" s="2">
        <v>89.0</v>
      </c>
      <c r="W115" s="2">
        <v>89.0</v>
      </c>
      <c r="X115" s="2">
        <v>89.0</v>
      </c>
      <c r="Y115" s="2">
        <v>88.0</v>
      </c>
      <c r="Z115" s="38">
        <v>89.0</v>
      </c>
      <c r="AA115" s="38">
        <v>89.0</v>
      </c>
      <c r="AB115" s="2">
        <v>87.0</v>
      </c>
      <c r="AC115" s="2">
        <v>88.0</v>
      </c>
      <c r="AD115" s="2">
        <v>88.0</v>
      </c>
      <c r="AE115" s="2">
        <v>88.0</v>
      </c>
      <c r="AF115" s="2">
        <v>95.0</v>
      </c>
      <c r="AG115" s="38">
        <v>89.0</v>
      </c>
      <c r="AH115" s="2">
        <v>89.0</v>
      </c>
      <c r="AI115" s="2">
        <v>85.0</v>
      </c>
    </row>
    <row r="116">
      <c r="A116" s="2" t="s">
        <v>423</v>
      </c>
      <c r="B116" s="2" t="s">
        <v>424</v>
      </c>
      <c r="C116" s="28" t="s">
        <v>90</v>
      </c>
      <c r="D116" s="29">
        <v>234.0</v>
      </c>
      <c r="E116" s="29">
        <v>88.0</v>
      </c>
      <c r="F116" s="29">
        <v>34.0</v>
      </c>
      <c r="G116" s="2" t="s">
        <v>56</v>
      </c>
      <c r="H116" s="3">
        <v>39011.0</v>
      </c>
      <c r="I116" s="2">
        <f t="shared" si="10"/>
        <v>18</v>
      </c>
      <c r="J116" s="2" t="s">
        <v>114</v>
      </c>
      <c r="K116" s="4">
        <v>2016.0</v>
      </c>
      <c r="L116" s="2" t="s">
        <v>47</v>
      </c>
      <c r="M116" s="4">
        <v>1.0</v>
      </c>
      <c r="N116" s="5" t="s">
        <v>76</v>
      </c>
      <c r="O116" s="37" t="s">
        <v>425</v>
      </c>
      <c r="P116" s="2">
        <v>55.0</v>
      </c>
      <c r="Q116" s="2">
        <v>52.0</v>
      </c>
      <c r="R116" s="2">
        <v>57.0</v>
      </c>
      <c r="S116" s="2">
        <v>57.0</v>
      </c>
      <c r="T116" s="2">
        <v>48.0</v>
      </c>
      <c r="U116" s="2">
        <v>64.0</v>
      </c>
      <c r="V116" s="2">
        <v>55.0</v>
      </c>
      <c r="W116" s="2">
        <v>38.0</v>
      </c>
      <c r="X116" s="2">
        <v>62.0</v>
      </c>
      <c r="Y116" s="2">
        <v>62.0</v>
      </c>
      <c r="Z116" s="2">
        <v>50.0</v>
      </c>
      <c r="AA116" s="2">
        <v>41.0</v>
      </c>
      <c r="AB116" s="2">
        <v>45.0</v>
      </c>
      <c r="AC116" s="2">
        <v>43.0</v>
      </c>
      <c r="AD116" s="2">
        <v>45.0</v>
      </c>
      <c r="AE116" s="36">
        <v>55.0</v>
      </c>
      <c r="AF116" s="2">
        <v>68.0</v>
      </c>
      <c r="AG116" s="36">
        <v>55.0</v>
      </c>
      <c r="AH116" s="2">
        <v>64.0</v>
      </c>
      <c r="AI116" s="2">
        <v>67.0</v>
      </c>
    </row>
    <row r="117">
      <c r="A117" s="2" t="s">
        <v>426</v>
      </c>
      <c r="B117" s="51" t="s">
        <v>427</v>
      </c>
      <c r="C117" s="28" t="s">
        <v>55</v>
      </c>
      <c r="D117" s="29">
        <v>210.0</v>
      </c>
      <c r="E117" s="29">
        <v>126.0</v>
      </c>
      <c r="F117" s="29">
        <v>10.0</v>
      </c>
      <c r="G117" s="4" t="s">
        <v>45</v>
      </c>
      <c r="H117" s="35">
        <v>38069.0</v>
      </c>
      <c r="I117" s="2">
        <f t="shared" si="10"/>
        <v>21</v>
      </c>
      <c r="J117" s="60" t="s">
        <v>298</v>
      </c>
      <c r="K117" s="61">
        <v>2021.0</v>
      </c>
      <c r="L117" s="2" t="s">
        <v>47</v>
      </c>
      <c r="M117" s="4">
        <v>1.0</v>
      </c>
      <c r="N117" s="37" t="s">
        <v>402</v>
      </c>
      <c r="O117" s="5" t="s">
        <v>305</v>
      </c>
      <c r="P117" s="2">
        <v>49.0</v>
      </c>
      <c r="Q117" s="38">
        <v>52.0</v>
      </c>
      <c r="R117" s="2">
        <v>47.0</v>
      </c>
      <c r="S117" s="2">
        <v>53.0</v>
      </c>
      <c r="T117" s="2">
        <v>51.0</v>
      </c>
      <c r="U117" s="2">
        <v>51.0</v>
      </c>
      <c r="V117" s="2">
        <v>60.0</v>
      </c>
      <c r="W117" s="38">
        <v>52.0</v>
      </c>
      <c r="X117" s="2">
        <v>41.0</v>
      </c>
      <c r="Y117" s="2">
        <v>56.0</v>
      </c>
      <c r="Z117" s="2">
        <v>51.0</v>
      </c>
      <c r="AA117" s="2">
        <v>56.0</v>
      </c>
      <c r="AB117" s="2">
        <v>51.0</v>
      </c>
      <c r="AC117" s="2">
        <v>49.0</v>
      </c>
      <c r="AD117" s="2">
        <v>41.0</v>
      </c>
      <c r="AE117" s="2">
        <v>52.0</v>
      </c>
      <c r="AF117" s="2">
        <v>59.0</v>
      </c>
      <c r="AG117" s="2">
        <v>56.0</v>
      </c>
      <c r="AH117" s="2">
        <v>54.0</v>
      </c>
      <c r="AI117" s="2">
        <v>51.0</v>
      </c>
    </row>
    <row r="118">
      <c r="A118" s="2" t="s">
        <v>428</v>
      </c>
      <c r="B118" s="2" t="s">
        <v>429</v>
      </c>
      <c r="C118" s="28" t="s">
        <v>90</v>
      </c>
      <c r="D118" s="29">
        <v>268.0</v>
      </c>
      <c r="E118" s="39">
        <v>58.0</v>
      </c>
      <c r="F118" s="29">
        <v>68.0</v>
      </c>
      <c r="G118" s="2" t="s">
        <v>45</v>
      </c>
      <c r="H118" s="3">
        <v>35681.0</v>
      </c>
      <c r="I118" s="2">
        <f t="shared" si="10"/>
        <v>27</v>
      </c>
      <c r="J118" s="2" t="s">
        <v>135</v>
      </c>
      <c r="K118" s="2">
        <v>2014.0</v>
      </c>
      <c r="L118" s="2" t="s">
        <v>47</v>
      </c>
      <c r="M118" s="2">
        <v>2.0</v>
      </c>
      <c r="N118" s="37" t="s">
        <v>106</v>
      </c>
      <c r="O118" s="5" t="s">
        <v>256</v>
      </c>
      <c r="P118" s="2">
        <v>46.0</v>
      </c>
      <c r="Q118" s="2">
        <v>62.0</v>
      </c>
      <c r="R118" s="2">
        <v>71.0</v>
      </c>
      <c r="S118" s="2">
        <v>57.0</v>
      </c>
      <c r="T118" s="2">
        <v>71.0</v>
      </c>
      <c r="U118" s="2">
        <v>44.0</v>
      </c>
      <c r="V118" s="2">
        <v>62.0</v>
      </c>
      <c r="W118" s="2">
        <v>57.0</v>
      </c>
      <c r="X118" s="2">
        <v>44.0</v>
      </c>
      <c r="Y118" s="2">
        <v>44.0</v>
      </c>
      <c r="Z118" s="2">
        <v>44.0</v>
      </c>
      <c r="AA118" s="2">
        <v>44.0</v>
      </c>
      <c r="AB118" s="2">
        <v>60.0</v>
      </c>
      <c r="AC118" s="2">
        <v>54.0</v>
      </c>
      <c r="AD118" s="2">
        <v>57.0</v>
      </c>
      <c r="AE118" s="38">
        <v>54.0</v>
      </c>
      <c r="AF118" s="2">
        <v>49.0</v>
      </c>
      <c r="AG118" s="38">
        <v>54.0</v>
      </c>
      <c r="AH118" s="2">
        <v>49.0</v>
      </c>
      <c r="AI118" s="2">
        <v>49.0</v>
      </c>
    </row>
    <row r="119">
      <c r="A119" s="2" t="s">
        <v>430</v>
      </c>
      <c r="B119" s="27" t="s">
        <v>431</v>
      </c>
      <c r="C119" s="28" t="s">
        <v>163</v>
      </c>
      <c r="D119" s="29">
        <v>38.0</v>
      </c>
      <c r="E119" s="29">
        <v>974.0</v>
      </c>
      <c r="F119" s="4" t="s">
        <v>44</v>
      </c>
      <c r="G119" s="2" t="s">
        <v>45</v>
      </c>
      <c r="H119" s="35">
        <v>35085.0</v>
      </c>
      <c r="I119" s="30">
        <f t="shared" si="10"/>
        <v>29</v>
      </c>
      <c r="J119" s="2" t="s">
        <v>178</v>
      </c>
      <c r="K119" s="2">
        <v>2014.0</v>
      </c>
      <c r="L119" s="29" t="s">
        <v>52</v>
      </c>
      <c r="M119" s="28">
        <v>2.0</v>
      </c>
      <c r="N119" s="37" t="s">
        <v>432</v>
      </c>
      <c r="O119" s="31" t="s">
        <v>141</v>
      </c>
      <c r="P119" s="2">
        <v>71.0</v>
      </c>
      <c r="Q119" s="2">
        <v>73.0</v>
      </c>
      <c r="R119" s="2">
        <v>73.0</v>
      </c>
      <c r="S119" s="2">
        <v>75.0</v>
      </c>
      <c r="T119" s="2">
        <v>71.0</v>
      </c>
      <c r="U119" s="2">
        <v>77.0</v>
      </c>
      <c r="V119" s="2">
        <v>73.0</v>
      </c>
      <c r="W119" s="2">
        <v>78.0</v>
      </c>
      <c r="X119" s="2">
        <v>73.0</v>
      </c>
      <c r="Y119" s="2">
        <v>75.0</v>
      </c>
      <c r="Z119" s="38">
        <v>75.0</v>
      </c>
      <c r="AA119" s="2">
        <v>74.0</v>
      </c>
      <c r="AB119" s="2">
        <v>73.0</v>
      </c>
      <c r="AC119" s="2">
        <v>71.0</v>
      </c>
      <c r="AD119" s="2">
        <v>73.0</v>
      </c>
      <c r="AE119" s="2">
        <v>73.0</v>
      </c>
      <c r="AF119" s="2">
        <v>91.0</v>
      </c>
      <c r="AG119" s="2">
        <v>78.0</v>
      </c>
      <c r="AH119" s="2">
        <v>80.0</v>
      </c>
      <c r="AI119" s="2">
        <v>78.0</v>
      </c>
    </row>
    <row r="120">
      <c r="A120" s="2" t="s">
        <v>433</v>
      </c>
      <c r="B120" s="2" t="s">
        <v>434</v>
      </c>
      <c r="C120" s="4" t="s">
        <v>219</v>
      </c>
      <c r="D120" s="2">
        <v>158.0</v>
      </c>
      <c r="E120" s="2">
        <v>253.0</v>
      </c>
      <c r="F120" s="4" t="s">
        <v>44</v>
      </c>
      <c r="G120" s="2" t="s">
        <v>45</v>
      </c>
      <c r="H120" s="35">
        <v>32281.0</v>
      </c>
      <c r="I120" s="30">
        <f t="shared" si="10"/>
        <v>37</v>
      </c>
      <c r="J120" s="2" t="s">
        <v>435</v>
      </c>
      <c r="K120" s="2">
        <v>2005.0</v>
      </c>
      <c r="L120" s="2" t="s">
        <v>47</v>
      </c>
      <c r="M120" s="4">
        <v>2.0</v>
      </c>
      <c r="N120" s="5" t="s">
        <v>136</v>
      </c>
      <c r="O120" s="37" t="s">
        <v>379</v>
      </c>
      <c r="P120" s="2">
        <v>56.0</v>
      </c>
      <c r="Q120" s="2">
        <v>52.0</v>
      </c>
      <c r="R120" s="2">
        <v>38.0</v>
      </c>
      <c r="S120" s="2">
        <v>51.0</v>
      </c>
      <c r="T120" s="2">
        <v>51.0</v>
      </c>
      <c r="U120" s="2">
        <v>52.0</v>
      </c>
      <c r="V120" s="2">
        <v>48.0</v>
      </c>
      <c r="W120" s="2">
        <v>57.0</v>
      </c>
      <c r="X120" s="2">
        <v>48.0</v>
      </c>
      <c r="Y120" s="2">
        <v>45.0</v>
      </c>
      <c r="Z120" s="2">
        <v>37.0</v>
      </c>
      <c r="AA120" s="2">
        <v>51.0</v>
      </c>
      <c r="AB120" s="2">
        <v>41.0</v>
      </c>
      <c r="AC120" s="2">
        <v>40.0</v>
      </c>
      <c r="AD120" s="2">
        <v>37.0</v>
      </c>
      <c r="AE120" s="38">
        <v>49.0</v>
      </c>
      <c r="AF120" s="2">
        <v>61.0</v>
      </c>
      <c r="AG120" s="2">
        <v>51.0</v>
      </c>
      <c r="AH120" s="2">
        <v>54.0</v>
      </c>
      <c r="AI120" s="2">
        <v>52.0</v>
      </c>
    </row>
    <row r="121">
      <c r="A121" s="2" t="s">
        <v>436</v>
      </c>
      <c r="B121" s="2" t="s">
        <v>437</v>
      </c>
      <c r="C121" s="4" t="s">
        <v>119</v>
      </c>
      <c r="D121" s="4" t="s">
        <v>44</v>
      </c>
      <c r="E121" s="50"/>
      <c r="F121" s="2">
        <v>94.0</v>
      </c>
      <c r="G121" s="2" t="s">
        <v>45</v>
      </c>
      <c r="H121" s="3">
        <v>37398.0</v>
      </c>
      <c r="I121" s="2">
        <f t="shared" si="10"/>
        <v>23</v>
      </c>
      <c r="J121" s="2" t="s">
        <v>209</v>
      </c>
      <c r="K121" s="4" t="s">
        <v>44</v>
      </c>
      <c r="L121" s="4" t="s">
        <v>52</v>
      </c>
      <c r="M121" s="4">
        <v>2.0</v>
      </c>
      <c r="N121" s="37" t="s">
        <v>70</v>
      </c>
      <c r="O121" s="37" t="s">
        <v>438</v>
      </c>
      <c r="P121" s="4">
        <v>62.0</v>
      </c>
      <c r="Q121" s="4">
        <v>56.0</v>
      </c>
      <c r="R121" s="4">
        <v>62.0</v>
      </c>
      <c r="S121" s="4">
        <v>59.0</v>
      </c>
      <c r="T121" s="4">
        <v>56.0</v>
      </c>
      <c r="U121" s="38">
        <v>59.0</v>
      </c>
      <c r="V121" s="4">
        <v>62.0</v>
      </c>
      <c r="W121" s="4">
        <v>59.0</v>
      </c>
      <c r="X121" s="4">
        <v>68.0</v>
      </c>
      <c r="Y121" s="4">
        <v>53.0</v>
      </c>
      <c r="Z121" s="4">
        <v>56.0</v>
      </c>
      <c r="AA121" s="38">
        <v>59.0</v>
      </c>
      <c r="AB121" s="4">
        <v>56.0</v>
      </c>
      <c r="AC121" s="4">
        <v>56.0</v>
      </c>
      <c r="AD121" s="4">
        <v>65.0</v>
      </c>
      <c r="AE121" s="4">
        <v>58.0</v>
      </c>
      <c r="AF121" s="4">
        <v>65.0</v>
      </c>
      <c r="AG121" s="4">
        <v>61.0</v>
      </c>
      <c r="AH121" s="4">
        <v>59.0</v>
      </c>
      <c r="AI121" s="4">
        <v>56.0</v>
      </c>
    </row>
    <row r="122">
      <c r="A122" s="2" t="s">
        <v>439</v>
      </c>
      <c r="B122" s="2" t="s">
        <v>440</v>
      </c>
      <c r="C122" s="4" t="s">
        <v>119</v>
      </c>
      <c r="D122" s="2">
        <v>221.0</v>
      </c>
      <c r="E122" s="2">
        <v>100.0</v>
      </c>
      <c r="F122" s="2">
        <v>21.0</v>
      </c>
      <c r="G122" s="2" t="s">
        <v>56</v>
      </c>
      <c r="H122" s="3">
        <v>36282.0</v>
      </c>
      <c r="I122" s="2">
        <f t="shared" si="10"/>
        <v>26</v>
      </c>
      <c r="J122" s="2" t="s">
        <v>441</v>
      </c>
      <c r="K122" s="2">
        <v>2020.0</v>
      </c>
      <c r="L122" s="2" t="s">
        <v>47</v>
      </c>
      <c r="M122" s="4">
        <v>2.0</v>
      </c>
      <c r="N122" s="5" t="s">
        <v>278</v>
      </c>
      <c r="O122" s="5" t="s">
        <v>59</v>
      </c>
      <c r="P122" s="4">
        <v>41.0</v>
      </c>
      <c r="Q122" s="4">
        <v>41.0</v>
      </c>
      <c r="R122" s="4">
        <v>43.0</v>
      </c>
      <c r="S122" s="4">
        <v>35.0</v>
      </c>
      <c r="T122" s="4">
        <v>43.0</v>
      </c>
      <c r="U122" s="36">
        <v>48.0</v>
      </c>
      <c r="V122" s="4">
        <v>54.0</v>
      </c>
      <c r="W122" s="4">
        <v>35.0</v>
      </c>
      <c r="X122" s="4">
        <v>41.0</v>
      </c>
      <c r="Y122" s="4">
        <v>59.0</v>
      </c>
      <c r="Z122" s="4">
        <v>48.0</v>
      </c>
      <c r="AA122" s="36">
        <v>48.0</v>
      </c>
      <c r="AB122" s="4">
        <v>35.0</v>
      </c>
      <c r="AC122" s="4">
        <v>57.0</v>
      </c>
      <c r="AD122" s="4">
        <v>54.0</v>
      </c>
      <c r="AE122" s="4">
        <v>45.0</v>
      </c>
      <c r="AF122" s="4">
        <v>65.0</v>
      </c>
      <c r="AG122" s="4">
        <v>48.0</v>
      </c>
      <c r="AH122" s="4">
        <v>53.0</v>
      </c>
      <c r="AI122" s="4">
        <v>51.0</v>
      </c>
    </row>
    <row r="123">
      <c r="A123" s="27" t="s">
        <v>442</v>
      </c>
      <c r="B123" s="2" t="s">
        <v>443</v>
      </c>
      <c r="C123" s="4" t="s">
        <v>96</v>
      </c>
      <c r="D123" s="48">
        <v>222.0</v>
      </c>
      <c r="E123" s="2">
        <v>99.0</v>
      </c>
      <c r="F123" s="2">
        <v>22.0</v>
      </c>
      <c r="G123" s="4" t="s">
        <v>45</v>
      </c>
      <c r="H123" s="3">
        <v>38823.0</v>
      </c>
      <c r="I123" s="2">
        <f t="shared" si="10"/>
        <v>19</v>
      </c>
      <c r="J123" s="2" t="s">
        <v>444</v>
      </c>
      <c r="K123" s="2" t="s">
        <v>44</v>
      </c>
      <c r="L123" s="2" t="s">
        <v>52</v>
      </c>
      <c r="M123" s="4">
        <v>2.0</v>
      </c>
      <c r="N123" s="5" t="s">
        <v>241</v>
      </c>
      <c r="O123" s="5" t="s">
        <v>368</v>
      </c>
      <c r="P123" s="38">
        <v>46.0</v>
      </c>
      <c r="Q123" s="2">
        <v>32.0</v>
      </c>
      <c r="R123" s="2">
        <v>50.0</v>
      </c>
      <c r="S123" s="38">
        <v>46.0</v>
      </c>
      <c r="T123" s="2">
        <v>45.0</v>
      </c>
      <c r="U123" s="2">
        <v>45.0</v>
      </c>
      <c r="V123" s="2">
        <v>48.0</v>
      </c>
      <c r="W123" s="2">
        <v>43.0</v>
      </c>
      <c r="X123" s="2">
        <v>48.0</v>
      </c>
      <c r="Y123" s="38">
        <v>46.0</v>
      </c>
      <c r="Z123" s="2">
        <v>45.0</v>
      </c>
      <c r="AA123" s="2">
        <v>39.0</v>
      </c>
      <c r="AB123" s="2">
        <v>59.0</v>
      </c>
      <c r="AC123" s="2">
        <v>57.0</v>
      </c>
      <c r="AD123" s="2">
        <v>39.0</v>
      </c>
      <c r="AE123" s="2">
        <v>47.0</v>
      </c>
      <c r="AF123" s="2">
        <v>48.0</v>
      </c>
      <c r="AG123" s="2">
        <v>48.0</v>
      </c>
      <c r="AH123" s="2">
        <v>47.0</v>
      </c>
      <c r="AI123" s="2">
        <v>47.0</v>
      </c>
    </row>
    <row r="124">
      <c r="A124" s="26" t="s">
        <v>445</v>
      </c>
      <c r="B124" s="27" t="s">
        <v>446</v>
      </c>
      <c r="C124" s="28" t="s">
        <v>43</v>
      </c>
      <c r="D124" s="29">
        <v>183.0</v>
      </c>
      <c r="E124" s="29">
        <v>155.0</v>
      </c>
      <c r="F124" s="4" t="s">
        <v>44</v>
      </c>
      <c r="G124" s="2" t="s">
        <v>56</v>
      </c>
      <c r="H124" s="3">
        <v>35397.0</v>
      </c>
      <c r="I124" s="30">
        <f t="shared" si="10"/>
        <v>28</v>
      </c>
      <c r="J124" s="2" t="s">
        <v>447</v>
      </c>
      <c r="K124" s="2">
        <v>2013.0</v>
      </c>
      <c r="L124" s="29" t="s">
        <v>47</v>
      </c>
      <c r="M124" s="28">
        <v>2.0</v>
      </c>
      <c r="N124" s="5" t="s">
        <v>140</v>
      </c>
      <c r="O124" s="31" t="s">
        <v>111</v>
      </c>
      <c r="P124" s="32">
        <v>49.0</v>
      </c>
      <c r="Q124" s="32">
        <v>41.0</v>
      </c>
      <c r="R124" s="33">
        <v>51.0</v>
      </c>
      <c r="S124" s="2">
        <v>46.0</v>
      </c>
      <c r="T124" s="2">
        <v>53.0</v>
      </c>
      <c r="U124" s="2">
        <v>35.0</v>
      </c>
      <c r="V124" s="2">
        <v>48.0</v>
      </c>
      <c r="W124" s="2">
        <v>50.0</v>
      </c>
      <c r="X124" s="2">
        <v>52.0</v>
      </c>
      <c r="Y124" s="33">
        <v>47.0</v>
      </c>
      <c r="Z124" s="33">
        <v>54.0</v>
      </c>
      <c r="AA124" s="33">
        <v>50.0</v>
      </c>
      <c r="AB124" s="33">
        <v>53.0</v>
      </c>
      <c r="AC124" s="34">
        <v>47.0</v>
      </c>
      <c r="AD124" s="34">
        <v>42.0</v>
      </c>
      <c r="AE124" s="2">
        <v>46.0</v>
      </c>
      <c r="AF124" s="2">
        <v>41.0</v>
      </c>
      <c r="AG124" s="2">
        <v>49.0</v>
      </c>
      <c r="AH124" s="2">
        <v>45.0</v>
      </c>
      <c r="AI124" s="2">
        <v>50.0</v>
      </c>
    </row>
    <row r="125">
      <c r="A125" s="2" t="s">
        <v>448</v>
      </c>
      <c r="B125" s="2" t="s">
        <v>449</v>
      </c>
      <c r="C125" s="28" t="s">
        <v>68</v>
      </c>
      <c r="D125" s="29">
        <v>51.0</v>
      </c>
      <c r="E125" s="29">
        <v>894.0</v>
      </c>
      <c r="F125" s="4" t="s">
        <v>44</v>
      </c>
      <c r="G125" s="2" t="s">
        <v>45</v>
      </c>
      <c r="H125" s="3">
        <v>34887.0</v>
      </c>
      <c r="I125" s="30">
        <f t="shared" si="10"/>
        <v>30</v>
      </c>
      <c r="J125" s="2" t="s">
        <v>450</v>
      </c>
      <c r="K125" s="2">
        <v>2013.0</v>
      </c>
      <c r="L125" s="28" t="s">
        <v>47</v>
      </c>
      <c r="M125" s="28">
        <v>1.0</v>
      </c>
      <c r="N125" s="5">
        <v>198.12</v>
      </c>
      <c r="O125" s="31" t="s">
        <v>206</v>
      </c>
      <c r="P125" s="27">
        <v>67.0</v>
      </c>
      <c r="Q125" s="27">
        <v>67.0</v>
      </c>
      <c r="R125" s="27">
        <v>64.0</v>
      </c>
      <c r="S125" s="27">
        <v>68.0</v>
      </c>
      <c r="T125" s="27">
        <v>71.0</v>
      </c>
      <c r="U125" s="27">
        <v>65.0</v>
      </c>
      <c r="V125" s="27">
        <v>64.0</v>
      </c>
      <c r="W125" s="27">
        <v>64.0</v>
      </c>
      <c r="X125" s="27">
        <v>63.0</v>
      </c>
      <c r="Y125" s="27">
        <v>64.0</v>
      </c>
      <c r="Z125" s="27">
        <v>69.0</v>
      </c>
      <c r="AA125" s="27">
        <v>67.0</v>
      </c>
      <c r="AB125" s="27">
        <v>67.0</v>
      </c>
      <c r="AC125" s="27">
        <v>66.0</v>
      </c>
      <c r="AD125" s="27">
        <v>63.0</v>
      </c>
      <c r="AE125" s="27">
        <v>66.0</v>
      </c>
      <c r="AF125" s="27">
        <v>83.0</v>
      </c>
      <c r="AG125" s="27">
        <v>70.0</v>
      </c>
      <c r="AH125" s="27">
        <v>74.0</v>
      </c>
      <c r="AI125" s="27">
        <v>74.0</v>
      </c>
    </row>
    <row r="126">
      <c r="A126" s="2" t="s">
        <v>451</v>
      </c>
      <c r="B126" s="2" t="s">
        <v>452</v>
      </c>
      <c r="C126" s="4" t="s">
        <v>147</v>
      </c>
      <c r="D126" s="2">
        <v>229.0</v>
      </c>
      <c r="E126" s="2">
        <v>91.0</v>
      </c>
      <c r="F126" s="2">
        <v>29.0</v>
      </c>
      <c r="G126" s="2" t="s">
        <v>45</v>
      </c>
      <c r="H126" s="43"/>
      <c r="I126" s="44"/>
      <c r="J126" s="2" t="s">
        <v>148</v>
      </c>
      <c r="K126" s="2">
        <v>2014.0</v>
      </c>
      <c r="L126" s="4" t="s">
        <v>52</v>
      </c>
      <c r="M126" s="2">
        <v>2.0</v>
      </c>
      <c r="N126" s="45" t="s">
        <v>168</v>
      </c>
      <c r="O126" s="5" t="s">
        <v>305</v>
      </c>
      <c r="P126" s="2">
        <v>45.0</v>
      </c>
      <c r="Q126" s="2">
        <v>45.0</v>
      </c>
      <c r="R126" s="2">
        <v>40.0</v>
      </c>
      <c r="S126" s="38">
        <v>45.0</v>
      </c>
      <c r="T126" s="2">
        <v>40.0</v>
      </c>
      <c r="U126" s="2">
        <v>50.0</v>
      </c>
      <c r="V126" s="2">
        <v>45.0</v>
      </c>
      <c r="W126" s="2">
        <v>40.0</v>
      </c>
      <c r="X126" s="2">
        <v>55.0</v>
      </c>
      <c r="Y126" s="2">
        <v>40.0</v>
      </c>
      <c r="Z126" s="2">
        <v>55.0</v>
      </c>
      <c r="AA126" s="2">
        <v>40.0</v>
      </c>
      <c r="AB126" s="2">
        <v>55.0</v>
      </c>
      <c r="AC126" s="2">
        <v>45.0</v>
      </c>
      <c r="AD126" s="2">
        <v>45.0</v>
      </c>
      <c r="AE126" s="2">
        <v>40.0</v>
      </c>
      <c r="AF126" s="2">
        <v>48.0</v>
      </c>
      <c r="AG126" s="2">
        <v>45.0</v>
      </c>
      <c r="AH126" s="2">
        <v>45.0</v>
      </c>
      <c r="AI126" s="2">
        <v>40.0</v>
      </c>
    </row>
    <row r="127">
      <c r="A127" s="26" t="s">
        <v>453</v>
      </c>
      <c r="B127" s="27" t="s">
        <v>454</v>
      </c>
      <c r="C127" s="28" t="s">
        <v>50</v>
      </c>
      <c r="D127" s="29">
        <v>109.0</v>
      </c>
      <c r="E127" s="29">
        <v>468.0</v>
      </c>
      <c r="F127" s="4" t="s">
        <v>44</v>
      </c>
      <c r="G127" s="2" t="s">
        <v>56</v>
      </c>
      <c r="H127" s="3">
        <v>36679.0</v>
      </c>
      <c r="I127" s="30">
        <f t="shared" ref="I127:I134" si="11">DATEDIF(H127, TODAY(), "Y")
</f>
        <v>25</v>
      </c>
      <c r="J127" s="2" t="s">
        <v>97</v>
      </c>
      <c r="K127" s="4">
        <v>2018.0</v>
      </c>
      <c r="L127" s="29" t="s">
        <v>47</v>
      </c>
      <c r="M127" s="29">
        <v>1.0</v>
      </c>
      <c r="N127" s="37" t="s">
        <v>64</v>
      </c>
      <c r="O127" s="31">
        <v>59.9</v>
      </c>
      <c r="P127" s="2">
        <v>40.0</v>
      </c>
      <c r="Q127" s="2">
        <v>47.0</v>
      </c>
      <c r="R127" s="2">
        <v>45.0</v>
      </c>
      <c r="S127" s="2">
        <v>42.0</v>
      </c>
      <c r="T127" s="2">
        <v>44.0</v>
      </c>
      <c r="U127" s="2">
        <v>45.0</v>
      </c>
      <c r="V127" s="2">
        <v>51.0</v>
      </c>
      <c r="W127" s="2">
        <v>45.0</v>
      </c>
      <c r="X127" s="2">
        <v>48.0</v>
      </c>
      <c r="Y127" s="2">
        <v>42.0</v>
      </c>
      <c r="Z127" s="2">
        <v>75.0</v>
      </c>
      <c r="AA127" s="2">
        <v>46.0</v>
      </c>
      <c r="AB127" s="2">
        <v>58.0</v>
      </c>
      <c r="AC127" s="2">
        <v>59.0</v>
      </c>
      <c r="AD127" s="34">
        <v>49.0</v>
      </c>
      <c r="AE127" s="34">
        <v>52.0</v>
      </c>
      <c r="AF127" s="34">
        <v>71.0</v>
      </c>
      <c r="AG127" s="34">
        <v>56.0</v>
      </c>
      <c r="AH127" s="34">
        <v>61.0</v>
      </c>
      <c r="AI127" s="34">
        <v>61.0</v>
      </c>
    </row>
    <row r="128">
      <c r="A128" s="2" t="s">
        <v>455</v>
      </c>
      <c r="B128" s="2" t="s">
        <v>456</v>
      </c>
      <c r="C128" s="40" t="s">
        <v>74</v>
      </c>
      <c r="D128" s="2">
        <v>214.0</v>
      </c>
      <c r="E128" s="2">
        <v>115.0</v>
      </c>
      <c r="F128" s="2">
        <v>14.0</v>
      </c>
      <c r="G128" s="2" t="s">
        <v>56</v>
      </c>
      <c r="H128" s="35">
        <v>34008.0</v>
      </c>
      <c r="I128" s="2">
        <f t="shared" si="11"/>
        <v>32</v>
      </c>
      <c r="J128" s="2" t="s">
        <v>144</v>
      </c>
      <c r="K128" s="4">
        <v>2020.0</v>
      </c>
      <c r="L128" s="29" t="s">
        <v>47</v>
      </c>
      <c r="M128" s="28">
        <v>1.0</v>
      </c>
      <c r="N128" s="5">
        <v>180.34</v>
      </c>
      <c r="O128" s="31">
        <v>76.2</v>
      </c>
      <c r="P128" s="4">
        <v>55.0</v>
      </c>
      <c r="Q128" s="4">
        <v>55.0</v>
      </c>
      <c r="R128" s="4">
        <v>38.0</v>
      </c>
      <c r="S128" s="4">
        <v>34.0</v>
      </c>
      <c r="T128" s="4">
        <v>44.0</v>
      </c>
      <c r="U128" s="4">
        <v>44.0</v>
      </c>
      <c r="V128" s="4">
        <v>36.0</v>
      </c>
      <c r="W128" s="4">
        <v>49.0</v>
      </c>
      <c r="X128" s="4">
        <v>34.0</v>
      </c>
      <c r="Y128" s="4">
        <v>40.0</v>
      </c>
      <c r="Z128" s="4">
        <v>34.0</v>
      </c>
      <c r="AA128" s="4">
        <v>59.0</v>
      </c>
      <c r="AB128" s="4">
        <v>49.0</v>
      </c>
      <c r="AC128" s="4">
        <v>53.0</v>
      </c>
      <c r="AD128" s="4">
        <v>38.0</v>
      </c>
      <c r="AE128" s="4">
        <v>43.0</v>
      </c>
      <c r="AF128" s="4">
        <v>60.0</v>
      </c>
      <c r="AG128" s="4">
        <v>44.0</v>
      </c>
      <c r="AH128" s="4">
        <v>49.0</v>
      </c>
      <c r="AI128" s="4">
        <v>45.0</v>
      </c>
    </row>
    <row r="129">
      <c r="A129" s="2" t="s">
        <v>457</v>
      </c>
      <c r="B129" s="2" t="s">
        <v>458</v>
      </c>
      <c r="C129" s="4" t="s">
        <v>119</v>
      </c>
      <c r="D129" s="50"/>
      <c r="E129" s="50"/>
      <c r="F129" s="2">
        <v>7.0</v>
      </c>
      <c r="G129" s="2" t="s">
        <v>56</v>
      </c>
      <c r="H129" s="35">
        <v>38066.0</v>
      </c>
      <c r="I129" s="2">
        <f t="shared" si="11"/>
        <v>21</v>
      </c>
      <c r="J129" s="2" t="s">
        <v>209</v>
      </c>
      <c r="K129" s="4" t="s">
        <v>44</v>
      </c>
      <c r="L129" s="4" t="s">
        <v>47</v>
      </c>
      <c r="M129" s="4">
        <v>1.0</v>
      </c>
      <c r="N129" s="37" t="s">
        <v>98</v>
      </c>
      <c r="O129" s="37" t="s">
        <v>323</v>
      </c>
      <c r="P129" s="4">
        <v>52.0</v>
      </c>
      <c r="Q129" s="4">
        <v>45.0</v>
      </c>
      <c r="R129" s="4">
        <v>39.0</v>
      </c>
      <c r="S129" s="4">
        <v>43.0</v>
      </c>
      <c r="T129" s="4">
        <v>35.0</v>
      </c>
      <c r="U129" s="36">
        <v>49.0</v>
      </c>
      <c r="V129" s="4">
        <v>52.0</v>
      </c>
      <c r="W129" s="4">
        <v>58.0</v>
      </c>
      <c r="X129" s="4">
        <v>43.0</v>
      </c>
      <c r="Y129" s="4">
        <v>58.0</v>
      </c>
      <c r="Z129" s="4">
        <v>58.0</v>
      </c>
      <c r="AA129" s="36">
        <v>49.0</v>
      </c>
      <c r="AB129" s="4">
        <v>45.0</v>
      </c>
      <c r="AC129" s="4">
        <v>39.0</v>
      </c>
      <c r="AD129" s="4">
        <v>41.0</v>
      </c>
      <c r="AE129" s="4">
        <v>51.0</v>
      </c>
      <c r="AF129" s="4">
        <v>64.0</v>
      </c>
      <c r="AG129" s="4">
        <v>51.0</v>
      </c>
      <c r="AH129" s="4">
        <v>57.0</v>
      </c>
      <c r="AI129" s="4">
        <v>56.0</v>
      </c>
    </row>
    <row r="130">
      <c r="A130" s="4" t="s">
        <v>459</v>
      </c>
      <c r="B130" s="27" t="s">
        <v>460</v>
      </c>
      <c r="C130" s="4" t="s">
        <v>96</v>
      </c>
      <c r="D130" s="2">
        <v>209.0</v>
      </c>
      <c r="E130" s="2">
        <v>128.0</v>
      </c>
      <c r="F130" s="2">
        <v>9.0</v>
      </c>
      <c r="G130" s="2" t="s">
        <v>56</v>
      </c>
      <c r="H130" s="3">
        <v>35873.0</v>
      </c>
      <c r="I130" s="2">
        <f t="shared" si="11"/>
        <v>27</v>
      </c>
      <c r="J130" s="2" t="s">
        <v>461</v>
      </c>
      <c r="K130" s="2">
        <v>2018.0</v>
      </c>
      <c r="L130" s="2" t="s">
        <v>52</v>
      </c>
      <c r="M130" s="4">
        <v>1.0</v>
      </c>
      <c r="N130" s="5">
        <v>175.26</v>
      </c>
      <c r="O130" s="5">
        <v>73.9</v>
      </c>
      <c r="P130" s="36">
        <v>45.0</v>
      </c>
      <c r="Q130" s="2">
        <v>35.0</v>
      </c>
      <c r="R130" s="2">
        <v>45.0</v>
      </c>
      <c r="S130" s="36">
        <v>45.0</v>
      </c>
      <c r="T130" s="2">
        <v>39.0</v>
      </c>
      <c r="U130" s="2">
        <v>37.0</v>
      </c>
      <c r="V130" s="2">
        <v>37.0</v>
      </c>
      <c r="W130" s="2">
        <v>37.0</v>
      </c>
      <c r="X130" s="2">
        <v>56.0</v>
      </c>
      <c r="Y130" s="36">
        <v>45.0</v>
      </c>
      <c r="Z130" s="2">
        <v>45.0</v>
      </c>
      <c r="AA130" s="2">
        <v>51.0</v>
      </c>
      <c r="AB130" s="2">
        <v>54.0</v>
      </c>
      <c r="AC130" s="2">
        <v>37.0</v>
      </c>
      <c r="AD130" s="2">
        <v>47.0</v>
      </c>
      <c r="AE130" s="2">
        <v>51.0</v>
      </c>
      <c r="AF130" s="2">
        <v>51.0</v>
      </c>
      <c r="AG130" s="2">
        <v>52.0</v>
      </c>
      <c r="AH130" s="2">
        <v>51.0</v>
      </c>
      <c r="AI130" s="2">
        <v>53.0</v>
      </c>
    </row>
    <row r="131">
      <c r="A131" s="2" t="s">
        <v>462</v>
      </c>
      <c r="B131" s="2" t="s">
        <v>463</v>
      </c>
      <c r="C131" s="4" t="s">
        <v>119</v>
      </c>
      <c r="D131" s="48">
        <v>287.0</v>
      </c>
      <c r="E131" s="2">
        <v>49.0</v>
      </c>
      <c r="F131" s="2">
        <v>87.0</v>
      </c>
      <c r="G131" s="2" t="s">
        <v>45</v>
      </c>
      <c r="H131" s="35">
        <v>36792.0</v>
      </c>
      <c r="I131" s="2">
        <f t="shared" si="11"/>
        <v>24</v>
      </c>
      <c r="J131" s="2" t="s">
        <v>120</v>
      </c>
      <c r="K131" s="2">
        <v>2021.0</v>
      </c>
      <c r="L131" s="2" t="s">
        <v>47</v>
      </c>
      <c r="M131" s="4">
        <v>1.0</v>
      </c>
      <c r="N131" s="37" t="s">
        <v>98</v>
      </c>
      <c r="O131" s="5" t="s">
        <v>187</v>
      </c>
      <c r="P131" s="4">
        <v>53.0</v>
      </c>
      <c r="Q131" s="4">
        <v>68.0</v>
      </c>
      <c r="R131" s="4">
        <v>62.0</v>
      </c>
      <c r="S131" s="4">
        <v>68.0</v>
      </c>
      <c r="T131" s="4">
        <v>62.0</v>
      </c>
      <c r="U131" s="38">
        <v>63.0</v>
      </c>
      <c r="V131" s="4">
        <v>68.0</v>
      </c>
      <c r="W131" s="4">
        <v>65.0</v>
      </c>
      <c r="X131" s="4">
        <v>65.0</v>
      </c>
      <c r="Y131" s="4">
        <v>68.0</v>
      </c>
      <c r="Z131" s="4">
        <v>56.0</v>
      </c>
      <c r="AA131" s="38">
        <v>63.0</v>
      </c>
      <c r="AB131" s="4">
        <v>65.0</v>
      </c>
      <c r="AC131" s="4">
        <v>56.0</v>
      </c>
      <c r="AD131" s="4">
        <v>53.0</v>
      </c>
      <c r="AE131" s="4">
        <v>63.0</v>
      </c>
      <c r="AF131" s="4">
        <v>63.0</v>
      </c>
      <c r="AG131" s="4">
        <v>69.0</v>
      </c>
      <c r="AH131" s="4">
        <v>63.0</v>
      </c>
      <c r="AI131" s="4">
        <v>63.0</v>
      </c>
    </row>
    <row r="132">
      <c r="A132" s="2" t="s">
        <v>464</v>
      </c>
      <c r="B132" s="2" t="s">
        <v>465</v>
      </c>
      <c r="C132" s="4" t="s">
        <v>119</v>
      </c>
      <c r="D132" s="2">
        <v>228.0</v>
      </c>
      <c r="E132" s="2">
        <v>92.0</v>
      </c>
      <c r="F132" s="2">
        <v>28.0</v>
      </c>
      <c r="G132" s="2" t="s">
        <v>56</v>
      </c>
      <c r="H132" s="3">
        <v>38643.0</v>
      </c>
      <c r="I132" s="2">
        <f t="shared" si="11"/>
        <v>19</v>
      </c>
      <c r="J132" s="2" t="s">
        <v>209</v>
      </c>
      <c r="K132" s="2">
        <v>2014.0</v>
      </c>
      <c r="L132" s="4" t="s">
        <v>47</v>
      </c>
      <c r="M132" s="4">
        <v>1.0</v>
      </c>
      <c r="N132" s="37" t="s">
        <v>326</v>
      </c>
      <c r="O132" s="37" t="s">
        <v>466</v>
      </c>
      <c r="P132" s="4">
        <v>53.0</v>
      </c>
      <c r="Q132" s="4">
        <v>58.0</v>
      </c>
      <c r="R132" s="4">
        <v>46.0</v>
      </c>
      <c r="S132" s="4">
        <v>42.0</v>
      </c>
      <c r="T132" s="4">
        <v>62.0</v>
      </c>
      <c r="U132" s="36">
        <v>51.0</v>
      </c>
      <c r="V132" s="4">
        <v>64.0</v>
      </c>
      <c r="W132" s="4">
        <v>55.0</v>
      </c>
      <c r="X132" s="4">
        <v>58.0</v>
      </c>
      <c r="Y132" s="4">
        <v>58.0</v>
      </c>
      <c r="Z132" s="4">
        <v>64.0</v>
      </c>
      <c r="AA132" s="36">
        <v>51.0</v>
      </c>
      <c r="AB132" s="4">
        <v>64.0</v>
      </c>
      <c r="AC132" s="4">
        <v>60.0</v>
      </c>
      <c r="AD132" s="4">
        <v>48.0</v>
      </c>
      <c r="AE132" s="4">
        <v>51.0</v>
      </c>
      <c r="AF132" s="4">
        <v>59.0</v>
      </c>
      <c r="AG132" s="4">
        <v>54.0</v>
      </c>
      <c r="AH132" s="4">
        <v>54.0</v>
      </c>
      <c r="AI132" s="4">
        <v>52.0</v>
      </c>
    </row>
    <row r="133">
      <c r="A133" s="2" t="s">
        <v>467</v>
      </c>
      <c r="B133" s="2" t="s">
        <v>468</v>
      </c>
      <c r="C133" s="4" t="s">
        <v>219</v>
      </c>
      <c r="D133" s="2">
        <v>144.0</v>
      </c>
      <c r="E133" s="2">
        <v>291.0</v>
      </c>
      <c r="F133" s="4" t="s">
        <v>44</v>
      </c>
      <c r="G133" s="2" t="s">
        <v>45</v>
      </c>
      <c r="H133" s="35">
        <v>32755.0</v>
      </c>
      <c r="I133" s="30">
        <f t="shared" si="11"/>
        <v>35</v>
      </c>
      <c r="J133" s="2" t="s">
        <v>265</v>
      </c>
      <c r="K133" s="2">
        <v>2010.0</v>
      </c>
      <c r="L133" s="2" t="s">
        <v>47</v>
      </c>
      <c r="M133" s="4">
        <v>1.0</v>
      </c>
      <c r="N133" s="5" t="s">
        <v>205</v>
      </c>
      <c r="O133" s="37" t="s">
        <v>469</v>
      </c>
      <c r="P133" s="2">
        <v>32.0</v>
      </c>
      <c r="Q133" s="2">
        <v>49.0</v>
      </c>
      <c r="R133" s="2">
        <v>38.0</v>
      </c>
      <c r="S133" s="2">
        <v>48.0</v>
      </c>
      <c r="T133" s="2">
        <v>51.0</v>
      </c>
      <c r="U133" s="2">
        <v>49.0</v>
      </c>
      <c r="V133" s="2">
        <v>45.0</v>
      </c>
      <c r="W133" s="2">
        <v>51.0</v>
      </c>
      <c r="X133" s="38">
        <v>44.0</v>
      </c>
      <c r="Y133" s="2">
        <v>41.0</v>
      </c>
      <c r="Z133" s="2">
        <v>38.0</v>
      </c>
      <c r="AA133" s="2">
        <v>32.0</v>
      </c>
      <c r="AB133" s="2">
        <v>52.0</v>
      </c>
      <c r="AC133" s="2">
        <v>54.0</v>
      </c>
      <c r="AD133" s="2">
        <v>47.0</v>
      </c>
      <c r="AE133" s="2">
        <v>40.0</v>
      </c>
      <c r="AF133" s="2">
        <v>44.0</v>
      </c>
      <c r="AG133" s="2">
        <v>45.0</v>
      </c>
      <c r="AH133" s="2">
        <v>41.0</v>
      </c>
      <c r="AI133" s="2">
        <v>39.0</v>
      </c>
    </row>
    <row r="134">
      <c r="A134" s="2" t="s">
        <v>470</v>
      </c>
      <c r="B134" s="2" t="s">
        <v>471</v>
      </c>
      <c r="C134" s="28" t="s">
        <v>55</v>
      </c>
      <c r="D134" s="29">
        <v>333.0</v>
      </c>
      <c r="E134" s="29">
        <v>25.0</v>
      </c>
      <c r="F134" s="29">
        <v>133.0</v>
      </c>
      <c r="G134" s="4" t="s">
        <v>45</v>
      </c>
      <c r="H134" s="35">
        <v>35415.0</v>
      </c>
      <c r="I134" s="2">
        <f t="shared" si="11"/>
        <v>28</v>
      </c>
      <c r="J134" s="29" t="s">
        <v>472</v>
      </c>
      <c r="K134" s="2">
        <v>2014.0</v>
      </c>
      <c r="L134" s="2" t="s">
        <v>52</v>
      </c>
      <c r="M134" s="4">
        <v>1.0</v>
      </c>
      <c r="N134" s="5" t="s">
        <v>179</v>
      </c>
      <c r="O134" s="5" t="s">
        <v>129</v>
      </c>
      <c r="P134" s="2">
        <v>54.0</v>
      </c>
      <c r="Q134" s="38">
        <v>58.0</v>
      </c>
      <c r="R134" s="2">
        <v>64.0</v>
      </c>
      <c r="S134" s="2">
        <v>51.0</v>
      </c>
      <c r="T134" s="2">
        <v>68.0</v>
      </c>
      <c r="U134" s="2">
        <v>58.0</v>
      </c>
      <c r="V134" s="2">
        <v>58.0</v>
      </c>
      <c r="W134" s="38">
        <v>58.0</v>
      </c>
      <c r="X134" s="2">
        <v>61.0</v>
      </c>
      <c r="Y134" s="2">
        <v>51.0</v>
      </c>
      <c r="Z134" s="2">
        <v>54.0</v>
      </c>
      <c r="AA134" s="2">
        <v>51.0</v>
      </c>
      <c r="AB134" s="2">
        <v>68.0</v>
      </c>
      <c r="AC134" s="2">
        <v>68.0</v>
      </c>
      <c r="AD134" s="2">
        <v>64.0</v>
      </c>
      <c r="AE134" s="2">
        <v>52.0</v>
      </c>
      <c r="AF134" s="2">
        <v>60.0</v>
      </c>
      <c r="AG134" s="2">
        <v>57.0</v>
      </c>
      <c r="AH134" s="2">
        <v>54.0</v>
      </c>
      <c r="AI134" s="2">
        <v>50.0</v>
      </c>
    </row>
  </sheetData>
  <mergeCells count="8">
    <mergeCell ref="P1:R1"/>
    <mergeCell ref="S1:X1"/>
    <mergeCell ref="Y1:AD1"/>
    <mergeCell ref="AE1:AI1"/>
    <mergeCell ref="AE2:AI2"/>
    <mergeCell ref="Y2:AD2"/>
    <mergeCell ref="S2:X2"/>
    <mergeCell ref="P2:R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3" t="s">
        <v>2</v>
      </c>
      <c r="Q1" s="114" t="s">
        <v>487</v>
      </c>
      <c r="W1" s="115" t="s">
        <v>488</v>
      </c>
      <c r="AC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8" t="s">
        <v>494</v>
      </c>
      <c r="F2" s="118" t="s">
        <v>495</v>
      </c>
      <c r="G2" s="118" t="s">
        <v>496</v>
      </c>
      <c r="H2" s="118" t="s">
        <v>497</v>
      </c>
      <c r="I2" s="118" t="s">
        <v>498</v>
      </c>
      <c r="J2" s="118" t="s">
        <v>499</v>
      </c>
      <c r="K2" s="118" t="s">
        <v>500</v>
      </c>
      <c r="L2" s="118" t="s">
        <v>501</v>
      </c>
      <c r="M2" s="118" t="s">
        <v>502</v>
      </c>
      <c r="N2" s="119" t="s">
        <v>503</v>
      </c>
      <c r="O2" s="119" t="s">
        <v>504</v>
      </c>
      <c r="P2" s="119" t="s">
        <v>505</v>
      </c>
      <c r="Q2" s="120" t="s">
        <v>506</v>
      </c>
      <c r="R2" s="120" t="s">
        <v>507</v>
      </c>
      <c r="S2" s="120" t="s">
        <v>508</v>
      </c>
      <c r="T2" s="120" t="s">
        <v>509</v>
      </c>
      <c r="U2" s="120" t="s">
        <v>510</v>
      </c>
      <c r="V2" s="120" t="s">
        <v>511</v>
      </c>
      <c r="W2" s="121" t="s">
        <v>512</v>
      </c>
      <c r="X2" s="121" t="s">
        <v>513</v>
      </c>
      <c r="Y2" s="121" t="s">
        <v>514</v>
      </c>
      <c r="Z2" s="121" t="s">
        <v>515</v>
      </c>
      <c r="AA2" s="121" t="s">
        <v>516</v>
      </c>
      <c r="AB2" s="121" t="s">
        <v>517</v>
      </c>
      <c r="AC2" s="122" t="s">
        <v>36</v>
      </c>
      <c r="AD2" s="122" t="s">
        <v>37</v>
      </c>
      <c r="AE2" s="122" t="s">
        <v>518</v>
      </c>
      <c r="AF2" s="122" t="s">
        <v>39</v>
      </c>
      <c r="AG2" s="122" t="s">
        <v>519</v>
      </c>
    </row>
    <row r="3" ht="15.75" customHeight="1">
      <c r="A3" s="113" t="s">
        <v>161</v>
      </c>
      <c r="B3" s="113" t="s">
        <v>162</v>
      </c>
      <c r="C3" s="129">
        <v>236.0</v>
      </c>
      <c r="D3" s="129">
        <v>84.0</v>
      </c>
      <c r="E3" s="113" t="s">
        <v>56</v>
      </c>
      <c r="F3" s="125" t="s">
        <v>629</v>
      </c>
      <c r="G3" s="113">
        <v>33.0</v>
      </c>
      <c r="H3" s="113" t="s">
        <v>164</v>
      </c>
      <c r="I3" s="113">
        <v>2009.0</v>
      </c>
      <c r="J3" s="130" t="s">
        <v>47</v>
      </c>
      <c r="K3" s="130" t="s">
        <v>522</v>
      </c>
      <c r="L3" s="125" t="s">
        <v>568</v>
      </c>
      <c r="M3" s="131" t="s">
        <v>137</v>
      </c>
      <c r="N3" s="113">
        <v>48.0</v>
      </c>
      <c r="O3" s="113">
        <v>64.0</v>
      </c>
      <c r="P3" s="113">
        <v>64.0</v>
      </c>
      <c r="Q3" s="113">
        <v>55.0</v>
      </c>
      <c r="R3" s="113">
        <v>48.0</v>
      </c>
      <c r="S3" s="113">
        <v>62.0</v>
      </c>
      <c r="T3" s="113">
        <v>64.0</v>
      </c>
      <c r="U3" s="113">
        <v>64.0</v>
      </c>
      <c r="V3" s="113">
        <v>59.0</v>
      </c>
      <c r="W3" s="113">
        <v>50.0</v>
      </c>
      <c r="X3" s="113">
        <v>59.0</v>
      </c>
      <c r="Y3" s="113">
        <v>62.0</v>
      </c>
      <c r="Z3" s="113">
        <v>43.0</v>
      </c>
      <c r="AA3" s="113">
        <v>52.0</v>
      </c>
      <c r="AB3" s="113">
        <v>52.0</v>
      </c>
      <c r="AC3" s="113">
        <v>51.0</v>
      </c>
      <c r="AD3" s="113">
        <v>84.0</v>
      </c>
      <c r="AE3" s="113">
        <v>58.0</v>
      </c>
      <c r="AF3" s="113">
        <v>65.0</v>
      </c>
      <c r="AG3" s="113">
        <v>61.0</v>
      </c>
    </row>
    <row r="4" ht="15.75" customHeight="1">
      <c r="A4" s="113" t="s">
        <v>321</v>
      </c>
      <c r="B4" s="113" t="s">
        <v>630</v>
      </c>
      <c r="C4" s="129">
        <v>236.0</v>
      </c>
      <c r="D4" s="129">
        <v>84.0</v>
      </c>
      <c r="E4" s="113" t="s">
        <v>45</v>
      </c>
      <c r="F4" s="125" t="s">
        <v>631</v>
      </c>
      <c r="G4" s="113">
        <v>32.0</v>
      </c>
      <c r="H4" s="113" t="s">
        <v>209</v>
      </c>
      <c r="I4" s="113">
        <v>2008.0</v>
      </c>
      <c r="J4" s="130" t="s">
        <v>548</v>
      </c>
      <c r="K4" s="130" t="s">
        <v>525</v>
      </c>
      <c r="L4" s="125" t="s">
        <v>632</v>
      </c>
      <c r="M4" s="131" t="s">
        <v>633</v>
      </c>
      <c r="N4" s="113">
        <v>62.0</v>
      </c>
      <c r="O4" s="113">
        <v>40.0</v>
      </c>
      <c r="Q4" s="113">
        <v>40.0</v>
      </c>
      <c r="R4" s="113">
        <v>62.0</v>
      </c>
      <c r="S4" s="113">
        <v>40.0</v>
      </c>
      <c r="T4" s="113">
        <v>64.0</v>
      </c>
      <c r="U4" s="113">
        <v>57.0</v>
      </c>
      <c r="V4" s="113">
        <v>64.0</v>
      </c>
      <c r="W4" s="113">
        <v>50.0</v>
      </c>
      <c r="X4" s="113">
        <v>48.0</v>
      </c>
      <c r="Y4" s="113">
        <v>50.0</v>
      </c>
      <c r="Z4" s="113">
        <v>55.0</v>
      </c>
      <c r="AA4" s="113">
        <v>55.0</v>
      </c>
      <c r="AB4" s="113">
        <v>50.0</v>
      </c>
      <c r="AC4" s="113">
        <v>50.0</v>
      </c>
      <c r="AD4" s="113">
        <v>58.0</v>
      </c>
      <c r="AE4" s="113">
        <v>50.0</v>
      </c>
      <c r="AF4" s="113">
        <v>55.0</v>
      </c>
      <c r="AG4" s="113">
        <v>57.0</v>
      </c>
    </row>
    <row r="5" ht="15.75" customHeight="1">
      <c r="A5" s="113" t="s">
        <v>207</v>
      </c>
      <c r="B5" s="113" t="s">
        <v>208</v>
      </c>
      <c r="C5" s="129">
        <v>197.0</v>
      </c>
      <c r="D5" s="129">
        <v>136.0</v>
      </c>
      <c r="E5" s="113" t="s">
        <v>45</v>
      </c>
      <c r="F5" s="125" t="s">
        <v>634</v>
      </c>
      <c r="G5" s="113">
        <v>26.0</v>
      </c>
      <c r="H5" s="113" t="s">
        <v>209</v>
      </c>
      <c r="I5" s="113">
        <v>2014.0</v>
      </c>
      <c r="J5" s="130" t="s">
        <v>548</v>
      </c>
      <c r="K5" s="130" t="s">
        <v>525</v>
      </c>
      <c r="L5" s="125" t="s">
        <v>635</v>
      </c>
      <c r="M5" s="131" t="s">
        <v>636</v>
      </c>
      <c r="N5" s="113">
        <v>38.0</v>
      </c>
      <c r="O5" s="113">
        <v>52.0</v>
      </c>
      <c r="P5" s="113">
        <v>34.0</v>
      </c>
      <c r="Q5" s="113">
        <v>30.0</v>
      </c>
      <c r="R5" s="113">
        <v>38.0</v>
      </c>
      <c r="S5" s="113">
        <v>42.0</v>
      </c>
      <c r="T5" s="113">
        <v>34.0</v>
      </c>
      <c r="U5" s="113">
        <v>34.0</v>
      </c>
      <c r="V5" s="113">
        <v>54.0</v>
      </c>
      <c r="W5" s="113">
        <v>40.0</v>
      </c>
      <c r="X5" s="113">
        <v>52.0</v>
      </c>
      <c r="Y5" s="113">
        <v>56.0</v>
      </c>
      <c r="Z5" s="113">
        <v>32.0</v>
      </c>
      <c r="AA5" s="113">
        <v>54.0</v>
      </c>
      <c r="AB5" s="113">
        <v>56.0</v>
      </c>
      <c r="AC5" s="113">
        <v>36.0</v>
      </c>
      <c r="AD5" s="113">
        <v>55.0</v>
      </c>
      <c r="AF5" s="113">
        <v>42.0</v>
      </c>
      <c r="AG5" s="113">
        <v>36.0</v>
      </c>
    </row>
    <row r="6" ht="15.75" customHeight="1">
      <c r="A6" s="113" t="s">
        <v>180</v>
      </c>
      <c r="B6" s="113" t="s">
        <v>181</v>
      </c>
      <c r="C6" s="129">
        <v>85.0</v>
      </c>
      <c r="D6" s="129">
        <v>568.0</v>
      </c>
      <c r="E6" s="113" t="s">
        <v>56</v>
      </c>
      <c r="F6" s="125" t="s">
        <v>637</v>
      </c>
      <c r="G6" s="113">
        <v>16.0</v>
      </c>
      <c r="H6" s="113" t="s">
        <v>120</v>
      </c>
      <c r="I6" s="113">
        <v>2023.0</v>
      </c>
      <c r="J6" s="130" t="s">
        <v>47</v>
      </c>
      <c r="K6" s="130" t="s">
        <v>522</v>
      </c>
      <c r="L6" s="125" t="s">
        <v>601</v>
      </c>
      <c r="M6" s="131" t="s">
        <v>638</v>
      </c>
      <c r="N6" s="113">
        <v>57.0</v>
      </c>
      <c r="O6" s="113">
        <v>53.0</v>
      </c>
      <c r="P6" s="113">
        <v>52.0</v>
      </c>
      <c r="Q6" s="113">
        <v>50.0</v>
      </c>
      <c r="R6" s="113">
        <v>58.0</v>
      </c>
      <c r="T6" s="113">
        <v>59.0</v>
      </c>
      <c r="U6" s="113">
        <v>48.0</v>
      </c>
      <c r="V6" s="113">
        <v>60.0</v>
      </c>
      <c r="W6" s="113">
        <v>47.0</v>
      </c>
      <c r="X6" s="113">
        <v>59.0</v>
      </c>
      <c r="Y6" s="113">
        <v>57.0</v>
      </c>
      <c r="Z6" s="113">
        <v>62.0</v>
      </c>
      <c r="AA6" s="113">
        <v>51.0</v>
      </c>
      <c r="AB6" s="113">
        <v>53.0</v>
      </c>
      <c r="AC6" s="113">
        <v>51.0</v>
      </c>
      <c r="AD6" s="113">
        <v>78.0</v>
      </c>
      <c r="AE6" s="113">
        <v>53.0</v>
      </c>
      <c r="AF6" s="113">
        <v>63.0</v>
      </c>
      <c r="AG6" s="113">
        <v>60.0</v>
      </c>
    </row>
    <row r="7" ht="15.75" customHeight="1">
      <c r="A7" s="113" t="s">
        <v>430</v>
      </c>
      <c r="B7" s="113" t="s">
        <v>431</v>
      </c>
      <c r="C7" s="129">
        <v>38.0</v>
      </c>
      <c r="D7" s="129">
        <v>974.0</v>
      </c>
      <c r="E7" s="113" t="s">
        <v>45</v>
      </c>
      <c r="F7" s="125" t="s">
        <v>639</v>
      </c>
      <c r="G7" s="113">
        <v>26.0</v>
      </c>
      <c r="H7" s="113" t="s">
        <v>178</v>
      </c>
      <c r="I7" s="113">
        <v>2014.0</v>
      </c>
      <c r="J7" s="130" t="s">
        <v>52</v>
      </c>
      <c r="K7" s="130" t="s">
        <v>522</v>
      </c>
      <c r="L7" s="125" t="s">
        <v>640</v>
      </c>
      <c r="M7" s="131" t="s">
        <v>141</v>
      </c>
      <c r="N7" s="113">
        <v>71.0</v>
      </c>
      <c r="O7" s="113">
        <v>73.0</v>
      </c>
      <c r="P7" s="113">
        <v>73.0</v>
      </c>
      <c r="Q7" s="113">
        <v>75.0</v>
      </c>
      <c r="R7" s="113">
        <v>71.0</v>
      </c>
      <c r="S7" s="113">
        <v>77.0</v>
      </c>
      <c r="T7" s="113">
        <v>73.0</v>
      </c>
      <c r="U7" s="113">
        <v>78.0</v>
      </c>
      <c r="V7" s="113">
        <v>73.0</v>
      </c>
      <c r="W7" s="113">
        <v>75.0</v>
      </c>
      <c r="Y7" s="113">
        <v>74.0</v>
      </c>
      <c r="Z7" s="113">
        <v>73.0</v>
      </c>
      <c r="AA7" s="113">
        <v>71.0</v>
      </c>
      <c r="AB7" s="113">
        <v>73.0</v>
      </c>
      <c r="AC7" s="113">
        <v>73.0</v>
      </c>
      <c r="AD7" s="113">
        <v>91.0</v>
      </c>
      <c r="AE7" s="113">
        <v>78.0</v>
      </c>
      <c r="AF7" s="113">
        <v>80.0</v>
      </c>
      <c r="AG7" s="113">
        <v>78.0</v>
      </c>
    </row>
    <row r="8" ht="15.75" customHeight="1">
      <c r="F8" s="126"/>
      <c r="J8" s="130"/>
      <c r="K8" s="130"/>
      <c r="L8" s="129"/>
      <c r="M8" s="129"/>
      <c r="O8" s="129"/>
      <c r="P8" s="129"/>
    </row>
    <row r="9" ht="15.75" customHeight="1">
      <c r="F9" s="126"/>
      <c r="J9" s="130"/>
      <c r="K9" s="130"/>
      <c r="L9" s="129"/>
      <c r="M9" s="129"/>
      <c r="O9" s="129"/>
      <c r="P9" s="129"/>
    </row>
    <row r="10" ht="15.75" customHeight="1">
      <c r="F10" s="126"/>
      <c r="J10" s="130"/>
      <c r="K10" s="130"/>
      <c r="L10" s="129"/>
      <c r="M10" s="129"/>
      <c r="O10" s="129"/>
      <c r="P10" s="129"/>
    </row>
    <row r="11" ht="15.75" customHeight="1">
      <c r="F11" s="126"/>
      <c r="J11" s="130"/>
      <c r="K11" s="130"/>
      <c r="L11" s="129"/>
      <c r="M11" s="129"/>
      <c r="O11" s="129"/>
      <c r="P11" s="129"/>
    </row>
    <row r="12" ht="15.75" customHeight="1">
      <c r="F12" s="126"/>
      <c r="J12" s="130"/>
      <c r="K12" s="130"/>
      <c r="L12" s="129"/>
      <c r="M12" s="129"/>
      <c r="O12" s="129"/>
      <c r="P12" s="129"/>
    </row>
    <row r="13" ht="15.75" customHeight="1">
      <c r="F13" s="126"/>
      <c r="J13" s="130"/>
      <c r="K13" s="130"/>
      <c r="L13" s="129"/>
      <c r="M13" s="129"/>
      <c r="O13" s="129"/>
      <c r="P13" s="129"/>
    </row>
    <row r="14" ht="15.75" customHeight="1">
      <c r="F14" s="126"/>
      <c r="J14" s="130"/>
      <c r="K14" s="130"/>
      <c r="L14" s="129"/>
      <c r="M14" s="129"/>
      <c r="O14" s="129"/>
      <c r="P14" s="129"/>
    </row>
    <row r="15" ht="15.75" customHeight="1">
      <c r="F15" s="126"/>
      <c r="J15" s="130"/>
      <c r="K15" s="130"/>
      <c r="L15" s="129"/>
      <c r="M15" s="129"/>
      <c r="O15" s="129"/>
      <c r="P15" s="129"/>
    </row>
    <row r="16" ht="15.75" customHeight="1">
      <c r="F16" s="126"/>
      <c r="J16" s="130"/>
      <c r="K16" s="130"/>
      <c r="L16" s="129"/>
      <c r="M16" s="129"/>
      <c r="O16" s="129"/>
      <c r="P16" s="129"/>
    </row>
    <row r="17" ht="15.75" customHeight="1">
      <c r="F17" s="126"/>
      <c r="J17" s="130"/>
      <c r="K17" s="130"/>
      <c r="L17" s="129"/>
      <c r="M17" s="129"/>
      <c r="O17" s="129"/>
      <c r="P17" s="129"/>
    </row>
    <row r="18" ht="15.75" customHeight="1">
      <c r="F18" s="126"/>
      <c r="J18" s="130"/>
      <c r="K18" s="130"/>
      <c r="L18" s="129"/>
      <c r="M18" s="129"/>
      <c r="O18" s="129"/>
      <c r="P18" s="129"/>
    </row>
    <row r="19" ht="15.75" customHeight="1">
      <c r="F19" s="126"/>
      <c r="J19" s="130"/>
      <c r="K19" s="130"/>
      <c r="L19" s="129"/>
      <c r="M19" s="129"/>
      <c r="O19" s="129"/>
      <c r="P19" s="129"/>
    </row>
    <row r="20" ht="15.75" customHeight="1">
      <c r="F20" s="126"/>
      <c r="J20" s="130"/>
      <c r="K20" s="130"/>
      <c r="L20" s="129"/>
      <c r="M20" s="129"/>
      <c r="O20" s="129"/>
      <c r="P20" s="129"/>
    </row>
    <row r="21" ht="15.75" customHeight="1">
      <c r="F21" s="126"/>
      <c r="J21" s="130"/>
      <c r="K21" s="130"/>
      <c r="L21" s="129"/>
      <c r="M21" s="129"/>
      <c r="O21" s="129"/>
      <c r="P21" s="129"/>
    </row>
    <row r="22" ht="15.75" customHeight="1">
      <c r="F22" s="126"/>
      <c r="J22" s="130"/>
      <c r="K22" s="130"/>
      <c r="L22" s="129"/>
      <c r="M22" s="129"/>
      <c r="O22" s="129"/>
      <c r="P22" s="129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N1:P1"/>
    <mergeCell ref="Q1:V1"/>
    <mergeCell ref="W1:AB1"/>
    <mergeCell ref="AC1:AG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7" width="12.63"/>
  </cols>
  <sheetData>
    <row r="1" ht="15.75" customHeight="1">
      <c r="A1" s="116" t="s">
        <v>641</v>
      </c>
      <c r="B1" s="136"/>
      <c r="C1" s="117" t="s">
        <v>492</v>
      </c>
      <c r="D1" s="117" t="s">
        <v>493</v>
      </c>
      <c r="E1" s="118" t="s">
        <v>494</v>
      </c>
      <c r="F1" s="118" t="s">
        <v>495</v>
      </c>
      <c r="G1" s="118" t="s">
        <v>496</v>
      </c>
      <c r="H1" s="118" t="s">
        <v>497</v>
      </c>
      <c r="I1" s="118" t="s">
        <v>498</v>
      </c>
      <c r="J1" s="118" t="s">
        <v>499</v>
      </c>
      <c r="K1" s="118" t="s">
        <v>500</v>
      </c>
      <c r="L1" s="118" t="s">
        <v>501</v>
      </c>
      <c r="M1" s="118" t="s">
        <v>502</v>
      </c>
      <c r="N1" s="133" t="s">
        <v>482</v>
      </c>
      <c r="O1" s="133" t="s">
        <v>483</v>
      </c>
      <c r="P1" s="133" t="s">
        <v>18</v>
      </c>
      <c r="Q1" s="134" t="s">
        <v>579</v>
      </c>
      <c r="R1" s="134" t="s">
        <v>580</v>
      </c>
      <c r="S1" s="134" t="s">
        <v>581</v>
      </c>
      <c r="T1" s="134" t="s">
        <v>582</v>
      </c>
      <c r="U1" s="134" t="s">
        <v>583</v>
      </c>
      <c r="V1" s="134" t="s">
        <v>584</v>
      </c>
      <c r="W1" s="122" t="s">
        <v>36</v>
      </c>
      <c r="X1" s="122" t="s">
        <v>37</v>
      </c>
      <c r="Y1" s="122" t="s">
        <v>518</v>
      </c>
      <c r="Z1" s="122" t="s">
        <v>39</v>
      </c>
      <c r="AA1" s="122" t="s">
        <v>519</v>
      </c>
    </row>
    <row r="2" ht="15.75" customHeight="1">
      <c r="A2" s="135" t="s">
        <v>347</v>
      </c>
      <c r="B2" s="135" t="s">
        <v>642</v>
      </c>
      <c r="C2" s="129">
        <v>225.0</v>
      </c>
      <c r="D2" s="129">
        <v>95.0</v>
      </c>
      <c r="E2" s="113" t="s">
        <v>56</v>
      </c>
      <c r="F2" s="125" t="s">
        <v>643</v>
      </c>
      <c r="G2" s="113">
        <v>21.0</v>
      </c>
      <c r="H2" s="113" t="s">
        <v>349</v>
      </c>
      <c r="I2" s="113">
        <v>2023.0</v>
      </c>
      <c r="J2" s="130" t="s">
        <v>47</v>
      </c>
      <c r="K2" s="130" t="s">
        <v>525</v>
      </c>
      <c r="L2" s="125" t="s">
        <v>182</v>
      </c>
      <c r="M2" s="131" t="s">
        <v>283</v>
      </c>
      <c r="N2" s="113">
        <v>54.0</v>
      </c>
      <c r="O2" s="129">
        <v>43.0</v>
      </c>
      <c r="P2" s="129">
        <v>44.0</v>
      </c>
      <c r="Q2" s="113">
        <v>44.0</v>
      </c>
      <c r="R2" s="113">
        <v>51.0</v>
      </c>
      <c r="S2" s="113">
        <v>44.0</v>
      </c>
      <c r="T2" s="113">
        <v>52.0</v>
      </c>
      <c r="U2" s="113">
        <v>43.0</v>
      </c>
      <c r="V2" s="113">
        <v>38.0</v>
      </c>
      <c r="W2" s="113">
        <v>44.0</v>
      </c>
      <c r="X2" s="113">
        <v>52.0</v>
      </c>
      <c r="Y2" s="113">
        <v>50.0</v>
      </c>
      <c r="Z2" s="113">
        <v>49.0</v>
      </c>
      <c r="AA2" s="113">
        <v>53.0</v>
      </c>
    </row>
    <row r="3" ht="15.75" customHeight="1">
      <c r="A3" s="135" t="s">
        <v>445</v>
      </c>
      <c r="B3" s="135" t="s">
        <v>644</v>
      </c>
      <c r="C3" s="129">
        <v>183.0</v>
      </c>
      <c r="D3" s="129">
        <v>155.0</v>
      </c>
      <c r="E3" s="113" t="s">
        <v>56</v>
      </c>
      <c r="F3" s="125" t="s">
        <v>645</v>
      </c>
      <c r="H3" s="113" t="s">
        <v>447</v>
      </c>
      <c r="I3" s="113">
        <v>2013.0</v>
      </c>
      <c r="J3" s="130" t="s">
        <v>47</v>
      </c>
      <c r="K3" s="130" t="s">
        <v>522</v>
      </c>
      <c r="L3" s="125" t="s">
        <v>140</v>
      </c>
      <c r="M3" s="131" t="s">
        <v>111</v>
      </c>
      <c r="N3" s="113">
        <v>40.0</v>
      </c>
      <c r="O3" s="129">
        <v>45.0</v>
      </c>
      <c r="P3" s="129">
        <v>52.0</v>
      </c>
      <c r="Q3" s="113">
        <v>46.0</v>
      </c>
      <c r="R3" s="113">
        <v>53.0</v>
      </c>
      <c r="S3" s="113">
        <v>35.0</v>
      </c>
      <c r="T3" s="113">
        <v>48.0</v>
      </c>
      <c r="U3" s="113">
        <v>50.0</v>
      </c>
      <c r="V3" s="113">
        <v>52.0</v>
      </c>
      <c r="W3" s="113">
        <v>46.0</v>
      </c>
      <c r="X3" s="113">
        <v>41.0</v>
      </c>
      <c r="Y3" s="113">
        <v>49.0</v>
      </c>
      <c r="Z3" s="113">
        <v>45.0</v>
      </c>
      <c r="AA3" s="113">
        <v>50.0</v>
      </c>
    </row>
    <row r="4" ht="15.75" customHeight="1">
      <c r="A4" s="135" t="s">
        <v>170</v>
      </c>
      <c r="B4" s="135" t="s">
        <v>646</v>
      </c>
      <c r="C4" s="129">
        <v>221.0</v>
      </c>
      <c r="D4" s="129">
        <v>100.0</v>
      </c>
      <c r="E4" s="113" t="s">
        <v>45</v>
      </c>
      <c r="F4" s="125" t="s">
        <v>647</v>
      </c>
      <c r="G4" s="113">
        <v>29.0</v>
      </c>
      <c r="H4" s="113" t="s">
        <v>172</v>
      </c>
      <c r="I4" s="113">
        <v>2010.0</v>
      </c>
      <c r="J4" s="130" t="s">
        <v>47</v>
      </c>
      <c r="K4" s="130" t="s">
        <v>522</v>
      </c>
      <c r="L4" s="125" t="s">
        <v>64</v>
      </c>
      <c r="M4" s="131" t="s">
        <v>129</v>
      </c>
      <c r="N4" s="113">
        <v>38.0</v>
      </c>
      <c r="O4" s="129">
        <v>44.0</v>
      </c>
      <c r="P4" s="129">
        <v>42.0</v>
      </c>
      <c r="Q4" s="113">
        <v>39.0</v>
      </c>
      <c r="R4" s="113">
        <v>45.0</v>
      </c>
      <c r="S4" s="113">
        <v>45.0</v>
      </c>
      <c r="T4" s="113">
        <v>36.0</v>
      </c>
      <c r="U4" s="113">
        <v>44.0</v>
      </c>
      <c r="V4" s="113">
        <v>43.0</v>
      </c>
      <c r="W4" s="113">
        <v>39.0</v>
      </c>
      <c r="X4" s="113">
        <v>53.0</v>
      </c>
      <c r="Y4" s="113">
        <v>44.0</v>
      </c>
      <c r="Z4" s="113">
        <v>43.0</v>
      </c>
      <c r="AA4" s="113">
        <v>37.0</v>
      </c>
    </row>
    <row r="5" ht="15.75" customHeight="1">
      <c r="A5" s="135" t="s">
        <v>41</v>
      </c>
      <c r="B5" s="135" t="s">
        <v>648</v>
      </c>
      <c r="C5" s="129">
        <v>235.0</v>
      </c>
      <c r="D5" s="129">
        <v>87.0</v>
      </c>
      <c r="E5" s="113" t="s">
        <v>45</v>
      </c>
      <c r="F5" s="125" t="s">
        <v>649</v>
      </c>
      <c r="H5" s="113" t="s">
        <v>46</v>
      </c>
      <c r="I5" s="113">
        <v>2023.0</v>
      </c>
      <c r="J5" s="130" t="s">
        <v>47</v>
      </c>
      <c r="K5" s="130" t="s">
        <v>525</v>
      </c>
      <c r="L5" s="125" t="s">
        <v>650</v>
      </c>
      <c r="M5" s="131" t="s">
        <v>64</v>
      </c>
      <c r="N5" s="113">
        <v>47.0</v>
      </c>
      <c r="O5" s="129">
        <v>47.0</v>
      </c>
      <c r="P5" s="129">
        <v>46.0</v>
      </c>
      <c r="Q5" s="113">
        <v>47.0</v>
      </c>
      <c r="R5" s="113">
        <v>53.0</v>
      </c>
      <c r="S5" s="113">
        <v>44.0</v>
      </c>
      <c r="T5" s="113">
        <v>44.0</v>
      </c>
      <c r="U5" s="113">
        <v>48.0</v>
      </c>
      <c r="V5" s="113">
        <v>45.0</v>
      </c>
      <c r="W5" s="113">
        <v>47.0</v>
      </c>
      <c r="X5" s="113">
        <v>73.0</v>
      </c>
      <c r="Y5" s="113">
        <v>47.0</v>
      </c>
      <c r="Z5" s="113">
        <v>60.0</v>
      </c>
      <c r="AA5" s="113">
        <v>98.0</v>
      </c>
    </row>
    <row r="6" ht="15.75" customHeight="1">
      <c r="A6" s="135" t="s">
        <v>366</v>
      </c>
      <c r="B6" s="135" t="s">
        <v>367</v>
      </c>
      <c r="C6" s="129">
        <v>198.0</v>
      </c>
      <c r="D6" s="129">
        <v>134.0</v>
      </c>
      <c r="E6" s="113" t="s">
        <v>45</v>
      </c>
      <c r="F6" s="125" t="s">
        <v>651</v>
      </c>
      <c r="H6" s="113" t="s">
        <v>349</v>
      </c>
      <c r="I6" s="113">
        <v>2026.0</v>
      </c>
      <c r="J6" s="130" t="s">
        <v>52</v>
      </c>
      <c r="K6" s="130" t="s">
        <v>522</v>
      </c>
      <c r="L6" s="125" t="s">
        <v>278</v>
      </c>
      <c r="M6" s="131" t="s">
        <v>368</v>
      </c>
      <c r="N6" s="113">
        <v>40.0</v>
      </c>
      <c r="O6" s="129">
        <v>37.0</v>
      </c>
      <c r="P6" s="129">
        <v>42.0</v>
      </c>
      <c r="Q6" s="113">
        <v>36.0</v>
      </c>
      <c r="R6" s="113">
        <v>36.0</v>
      </c>
      <c r="S6" s="113">
        <v>44.0</v>
      </c>
      <c r="T6" s="113">
        <v>39.0</v>
      </c>
      <c r="U6" s="113">
        <v>38.0</v>
      </c>
      <c r="V6" s="113">
        <v>47.0</v>
      </c>
      <c r="W6" s="113">
        <v>36.0</v>
      </c>
      <c r="X6" s="113">
        <v>45.0</v>
      </c>
      <c r="Y6" s="113">
        <v>38.0</v>
      </c>
      <c r="Z6" s="113">
        <v>37.0</v>
      </c>
      <c r="AA6" s="113">
        <v>32.0</v>
      </c>
    </row>
    <row r="7" ht="15.75" customHeight="1">
      <c r="A7" s="135" t="s">
        <v>380</v>
      </c>
      <c r="B7" s="135" t="s">
        <v>652</v>
      </c>
      <c r="C7" s="129">
        <v>63.0</v>
      </c>
      <c r="D7" s="129">
        <v>707.0</v>
      </c>
      <c r="E7" s="113" t="s">
        <v>45</v>
      </c>
      <c r="F7" s="125" t="s">
        <v>653</v>
      </c>
      <c r="H7" s="113" t="s">
        <v>382</v>
      </c>
      <c r="I7" s="113">
        <v>2012.0</v>
      </c>
      <c r="J7" s="130" t="s">
        <v>52</v>
      </c>
      <c r="K7" s="130" t="s">
        <v>522</v>
      </c>
      <c r="L7" s="125" t="s">
        <v>70</v>
      </c>
      <c r="M7" s="131" t="s">
        <v>169</v>
      </c>
      <c r="N7" s="113">
        <v>65.0</v>
      </c>
      <c r="O7" s="129">
        <v>65.0</v>
      </c>
      <c r="P7" s="129">
        <v>63.0</v>
      </c>
      <c r="Q7" s="113">
        <v>61.0</v>
      </c>
      <c r="R7" s="113">
        <v>66.0</v>
      </c>
      <c r="S7" s="113">
        <v>65.0</v>
      </c>
      <c r="T7" s="113">
        <v>62.0</v>
      </c>
      <c r="U7" s="113">
        <v>65.0</v>
      </c>
      <c r="V7" s="113">
        <v>66.0</v>
      </c>
      <c r="W7" s="113">
        <v>61.0</v>
      </c>
      <c r="X7" s="113">
        <v>73.0</v>
      </c>
      <c r="Y7" s="113">
        <v>67.0</v>
      </c>
      <c r="Z7" s="113">
        <v>65.0</v>
      </c>
      <c r="AA7" s="113">
        <v>63.0</v>
      </c>
    </row>
    <row r="8" ht="15.75" customHeight="1">
      <c r="A8" s="135" t="s">
        <v>341</v>
      </c>
      <c r="B8" s="135" t="s">
        <v>654</v>
      </c>
      <c r="C8" s="129">
        <v>10.0</v>
      </c>
      <c r="D8" s="129">
        <v>1500.0</v>
      </c>
      <c r="E8" s="113" t="s">
        <v>56</v>
      </c>
      <c r="F8" s="125" t="s">
        <v>655</v>
      </c>
      <c r="H8" s="113" t="s">
        <v>343</v>
      </c>
      <c r="I8" s="113">
        <v>2007.0</v>
      </c>
      <c r="J8" s="130" t="s">
        <v>47</v>
      </c>
      <c r="K8" s="130" t="s">
        <v>525</v>
      </c>
      <c r="L8" s="125" t="s">
        <v>344</v>
      </c>
      <c r="M8" s="131" t="s">
        <v>206</v>
      </c>
      <c r="N8" s="113">
        <v>90.0</v>
      </c>
      <c r="O8" s="129">
        <v>89.0</v>
      </c>
      <c r="P8" s="129">
        <v>89.0</v>
      </c>
      <c r="Q8" s="113">
        <v>89.0</v>
      </c>
      <c r="R8" s="113">
        <v>89.0</v>
      </c>
      <c r="S8" s="113">
        <v>89.0</v>
      </c>
      <c r="T8" s="113">
        <v>89.0</v>
      </c>
      <c r="U8" s="113">
        <v>89.0</v>
      </c>
      <c r="V8" s="113">
        <v>90.0</v>
      </c>
      <c r="W8" s="113">
        <v>89.0</v>
      </c>
      <c r="X8" s="113">
        <v>95.0</v>
      </c>
      <c r="Y8" s="113">
        <v>95.0</v>
      </c>
      <c r="Z8" s="113">
        <v>89.0</v>
      </c>
      <c r="AA8" s="113">
        <v>85.0</v>
      </c>
    </row>
    <row r="9" ht="15.75" customHeight="1">
      <c r="F9" s="126"/>
      <c r="J9" s="130"/>
      <c r="K9" s="130"/>
      <c r="L9" s="129"/>
      <c r="M9" s="129"/>
      <c r="O9" s="129"/>
      <c r="P9" s="129"/>
    </row>
    <row r="10" ht="15.75" customHeight="1">
      <c r="F10" s="126"/>
      <c r="J10" s="130"/>
      <c r="K10" s="130"/>
      <c r="L10" s="129"/>
      <c r="M10" s="129"/>
      <c r="O10" s="129"/>
      <c r="P10" s="129"/>
    </row>
    <row r="11" ht="15.75" customHeight="1">
      <c r="F11" s="126"/>
      <c r="J11" s="130"/>
      <c r="K11" s="130"/>
      <c r="L11" s="129"/>
      <c r="M11" s="129"/>
    </row>
    <row r="12" ht="15.75" customHeight="1">
      <c r="F12" s="126"/>
      <c r="J12" s="130"/>
      <c r="K12" s="130"/>
      <c r="L12" s="129"/>
      <c r="M12" s="129"/>
    </row>
    <row r="13" ht="15.75" customHeight="1">
      <c r="D13" s="117"/>
      <c r="E13" s="117"/>
      <c r="F13" s="126"/>
      <c r="J13" s="130"/>
      <c r="K13" s="130"/>
      <c r="L13" s="129"/>
      <c r="M13" s="129"/>
    </row>
    <row r="14" ht="15.75" customHeight="1">
      <c r="D14" s="129"/>
      <c r="E14" s="129"/>
      <c r="F14" s="126"/>
      <c r="J14" s="130"/>
      <c r="K14" s="130"/>
      <c r="L14" s="129"/>
      <c r="M14" s="129"/>
    </row>
    <row r="15" ht="15.75" customHeight="1">
      <c r="D15" s="129"/>
      <c r="E15" s="129"/>
      <c r="F15" s="126"/>
      <c r="J15" s="130"/>
      <c r="K15" s="130"/>
      <c r="L15" s="129"/>
      <c r="M15" s="129"/>
    </row>
    <row r="16" ht="15.75" customHeight="1">
      <c r="D16" s="129"/>
      <c r="E16" s="129"/>
      <c r="F16" s="126"/>
      <c r="J16" s="130"/>
      <c r="K16" s="130"/>
      <c r="L16" s="129"/>
      <c r="M16" s="129"/>
    </row>
    <row r="17" ht="15.75" customHeight="1">
      <c r="D17" s="129"/>
      <c r="E17" s="129"/>
      <c r="F17" s="126"/>
      <c r="J17" s="130"/>
      <c r="K17" s="130"/>
      <c r="L17" s="129"/>
      <c r="M17" s="129"/>
    </row>
    <row r="18" ht="15.75" customHeight="1">
      <c r="D18" s="129"/>
      <c r="E18" s="129"/>
      <c r="F18" s="126"/>
      <c r="J18" s="130"/>
      <c r="K18" s="130"/>
      <c r="L18" s="129"/>
      <c r="M18" s="129"/>
    </row>
    <row r="19" ht="15.75" customHeight="1">
      <c r="D19" s="129"/>
      <c r="E19" s="129"/>
    </row>
    <row r="20" ht="15.75" customHeight="1">
      <c r="D20" s="129"/>
      <c r="E20" s="1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0" width="12.63"/>
    <col customWidth="1" min="11" max="11" width="17.75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3" t="s">
        <v>2</v>
      </c>
      <c r="T1" s="114" t="s">
        <v>487</v>
      </c>
      <c r="Z1" s="115" t="s">
        <v>488</v>
      </c>
      <c r="AF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7" t="s">
        <v>656</v>
      </c>
      <c r="F2" s="118" t="s">
        <v>494</v>
      </c>
      <c r="G2" s="118" t="s">
        <v>495</v>
      </c>
      <c r="H2" s="132" t="s">
        <v>13</v>
      </c>
      <c r="I2" s="118" t="s">
        <v>657</v>
      </c>
      <c r="J2" s="118" t="s">
        <v>496</v>
      </c>
      <c r="K2" s="118" t="s">
        <v>497</v>
      </c>
      <c r="L2" s="118" t="s">
        <v>498</v>
      </c>
      <c r="M2" s="118" t="s">
        <v>499</v>
      </c>
      <c r="N2" s="118" t="s">
        <v>500</v>
      </c>
      <c r="O2" s="118" t="s">
        <v>501</v>
      </c>
      <c r="P2" s="118" t="s">
        <v>502</v>
      </c>
      <c r="Q2" s="119" t="s">
        <v>503</v>
      </c>
      <c r="R2" s="119" t="s">
        <v>504</v>
      </c>
      <c r="S2" s="119" t="s">
        <v>505</v>
      </c>
      <c r="T2" s="120" t="s">
        <v>506</v>
      </c>
      <c r="U2" s="120" t="s">
        <v>507</v>
      </c>
      <c r="V2" s="120" t="s">
        <v>508</v>
      </c>
      <c r="W2" s="120" t="s">
        <v>509</v>
      </c>
      <c r="X2" s="120" t="s">
        <v>510</v>
      </c>
      <c r="Y2" s="120" t="s">
        <v>511</v>
      </c>
      <c r="Z2" s="121" t="s">
        <v>512</v>
      </c>
      <c r="AA2" s="121" t="s">
        <v>513</v>
      </c>
      <c r="AB2" s="121" t="s">
        <v>514</v>
      </c>
      <c r="AC2" s="121" t="s">
        <v>515</v>
      </c>
      <c r="AD2" s="121" t="s">
        <v>516</v>
      </c>
      <c r="AE2" s="121" t="s">
        <v>517</v>
      </c>
      <c r="AF2" s="122" t="s">
        <v>36</v>
      </c>
      <c r="AG2" s="122" t="s">
        <v>37</v>
      </c>
      <c r="AH2" s="122" t="s">
        <v>518</v>
      </c>
      <c r="AI2" s="122" t="s">
        <v>39</v>
      </c>
      <c r="AJ2" s="122" t="s">
        <v>519</v>
      </c>
    </row>
    <row r="3" ht="15.75" customHeight="1">
      <c r="A3" s="113" t="s">
        <v>360</v>
      </c>
      <c r="B3" s="113" t="s">
        <v>361</v>
      </c>
      <c r="C3" s="113">
        <v>258.0</v>
      </c>
      <c r="D3" s="113">
        <v>66.0</v>
      </c>
      <c r="E3" s="113">
        <v>58.0</v>
      </c>
      <c r="F3" s="113" t="s">
        <v>45</v>
      </c>
      <c r="G3" s="137" t="s">
        <v>658</v>
      </c>
      <c r="H3" s="138" t="str">
        <f>CONCATENATE($G$3, "/", $I$3)</f>
        <v>2/2/2002</v>
      </c>
      <c r="I3" s="138" t="s">
        <v>659</v>
      </c>
      <c r="J3" s="113">
        <v>20.0</v>
      </c>
      <c r="K3" s="113" t="s">
        <v>362</v>
      </c>
      <c r="L3" s="113">
        <v>2022.0</v>
      </c>
      <c r="M3" s="113" t="s">
        <v>548</v>
      </c>
      <c r="N3" s="113">
        <v>1.0</v>
      </c>
      <c r="O3" s="125" t="s">
        <v>660</v>
      </c>
      <c r="P3" s="125" t="s">
        <v>102</v>
      </c>
      <c r="Q3" s="113">
        <v>5.0</v>
      </c>
      <c r="R3" s="113">
        <v>5.0</v>
      </c>
      <c r="S3" s="113">
        <v>5.0</v>
      </c>
      <c r="T3" s="113">
        <v>4.5</v>
      </c>
      <c r="U3" s="113">
        <v>7.0</v>
      </c>
      <c r="V3" s="113">
        <v>6.0</v>
      </c>
      <c r="W3" s="113">
        <v>6.0</v>
      </c>
      <c r="Y3" s="113">
        <v>6.0</v>
      </c>
      <c r="Z3" s="113">
        <v>6.5</v>
      </c>
      <c r="AA3" s="113">
        <v>6.5</v>
      </c>
      <c r="AB3" s="113">
        <v>6.5</v>
      </c>
      <c r="AC3" s="113">
        <v>5.0</v>
      </c>
      <c r="AD3" s="113">
        <v>6.0</v>
      </c>
      <c r="AE3" s="113">
        <v>7.0</v>
      </c>
      <c r="AF3" s="113">
        <v>5.0</v>
      </c>
      <c r="AG3" s="113">
        <v>7.5</v>
      </c>
      <c r="AH3" s="113">
        <v>5.5</v>
      </c>
      <c r="AI3" s="113">
        <v>6.0</v>
      </c>
      <c r="AJ3" s="113">
        <v>5.5</v>
      </c>
    </row>
    <row r="4" ht="15.75" customHeight="1">
      <c r="A4" s="113" t="s">
        <v>234</v>
      </c>
      <c r="B4" s="113" t="s">
        <v>235</v>
      </c>
      <c r="C4" s="113">
        <v>294.0</v>
      </c>
      <c r="D4" s="113">
        <v>45.0</v>
      </c>
      <c r="E4" s="113">
        <v>94.0</v>
      </c>
      <c r="F4" s="113" t="s">
        <v>56</v>
      </c>
      <c r="G4" s="137" t="s">
        <v>661</v>
      </c>
      <c r="H4" s="138" t="str">
        <f t="shared" ref="H4:H14" si="1">CONCATENATE(G4, "/", I4)</f>
        <v>5/2/2004</v>
      </c>
      <c r="I4" s="138" t="s">
        <v>662</v>
      </c>
      <c r="J4" s="113">
        <v>18.0</v>
      </c>
      <c r="K4" s="113" t="s">
        <v>236</v>
      </c>
      <c r="L4" s="113">
        <v>2021.0</v>
      </c>
      <c r="M4" s="113" t="s">
        <v>572</v>
      </c>
      <c r="N4" s="113">
        <v>2.0</v>
      </c>
      <c r="O4" s="125" t="s">
        <v>663</v>
      </c>
      <c r="P4" s="125" t="s">
        <v>532</v>
      </c>
      <c r="Q4" s="113">
        <v>7.0</v>
      </c>
      <c r="S4" s="113">
        <v>5.5</v>
      </c>
      <c r="T4" s="113">
        <v>6.5</v>
      </c>
      <c r="U4" s="113">
        <v>6.0</v>
      </c>
      <c r="V4" s="113">
        <v>5.5</v>
      </c>
      <c r="W4" s="113">
        <v>7.0</v>
      </c>
      <c r="X4" s="113">
        <v>7.0</v>
      </c>
      <c r="Y4" s="113">
        <v>5.5</v>
      </c>
      <c r="Z4" s="113">
        <v>6.0</v>
      </c>
      <c r="AA4" s="113">
        <v>6.5</v>
      </c>
      <c r="AB4" s="113">
        <v>6.0</v>
      </c>
      <c r="AC4" s="113">
        <v>5.5</v>
      </c>
      <c r="AD4" s="113">
        <v>5.5</v>
      </c>
      <c r="AE4" s="113">
        <v>5.5</v>
      </c>
      <c r="AF4" s="113">
        <v>6.5</v>
      </c>
      <c r="AG4" s="113">
        <v>6.5</v>
      </c>
      <c r="AH4" s="113">
        <v>6.5</v>
      </c>
      <c r="AI4" s="113">
        <v>6.5</v>
      </c>
      <c r="AJ4" s="113">
        <v>6.5</v>
      </c>
    </row>
    <row r="5" ht="15.75" customHeight="1">
      <c r="A5" s="113" t="s">
        <v>363</v>
      </c>
      <c r="B5" s="113" t="s">
        <v>364</v>
      </c>
      <c r="C5" s="113">
        <v>335.0</v>
      </c>
      <c r="D5" s="113">
        <v>23.0</v>
      </c>
      <c r="E5" s="113">
        <v>135.0</v>
      </c>
      <c r="F5" s="113" t="s">
        <v>45</v>
      </c>
      <c r="G5" s="137" t="s">
        <v>664</v>
      </c>
      <c r="H5" s="138" t="str">
        <f t="shared" si="1"/>
        <v>16/12/1993</v>
      </c>
      <c r="I5" s="138" t="s">
        <v>665</v>
      </c>
      <c r="J5" s="113">
        <v>29.0</v>
      </c>
      <c r="K5" s="113" t="s">
        <v>365</v>
      </c>
      <c r="L5" s="113">
        <v>2014.0</v>
      </c>
      <c r="M5" s="113" t="s">
        <v>548</v>
      </c>
      <c r="N5" s="113">
        <v>2.0</v>
      </c>
      <c r="O5" s="125" t="s">
        <v>632</v>
      </c>
      <c r="P5" s="125" t="s">
        <v>71</v>
      </c>
      <c r="Q5" s="113">
        <v>5.5</v>
      </c>
      <c r="R5" s="113">
        <v>7.0</v>
      </c>
      <c r="S5" s="113">
        <v>5.5</v>
      </c>
      <c r="T5" s="113">
        <v>5.0</v>
      </c>
      <c r="U5" s="113">
        <v>6.0</v>
      </c>
      <c r="V5" s="113">
        <v>6.5</v>
      </c>
      <c r="W5" s="113">
        <v>5.0</v>
      </c>
      <c r="X5" s="113">
        <v>7.0</v>
      </c>
      <c r="Y5" s="113">
        <v>6.0</v>
      </c>
      <c r="Z5" s="113">
        <v>5.5</v>
      </c>
      <c r="AA5" s="113">
        <v>6.5</v>
      </c>
      <c r="AB5" s="113">
        <v>5.5</v>
      </c>
      <c r="AC5" s="113">
        <v>6.5</v>
      </c>
      <c r="AD5" s="113">
        <v>5.0</v>
      </c>
      <c r="AE5" s="113">
        <v>5.5</v>
      </c>
      <c r="AF5" s="113">
        <v>5.5</v>
      </c>
      <c r="AG5" s="113">
        <v>7.0</v>
      </c>
      <c r="AH5" s="113">
        <v>6.0</v>
      </c>
      <c r="AI5" s="113">
        <v>6.0</v>
      </c>
      <c r="AJ5" s="113">
        <v>5.5</v>
      </c>
    </row>
    <row r="6" ht="15.75" customHeight="1">
      <c r="A6" s="113" t="s">
        <v>451</v>
      </c>
      <c r="B6" s="113" t="s">
        <v>452</v>
      </c>
      <c r="C6" s="113">
        <v>229.0</v>
      </c>
      <c r="D6" s="113">
        <v>91.0</v>
      </c>
      <c r="E6" s="113">
        <v>29.0</v>
      </c>
      <c r="F6" s="113" t="s">
        <v>45</v>
      </c>
      <c r="G6" s="137" t="s">
        <v>666</v>
      </c>
      <c r="H6" s="138" t="str">
        <f t="shared" si="1"/>
        <v>10/10/1996</v>
      </c>
      <c r="I6" s="125" t="s">
        <v>667</v>
      </c>
      <c r="J6" s="113">
        <v>26.0</v>
      </c>
      <c r="K6" s="113" t="s">
        <v>148</v>
      </c>
      <c r="L6" s="113">
        <v>2014.0</v>
      </c>
      <c r="M6" s="113" t="s">
        <v>572</v>
      </c>
      <c r="N6" s="113">
        <v>2.0</v>
      </c>
      <c r="O6" s="125" t="s">
        <v>668</v>
      </c>
      <c r="P6" s="125" t="s">
        <v>305</v>
      </c>
      <c r="Q6" s="113">
        <v>4.5</v>
      </c>
      <c r="R6" s="113">
        <v>4.5</v>
      </c>
      <c r="S6" s="113">
        <v>4.0</v>
      </c>
      <c r="U6" s="113">
        <v>4.0</v>
      </c>
      <c r="V6" s="113">
        <v>5.0</v>
      </c>
      <c r="W6" s="113">
        <v>4.5</v>
      </c>
      <c r="X6" s="113">
        <v>4.0</v>
      </c>
      <c r="Y6" s="113">
        <v>5.5</v>
      </c>
      <c r="Z6" s="113">
        <v>4.0</v>
      </c>
      <c r="AA6" s="113">
        <v>5.5</v>
      </c>
      <c r="AB6" s="113">
        <v>4.0</v>
      </c>
      <c r="AC6" s="113">
        <v>5.5</v>
      </c>
      <c r="AD6" s="113">
        <v>4.5</v>
      </c>
      <c r="AE6" s="113">
        <v>4.5</v>
      </c>
      <c r="AF6" s="113">
        <v>4.0</v>
      </c>
      <c r="AG6" s="113">
        <v>4.8</v>
      </c>
      <c r="AH6" s="113">
        <v>4.5</v>
      </c>
      <c r="AI6" s="113">
        <v>4.5</v>
      </c>
      <c r="AJ6" s="113">
        <v>4.0</v>
      </c>
    </row>
    <row r="7" ht="15.75" customHeight="1">
      <c r="A7" s="113" t="s">
        <v>275</v>
      </c>
      <c r="B7" s="113" t="s">
        <v>276</v>
      </c>
      <c r="C7" s="113">
        <v>280.0</v>
      </c>
      <c r="D7" s="113">
        <v>52.0</v>
      </c>
      <c r="E7" s="113">
        <v>80.0</v>
      </c>
      <c r="F7" s="113" t="s">
        <v>45</v>
      </c>
      <c r="G7" s="137" t="s">
        <v>669</v>
      </c>
      <c r="H7" s="138" t="str">
        <f t="shared" si="1"/>
        <v>6/1/1997</v>
      </c>
      <c r="I7" s="125" t="s">
        <v>670</v>
      </c>
      <c r="J7" s="139">
        <v>28.0</v>
      </c>
      <c r="K7" s="113" t="s">
        <v>277</v>
      </c>
      <c r="L7" s="113">
        <v>2015.0</v>
      </c>
      <c r="M7" s="113" t="s">
        <v>548</v>
      </c>
      <c r="N7" s="113">
        <v>1.0</v>
      </c>
      <c r="O7" s="125" t="s">
        <v>278</v>
      </c>
      <c r="P7" s="125" t="s">
        <v>636</v>
      </c>
      <c r="Q7" s="113">
        <v>6.5</v>
      </c>
      <c r="R7" s="113">
        <v>5.5</v>
      </c>
      <c r="S7" s="113">
        <v>6.5</v>
      </c>
      <c r="T7" s="113">
        <v>6.0</v>
      </c>
      <c r="U7" s="113">
        <v>5.5</v>
      </c>
      <c r="V7" s="113">
        <v>6.0</v>
      </c>
      <c r="W7" s="113">
        <v>6.0</v>
      </c>
      <c r="X7" s="113">
        <v>5.5</v>
      </c>
      <c r="Y7" s="113">
        <v>5.5</v>
      </c>
      <c r="Z7" s="113">
        <v>5.5</v>
      </c>
      <c r="AA7" s="113">
        <v>7.0</v>
      </c>
      <c r="AB7" s="113">
        <v>5.5</v>
      </c>
      <c r="AC7" s="113">
        <v>6.5</v>
      </c>
      <c r="AD7" s="113">
        <v>5.5</v>
      </c>
      <c r="AE7" s="113">
        <v>6.5</v>
      </c>
      <c r="AF7" s="113">
        <v>6.0</v>
      </c>
      <c r="AH7" s="113">
        <v>6.0</v>
      </c>
      <c r="AI7" s="113">
        <v>5.5</v>
      </c>
      <c r="AJ7" s="113">
        <v>5.0</v>
      </c>
    </row>
    <row r="8" ht="15.75" customHeight="1">
      <c r="A8" s="113" t="s">
        <v>211</v>
      </c>
      <c r="B8" s="113" t="s">
        <v>212</v>
      </c>
      <c r="C8" s="113">
        <v>238.0</v>
      </c>
      <c r="D8" s="113">
        <v>80.0</v>
      </c>
      <c r="E8" s="113">
        <v>38.0</v>
      </c>
      <c r="F8" s="113" t="s">
        <v>45</v>
      </c>
      <c r="G8" s="137" t="s">
        <v>671</v>
      </c>
      <c r="H8" s="138" t="str">
        <f t="shared" si="1"/>
        <v>15/2/2001</v>
      </c>
      <c r="I8" s="125" t="s">
        <v>672</v>
      </c>
      <c r="J8" s="113">
        <v>21.0</v>
      </c>
      <c r="K8" s="113" t="s">
        <v>213</v>
      </c>
      <c r="L8" s="113">
        <v>2021.0</v>
      </c>
      <c r="M8" s="113" t="s">
        <v>548</v>
      </c>
      <c r="N8" s="113">
        <v>2.0</v>
      </c>
      <c r="O8" s="125" t="s">
        <v>673</v>
      </c>
      <c r="P8" s="125" t="s">
        <v>169</v>
      </c>
      <c r="Q8" s="113">
        <v>6.0</v>
      </c>
      <c r="R8" s="113">
        <v>4.5</v>
      </c>
      <c r="S8" s="113">
        <v>6.5</v>
      </c>
      <c r="T8" s="113">
        <v>4.5</v>
      </c>
      <c r="U8" s="113">
        <v>5.5</v>
      </c>
      <c r="V8" s="113">
        <v>4.5</v>
      </c>
      <c r="W8" s="113">
        <v>6.0</v>
      </c>
      <c r="X8" s="113">
        <v>6.0</v>
      </c>
      <c r="Y8" s="113">
        <v>4.0</v>
      </c>
      <c r="Z8" s="113">
        <v>4.5</v>
      </c>
      <c r="AA8" s="113">
        <v>4.0</v>
      </c>
      <c r="AB8" s="113">
        <v>6.0</v>
      </c>
      <c r="AC8" s="113">
        <v>6.5</v>
      </c>
      <c r="AD8" s="113">
        <v>5.5</v>
      </c>
      <c r="AE8" s="113">
        <v>4.5</v>
      </c>
      <c r="AF8" s="113">
        <v>5.0</v>
      </c>
      <c r="AG8" s="113">
        <v>6.0</v>
      </c>
      <c r="AH8" s="113">
        <v>5.5</v>
      </c>
      <c r="AI8" s="113">
        <v>5.5</v>
      </c>
      <c r="AJ8" s="113">
        <v>5.0</v>
      </c>
    </row>
    <row r="9" ht="15.75" customHeight="1">
      <c r="A9" s="113" t="s">
        <v>145</v>
      </c>
      <c r="B9" s="113" t="s">
        <v>146</v>
      </c>
      <c r="C9" s="113">
        <v>250.0</v>
      </c>
      <c r="D9" s="113">
        <v>70.0</v>
      </c>
      <c r="E9" s="113">
        <v>50.0</v>
      </c>
      <c r="F9" s="113" t="s">
        <v>56</v>
      </c>
      <c r="G9" s="137" t="s">
        <v>674</v>
      </c>
      <c r="H9" s="138" t="str">
        <f t="shared" si="1"/>
        <v>25/12/1991</v>
      </c>
      <c r="I9" s="125" t="s">
        <v>675</v>
      </c>
      <c r="J9" s="113">
        <v>31.0</v>
      </c>
      <c r="K9" s="113" t="s">
        <v>148</v>
      </c>
      <c r="L9" s="113">
        <v>2008.0</v>
      </c>
      <c r="M9" s="113" t="s">
        <v>572</v>
      </c>
      <c r="N9" s="113">
        <v>1.0</v>
      </c>
      <c r="O9" s="125" t="s">
        <v>676</v>
      </c>
      <c r="P9" s="125" t="s">
        <v>84</v>
      </c>
      <c r="Q9" s="113">
        <v>4.5</v>
      </c>
      <c r="R9" s="113">
        <v>5.5</v>
      </c>
      <c r="S9" s="113">
        <v>5.5</v>
      </c>
      <c r="T9" s="113">
        <v>4.0</v>
      </c>
      <c r="U9" s="113">
        <v>6.0</v>
      </c>
      <c r="V9" s="113">
        <v>3.5</v>
      </c>
      <c r="W9" s="113">
        <v>6.0</v>
      </c>
      <c r="X9" s="113">
        <v>4.0</v>
      </c>
      <c r="Y9" s="113">
        <v>5.0</v>
      </c>
      <c r="Z9" s="113">
        <v>3.5</v>
      </c>
      <c r="AA9" s="113">
        <v>5.5</v>
      </c>
      <c r="AB9" s="113">
        <v>5.5</v>
      </c>
      <c r="AC9" s="113">
        <v>6.0</v>
      </c>
      <c r="AD9" s="113">
        <v>3.5</v>
      </c>
      <c r="AE9" s="113">
        <v>5.5</v>
      </c>
      <c r="AF9" s="113">
        <v>4.0</v>
      </c>
      <c r="AG9" s="113">
        <v>5.5</v>
      </c>
      <c r="AH9" s="113">
        <v>4.5</v>
      </c>
      <c r="AI9" s="113">
        <v>4.5</v>
      </c>
      <c r="AJ9" s="113">
        <v>4.5</v>
      </c>
    </row>
    <row r="10" ht="15.75" customHeight="1">
      <c r="A10" s="113" t="s">
        <v>331</v>
      </c>
      <c r="B10" s="113" t="s">
        <v>332</v>
      </c>
      <c r="C10" s="113">
        <v>223.0</v>
      </c>
      <c r="D10" s="113">
        <v>98.0</v>
      </c>
      <c r="E10" s="113">
        <v>23.0</v>
      </c>
      <c r="F10" s="113" t="s">
        <v>56</v>
      </c>
      <c r="G10" s="137" t="s">
        <v>677</v>
      </c>
      <c r="H10" s="140" t="str">
        <f t="shared" si="1"/>
        <v>7/7/1992</v>
      </c>
      <c r="I10" s="141" t="s">
        <v>678</v>
      </c>
      <c r="J10" s="113">
        <v>33.0</v>
      </c>
      <c r="K10" s="113" t="s">
        <v>213</v>
      </c>
      <c r="L10" s="113">
        <v>2008.0</v>
      </c>
      <c r="M10" s="113" t="s">
        <v>572</v>
      </c>
      <c r="N10" s="113">
        <v>2.0</v>
      </c>
      <c r="O10" s="125" t="s">
        <v>660</v>
      </c>
      <c r="P10" s="125" t="s">
        <v>679</v>
      </c>
      <c r="R10" s="113">
        <v>5.0</v>
      </c>
      <c r="S10" s="113">
        <v>4.0</v>
      </c>
      <c r="T10" s="113">
        <v>3.5</v>
      </c>
      <c r="U10" s="113">
        <v>4.0</v>
      </c>
      <c r="V10" s="113">
        <v>5.5</v>
      </c>
      <c r="W10" s="113">
        <v>4.5</v>
      </c>
      <c r="X10" s="113">
        <v>4.5</v>
      </c>
      <c r="Y10" s="113">
        <v>5.0</v>
      </c>
      <c r="Z10" s="113">
        <v>6.0</v>
      </c>
      <c r="AA10" s="113">
        <v>5.0</v>
      </c>
      <c r="AB10" s="113">
        <v>3.5</v>
      </c>
      <c r="AC10" s="113">
        <v>5.0</v>
      </c>
      <c r="AD10" s="113">
        <v>3.5</v>
      </c>
      <c r="AE10" s="113">
        <v>5.0</v>
      </c>
      <c r="AF10" s="113">
        <v>4.9</v>
      </c>
      <c r="AG10" s="113">
        <v>6.5</v>
      </c>
      <c r="AH10" s="113">
        <v>5.0</v>
      </c>
      <c r="AJ10" s="113">
        <v>6.5</v>
      </c>
    </row>
    <row r="11" ht="15.75" customHeight="1">
      <c r="A11" s="113" t="s">
        <v>369</v>
      </c>
      <c r="B11" s="113" t="s">
        <v>370</v>
      </c>
      <c r="C11" s="113">
        <v>296.0</v>
      </c>
      <c r="D11" s="113">
        <v>43.0</v>
      </c>
      <c r="E11" s="113">
        <v>96.0</v>
      </c>
      <c r="F11" s="113" t="s">
        <v>56</v>
      </c>
      <c r="G11" s="125" t="s">
        <v>680</v>
      </c>
      <c r="H11" s="138" t="str">
        <f t="shared" si="1"/>
        <v>24/08/2006</v>
      </c>
      <c r="I11" s="125" t="s">
        <v>681</v>
      </c>
      <c r="J11" s="113">
        <v>16.0</v>
      </c>
      <c r="K11" s="113" t="s">
        <v>371</v>
      </c>
      <c r="L11" s="113">
        <v>2021.0</v>
      </c>
      <c r="M11" s="113" t="s">
        <v>572</v>
      </c>
      <c r="N11" s="113">
        <v>1.0</v>
      </c>
      <c r="O11" s="125" t="s">
        <v>682</v>
      </c>
      <c r="P11" s="125" t="s">
        <v>683</v>
      </c>
      <c r="Q11" s="113">
        <v>6.0</v>
      </c>
      <c r="R11" s="113">
        <v>5.5</v>
      </c>
      <c r="S11" s="113">
        <v>7.0</v>
      </c>
      <c r="T11" s="113">
        <v>6.0</v>
      </c>
      <c r="V11" s="113">
        <v>5.5</v>
      </c>
      <c r="W11" s="113">
        <v>5.5</v>
      </c>
      <c r="X11" s="113">
        <v>6.0</v>
      </c>
      <c r="Y11" s="113">
        <v>6.0</v>
      </c>
      <c r="Z11" s="113">
        <v>5.5</v>
      </c>
      <c r="AA11" s="113">
        <v>6.0</v>
      </c>
      <c r="AB11" s="113">
        <v>7.0</v>
      </c>
      <c r="AC11" s="113">
        <v>5.5</v>
      </c>
      <c r="AD11" s="113">
        <v>5.5</v>
      </c>
      <c r="AE11" s="113">
        <v>5.5</v>
      </c>
      <c r="AF11" s="113">
        <v>6.0</v>
      </c>
      <c r="AG11" s="113">
        <v>9.5</v>
      </c>
      <c r="AH11" s="113">
        <v>6.5</v>
      </c>
      <c r="AI11" s="113">
        <v>8.0</v>
      </c>
      <c r="AJ11" s="113">
        <v>8.0</v>
      </c>
    </row>
    <row r="12" ht="15.75" customHeight="1">
      <c r="A12" s="113" t="s">
        <v>184</v>
      </c>
      <c r="B12" s="113" t="s">
        <v>185</v>
      </c>
      <c r="C12" s="113">
        <v>268.0</v>
      </c>
      <c r="E12" s="113">
        <v>68.0</v>
      </c>
      <c r="F12" s="113" t="s">
        <v>45</v>
      </c>
      <c r="G12" s="125" t="s">
        <v>684</v>
      </c>
      <c r="H12" s="138" t="str">
        <f t="shared" si="1"/>
        <v>6/2/1990</v>
      </c>
      <c r="I12" s="125" t="s">
        <v>685</v>
      </c>
      <c r="J12" s="113">
        <v>32.0</v>
      </c>
      <c r="K12" s="113" t="s">
        <v>186</v>
      </c>
      <c r="L12" s="113">
        <v>2007.0</v>
      </c>
      <c r="M12" s="113" t="s">
        <v>572</v>
      </c>
      <c r="N12" s="113">
        <v>2.0</v>
      </c>
      <c r="O12" s="125" t="s">
        <v>182</v>
      </c>
      <c r="P12" s="125" t="s">
        <v>187</v>
      </c>
      <c r="Q12" s="113">
        <v>5.5</v>
      </c>
      <c r="S12" s="113">
        <v>7.0</v>
      </c>
      <c r="T12" s="113">
        <v>7.0</v>
      </c>
      <c r="U12" s="113">
        <v>6.5</v>
      </c>
      <c r="V12" s="113">
        <v>5.5</v>
      </c>
      <c r="W12" s="113">
        <v>7.0</v>
      </c>
      <c r="X12" s="113">
        <v>6.0</v>
      </c>
      <c r="Y12" s="113">
        <v>4.5</v>
      </c>
      <c r="Z12" s="113">
        <v>7.0</v>
      </c>
      <c r="AA12" s="113">
        <v>5.5</v>
      </c>
      <c r="AB12" s="113">
        <v>4.5</v>
      </c>
      <c r="AC12" s="113">
        <v>6.0</v>
      </c>
      <c r="AD12" s="113">
        <v>6.0</v>
      </c>
      <c r="AE12" s="113">
        <v>6.0</v>
      </c>
      <c r="AF12" s="113">
        <v>6.5</v>
      </c>
      <c r="AG12" s="113">
        <v>5.5</v>
      </c>
      <c r="AH12" s="113">
        <v>7.0</v>
      </c>
      <c r="AI12" s="113">
        <v>6.0</v>
      </c>
      <c r="AJ12" s="113">
        <v>6.0</v>
      </c>
    </row>
    <row r="13" ht="15.75" customHeight="1">
      <c r="A13" s="113" t="s">
        <v>221</v>
      </c>
      <c r="B13" s="113" t="s">
        <v>222</v>
      </c>
      <c r="C13" s="113">
        <v>222.0</v>
      </c>
      <c r="D13" s="113">
        <v>99.0</v>
      </c>
      <c r="E13" s="113">
        <v>22.0</v>
      </c>
      <c r="F13" s="113" t="s">
        <v>56</v>
      </c>
      <c r="G13" s="125" t="s">
        <v>686</v>
      </c>
      <c r="H13" s="138" t="str">
        <f t="shared" si="1"/>
        <v>30/7/1988</v>
      </c>
      <c r="I13" s="125" t="s">
        <v>687</v>
      </c>
      <c r="J13" s="113">
        <v>34.0</v>
      </c>
      <c r="K13" s="113" t="s">
        <v>223</v>
      </c>
      <c r="L13" s="113">
        <v>2006.0</v>
      </c>
      <c r="M13" s="113" t="s">
        <v>572</v>
      </c>
      <c r="N13" s="113">
        <v>1.0</v>
      </c>
      <c r="O13" s="125" t="s">
        <v>688</v>
      </c>
      <c r="P13" s="125" t="s">
        <v>225</v>
      </c>
      <c r="Q13" s="113">
        <v>5.5</v>
      </c>
      <c r="R13" s="113">
        <v>4.5</v>
      </c>
      <c r="S13" s="113">
        <v>3.0</v>
      </c>
      <c r="T13" s="113">
        <v>5.5</v>
      </c>
      <c r="U13" s="113">
        <v>6.0</v>
      </c>
      <c r="V13" s="113">
        <v>5.0</v>
      </c>
      <c r="W13" s="113">
        <v>4.1</v>
      </c>
      <c r="X13" s="113">
        <v>3.5</v>
      </c>
      <c r="Y13" s="113">
        <v>4.0</v>
      </c>
      <c r="Z13" s="113">
        <v>4.5</v>
      </c>
      <c r="AA13" s="113">
        <v>4.5</v>
      </c>
      <c r="AB13" s="113">
        <v>4.5</v>
      </c>
      <c r="AC13" s="113">
        <v>4.5</v>
      </c>
      <c r="AD13" s="113">
        <v>5.0</v>
      </c>
      <c r="AE13" s="113">
        <v>4.0</v>
      </c>
      <c r="AF13" s="113">
        <v>5.0</v>
      </c>
      <c r="AG13" s="113">
        <v>6.0</v>
      </c>
      <c r="AH13" s="113">
        <v>5.0</v>
      </c>
      <c r="AI13" s="113">
        <v>5.5</v>
      </c>
      <c r="AJ13" s="113">
        <v>5.5</v>
      </c>
    </row>
    <row r="14" ht="15.75" customHeight="1">
      <c r="A14" s="113" t="s">
        <v>406</v>
      </c>
      <c r="B14" s="113" t="s">
        <v>407</v>
      </c>
      <c r="C14" s="113">
        <v>287.0</v>
      </c>
      <c r="D14" s="113">
        <v>49.0</v>
      </c>
      <c r="E14" s="113">
        <v>87.0</v>
      </c>
      <c r="F14" s="113" t="s">
        <v>45</v>
      </c>
      <c r="G14" s="125" t="s">
        <v>689</v>
      </c>
      <c r="H14" s="138" t="str">
        <f t="shared" si="1"/>
        <v>11/6/1989</v>
      </c>
      <c r="I14" s="125" t="s">
        <v>690</v>
      </c>
      <c r="J14" s="113">
        <v>33.0</v>
      </c>
      <c r="K14" s="113" t="s">
        <v>408</v>
      </c>
      <c r="L14" s="113">
        <v>2006.0</v>
      </c>
      <c r="M14" s="113" t="s">
        <v>548</v>
      </c>
      <c r="N14" s="113">
        <v>1.0</v>
      </c>
      <c r="O14" s="125" t="s">
        <v>691</v>
      </c>
      <c r="P14" s="125" t="s">
        <v>368</v>
      </c>
      <c r="Q14" s="113">
        <v>6.0</v>
      </c>
      <c r="R14" s="113">
        <v>7.0</v>
      </c>
      <c r="S14" s="113">
        <v>5.5</v>
      </c>
      <c r="T14" s="113">
        <v>5.5</v>
      </c>
      <c r="U14" s="113">
        <v>5.5</v>
      </c>
      <c r="W14" s="113">
        <v>7.0</v>
      </c>
      <c r="X14" s="113">
        <v>6.0</v>
      </c>
      <c r="Y14" s="113">
        <v>6.0</v>
      </c>
      <c r="Z14" s="113">
        <v>6.0</v>
      </c>
      <c r="AA14" s="113">
        <v>7.0</v>
      </c>
      <c r="AB14" s="113">
        <v>6.0</v>
      </c>
      <c r="AC14" s="113">
        <v>6.0</v>
      </c>
      <c r="AD14" s="113">
        <v>5.5</v>
      </c>
      <c r="AE14" s="113">
        <v>6.5</v>
      </c>
      <c r="AF14" s="113">
        <v>6.0</v>
      </c>
      <c r="AG14" s="113">
        <v>7.0</v>
      </c>
      <c r="AH14" s="113">
        <v>6.5</v>
      </c>
      <c r="AI14" s="113">
        <v>6.0</v>
      </c>
      <c r="AJ14" s="113">
        <v>5.5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Q1:S1"/>
    <mergeCell ref="T1:Y1"/>
    <mergeCell ref="Z1:AE1"/>
    <mergeCell ref="AF1:A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3" t="s">
        <v>2</v>
      </c>
      <c r="R1" s="114" t="s">
        <v>487</v>
      </c>
      <c r="X1" s="115" t="s">
        <v>488</v>
      </c>
      <c r="AD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7" t="s">
        <v>656</v>
      </c>
      <c r="F2" s="118" t="s">
        <v>494</v>
      </c>
      <c r="G2" s="118" t="s">
        <v>495</v>
      </c>
      <c r="H2" s="118" t="s">
        <v>496</v>
      </c>
      <c r="I2" s="118" t="s">
        <v>498</v>
      </c>
      <c r="J2" s="118" t="s">
        <v>497</v>
      </c>
      <c r="K2" s="118" t="s">
        <v>499</v>
      </c>
      <c r="L2" s="118" t="s">
        <v>500</v>
      </c>
      <c r="M2" s="118" t="s">
        <v>501</v>
      </c>
      <c r="N2" s="118" t="s">
        <v>502</v>
      </c>
      <c r="O2" s="119" t="s">
        <v>503</v>
      </c>
      <c r="P2" s="119" t="s">
        <v>504</v>
      </c>
      <c r="Q2" s="119" t="s">
        <v>505</v>
      </c>
      <c r="R2" s="120" t="s">
        <v>506</v>
      </c>
      <c r="S2" s="120" t="s">
        <v>507</v>
      </c>
      <c r="T2" s="120" t="s">
        <v>508</v>
      </c>
      <c r="U2" s="120" t="s">
        <v>509</v>
      </c>
      <c r="V2" s="120" t="s">
        <v>510</v>
      </c>
      <c r="W2" s="120" t="s">
        <v>511</v>
      </c>
      <c r="X2" s="121" t="s">
        <v>512</v>
      </c>
      <c r="Y2" s="121" t="s">
        <v>513</v>
      </c>
      <c r="Z2" s="121" t="s">
        <v>514</v>
      </c>
      <c r="AA2" s="121" t="s">
        <v>515</v>
      </c>
      <c r="AB2" s="121" t="s">
        <v>516</v>
      </c>
      <c r="AC2" s="121" t="s">
        <v>517</v>
      </c>
      <c r="AD2" s="122" t="s">
        <v>36</v>
      </c>
      <c r="AE2" s="122" t="s">
        <v>37</v>
      </c>
      <c r="AF2" s="122" t="s">
        <v>518</v>
      </c>
      <c r="AG2" s="122" t="s">
        <v>39</v>
      </c>
      <c r="AH2" s="122" t="s">
        <v>519</v>
      </c>
    </row>
    <row r="3" ht="15.75" customHeight="1">
      <c r="A3" s="113" t="s">
        <v>383</v>
      </c>
      <c r="B3" s="113" t="s">
        <v>384</v>
      </c>
      <c r="C3" s="129">
        <v>277.0</v>
      </c>
      <c r="D3" s="129">
        <v>54.0</v>
      </c>
      <c r="E3" s="129">
        <v>77.0</v>
      </c>
      <c r="F3" s="113" t="s">
        <v>692</v>
      </c>
      <c r="G3" s="125" t="s">
        <v>693</v>
      </c>
      <c r="H3" s="113">
        <v>17.0</v>
      </c>
      <c r="I3" s="113">
        <v>2024.0</v>
      </c>
      <c r="J3" s="113" t="s">
        <v>132</v>
      </c>
      <c r="K3" s="113" t="s">
        <v>47</v>
      </c>
      <c r="L3" s="113" t="s">
        <v>553</v>
      </c>
      <c r="M3" s="125" t="s">
        <v>694</v>
      </c>
      <c r="N3" s="125" t="s">
        <v>248</v>
      </c>
      <c r="O3" s="113">
        <v>56.0</v>
      </c>
      <c r="Q3" s="113">
        <v>59.0</v>
      </c>
      <c r="R3" s="113">
        <v>68.0</v>
      </c>
      <c r="S3" s="113">
        <v>68.0</v>
      </c>
      <c r="T3" s="113">
        <v>56.0</v>
      </c>
      <c r="U3" s="113">
        <v>65.0</v>
      </c>
      <c r="W3" s="113">
        <v>68.0</v>
      </c>
      <c r="X3" s="113">
        <v>62.0</v>
      </c>
      <c r="Y3" s="113">
        <v>59.0</v>
      </c>
      <c r="Z3" s="113">
        <v>54.0</v>
      </c>
      <c r="AA3" s="113">
        <v>56.0</v>
      </c>
      <c r="AB3" s="113">
        <v>68.0</v>
      </c>
      <c r="AC3" s="113">
        <v>59.0</v>
      </c>
      <c r="AD3" s="113">
        <v>62.0</v>
      </c>
      <c r="AE3" s="113">
        <v>65.0</v>
      </c>
      <c r="AF3" s="113">
        <v>66.0</v>
      </c>
      <c r="AG3" s="113">
        <v>64.0</v>
      </c>
      <c r="AH3" s="113">
        <v>66.0</v>
      </c>
    </row>
    <row r="4" ht="15.75" customHeight="1">
      <c r="A4" s="113" t="s">
        <v>165</v>
      </c>
      <c r="B4" s="113" t="s">
        <v>166</v>
      </c>
      <c r="C4" s="129">
        <v>342.0</v>
      </c>
      <c r="D4" s="129">
        <v>20.0</v>
      </c>
      <c r="E4" s="129">
        <v>142.0</v>
      </c>
      <c r="F4" s="113" t="s">
        <v>695</v>
      </c>
      <c r="G4" s="125" t="s">
        <v>696</v>
      </c>
      <c r="I4" s="113">
        <v>2015.0</v>
      </c>
      <c r="J4" s="113" t="s">
        <v>167</v>
      </c>
      <c r="K4" s="113" t="s">
        <v>52</v>
      </c>
      <c r="L4" s="113" t="s">
        <v>563</v>
      </c>
      <c r="M4" s="125" t="s">
        <v>668</v>
      </c>
      <c r="N4" s="125" t="s">
        <v>169</v>
      </c>
      <c r="O4" s="113">
        <v>54.0</v>
      </c>
      <c r="Q4" s="113">
        <v>64.0</v>
      </c>
      <c r="R4" s="113">
        <v>57.0</v>
      </c>
      <c r="S4" s="113">
        <v>61.0</v>
      </c>
      <c r="T4" s="113">
        <v>54.0</v>
      </c>
      <c r="U4" s="113">
        <v>64.0</v>
      </c>
      <c r="W4" s="113">
        <v>50.0</v>
      </c>
      <c r="X4" s="113">
        <v>57.0</v>
      </c>
      <c r="Y4" s="113">
        <v>54.0</v>
      </c>
      <c r="Z4" s="113">
        <v>68.0</v>
      </c>
      <c r="AA4" s="113">
        <v>54.0</v>
      </c>
      <c r="AB4" s="113">
        <v>64.0</v>
      </c>
      <c r="AC4" s="113">
        <v>68.0</v>
      </c>
      <c r="AD4" s="113">
        <v>56.0</v>
      </c>
      <c r="AE4" s="113">
        <v>71.0</v>
      </c>
      <c r="AF4" s="113">
        <v>61.0</v>
      </c>
      <c r="AG4" s="113">
        <v>61.0</v>
      </c>
      <c r="AH4" s="113">
        <v>58.0</v>
      </c>
    </row>
    <row r="5" ht="15.75" customHeight="1">
      <c r="A5" s="113" t="s">
        <v>130</v>
      </c>
      <c r="B5" s="113" t="s">
        <v>131</v>
      </c>
      <c r="C5" s="129">
        <v>350.0</v>
      </c>
      <c r="D5" s="129">
        <v>16.0</v>
      </c>
      <c r="E5" s="129">
        <v>150.0</v>
      </c>
      <c r="F5" s="113" t="s">
        <v>695</v>
      </c>
      <c r="G5" s="125" t="s">
        <v>697</v>
      </c>
      <c r="H5" s="113">
        <v>31.0</v>
      </c>
      <c r="I5" s="113">
        <v>2012.0</v>
      </c>
      <c r="J5" s="113" t="s">
        <v>132</v>
      </c>
      <c r="K5" s="113" t="s">
        <v>52</v>
      </c>
      <c r="L5" s="113" t="s">
        <v>553</v>
      </c>
      <c r="M5" s="125" t="s">
        <v>526</v>
      </c>
      <c r="N5" s="125" t="s">
        <v>116</v>
      </c>
      <c r="O5" s="113">
        <v>50.0</v>
      </c>
      <c r="Q5" s="113">
        <v>57.0</v>
      </c>
      <c r="R5" s="113">
        <v>54.0</v>
      </c>
      <c r="S5" s="113">
        <v>61.0</v>
      </c>
      <c r="T5" s="113">
        <v>68.0</v>
      </c>
      <c r="U5" s="113">
        <v>50.0</v>
      </c>
      <c r="W5" s="113">
        <v>57.0</v>
      </c>
      <c r="X5" s="113">
        <v>50.0</v>
      </c>
      <c r="Y5" s="113">
        <v>50.0</v>
      </c>
      <c r="Z5" s="113">
        <v>61.0</v>
      </c>
      <c r="AA5" s="113">
        <v>64.0</v>
      </c>
      <c r="AB5" s="113">
        <v>54.0</v>
      </c>
      <c r="AC5" s="113">
        <v>68.0</v>
      </c>
      <c r="AD5" s="113">
        <v>51.0</v>
      </c>
      <c r="AE5" s="113">
        <v>69.0</v>
      </c>
      <c r="AF5" s="113">
        <v>56.0</v>
      </c>
      <c r="AG5" s="113">
        <v>56.0</v>
      </c>
      <c r="AH5" s="113">
        <v>48.0</v>
      </c>
    </row>
    <row r="6" ht="15.75" customHeight="1">
      <c r="A6" s="113" t="s">
        <v>281</v>
      </c>
      <c r="B6" s="113" t="s">
        <v>282</v>
      </c>
      <c r="C6" s="130" t="s">
        <v>698</v>
      </c>
      <c r="D6" s="130"/>
      <c r="E6" s="129">
        <v>64.0</v>
      </c>
      <c r="F6" s="113" t="s">
        <v>692</v>
      </c>
      <c r="G6" s="125" t="s">
        <v>699</v>
      </c>
      <c r="H6" s="113">
        <v>19.0</v>
      </c>
      <c r="I6" s="113" t="s">
        <v>698</v>
      </c>
      <c r="J6" s="113" t="s">
        <v>259</v>
      </c>
      <c r="K6" s="113" t="s">
        <v>47</v>
      </c>
      <c r="L6" s="113" t="s">
        <v>563</v>
      </c>
      <c r="M6" s="125" t="s">
        <v>700</v>
      </c>
      <c r="N6" s="125" t="s">
        <v>283</v>
      </c>
      <c r="O6" s="113">
        <v>65.0</v>
      </c>
      <c r="Q6" s="113">
        <v>55.0</v>
      </c>
      <c r="R6" s="113">
        <v>60.0</v>
      </c>
      <c r="S6" s="113">
        <v>63.0</v>
      </c>
      <c r="T6" s="113">
        <v>60.0</v>
      </c>
      <c r="U6" s="113">
        <v>65.0</v>
      </c>
      <c r="W6" s="113">
        <v>68.0</v>
      </c>
      <c r="X6" s="113">
        <v>65.0</v>
      </c>
      <c r="Y6" s="113">
        <v>60.0</v>
      </c>
      <c r="Z6" s="113">
        <v>63.0</v>
      </c>
      <c r="AA6" s="113">
        <v>49.0</v>
      </c>
      <c r="AB6" s="113">
        <v>49.0</v>
      </c>
      <c r="AC6" s="113">
        <v>65.0</v>
      </c>
      <c r="AD6" s="113">
        <v>63.0</v>
      </c>
      <c r="AE6" s="113">
        <v>82.0</v>
      </c>
      <c r="AF6" s="113">
        <v>67.0</v>
      </c>
      <c r="AG6" s="113">
        <v>73.0</v>
      </c>
      <c r="AH6" s="113">
        <v>75.0</v>
      </c>
    </row>
    <row r="7" ht="15.75" customHeight="1">
      <c r="A7" s="113" t="s">
        <v>53</v>
      </c>
      <c r="B7" s="113" t="s">
        <v>54</v>
      </c>
      <c r="C7" s="129">
        <v>292.0</v>
      </c>
      <c r="D7" s="129">
        <v>46.0</v>
      </c>
      <c r="E7" s="129">
        <v>92.0</v>
      </c>
      <c r="F7" s="113" t="s">
        <v>692</v>
      </c>
      <c r="G7" s="125" t="s">
        <v>701</v>
      </c>
      <c r="H7" s="113">
        <v>28.0</v>
      </c>
      <c r="I7" s="113">
        <v>2011.0</v>
      </c>
      <c r="J7" s="113" t="s">
        <v>57</v>
      </c>
      <c r="K7" s="113" t="s">
        <v>47</v>
      </c>
      <c r="L7" s="113" t="s">
        <v>553</v>
      </c>
      <c r="M7" s="125" t="s">
        <v>58</v>
      </c>
      <c r="N7" s="125" t="s">
        <v>59</v>
      </c>
      <c r="O7" s="113">
        <v>62.0</v>
      </c>
      <c r="Q7" s="113">
        <v>59.0</v>
      </c>
      <c r="R7" s="113">
        <v>65.0</v>
      </c>
      <c r="S7" s="113">
        <v>53.0</v>
      </c>
      <c r="T7" s="113">
        <v>53.0</v>
      </c>
      <c r="U7" s="113">
        <v>53.0</v>
      </c>
      <c r="W7" s="113">
        <v>53.0</v>
      </c>
      <c r="X7" s="113">
        <v>53.0</v>
      </c>
      <c r="Y7" s="113">
        <v>62.0</v>
      </c>
      <c r="Z7" s="113">
        <v>68.0</v>
      </c>
      <c r="AA7" s="113">
        <v>65.0</v>
      </c>
      <c r="AB7" s="113">
        <v>59.0</v>
      </c>
      <c r="AC7" s="113">
        <v>59.0</v>
      </c>
      <c r="AD7" s="113">
        <v>60.0</v>
      </c>
      <c r="AE7" s="113">
        <v>80.0</v>
      </c>
      <c r="AF7" s="113">
        <v>63.0</v>
      </c>
      <c r="AG7" s="113">
        <v>70.0</v>
      </c>
      <c r="AH7" s="113">
        <v>71.0</v>
      </c>
    </row>
    <row r="8" ht="15.75" customHeight="1">
      <c r="A8" s="113" t="s">
        <v>426</v>
      </c>
      <c r="B8" s="127" t="s">
        <v>427</v>
      </c>
      <c r="C8" s="129">
        <v>210.0</v>
      </c>
      <c r="D8" s="129">
        <v>126.0</v>
      </c>
      <c r="E8" s="129">
        <v>10.0</v>
      </c>
      <c r="F8" s="113" t="s">
        <v>695</v>
      </c>
      <c r="G8" s="125" t="s">
        <v>702</v>
      </c>
      <c r="H8" s="113">
        <v>18.0</v>
      </c>
      <c r="I8" s="142">
        <v>2021.0</v>
      </c>
      <c r="J8" s="113" t="s">
        <v>298</v>
      </c>
      <c r="K8" s="113" t="s">
        <v>47</v>
      </c>
      <c r="L8" s="113" t="s">
        <v>553</v>
      </c>
      <c r="M8" s="125" t="s">
        <v>703</v>
      </c>
      <c r="N8" s="125" t="s">
        <v>305</v>
      </c>
      <c r="O8" s="113">
        <v>49.0</v>
      </c>
      <c r="Q8" s="113">
        <v>47.0</v>
      </c>
      <c r="R8" s="113">
        <v>53.0</v>
      </c>
      <c r="S8" s="113">
        <v>51.0</v>
      </c>
      <c r="T8" s="113">
        <v>51.0</v>
      </c>
      <c r="U8" s="113">
        <v>60.0</v>
      </c>
      <c r="W8" s="113">
        <v>41.0</v>
      </c>
      <c r="X8" s="113">
        <v>56.0</v>
      </c>
      <c r="Y8" s="113">
        <v>51.0</v>
      </c>
      <c r="Z8" s="113">
        <v>56.0</v>
      </c>
      <c r="AA8" s="113">
        <v>51.0</v>
      </c>
      <c r="AB8" s="113">
        <v>49.0</v>
      </c>
      <c r="AC8" s="113">
        <v>41.0</v>
      </c>
      <c r="AD8" s="113">
        <v>52.0</v>
      </c>
      <c r="AE8" s="113">
        <v>59.0</v>
      </c>
      <c r="AF8" s="113">
        <v>56.0</v>
      </c>
      <c r="AG8" s="113">
        <v>54.0</v>
      </c>
      <c r="AH8" s="113">
        <v>51.0</v>
      </c>
    </row>
    <row r="9" ht="15.75" customHeight="1">
      <c r="A9" s="113" t="s">
        <v>263</v>
      </c>
      <c r="B9" s="113" t="s">
        <v>264</v>
      </c>
      <c r="C9" s="129">
        <v>295.0</v>
      </c>
      <c r="D9" s="129">
        <v>44.0</v>
      </c>
      <c r="E9" s="129">
        <v>95.0</v>
      </c>
      <c r="F9" s="113" t="s">
        <v>695</v>
      </c>
      <c r="G9" s="125" t="s">
        <v>704</v>
      </c>
      <c r="H9" s="113">
        <v>33.0</v>
      </c>
      <c r="I9" s="113">
        <v>2008.0</v>
      </c>
      <c r="J9" s="113" t="s">
        <v>265</v>
      </c>
      <c r="K9" s="113" t="s">
        <v>52</v>
      </c>
      <c r="L9" s="113" t="s">
        <v>563</v>
      </c>
      <c r="M9" s="125" t="s">
        <v>620</v>
      </c>
      <c r="N9" s="125" t="s">
        <v>65</v>
      </c>
      <c r="O9" s="113">
        <v>53.0</v>
      </c>
      <c r="Q9" s="113">
        <v>65.0</v>
      </c>
      <c r="R9" s="113">
        <v>53.0</v>
      </c>
      <c r="S9" s="113">
        <v>65.0</v>
      </c>
      <c r="T9" s="113">
        <v>53.0</v>
      </c>
      <c r="U9" s="113">
        <v>65.0</v>
      </c>
      <c r="W9" s="113">
        <v>56.0</v>
      </c>
      <c r="X9" s="113">
        <v>56.0</v>
      </c>
      <c r="Y9" s="113">
        <v>62.0</v>
      </c>
      <c r="Z9" s="113">
        <v>68.0</v>
      </c>
      <c r="AA9" s="113">
        <v>68.0</v>
      </c>
      <c r="AB9" s="113">
        <v>59.0</v>
      </c>
      <c r="AC9" s="113">
        <v>56.0</v>
      </c>
      <c r="AD9" s="113">
        <v>54.0</v>
      </c>
      <c r="AE9" s="113">
        <v>75.0</v>
      </c>
      <c r="AF9" s="113">
        <v>60.0</v>
      </c>
      <c r="AG9" s="113">
        <v>63.0</v>
      </c>
      <c r="AH9" s="113">
        <v>60.0</v>
      </c>
    </row>
    <row r="10" ht="15.75" customHeight="1">
      <c r="A10" s="113" t="s">
        <v>355</v>
      </c>
      <c r="B10" s="113" t="s">
        <v>356</v>
      </c>
      <c r="C10" s="129">
        <v>294.0</v>
      </c>
      <c r="D10" s="129">
        <v>45.0</v>
      </c>
      <c r="E10" s="129">
        <v>94.0</v>
      </c>
      <c r="F10" s="113" t="s">
        <v>695</v>
      </c>
      <c r="G10" s="125" t="s">
        <v>705</v>
      </c>
      <c r="H10" s="113">
        <v>30.0</v>
      </c>
      <c r="I10" s="113">
        <v>2010.0</v>
      </c>
      <c r="J10" s="113" t="s">
        <v>357</v>
      </c>
      <c r="K10" s="113" t="s">
        <v>47</v>
      </c>
      <c r="L10" s="113" t="s">
        <v>563</v>
      </c>
      <c r="M10" s="125" t="s">
        <v>358</v>
      </c>
      <c r="N10" s="125" t="s">
        <v>359</v>
      </c>
      <c r="O10" s="113">
        <v>59.0</v>
      </c>
      <c r="Q10" s="113">
        <v>68.0</v>
      </c>
      <c r="R10" s="113">
        <v>53.0</v>
      </c>
      <c r="S10" s="113">
        <v>59.0</v>
      </c>
      <c r="T10" s="113">
        <v>62.0</v>
      </c>
      <c r="U10" s="113">
        <v>53.0</v>
      </c>
      <c r="W10" s="113">
        <v>62.0</v>
      </c>
      <c r="X10" s="113">
        <v>65.0</v>
      </c>
      <c r="Y10" s="113">
        <v>65.0</v>
      </c>
      <c r="Z10" s="113">
        <v>65.0</v>
      </c>
      <c r="AA10" s="113">
        <v>68.0</v>
      </c>
      <c r="AB10" s="113">
        <v>68.0</v>
      </c>
      <c r="AC10" s="113">
        <v>53.0</v>
      </c>
      <c r="AD10" s="113">
        <v>59.0</v>
      </c>
      <c r="AE10" s="113">
        <v>66.0</v>
      </c>
      <c r="AF10" s="113">
        <v>65.0</v>
      </c>
      <c r="AG10" s="113">
        <v>59.0</v>
      </c>
      <c r="AH10" s="113">
        <v>54.0</v>
      </c>
    </row>
    <row r="11" ht="15.75" customHeight="1">
      <c r="A11" s="113" t="s">
        <v>409</v>
      </c>
      <c r="B11" s="113" t="s">
        <v>410</v>
      </c>
      <c r="C11" s="129">
        <v>262.0</v>
      </c>
      <c r="D11" s="129">
        <v>62.0</v>
      </c>
      <c r="E11" s="129">
        <v>62.0</v>
      </c>
      <c r="F11" s="113" t="s">
        <v>692</v>
      </c>
      <c r="G11" s="125" t="s">
        <v>706</v>
      </c>
      <c r="H11" s="113">
        <v>30.0</v>
      </c>
      <c r="I11" s="113">
        <v>2013.0</v>
      </c>
      <c r="J11" s="113" t="s">
        <v>411</v>
      </c>
      <c r="K11" s="113" t="s">
        <v>52</v>
      </c>
      <c r="L11" s="113" t="s">
        <v>553</v>
      </c>
      <c r="M11" s="125" t="s">
        <v>92</v>
      </c>
      <c r="N11" s="125" t="s">
        <v>199</v>
      </c>
      <c r="O11" s="113">
        <v>68.0</v>
      </c>
      <c r="Q11" s="113">
        <v>65.0</v>
      </c>
      <c r="R11" s="113">
        <v>65.0</v>
      </c>
      <c r="S11" s="113">
        <v>60.0</v>
      </c>
      <c r="T11" s="113">
        <v>57.0</v>
      </c>
      <c r="U11" s="113">
        <v>63.0</v>
      </c>
      <c r="W11" s="113">
        <v>63.0</v>
      </c>
      <c r="X11" s="113">
        <v>60.0</v>
      </c>
      <c r="Y11" s="113">
        <v>65.0</v>
      </c>
      <c r="Z11" s="113">
        <v>44.0</v>
      </c>
      <c r="AA11" s="113">
        <v>60.0</v>
      </c>
      <c r="AB11" s="113">
        <v>68.0</v>
      </c>
      <c r="AC11" s="113">
        <v>65.0</v>
      </c>
      <c r="AD11" s="113">
        <v>64.0</v>
      </c>
      <c r="AE11" s="113">
        <v>71.0</v>
      </c>
      <c r="AF11" s="113">
        <v>66.0</v>
      </c>
      <c r="AG11" s="113">
        <v>71.0</v>
      </c>
      <c r="AH11" s="113">
        <v>80.0</v>
      </c>
    </row>
    <row r="12" ht="15.75" customHeight="1">
      <c r="A12" s="113" t="s">
        <v>230</v>
      </c>
      <c r="B12" s="113" t="s">
        <v>231</v>
      </c>
      <c r="C12" s="129">
        <v>231.0</v>
      </c>
      <c r="D12" s="129">
        <v>90.0</v>
      </c>
      <c r="E12" s="129">
        <v>31.0</v>
      </c>
      <c r="F12" s="113" t="s">
        <v>692</v>
      </c>
      <c r="G12" s="125" t="s">
        <v>707</v>
      </c>
      <c r="H12" s="113">
        <v>29.0</v>
      </c>
      <c r="I12" s="113">
        <v>2014.0</v>
      </c>
      <c r="J12" s="113" t="s">
        <v>232</v>
      </c>
      <c r="K12" s="113" t="s">
        <v>52</v>
      </c>
      <c r="L12" s="113" t="s">
        <v>553</v>
      </c>
      <c r="M12" s="125" t="s">
        <v>708</v>
      </c>
      <c r="N12" s="125" t="s">
        <v>233</v>
      </c>
      <c r="O12" s="113">
        <v>50.0</v>
      </c>
      <c r="Q12" s="113">
        <v>50.0</v>
      </c>
      <c r="R12" s="113">
        <v>64.0</v>
      </c>
      <c r="S12" s="113">
        <v>50.0</v>
      </c>
      <c r="T12" s="113">
        <v>39.0</v>
      </c>
      <c r="U12" s="113">
        <v>39.0</v>
      </c>
      <c r="W12" s="113">
        <v>48.0</v>
      </c>
      <c r="X12" s="113">
        <v>41.0</v>
      </c>
      <c r="Y12" s="113">
        <v>48.0</v>
      </c>
      <c r="Z12" s="113">
        <v>41.0</v>
      </c>
      <c r="AA12" s="113">
        <v>46.0</v>
      </c>
      <c r="AB12" s="113">
        <v>50.0</v>
      </c>
      <c r="AC12" s="113">
        <v>57.0</v>
      </c>
      <c r="AD12" s="113">
        <v>51.0</v>
      </c>
      <c r="AE12" s="113">
        <v>47.0</v>
      </c>
      <c r="AF12" s="113">
        <v>54.0</v>
      </c>
      <c r="AG12" s="113">
        <v>50.0</v>
      </c>
      <c r="AH12" s="113">
        <v>53.0</v>
      </c>
    </row>
    <row r="13" ht="15.75" customHeight="1">
      <c r="A13" s="128" t="s">
        <v>470</v>
      </c>
      <c r="B13" s="113" t="s">
        <v>471</v>
      </c>
      <c r="C13" s="129">
        <v>333.0</v>
      </c>
      <c r="D13" s="129">
        <v>25.0</v>
      </c>
      <c r="E13" s="129">
        <v>133.0</v>
      </c>
      <c r="F13" s="113" t="s">
        <v>695</v>
      </c>
      <c r="G13" s="125" t="s">
        <v>709</v>
      </c>
      <c r="H13" s="113">
        <v>26.0</v>
      </c>
      <c r="I13" s="113">
        <v>2014.0</v>
      </c>
      <c r="J13" s="113" t="s">
        <v>472</v>
      </c>
      <c r="K13" s="113" t="s">
        <v>52</v>
      </c>
      <c r="L13" s="113" t="s">
        <v>553</v>
      </c>
      <c r="M13" s="125" t="s">
        <v>179</v>
      </c>
      <c r="N13" s="125" t="s">
        <v>129</v>
      </c>
      <c r="O13" s="113">
        <v>54.0</v>
      </c>
      <c r="Q13" s="113">
        <v>64.0</v>
      </c>
      <c r="R13" s="113">
        <v>51.0</v>
      </c>
      <c r="S13" s="113">
        <v>68.0</v>
      </c>
      <c r="T13" s="113">
        <v>58.0</v>
      </c>
      <c r="U13" s="113">
        <v>58.0</v>
      </c>
      <c r="W13" s="113">
        <v>61.0</v>
      </c>
      <c r="X13" s="113">
        <v>51.0</v>
      </c>
      <c r="Y13" s="113">
        <v>54.0</v>
      </c>
      <c r="Z13" s="113">
        <v>51.0</v>
      </c>
      <c r="AA13" s="113">
        <v>68.0</v>
      </c>
      <c r="AB13" s="113">
        <v>68.0</v>
      </c>
      <c r="AC13" s="113">
        <v>64.0</v>
      </c>
      <c r="AD13" s="113">
        <v>52.0</v>
      </c>
      <c r="AE13" s="113">
        <v>60.0</v>
      </c>
      <c r="AF13" s="113">
        <v>57.0</v>
      </c>
      <c r="AG13" s="113">
        <v>54.0</v>
      </c>
      <c r="AH13" s="113">
        <v>50.0</v>
      </c>
    </row>
    <row r="14" ht="15.75" customHeight="1">
      <c r="A14" s="113" t="s">
        <v>412</v>
      </c>
      <c r="B14" s="127" t="s">
        <v>413</v>
      </c>
      <c r="C14" s="130" t="s">
        <v>698</v>
      </c>
      <c r="D14" s="130"/>
      <c r="E14" s="129">
        <v>61.0</v>
      </c>
      <c r="F14" s="113" t="s">
        <v>695</v>
      </c>
      <c r="G14" s="125" t="s">
        <v>710</v>
      </c>
      <c r="H14" s="113">
        <v>16.0</v>
      </c>
      <c r="I14" s="113" t="s">
        <v>698</v>
      </c>
      <c r="J14" s="113" t="s">
        <v>259</v>
      </c>
      <c r="K14" s="113" t="s">
        <v>47</v>
      </c>
      <c r="L14" s="113" t="s">
        <v>563</v>
      </c>
      <c r="M14" s="125" t="s">
        <v>711</v>
      </c>
      <c r="N14" s="125" t="s">
        <v>71</v>
      </c>
      <c r="O14" s="113">
        <v>47.0</v>
      </c>
      <c r="Q14" s="113">
        <v>63.0</v>
      </c>
      <c r="R14" s="113">
        <v>44.0</v>
      </c>
      <c r="S14" s="113">
        <v>57.0</v>
      </c>
      <c r="T14" s="113">
        <v>60.0</v>
      </c>
      <c r="U14" s="113">
        <v>47.0</v>
      </c>
      <c r="W14" s="113">
        <v>63.0</v>
      </c>
      <c r="X14" s="113">
        <v>44.0</v>
      </c>
      <c r="Y14" s="113">
        <v>52.0</v>
      </c>
      <c r="Z14" s="113">
        <v>65.0</v>
      </c>
      <c r="AA14" s="113">
        <v>47.0</v>
      </c>
      <c r="AB14" s="113">
        <v>60.0</v>
      </c>
      <c r="AC14" s="113">
        <v>52.0</v>
      </c>
      <c r="AD14" s="113">
        <v>45.0</v>
      </c>
      <c r="AE14" s="113">
        <v>75.0</v>
      </c>
      <c r="AF14" s="113">
        <v>53.0</v>
      </c>
      <c r="AG14" s="113">
        <v>56.0</v>
      </c>
      <c r="AH14" s="113">
        <v>48.0</v>
      </c>
    </row>
    <row r="15" ht="15.75" customHeight="1">
      <c r="A15" s="113" t="s">
        <v>272</v>
      </c>
      <c r="B15" s="127" t="s">
        <v>273</v>
      </c>
      <c r="C15" s="129">
        <v>224.0</v>
      </c>
      <c r="D15" s="129">
        <v>96.0</v>
      </c>
      <c r="E15" s="129">
        <v>24.0</v>
      </c>
      <c r="F15" s="113" t="s">
        <v>692</v>
      </c>
      <c r="G15" s="125" t="s">
        <v>712</v>
      </c>
      <c r="I15" s="113">
        <v>2022.0</v>
      </c>
      <c r="J15" s="113" t="s">
        <v>274</v>
      </c>
      <c r="K15" s="113" t="s">
        <v>52</v>
      </c>
      <c r="L15" s="113" t="s">
        <v>553</v>
      </c>
      <c r="M15" s="125" t="s">
        <v>58</v>
      </c>
      <c r="N15" s="125" t="s">
        <v>229</v>
      </c>
      <c r="O15" s="113">
        <v>59.0</v>
      </c>
      <c r="Q15" s="113">
        <v>56.0</v>
      </c>
      <c r="R15" s="113">
        <v>41.0</v>
      </c>
      <c r="S15" s="113">
        <v>54.0</v>
      </c>
      <c r="T15" s="113">
        <v>47.0</v>
      </c>
      <c r="U15" s="113">
        <v>52.0</v>
      </c>
      <c r="W15" s="113">
        <v>47.0</v>
      </c>
      <c r="X15" s="113">
        <v>59.0</v>
      </c>
      <c r="Y15" s="113">
        <v>56.0</v>
      </c>
      <c r="Z15" s="113">
        <v>47.0</v>
      </c>
      <c r="AA15" s="113">
        <v>52.0</v>
      </c>
      <c r="AB15" s="113">
        <v>41.0</v>
      </c>
      <c r="AC15" s="113">
        <v>56.0</v>
      </c>
      <c r="AD15" s="113">
        <v>53.0</v>
      </c>
      <c r="AE15" s="113">
        <v>66.0</v>
      </c>
      <c r="AF15" s="113">
        <v>53.0</v>
      </c>
      <c r="AG15" s="113">
        <v>61.0</v>
      </c>
      <c r="AH15" s="113">
        <v>66.0</v>
      </c>
    </row>
    <row r="16" ht="15.75" customHeight="1">
      <c r="A16" s="113" t="s">
        <v>196</v>
      </c>
      <c r="B16" s="113" t="s">
        <v>197</v>
      </c>
      <c r="C16" s="130"/>
      <c r="D16" s="129">
        <v>49.0</v>
      </c>
      <c r="E16" s="129">
        <v>87.0</v>
      </c>
      <c r="F16" s="113" t="s">
        <v>692</v>
      </c>
      <c r="G16" s="125" t="s">
        <v>713</v>
      </c>
      <c r="H16" s="113">
        <v>19.0</v>
      </c>
      <c r="I16" s="113">
        <v>2023.0</v>
      </c>
      <c r="J16" s="113" t="s">
        <v>198</v>
      </c>
      <c r="K16" s="113" t="s">
        <v>52</v>
      </c>
      <c r="L16" s="113" t="s">
        <v>563</v>
      </c>
      <c r="M16" s="125" t="s">
        <v>76</v>
      </c>
      <c r="N16" s="125" t="s">
        <v>199</v>
      </c>
      <c r="O16" s="113">
        <v>53.0</v>
      </c>
      <c r="Q16" s="113">
        <v>65.0</v>
      </c>
      <c r="R16" s="113">
        <v>53.0</v>
      </c>
      <c r="S16" s="113">
        <v>65.0</v>
      </c>
      <c r="T16" s="113">
        <v>65.0</v>
      </c>
      <c r="U16" s="113">
        <v>65.0</v>
      </c>
      <c r="W16" s="113">
        <v>59.0</v>
      </c>
      <c r="X16" s="113">
        <v>68.0</v>
      </c>
      <c r="Y16" s="113">
        <v>56.0</v>
      </c>
      <c r="Z16" s="113">
        <v>62.0</v>
      </c>
      <c r="AA16" s="113">
        <v>56.0</v>
      </c>
      <c r="AB16" s="113">
        <v>68.0</v>
      </c>
      <c r="AC16" s="113">
        <v>68.0</v>
      </c>
      <c r="AD16" s="113">
        <v>58.0</v>
      </c>
      <c r="AE16" s="113">
        <v>88.0</v>
      </c>
      <c r="AF16" s="113">
        <v>64.0</v>
      </c>
      <c r="AG16" s="113">
        <v>72.0</v>
      </c>
      <c r="AH16" s="113">
        <v>71.0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1:Q1"/>
    <mergeCell ref="R1:W1"/>
    <mergeCell ref="X1:AC1"/>
    <mergeCell ref="AD1:AH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3" t="s">
        <v>2</v>
      </c>
      <c r="R1" s="114" t="s">
        <v>487</v>
      </c>
      <c r="X1" s="115" t="s">
        <v>488</v>
      </c>
      <c r="AD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7" t="s">
        <v>656</v>
      </c>
      <c r="F2" s="118" t="s">
        <v>494</v>
      </c>
      <c r="G2" s="118" t="s">
        <v>497</v>
      </c>
      <c r="H2" s="118" t="s">
        <v>495</v>
      </c>
      <c r="I2" s="118" t="s">
        <v>496</v>
      </c>
      <c r="J2" s="118" t="s">
        <v>498</v>
      </c>
      <c r="K2" s="118" t="s">
        <v>501</v>
      </c>
      <c r="L2" s="118" t="s">
        <v>502</v>
      </c>
      <c r="M2" s="118" t="s">
        <v>499</v>
      </c>
      <c r="N2" s="118" t="s">
        <v>500</v>
      </c>
      <c r="O2" s="119" t="s">
        <v>503</v>
      </c>
      <c r="P2" s="119" t="s">
        <v>504</v>
      </c>
      <c r="Q2" s="119" t="s">
        <v>505</v>
      </c>
      <c r="R2" s="120" t="s">
        <v>506</v>
      </c>
      <c r="S2" s="120" t="s">
        <v>507</v>
      </c>
      <c r="T2" s="120" t="s">
        <v>508</v>
      </c>
      <c r="U2" s="120" t="s">
        <v>509</v>
      </c>
      <c r="V2" s="120" t="s">
        <v>510</v>
      </c>
      <c r="W2" s="120" t="s">
        <v>511</v>
      </c>
      <c r="X2" s="121" t="s">
        <v>512</v>
      </c>
      <c r="Y2" s="121" t="s">
        <v>513</v>
      </c>
      <c r="Z2" s="121" t="s">
        <v>514</v>
      </c>
      <c r="AA2" s="121" t="s">
        <v>515</v>
      </c>
      <c r="AB2" s="121" t="s">
        <v>516</v>
      </c>
      <c r="AC2" s="121" t="s">
        <v>517</v>
      </c>
      <c r="AD2" s="122" t="s">
        <v>36</v>
      </c>
      <c r="AE2" s="122" t="s">
        <v>37</v>
      </c>
      <c r="AF2" s="122" t="s">
        <v>518</v>
      </c>
      <c r="AG2" s="122" t="s">
        <v>39</v>
      </c>
      <c r="AH2" s="122" t="s">
        <v>519</v>
      </c>
    </row>
    <row r="3" ht="15.75" customHeight="1">
      <c r="A3" s="113" t="s">
        <v>400</v>
      </c>
      <c r="B3" s="113" t="s">
        <v>401</v>
      </c>
      <c r="C3" s="129">
        <v>341.0</v>
      </c>
      <c r="D3" s="129">
        <v>21.0</v>
      </c>
      <c r="E3" s="129">
        <v>141.0</v>
      </c>
      <c r="F3" s="113" t="s">
        <v>56</v>
      </c>
      <c r="G3" s="113" t="s">
        <v>303</v>
      </c>
      <c r="H3" s="125" t="s">
        <v>714</v>
      </c>
      <c r="I3" s="113">
        <v>21.0</v>
      </c>
      <c r="J3" s="113">
        <v>2019.0</v>
      </c>
      <c r="K3" s="125" t="s">
        <v>402</v>
      </c>
      <c r="L3" s="125" t="s">
        <v>199</v>
      </c>
      <c r="M3" s="113" t="s">
        <v>47</v>
      </c>
      <c r="N3" s="113" t="s">
        <v>522</v>
      </c>
      <c r="O3" s="113">
        <v>54.0</v>
      </c>
      <c r="P3" s="113">
        <v>54.0</v>
      </c>
      <c r="Q3" s="113">
        <v>61.0</v>
      </c>
      <c r="R3" s="113">
        <v>50.0</v>
      </c>
      <c r="S3" s="113">
        <v>54.0</v>
      </c>
      <c r="T3" s="113">
        <v>68.0</v>
      </c>
      <c r="U3" s="113">
        <v>68.0</v>
      </c>
      <c r="V3" s="113">
        <v>68.0</v>
      </c>
      <c r="W3" s="113">
        <v>64.0</v>
      </c>
      <c r="X3" s="113">
        <v>54.0</v>
      </c>
      <c r="Y3" s="113">
        <v>68.0</v>
      </c>
      <c r="Z3" s="113">
        <v>61.0</v>
      </c>
      <c r="AA3" s="113">
        <v>61.0</v>
      </c>
      <c r="AB3" s="113">
        <v>68.0</v>
      </c>
      <c r="AC3" s="113">
        <v>57.0</v>
      </c>
      <c r="AE3" s="113">
        <v>84.0</v>
      </c>
      <c r="AG3" s="113">
        <v>69.0</v>
      </c>
      <c r="AH3" s="113">
        <v>71.0</v>
      </c>
    </row>
    <row r="4" ht="15.75" customHeight="1">
      <c r="A4" s="113" t="s">
        <v>387</v>
      </c>
      <c r="B4" s="113" t="s">
        <v>388</v>
      </c>
      <c r="C4" s="129">
        <v>305.0</v>
      </c>
      <c r="D4" s="129">
        <v>36.0</v>
      </c>
      <c r="E4" s="129">
        <v>105.0</v>
      </c>
      <c r="F4" s="113" t="s">
        <v>56</v>
      </c>
      <c r="G4" s="113" t="s">
        <v>389</v>
      </c>
      <c r="H4" s="125" t="s">
        <v>715</v>
      </c>
      <c r="I4" s="113">
        <v>19.0</v>
      </c>
      <c r="J4" s="113">
        <v>2022.0</v>
      </c>
      <c r="K4" s="125" t="s">
        <v>358</v>
      </c>
      <c r="L4" s="125" t="s">
        <v>175</v>
      </c>
      <c r="M4" s="113" t="s">
        <v>47</v>
      </c>
      <c r="N4" s="113" t="s">
        <v>525</v>
      </c>
      <c r="O4" s="113">
        <v>61.0</v>
      </c>
      <c r="P4" s="113">
        <v>61.0</v>
      </c>
      <c r="Q4" s="113">
        <v>68.0</v>
      </c>
      <c r="R4" s="113">
        <v>68.0</v>
      </c>
      <c r="S4" s="113">
        <v>64.0</v>
      </c>
      <c r="T4" s="113">
        <v>58.0</v>
      </c>
      <c r="U4" s="113">
        <v>68.0</v>
      </c>
      <c r="V4" s="113">
        <v>52.0</v>
      </c>
      <c r="W4" s="113">
        <v>68.0</v>
      </c>
      <c r="X4" s="113">
        <v>52.0</v>
      </c>
      <c r="Y4" s="113">
        <v>61.0</v>
      </c>
      <c r="Z4" s="113">
        <v>52.0</v>
      </c>
      <c r="AA4" s="113">
        <v>68.0</v>
      </c>
      <c r="AB4" s="113">
        <v>52.0</v>
      </c>
      <c r="AC4" s="113">
        <v>52.0</v>
      </c>
      <c r="AE4" s="113">
        <v>71.0</v>
      </c>
      <c r="AG4" s="113">
        <v>66.0</v>
      </c>
      <c r="AH4" s="113">
        <v>69.0</v>
      </c>
    </row>
    <row r="5" ht="15.75" customHeight="1">
      <c r="A5" s="113" t="s">
        <v>299</v>
      </c>
      <c r="B5" s="113" t="s">
        <v>300</v>
      </c>
      <c r="C5" s="129">
        <v>234.0</v>
      </c>
      <c r="D5" s="129">
        <v>88.0</v>
      </c>
      <c r="E5" s="129">
        <v>34.0</v>
      </c>
      <c r="F5" s="113" t="s">
        <v>692</v>
      </c>
      <c r="G5" s="113" t="s">
        <v>240</v>
      </c>
      <c r="H5" s="125" t="s">
        <v>716</v>
      </c>
      <c r="J5" s="113">
        <v>2018.0</v>
      </c>
      <c r="K5" s="125" t="s">
        <v>717</v>
      </c>
      <c r="L5" s="125" t="s">
        <v>59</v>
      </c>
      <c r="M5" s="113" t="s">
        <v>47</v>
      </c>
      <c r="N5" s="113" t="s">
        <v>522</v>
      </c>
      <c r="O5" s="113">
        <v>48.0</v>
      </c>
      <c r="P5" s="113">
        <v>62.0</v>
      </c>
      <c r="Q5" s="113">
        <v>55.0</v>
      </c>
      <c r="R5" s="113">
        <v>52.0</v>
      </c>
      <c r="S5" s="113">
        <v>43.0</v>
      </c>
      <c r="T5" s="113">
        <v>41.0</v>
      </c>
      <c r="U5" s="113">
        <v>64.0</v>
      </c>
      <c r="V5" s="113">
        <v>45.0</v>
      </c>
      <c r="W5" s="113">
        <v>57.0</v>
      </c>
      <c r="X5" s="113">
        <v>62.0</v>
      </c>
      <c r="Y5" s="113">
        <v>43.0</v>
      </c>
      <c r="Z5" s="113">
        <v>57.0</v>
      </c>
      <c r="AA5" s="113">
        <v>62.0</v>
      </c>
      <c r="AB5" s="113">
        <v>62.0</v>
      </c>
      <c r="AC5" s="113">
        <v>62.0</v>
      </c>
      <c r="AE5" s="113">
        <v>67.0</v>
      </c>
      <c r="AG5" s="113">
        <v>62.0</v>
      </c>
      <c r="AH5" s="113">
        <v>66.0</v>
      </c>
    </row>
    <row r="6" ht="15.75" customHeight="1">
      <c r="A6" s="113" t="s">
        <v>428</v>
      </c>
      <c r="B6" s="113" t="s">
        <v>429</v>
      </c>
      <c r="C6" s="129">
        <v>268.0</v>
      </c>
      <c r="D6" s="130"/>
      <c r="E6" s="129">
        <v>68.0</v>
      </c>
      <c r="F6" s="113" t="s">
        <v>45</v>
      </c>
      <c r="G6" s="113" t="s">
        <v>135</v>
      </c>
      <c r="H6" s="125" t="s">
        <v>718</v>
      </c>
      <c r="I6" s="113">
        <v>25.0</v>
      </c>
      <c r="J6" s="113">
        <v>2014.0</v>
      </c>
      <c r="K6" s="125" t="s">
        <v>719</v>
      </c>
      <c r="L6" s="125" t="s">
        <v>256</v>
      </c>
      <c r="M6" s="113" t="s">
        <v>47</v>
      </c>
      <c r="N6" s="113">
        <v>2.0</v>
      </c>
      <c r="O6" s="113">
        <v>46.0</v>
      </c>
      <c r="P6" s="113">
        <v>62.0</v>
      </c>
      <c r="Q6" s="113">
        <v>71.0</v>
      </c>
      <c r="R6" s="113">
        <v>57.0</v>
      </c>
      <c r="S6" s="113">
        <v>71.0</v>
      </c>
      <c r="T6" s="113">
        <v>44.0</v>
      </c>
      <c r="U6" s="113">
        <v>62.0</v>
      </c>
      <c r="V6" s="113">
        <v>57.0</v>
      </c>
      <c r="W6" s="113">
        <v>44.0</v>
      </c>
      <c r="X6" s="113">
        <v>44.0</v>
      </c>
      <c r="Y6" s="113">
        <v>44.0</v>
      </c>
      <c r="Z6" s="113">
        <v>44.0</v>
      </c>
      <c r="AA6" s="113">
        <v>60.0</v>
      </c>
      <c r="AB6" s="113">
        <v>54.0</v>
      </c>
      <c r="AC6" s="113">
        <v>57.0</v>
      </c>
      <c r="AE6" s="113">
        <v>49.0</v>
      </c>
      <c r="AG6" s="113">
        <v>49.0</v>
      </c>
      <c r="AH6" s="113">
        <v>49.0</v>
      </c>
    </row>
    <row r="7" ht="15.75" customHeight="1">
      <c r="A7" s="113" t="s">
        <v>293</v>
      </c>
      <c r="B7" s="113" t="s">
        <v>294</v>
      </c>
      <c r="C7" s="129">
        <v>296.0</v>
      </c>
      <c r="D7" s="129">
        <v>43.0</v>
      </c>
      <c r="E7" s="129">
        <v>96.0</v>
      </c>
      <c r="F7" s="113" t="s">
        <v>45</v>
      </c>
      <c r="G7" s="113" t="s">
        <v>295</v>
      </c>
      <c r="H7" s="125" t="s">
        <v>720</v>
      </c>
      <c r="I7" s="113">
        <v>24.0</v>
      </c>
      <c r="J7" s="113">
        <v>2018.0</v>
      </c>
      <c r="K7" s="125" t="s">
        <v>92</v>
      </c>
      <c r="L7" s="125" t="s">
        <v>129</v>
      </c>
      <c r="M7" s="113" t="s">
        <v>47</v>
      </c>
      <c r="N7" s="113" t="s">
        <v>522</v>
      </c>
      <c r="O7" s="113">
        <v>65.0</v>
      </c>
      <c r="P7" s="113">
        <v>62.0</v>
      </c>
      <c r="Q7" s="113">
        <v>62.0</v>
      </c>
      <c r="R7" s="113">
        <v>59.0</v>
      </c>
      <c r="S7" s="113">
        <v>56.0</v>
      </c>
      <c r="T7" s="113">
        <v>62.0</v>
      </c>
      <c r="U7" s="113">
        <v>56.0</v>
      </c>
      <c r="V7" s="113">
        <v>56.0</v>
      </c>
      <c r="W7" s="113">
        <v>68.0</v>
      </c>
      <c r="X7" s="113">
        <v>56.0</v>
      </c>
      <c r="Y7" s="113">
        <v>56.0</v>
      </c>
      <c r="Z7" s="113">
        <v>65.0</v>
      </c>
      <c r="AA7" s="113">
        <v>62.0</v>
      </c>
      <c r="AB7" s="113">
        <v>62.0</v>
      </c>
      <c r="AC7" s="113">
        <v>56.0</v>
      </c>
      <c r="AE7" s="113">
        <v>62.0</v>
      </c>
      <c r="AG7" s="113">
        <v>58.0</v>
      </c>
      <c r="AH7" s="113">
        <v>52.0</v>
      </c>
    </row>
    <row r="8" ht="15.75" customHeight="1">
      <c r="A8" s="113" t="s">
        <v>133</v>
      </c>
      <c r="B8" s="113" t="s">
        <v>134</v>
      </c>
      <c r="C8" s="130"/>
      <c r="D8" s="130"/>
      <c r="E8" s="129">
        <v>73.0</v>
      </c>
      <c r="F8" s="113" t="s">
        <v>56</v>
      </c>
      <c r="G8" s="113" t="s">
        <v>135</v>
      </c>
      <c r="H8" s="125" t="s">
        <v>721</v>
      </c>
      <c r="I8" s="113">
        <v>18.0</v>
      </c>
      <c r="J8" s="113" t="s">
        <v>698</v>
      </c>
      <c r="K8" s="125" t="s">
        <v>722</v>
      </c>
      <c r="L8" s="125" t="s">
        <v>723</v>
      </c>
      <c r="M8" s="113" t="s">
        <v>47</v>
      </c>
      <c r="N8" s="113">
        <v>1.0</v>
      </c>
      <c r="O8" s="113">
        <v>68.0</v>
      </c>
      <c r="P8" s="113">
        <v>51.0</v>
      </c>
      <c r="Q8" s="113">
        <v>62.0</v>
      </c>
      <c r="R8" s="113">
        <v>60.0</v>
      </c>
      <c r="S8" s="113">
        <v>51.0</v>
      </c>
      <c r="T8" s="113">
        <v>71.0</v>
      </c>
      <c r="U8" s="113">
        <v>62.0</v>
      </c>
      <c r="V8" s="113">
        <v>57.0</v>
      </c>
      <c r="W8" s="113">
        <v>62.0</v>
      </c>
      <c r="X8" s="113">
        <v>51.0</v>
      </c>
      <c r="Y8" s="113">
        <v>54.0</v>
      </c>
      <c r="Z8" s="113">
        <v>65.0</v>
      </c>
      <c r="AA8" s="113">
        <v>68.0</v>
      </c>
      <c r="AB8" s="113">
        <v>46.0</v>
      </c>
      <c r="AC8" s="113">
        <v>49.0</v>
      </c>
      <c r="AE8" s="113">
        <v>82.0</v>
      </c>
      <c r="AG8" s="113">
        <v>73.0</v>
      </c>
      <c r="AH8" s="113">
        <v>78.0</v>
      </c>
    </row>
    <row r="9" ht="15.75" customHeight="1">
      <c r="A9" s="113" t="s">
        <v>352</v>
      </c>
      <c r="B9" s="113" t="s">
        <v>353</v>
      </c>
      <c r="C9" s="129">
        <v>319.0</v>
      </c>
      <c r="D9" s="129">
        <v>29.0</v>
      </c>
      <c r="E9" s="129">
        <v>119.0</v>
      </c>
      <c r="F9" s="113" t="s">
        <v>45</v>
      </c>
      <c r="G9" s="113" t="s">
        <v>354</v>
      </c>
      <c r="H9" s="125" t="s">
        <v>724</v>
      </c>
      <c r="I9" s="113">
        <v>24.0</v>
      </c>
      <c r="J9" s="113">
        <v>2015.0</v>
      </c>
      <c r="K9" s="125" t="s">
        <v>80</v>
      </c>
      <c r="L9" s="125" t="s">
        <v>71</v>
      </c>
      <c r="M9" s="113" t="s">
        <v>47</v>
      </c>
      <c r="N9" s="113" t="s">
        <v>522</v>
      </c>
      <c r="O9" s="113">
        <v>64.0</v>
      </c>
      <c r="P9" s="113">
        <v>68.0</v>
      </c>
      <c r="Q9" s="113">
        <v>64.0</v>
      </c>
      <c r="R9" s="113">
        <v>52.0</v>
      </c>
      <c r="S9" s="113">
        <v>61.0</v>
      </c>
      <c r="T9" s="113">
        <v>64.0</v>
      </c>
      <c r="U9" s="113">
        <v>64.0</v>
      </c>
      <c r="V9" s="113">
        <v>52.0</v>
      </c>
      <c r="W9" s="113">
        <v>52.0</v>
      </c>
      <c r="X9" s="113">
        <v>68.0</v>
      </c>
      <c r="Y9" s="113">
        <v>55.0</v>
      </c>
      <c r="Z9" s="113">
        <v>68.0</v>
      </c>
      <c r="AA9" s="113">
        <v>55.0</v>
      </c>
      <c r="AB9" s="113">
        <v>64.0</v>
      </c>
      <c r="AC9" s="113">
        <v>52.0</v>
      </c>
      <c r="AE9" s="113">
        <v>74.0</v>
      </c>
      <c r="AG9" s="113">
        <v>65.0</v>
      </c>
      <c r="AH9" s="113">
        <v>61.0</v>
      </c>
    </row>
    <row r="10" ht="15.75" customHeight="1">
      <c r="A10" s="113" t="s">
        <v>266</v>
      </c>
      <c r="B10" s="113" t="s">
        <v>267</v>
      </c>
      <c r="C10" s="129">
        <v>316.0</v>
      </c>
      <c r="D10" s="129">
        <v>30.0</v>
      </c>
      <c r="E10" s="129">
        <v>116.0</v>
      </c>
      <c r="F10" s="113" t="s">
        <v>45</v>
      </c>
      <c r="G10" s="113" t="s">
        <v>135</v>
      </c>
      <c r="H10" s="125" t="s">
        <v>725</v>
      </c>
      <c r="I10" s="113">
        <v>27.0</v>
      </c>
      <c r="J10" s="113">
        <v>2016.0</v>
      </c>
      <c r="K10" s="125" t="s">
        <v>726</v>
      </c>
      <c r="L10" s="125" t="s">
        <v>102</v>
      </c>
      <c r="M10" s="113" t="s">
        <v>52</v>
      </c>
      <c r="N10" s="113">
        <v>2.0</v>
      </c>
      <c r="O10" s="113">
        <v>64.0</v>
      </c>
      <c r="P10" s="113">
        <v>64.0</v>
      </c>
      <c r="Q10" s="113">
        <v>61.0</v>
      </c>
      <c r="R10" s="113">
        <v>61.0</v>
      </c>
      <c r="S10" s="113">
        <v>64.0</v>
      </c>
      <c r="T10" s="113">
        <v>64.0</v>
      </c>
      <c r="U10" s="113">
        <v>68.0</v>
      </c>
      <c r="V10" s="113">
        <v>52.0</v>
      </c>
      <c r="W10" s="113">
        <v>58.0</v>
      </c>
      <c r="X10" s="113">
        <v>68.0</v>
      </c>
      <c r="Y10" s="113">
        <v>52.0</v>
      </c>
      <c r="Z10" s="113">
        <v>64.0</v>
      </c>
      <c r="AA10" s="113">
        <v>52.0</v>
      </c>
      <c r="AB10" s="113">
        <v>55.0</v>
      </c>
      <c r="AC10" s="113">
        <v>64.0</v>
      </c>
      <c r="AE10" s="113">
        <v>83.0</v>
      </c>
      <c r="AG10" s="113">
        <v>73.0</v>
      </c>
      <c r="AH10" s="113">
        <v>73.0</v>
      </c>
    </row>
    <row r="11" ht="15.75" customHeight="1">
      <c r="A11" s="113" t="s">
        <v>150</v>
      </c>
      <c r="B11" s="113" t="s">
        <v>151</v>
      </c>
      <c r="C11" s="129">
        <v>226.0</v>
      </c>
      <c r="D11" s="129">
        <v>93.0</v>
      </c>
      <c r="E11" s="129">
        <v>26.0</v>
      </c>
      <c r="F11" s="113" t="s">
        <v>56</v>
      </c>
      <c r="G11" s="113" t="s">
        <v>152</v>
      </c>
      <c r="H11" s="125" t="s">
        <v>727</v>
      </c>
      <c r="I11" s="113">
        <v>30.0</v>
      </c>
      <c r="J11" s="113">
        <v>2009.0</v>
      </c>
      <c r="K11" s="125" t="s">
        <v>64</v>
      </c>
      <c r="L11" s="125" t="s">
        <v>153</v>
      </c>
      <c r="M11" s="113" t="s">
        <v>47</v>
      </c>
      <c r="N11" s="113" t="s">
        <v>525</v>
      </c>
      <c r="O11" s="113">
        <v>60.0</v>
      </c>
      <c r="P11" s="113">
        <v>49.0</v>
      </c>
      <c r="Q11" s="113">
        <v>62.0</v>
      </c>
      <c r="R11" s="113">
        <v>44.0</v>
      </c>
      <c r="S11" s="113">
        <v>46.0</v>
      </c>
      <c r="T11" s="113">
        <v>42.0</v>
      </c>
      <c r="U11" s="113">
        <v>58.0</v>
      </c>
      <c r="V11" s="113">
        <v>58.0</v>
      </c>
      <c r="W11" s="113">
        <v>53.0</v>
      </c>
      <c r="X11" s="113">
        <v>53.0</v>
      </c>
      <c r="Y11" s="113">
        <v>42.0</v>
      </c>
      <c r="Z11" s="113">
        <v>62.0</v>
      </c>
      <c r="AA11" s="113">
        <v>49.0</v>
      </c>
      <c r="AB11" s="113">
        <v>46.0</v>
      </c>
      <c r="AC11" s="113">
        <v>49.0</v>
      </c>
      <c r="AE11" s="113">
        <v>77.0</v>
      </c>
      <c r="AG11" s="113">
        <v>65.0</v>
      </c>
      <c r="AH11" s="113">
        <v>68.0</v>
      </c>
    </row>
    <row r="12" ht="15.75" customHeight="1">
      <c r="A12" s="113" t="s">
        <v>103</v>
      </c>
      <c r="B12" s="113" t="s">
        <v>104</v>
      </c>
      <c r="C12" s="129">
        <v>303.0</v>
      </c>
      <c r="D12" s="129">
        <v>37.0</v>
      </c>
      <c r="E12" s="129">
        <v>103.0</v>
      </c>
      <c r="F12" s="113" t="s">
        <v>56</v>
      </c>
      <c r="G12" s="113" t="s">
        <v>105</v>
      </c>
      <c r="H12" s="125" t="s">
        <v>728</v>
      </c>
      <c r="I12" s="113">
        <v>34.0</v>
      </c>
      <c r="J12" s="113">
        <v>2006.0</v>
      </c>
      <c r="K12" s="125" t="s">
        <v>729</v>
      </c>
      <c r="L12" s="125" t="s">
        <v>683</v>
      </c>
      <c r="M12" s="113" t="s">
        <v>52</v>
      </c>
      <c r="N12" s="113" t="s">
        <v>525</v>
      </c>
      <c r="O12" s="113">
        <v>58.0</v>
      </c>
      <c r="P12" s="113">
        <v>61.0</v>
      </c>
      <c r="Q12" s="113">
        <v>55.0</v>
      </c>
      <c r="R12" s="113">
        <v>68.0</v>
      </c>
      <c r="S12" s="113">
        <v>52.0</v>
      </c>
      <c r="T12" s="113">
        <v>58.0</v>
      </c>
      <c r="U12" s="113">
        <v>58.0</v>
      </c>
      <c r="V12" s="113">
        <v>61.0</v>
      </c>
      <c r="W12" s="113">
        <v>61.0</v>
      </c>
      <c r="X12" s="113">
        <v>55.0</v>
      </c>
      <c r="Y12" s="113">
        <v>61.0</v>
      </c>
      <c r="Z12" s="113">
        <v>55.0</v>
      </c>
      <c r="AA12" s="113">
        <v>55.0</v>
      </c>
      <c r="AB12" s="113">
        <v>64.0</v>
      </c>
      <c r="AC12" s="113">
        <v>58.0</v>
      </c>
      <c r="AE12" s="113">
        <v>88.0</v>
      </c>
      <c r="AG12" s="113">
        <v>77.0</v>
      </c>
      <c r="AH12" s="113">
        <v>84.0</v>
      </c>
    </row>
    <row r="13" ht="15.75" customHeight="1">
      <c r="A13" s="113" t="s">
        <v>423</v>
      </c>
      <c r="B13" s="113" t="s">
        <v>424</v>
      </c>
      <c r="C13" s="129">
        <v>234.0</v>
      </c>
      <c r="D13" s="129">
        <v>88.0</v>
      </c>
      <c r="E13" s="129">
        <v>34.0</v>
      </c>
      <c r="F13" s="113" t="s">
        <v>56</v>
      </c>
      <c r="G13" s="113" t="s">
        <v>114</v>
      </c>
      <c r="H13" s="125" t="s">
        <v>730</v>
      </c>
      <c r="J13" s="113">
        <v>16.0</v>
      </c>
      <c r="K13" s="125" t="s">
        <v>76</v>
      </c>
      <c r="L13" s="125" t="s">
        <v>731</v>
      </c>
      <c r="M13" s="113" t="s">
        <v>47</v>
      </c>
      <c r="N13" s="113" t="s">
        <v>525</v>
      </c>
      <c r="O13" s="113">
        <v>55.0</v>
      </c>
      <c r="P13" s="113">
        <v>52.0</v>
      </c>
      <c r="Q13" s="113">
        <v>57.0</v>
      </c>
      <c r="R13" s="113">
        <v>57.0</v>
      </c>
      <c r="S13" s="113">
        <v>48.0</v>
      </c>
      <c r="T13" s="113">
        <v>64.0</v>
      </c>
      <c r="U13" s="113">
        <v>55.0</v>
      </c>
      <c r="V13" s="113">
        <v>38.0</v>
      </c>
      <c r="W13" s="113">
        <v>62.0</v>
      </c>
      <c r="X13" s="113">
        <v>62.0</v>
      </c>
      <c r="Y13" s="113">
        <v>50.0</v>
      </c>
      <c r="Z13" s="113">
        <v>41.0</v>
      </c>
      <c r="AA13" s="113">
        <v>45.0</v>
      </c>
      <c r="AB13" s="113">
        <v>43.0</v>
      </c>
      <c r="AC13" s="113">
        <v>45.0</v>
      </c>
      <c r="AE13" s="113">
        <v>68.0</v>
      </c>
      <c r="AG13" s="113">
        <v>64.0</v>
      </c>
      <c r="AH13" s="113">
        <v>67.0</v>
      </c>
    </row>
    <row r="14" ht="15.75" customHeight="1">
      <c r="A14" s="113" t="s">
        <v>345</v>
      </c>
      <c r="B14" s="113" t="s">
        <v>346</v>
      </c>
      <c r="C14" s="129">
        <v>251.0</v>
      </c>
      <c r="D14" s="129">
        <v>69.0</v>
      </c>
      <c r="E14" s="129">
        <v>51.0</v>
      </c>
      <c r="F14" s="113" t="s">
        <v>56</v>
      </c>
      <c r="G14" s="113" t="s">
        <v>105</v>
      </c>
      <c r="H14" s="125" t="s">
        <v>732</v>
      </c>
      <c r="I14" s="113">
        <v>33.0</v>
      </c>
      <c r="J14" s="113">
        <v>2007.0</v>
      </c>
      <c r="K14" s="125" t="s">
        <v>140</v>
      </c>
      <c r="L14" s="125" t="s">
        <v>59</v>
      </c>
      <c r="M14" s="113" t="s">
        <v>47</v>
      </c>
      <c r="N14" s="113" t="s">
        <v>525</v>
      </c>
      <c r="O14" s="113">
        <v>58.0</v>
      </c>
      <c r="P14" s="113">
        <v>68.0</v>
      </c>
      <c r="Q14" s="113">
        <v>65.0</v>
      </c>
      <c r="R14" s="113">
        <v>63.0</v>
      </c>
      <c r="S14" s="113">
        <v>60.0</v>
      </c>
      <c r="T14" s="113">
        <v>63.0</v>
      </c>
      <c r="U14" s="113">
        <v>55.0</v>
      </c>
      <c r="V14" s="113">
        <v>55.0</v>
      </c>
      <c r="W14" s="113">
        <v>53.0</v>
      </c>
      <c r="X14" s="113">
        <v>60.0</v>
      </c>
      <c r="Y14" s="113">
        <v>45.0</v>
      </c>
      <c r="Z14" s="113">
        <v>60.0</v>
      </c>
      <c r="AA14" s="113">
        <v>50.0</v>
      </c>
      <c r="AB14" s="113">
        <v>63.0</v>
      </c>
      <c r="AC14" s="113">
        <v>53.0</v>
      </c>
      <c r="AE14" s="113">
        <v>77.0</v>
      </c>
      <c r="AG14" s="113">
        <v>68.0</v>
      </c>
      <c r="AH14" s="113">
        <v>67.0</v>
      </c>
    </row>
    <row r="15" ht="15.75" customHeight="1">
      <c r="A15" s="113" t="s">
        <v>107</v>
      </c>
      <c r="B15" s="113" t="s">
        <v>108</v>
      </c>
      <c r="C15" s="129">
        <v>341.0</v>
      </c>
      <c r="D15" s="129">
        <v>21.0</v>
      </c>
      <c r="E15" s="129">
        <v>141.0</v>
      </c>
      <c r="F15" s="113" t="s">
        <v>56</v>
      </c>
      <c r="G15" s="113" t="s">
        <v>109</v>
      </c>
      <c r="H15" s="125" t="s">
        <v>733</v>
      </c>
      <c r="I15" s="113">
        <v>22.0</v>
      </c>
      <c r="J15" s="113">
        <v>2019.0</v>
      </c>
      <c r="K15" s="125" t="s">
        <v>110</v>
      </c>
      <c r="L15" s="125" t="s">
        <v>111</v>
      </c>
      <c r="M15" s="113" t="s">
        <v>47</v>
      </c>
      <c r="N15" s="113" t="s">
        <v>525</v>
      </c>
      <c r="O15" s="113">
        <v>54.0</v>
      </c>
      <c r="P15" s="113">
        <v>64.0</v>
      </c>
      <c r="Q15" s="113">
        <v>68.0</v>
      </c>
      <c r="R15" s="113">
        <v>57.0</v>
      </c>
      <c r="S15" s="113">
        <v>54.0</v>
      </c>
      <c r="T15" s="113">
        <v>64.0</v>
      </c>
      <c r="U15" s="113">
        <v>61.0</v>
      </c>
      <c r="V15" s="113">
        <v>61.0</v>
      </c>
      <c r="W15" s="113">
        <v>68.0</v>
      </c>
      <c r="X15" s="113">
        <v>57.0</v>
      </c>
      <c r="Y15" s="113">
        <v>57.0</v>
      </c>
      <c r="Z15" s="113">
        <v>50.0</v>
      </c>
      <c r="AA15" s="113">
        <v>50.0</v>
      </c>
      <c r="AB15" s="113">
        <v>68.0</v>
      </c>
      <c r="AC15" s="113">
        <v>68.0</v>
      </c>
      <c r="AE15" s="113">
        <v>72.0</v>
      </c>
      <c r="AG15" s="113">
        <v>63.0</v>
      </c>
      <c r="AH15" s="113">
        <v>63.0</v>
      </c>
    </row>
    <row r="16" ht="15.75" customHeight="1">
      <c r="A16" s="113" t="s">
        <v>310</v>
      </c>
      <c r="B16" s="113" t="s">
        <v>311</v>
      </c>
      <c r="C16" s="129">
        <v>232.0</v>
      </c>
      <c r="D16" s="129">
        <v>89.0</v>
      </c>
      <c r="E16" s="129">
        <v>32.0</v>
      </c>
      <c r="F16" s="113" t="s">
        <v>695</v>
      </c>
      <c r="G16" s="113" t="s">
        <v>135</v>
      </c>
      <c r="H16" s="125" t="s">
        <v>734</v>
      </c>
      <c r="I16" s="113">
        <v>34.0</v>
      </c>
      <c r="J16" s="113">
        <v>17.0</v>
      </c>
      <c r="K16" s="125" t="s">
        <v>735</v>
      </c>
      <c r="L16" s="125" t="s">
        <v>617</v>
      </c>
      <c r="M16" s="113" t="s">
        <v>52</v>
      </c>
      <c r="N16" s="113">
        <v>1.0</v>
      </c>
      <c r="O16" s="113">
        <v>55.0</v>
      </c>
      <c r="P16" s="113">
        <v>41.0</v>
      </c>
      <c r="Q16" s="113">
        <v>53.0</v>
      </c>
      <c r="R16" s="113">
        <v>43.0</v>
      </c>
      <c r="S16" s="113">
        <v>41.0</v>
      </c>
      <c r="T16" s="113">
        <v>41.0</v>
      </c>
      <c r="U16" s="113">
        <v>39.0</v>
      </c>
      <c r="V16" s="113">
        <v>48.0</v>
      </c>
      <c r="W16" s="113">
        <v>57.0</v>
      </c>
      <c r="X16" s="113">
        <v>64.0</v>
      </c>
      <c r="Y16" s="113">
        <v>60.0</v>
      </c>
      <c r="Z16" s="113">
        <v>53.0</v>
      </c>
      <c r="AA16" s="113">
        <v>57.0</v>
      </c>
      <c r="AB16" s="113">
        <v>46.0</v>
      </c>
      <c r="AC16" s="113">
        <v>50.0</v>
      </c>
      <c r="AE16" s="113">
        <v>49.0</v>
      </c>
      <c r="AG16" s="113">
        <v>51.0</v>
      </c>
      <c r="AH16" s="113">
        <v>50.0</v>
      </c>
    </row>
    <row r="17" ht="15.75" customHeight="1">
      <c r="A17" s="113" t="s">
        <v>88</v>
      </c>
      <c r="B17" s="113" t="s">
        <v>89</v>
      </c>
      <c r="C17" s="129">
        <v>211.0</v>
      </c>
      <c r="D17" s="130"/>
      <c r="E17" s="129">
        <v>11.0</v>
      </c>
      <c r="F17" s="113" t="s">
        <v>45</v>
      </c>
      <c r="G17" s="113" t="s">
        <v>91</v>
      </c>
      <c r="H17" s="125" t="s">
        <v>736</v>
      </c>
      <c r="J17" s="113">
        <v>2018.0</v>
      </c>
      <c r="K17" s="125" t="s">
        <v>92</v>
      </c>
      <c r="L17" s="125" t="s">
        <v>93</v>
      </c>
      <c r="M17" s="113" t="s">
        <v>47</v>
      </c>
      <c r="N17" s="113" t="s">
        <v>522</v>
      </c>
      <c r="O17" s="113">
        <v>39.0</v>
      </c>
      <c r="P17" s="113">
        <v>55.0</v>
      </c>
      <c r="Q17" s="113">
        <v>60.0</v>
      </c>
      <c r="R17" s="113">
        <v>51.0</v>
      </c>
      <c r="S17" s="113">
        <v>53.0</v>
      </c>
      <c r="T17" s="113">
        <v>34.0</v>
      </c>
      <c r="U17" s="113">
        <v>60.0</v>
      </c>
      <c r="V17" s="113">
        <v>41.0</v>
      </c>
      <c r="W17" s="113">
        <v>49.0</v>
      </c>
      <c r="X17" s="113">
        <v>60.0</v>
      </c>
      <c r="Y17" s="113">
        <v>34.0</v>
      </c>
      <c r="Z17" s="113">
        <v>55.0</v>
      </c>
      <c r="AA17" s="113">
        <v>51.0</v>
      </c>
      <c r="AB17" s="113">
        <v>43.0</v>
      </c>
      <c r="AC17" s="113">
        <v>36.0</v>
      </c>
      <c r="AE17" s="113">
        <v>43.0</v>
      </c>
      <c r="AG17" s="113">
        <v>45.0</v>
      </c>
      <c r="AH17" s="113">
        <v>43.0</v>
      </c>
    </row>
    <row r="18" ht="15.75" customHeight="1">
      <c r="A18" s="113" t="s">
        <v>138</v>
      </c>
      <c r="B18" s="113" t="s">
        <v>139</v>
      </c>
      <c r="C18" s="129">
        <v>239.0</v>
      </c>
      <c r="D18" s="129">
        <v>79.0</v>
      </c>
      <c r="E18" s="129">
        <v>39.0</v>
      </c>
      <c r="F18" s="113" t="s">
        <v>45</v>
      </c>
      <c r="G18" s="113" t="s">
        <v>114</v>
      </c>
      <c r="H18" s="125" t="s">
        <v>737</v>
      </c>
      <c r="I18" s="113">
        <v>31.0</v>
      </c>
      <c r="J18" s="113">
        <v>2008.0</v>
      </c>
      <c r="K18" s="125" t="s">
        <v>140</v>
      </c>
      <c r="L18" s="125" t="s">
        <v>141</v>
      </c>
      <c r="M18" s="113" t="s">
        <v>47</v>
      </c>
      <c r="N18" s="113" t="s">
        <v>522</v>
      </c>
      <c r="O18" s="113">
        <v>62.0</v>
      </c>
      <c r="P18" s="113">
        <v>50.0</v>
      </c>
      <c r="Q18" s="113">
        <v>54.0</v>
      </c>
      <c r="R18" s="113">
        <v>40.0</v>
      </c>
      <c r="S18" s="113">
        <v>45.0</v>
      </c>
      <c r="T18" s="113">
        <v>47.0</v>
      </c>
      <c r="U18" s="113">
        <v>42.0</v>
      </c>
      <c r="V18" s="113">
        <v>50.0</v>
      </c>
      <c r="W18" s="113">
        <v>42.0</v>
      </c>
      <c r="X18" s="113">
        <v>45.0</v>
      </c>
      <c r="Y18" s="113">
        <v>57.0</v>
      </c>
      <c r="Z18" s="113">
        <v>57.0</v>
      </c>
      <c r="AA18" s="113">
        <v>57.0</v>
      </c>
      <c r="AB18" s="113">
        <v>50.0</v>
      </c>
      <c r="AC18" s="113">
        <v>62.0</v>
      </c>
      <c r="AE18" s="113">
        <v>56.0</v>
      </c>
      <c r="AG18" s="113">
        <v>50.0</v>
      </c>
      <c r="AH18" s="113">
        <v>47.0</v>
      </c>
    </row>
    <row r="19" ht="15.75" customHeight="1">
      <c r="A19" s="113" t="s">
        <v>301</v>
      </c>
      <c r="B19" s="113" t="s">
        <v>302</v>
      </c>
      <c r="C19" s="129">
        <v>288.0</v>
      </c>
      <c r="D19" s="129">
        <v>48.0</v>
      </c>
      <c r="E19" s="129">
        <v>88.0</v>
      </c>
      <c r="F19" s="113" t="s">
        <v>45</v>
      </c>
      <c r="G19" s="113" t="s">
        <v>306</v>
      </c>
      <c r="H19" s="125" t="s">
        <v>738</v>
      </c>
      <c r="I19" s="113">
        <v>21.0</v>
      </c>
      <c r="J19" s="113">
        <v>2020.0</v>
      </c>
      <c r="K19" s="125" t="s">
        <v>205</v>
      </c>
      <c r="L19" s="125" t="s">
        <v>93</v>
      </c>
      <c r="M19" s="113" t="s">
        <v>47</v>
      </c>
      <c r="N19" s="113" t="s">
        <v>525</v>
      </c>
      <c r="O19" s="113">
        <v>65.0</v>
      </c>
      <c r="P19" s="113">
        <v>62.0</v>
      </c>
      <c r="Q19" s="113">
        <v>56.0</v>
      </c>
      <c r="R19" s="113">
        <v>53.0</v>
      </c>
      <c r="S19" s="113">
        <v>65.0</v>
      </c>
      <c r="T19" s="113">
        <v>68.0</v>
      </c>
      <c r="U19" s="113">
        <v>62.0</v>
      </c>
      <c r="V19" s="113">
        <v>62.0</v>
      </c>
      <c r="W19" s="113">
        <v>53.0</v>
      </c>
      <c r="X19" s="113">
        <v>56.0</v>
      </c>
      <c r="Y19" s="113">
        <v>65.0</v>
      </c>
      <c r="Z19" s="113">
        <v>68.0</v>
      </c>
      <c r="AA19" s="113">
        <v>68.0</v>
      </c>
      <c r="AB19" s="113">
        <v>65.0</v>
      </c>
      <c r="AC19" s="113">
        <v>59.0</v>
      </c>
      <c r="AE19" s="113">
        <v>73.0</v>
      </c>
      <c r="AG19" s="113">
        <v>62.0</v>
      </c>
      <c r="AH19" s="113">
        <v>55.0</v>
      </c>
    </row>
    <row r="20" ht="15.75" customHeight="1">
      <c r="A20" s="113" t="s">
        <v>203</v>
      </c>
      <c r="B20" s="113" t="s">
        <v>204</v>
      </c>
      <c r="C20" s="129">
        <v>299.0</v>
      </c>
      <c r="D20" s="129">
        <v>40.0</v>
      </c>
      <c r="E20" s="129">
        <v>99.0</v>
      </c>
      <c r="F20" s="113" t="s">
        <v>45</v>
      </c>
      <c r="G20" s="113" t="s">
        <v>105</v>
      </c>
      <c r="H20" s="125" t="s">
        <v>739</v>
      </c>
      <c r="J20" s="113">
        <v>2015.0</v>
      </c>
      <c r="K20" s="125" t="s">
        <v>205</v>
      </c>
      <c r="L20" s="125" t="s">
        <v>740</v>
      </c>
      <c r="M20" s="113" t="s">
        <v>47</v>
      </c>
      <c r="N20" s="113" t="s">
        <v>522</v>
      </c>
      <c r="O20" s="113">
        <v>53.0</v>
      </c>
      <c r="P20" s="113">
        <v>56.0</v>
      </c>
      <c r="Q20" s="113">
        <v>62.0</v>
      </c>
      <c r="R20" s="113">
        <v>59.0</v>
      </c>
      <c r="S20" s="113">
        <v>53.0</v>
      </c>
      <c r="T20" s="113">
        <v>56.0</v>
      </c>
      <c r="U20" s="113">
        <v>68.0</v>
      </c>
      <c r="V20" s="113">
        <v>59.0</v>
      </c>
      <c r="W20" s="113">
        <v>62.0</v>
      </c>
      <c r="X20" s="113">
        <v>56.0</v>
      </c>
      <c r="Y20" s="113">
        <v>59.0</v>
      </c>
      <c r="Z20" s="113">
        <v>53.0</v>
      </c>
      <c r="AA20" s="113">
        <v>59.0</v>
      </c>
      <c r="AB20" s="113">
        <v>62.0</v>
      </c>
      <c r="AC20" s="113">
        <v>59.0</v>
      </c>
      <c r="AE20" s="113">
        <v>68.0</v>
      </c>
      <c r="AG20" s="113">
        <v>62.0</v>
      </c>
      <c r="AH20" s="113">
        <v>62.0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1:Q1"/>
    <mergeCell ref="R1:W1"/>
    <mergeCell ref="X1:AC1"/>
    <mergeCell ref="AD1:AH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3" t="s">
        <v>2</v>
      </c>
      <c r="R1" s="114" t="s">
        <v>487</v>
      </c>
      <c r="X1" s="115" t="s">
        <v>488</v>
      </c>
      <c r="AD1" s="25" t="s">
        <v>489</v>
      </c>
    </row>
    <row r="2" ht="15.75" customHeight="1">
      <c r="A2" s="116" t="s">
        <v>491</v>
      </c>
      <c r="B2" s="116" t="s">
        <v>490</v>
      </c>
      <c r="C2" s="117" t="s">
        <v>492</v>
      </c>
      <c r="D2" s="117" t="s">
        <v>493</v>
      </c>
      <c r="E2" s="117" t="s">
        <v>656</v>
      </c>
      <c r="F2" s="118" t="s">
        <v>494</v>
      </c>
      <c r="G2" s="118" t="s">
        <v>495</v>
      </c>
      <c r="H2" s="118" t="s">
        <v>496</v>
      </c>
      <c r="I2" s="118" t="s">
        <v>497</v>
      </c>
      <c r="J2" s="118" t="s">
        <v>498</v>
      </c>
      <c r="K2" s="118" t="s">
        <v>499</v>
      </c>
      <c r="L2" s="118" t="s">
        <v>500</v>
      </c>
      <c r="M2" s="118" t="s">
        <v>501</v>
      </c>
      <c r="N2" s="118" t="s">
        <v>502</v>
      </c>
      <c r="O2" s="119" t="s">
        <v>503</v>
      </c>
      <c r="P2" s="119" t="s">
        <v>504</v>
      </c>
      <c r="Q2" s="119" t="s">
        <v>505</v>
      </c>
      <c r="R2" s="120" t="s">
        <v>506</v>
      </c>
      <c r="S2" s="120" t="s">
        <v>507</v>
      </c>
      <c r="T2" s="120" t="s">
        <v>508</v>
      </c>
      <c r="U2" s="120" t="s">
        <v>509</v>
      </c>
      <c r="V2" s="120" t="s">
        <v>510</v>
      </c>
      <c r="W2" s="120" t="s">
        <v>511</v>
      </c>
      <c r="X2" s="121" t="s">
        <v>512</v>
      </c>
      <c r="Y2" s="121" t="s">
        <v>513</v>
      </c>
      <c r="Z2" s="121" t="s">
        <v>514</v>
      </c>
      <c r="AA2" s="121" t="s">
        <v>515</v>
      </c>
      <c r="AB2" s="121" t="s">
        <v>516</v>
      </c>
      <c r="AC2" s="121" t="s">
        <v>517</v>
      </c>
      <c r="AD2" s="122" t="s">
        <v>36</v>
      </c>
      <c r="AE2" s="122" t="s">
        <v>37</v>
      </c>
      <c r="AF2" s="122" t="s">
        <v>518</v>
      </c>
      <c r="AG2" s="122" t="s">
        <v>39</v>
      </c>
      <c r="AH2" s="122" t="s">
        <v>519</v>
      </c>
    </row>
    <row r="3" ht="15.75" customHeight="1">
      <c r="A3" s="113" t="s">
        <v>741</v>
      </c>
      <c r="B3" s="113" t="s">
        <v>159</v>
      </c>
      <c r="C3" s="113">
        <v>229.0</v>
      </c>
      <c r="D3" s="113">
        <v>91.0</v>
      </c>
      <c r="E3" s="113">
        <v>29.0</v>
      </c>
      <c r="F3" s="113" t="s">
        <v>695</v>
      </c>
      <c r="G3" s="125" t="s">
        <v>742</v>
      </c>
      <c r="H3" s="113">
        <v>23.0</v>
      </c>
      <c r="I3" s="113" t="s">
        <v>87</v>
      </c>
      <c r="J3" s="113">
        <v>2019.0</v>
      </c>
      <c r="K3" s="113" t="s">
        <v>47</v>
      </c>
      <c r="L3" s="113" t="s">
        <v>522</v>
      </c>
      <c r="M3" s="125" t="s">
        <v>627</v>
      </c>
      <c r="N3" s="125" t="s">
        <v>160</v>
      </c>
      <c r="P3" s="113">
        <v>46.0</v>
      </c>
      <c r="Q3" s="113">
        <v>53.0</v>
      </c>
      <c r="S3" s="113">
        <v>39.0</v>
      </c>
      <c r="T3" s="113">
        <v>55.0</v>
      </c>
      <c r="U3" s="113">
        <v>55.0</v>
      </c>
      <c r="V3" s="113">
        <v>48.0</v>
      </c>
      <c r="W3" s="113">
        <v>53.0</v>
      </c>
      <c r="Y3" s="113">
        <v>46.0</v>
      </c>
      <c r="Z3" s="113">
        <v>53.0</v>
      </c>
      <c r="AA3" s="113">
        <v>46.0</v>
      </c>
      <c r="AB3" s="113">
        <v>53.0</v>
      </c>
      <c r="AC3" s="113">
        <v>48.0</v>
      </c>
      <c r="AD3" s="113">
        <v>52.0</v>
      </c>
      <c r="AE3" s="113">
        <v>63.0</v>
      </c>
      <c r="AF3" s="113">
        <v>56.0</v>
      </c>
      <c r="AG3" s="113">
        <v>56.0</v>
      </c>
      <c r="AH3" s="113">
        <v>54.0</v>
      </c>
    </row>
    <row r="4" ht="15.75" customHeight="1">
      <c r="A4" s="113" t="s">
        <v>743</v>
      </c>
      <c r="B4" s="113" t="s">
        <v>269</v>
      </c>
      <c r="C4" s="113">
        <v>263.0</v>
      </c>
      <c r="D4" s="113">
        <v>61.0</v>
      </c>
      <c r="E4" s="113">
        <v>63.0</v>
      </c>
      <c r="F4" s="113" t="s">
        <v>695</v>
      </c>
      <c r="G4" s="125" t="s">
        <v>744</v>
      </c>
      <c r="H4" s="113">
        <v>30.0</v>
      </c>
      <c r="I4" s="113" t="s">
        <v>270</v>
      </c>
      <c r="J4" s="113">
        <v>2012.0</v>
      </c>
      <c r="K4" s="113" t="s">
        <v>47</v>
      </c>
      <c r="L4" s="113" t="s">
        <v>522</v>
      </c>
      <c r="M4" s="125" t="s">
        <v>271</v>
      </c>
      <c r="N4" s="125" t="s">
        <v>141</v>
      </c>
      <c r="P4" s="113">
        <v>57.0</v>
      </c>
      <c r="Q4" s="113">
        <v>49.0</v>
      </c>
      <c r="S4" s="113">
        <v>71.0</v>
      </c>
      <c r="T4" s="113">
        <v>52.0</v>
      </c>
      <c r="U4" s="113">
        <v>57.0</v>
      </c>
      <c r="V4" s="113">
        <v>49.0</v>
      </c>
      <c r="W4" s="113">
        <v>47.0</v>
      </c>
      <c r="Y4" s="113">
        <v>44.0</v>
      </c>
      <c r="Z4" s="113">
        <v>55.0</v>
      </c>
      <c r="AA4" s="113">
        <v>63.0</v>
      </c>
      <c r="AB4" s="113">
        <v>65.0</v>
      </c>
      <c r="AC4" s="113">
        <v>44.0</v>
      </c>
      <c r="AD4" s="113">
        <v>57.0</v>
      </c>
      <c r="AE4" s="113">
        <v>61.0</v>
      </c>
      <c r="AF4" s="113">
        <v>62.0</v>
      </c>
      <c r="AG4" s="113">
        <v>58.0</v>
      </c>
      <c r="AH4" s="113">
        <v>58.0</v>
      </c>
    </row>
    <row r="5" ht="15.75" customHeight="1">
      <c r="A5" s="113" t="s">
        <v>745</v>
      </c>
      <c r="B5" s="113" t="s">
        <v>336</v>
      </c>
      <c r="C5" s="113">
        <v>299.0</v>
      </c>
      <c r="D5" s="113">
        <v>40.0</v>
      </c>
      <c r="E5" s="113">
        <v>99.0</v>
      </c>
      <c r="F5" s="113" t="s">
        <v>56</v>
      </c>
      <c r="G5" s="125" t="s">
        <v>746</v>
      </c>
      <c r="H5" s="113">
        <v>23.0</v>
      </c>
      <c r="I5" s="113" t="s">
        <v>190</v>
      </c>
      <c r="J5" s="113">
        <v>2019.0</v>
      </c>
      <c r="K5" s="113" t="s">
        <v>47</v>
      </c>
      <c r="L5" s="113" t="s">
        <v>525</v>
      </c>
      <c r="M5" s="125" t="s">
        <v>64</v>
      </c>
      <c r="N5" s="125" t="s">
        <v>225</v>
      </c>
      <c r="P5" s="113">
        <v>53.0</v>
      </c>
      <c r="Q5" s="113">
        <v>59.0</v>
      </c>
      <c r="S5" s="113">
        <v>59.0</v>
      </c>
      <c r="T5" s="113">
        <v>62.0</v>
      </c>
      <c r="U5" s="113">
        <v>68.0</v>
      </c>
      <c r="V5" s="113">
        <v>53.0</v>
      </c>
      <c r="W5" s="113">
        <v>59.0</v>
      </c>
      <c r="Y5" s="113">
        <v>68.0</v>
      </c>
      <c r="Z5" s="113">
        <v>62.0</v>
      </c>
      <c r="AA5" s="113">
        <v>62.0</v>
      </c>
      <c r="AB5" s="113">
        <v>56.0</v>
      </c>
      <c r="AC5" s="113">
        <v>59.0</v>
      </c>
      <c r="AD5" s="113">
        <v>59.0</v>
      </c>
      <c r="AE5" s="113">
        <v>87.0</v>
      </c>
      <c r="AF5" s="113">
        <v>62.0</v>
      </c>
      <c r="AG5" s="113">
        <v>73.0</v>
      </c>
      <c r="AH5" s="113">
        <v>74.0</v>
      </c>
    </row>
    <row r="6" ht="15.75" customHeight="1">
      <c r="A6" s="113" t="s">
        <v>747</v>
      </c>
      <c r="B6" s="113" t="s">
        <v>243</v>
      </c>
      <c r="C6" s="113">
        <v>341.0</v>
      </c>
      <c r="D6" s="113">
        <v>21.0</v>
      </c>
      <c r="E6" s="113">
        <v>141.0</v>
      </c>
      <c r="F6" s="113" t="s">
        <v>56</v>
      </c>
      <c r="G6" s="125" t="s">
        <v>748</v>
      </c>
      <c r="I6" s="113" t="s">
        <v>245</v>
      </c>
      <c r="J6" s="113">
        <v>2007.0</v>
      </c>
      <c r="K6" s="113" t="s">
        <v>47</v>
      </c>
      <c r="L6" s="113" t="s">
        <v>525</v>
      </c>
      <c r="M6" s="125" t="s">
        <v>545</v>
      </c>
      <c r="N6" s="125" t="s">
        <v>153</v>
      </c>
      <c r="P6" s="113">
        <v>54.0</v>
      </c>
      <c r="Q6" s="113">
        <v>50.0</v>
      </c>
      <c r="S6" s="113">
        <v>64.0</v>
      </c>
      <c r="T6" s="113">
        <v>57.0</v>
      </c>
      <c r="U6" s="113">
        <v>54.0</v>
      </c>
      <c r="V6" s="113">
        <v>54.0</v>
      </c>
      <c r="W6" s="113">
        <v>64.0</v>
      </c>
      <c r="Y6" s="113">
        <v>61.0</v>
      </c>
      <c r="Z6" s="113">
        <v>54.0</v>
      </c>
      <c r="AA6" s="113">
        <v>50.0</v>
      </c>
      <c r="AB6" s="113">
        <v>64.0</v>
      </c>
      <c r="AC6" s="113">
        <v>61.0</v>
      </c>
      <c r="AD6" s="113">
        <v>60.0</v>
      </c>
      <c r="AE6" s="113">
        <v>73.0</v>
      </c>
      <c r="AF6" s="113">
        <v>63.0</v>
      </c>
      <c r="AG6" s="113">
        <v>67.0</v>
      </c>
      <c r="AH6" s="113">
        <v>70.0</v>
      </c>
    </row>
    <row r="7" ht="15.75" customHeight="1">
      <c r="A7" s="113" t="s">
        <v>749</v>
      </c>
      <c r="B7" s="113" t="s">
        <v>261</v>
      </c>
      <c r="C7" s="113">
        <v>348.0</v>
      </c>
      <c r="D7" s="113">
        <v>18.0</v>
      </c>
      <c r="E7" s="113">
        <v>148.0</v>
      </c>
      <c r="F7" s="113" t="s">
        <v>56</v>
      </c>
      <c r="G7" s="125" t="s">
        <v>750</v>
      </c>
      <c r="I7" s="113" t="s">
        <v>245</v>
      </c>
      <c r="J7" s="113">
        <v>2018.0</v>
      </c>
      <c r="K7" s="113" t="s">
        <v>47</v>
      </c>
      <c r="L7" s="113" t="s">
        <v>522</v>
      </c>
      <c r="M7" s="125" t="s">
        <v>751</v>
      </c>
      <c r="N7" s="125" t="s">
        <v>199</v>
      </c>
      <c r="P7" s="113">
        <v>50.0</v>
      </c>
      <c r="Q7" s="113">
        <v>64.0</v>
      </c>
      <c r="S7" s="113">
        <v>50.0</v>
      </c>
      <c r="T7" s="113">
        <v>54.0</v>
      </c>
      <c r="U7" s="113">
        <v>61.0</v>
      </c>
      <c r="V7" s="113">
        <v>64.0</v>
      </c>
      <c r="W7" s="113">
        <v>54.0</v>
      </c>
      <c r="Y7" s="113">
        <v>54.0</v>
      </c>
      <c r="Z7" s="113">
        <v>68.0</v>
      </c>
      <c r="AA7" s="113">
        <v>54.0</v>
      </c>
      <c r="AB7" s="113">
        <v>68.0</v>
      </c>
      <c r="AC7" s="113">
        <v>68.0</v>
      </c>
      <c r="AD7" s="113">
        <v>59.0</v>
      </c>
      <c r="AE7" s="113">
        <v>87.0</v>
      </c>
      <c r="AF7" s="113">
        <v>61.0</v>
      </c>
      <c r="AG7" s="113">
        <v>73.0</v>
      </c>
      <c r="AH7" s="113">
        <v>74.0</v>
      </c>
    </row>
    <row r="8" ht="15.75" customHeight="1">
      <c r="A8" s="113" t="s">
        <v>752</v>
      </c>
      <c r="B8" s="113" t="s">
        <v>443</v>
      </c>
      <c r="D8" s="113">
        <v>99.0</v>
      </c>
      <c r="E8" s="113">
        <v>22.0</v>
      </c>
      <c r="F8" s="113" t="s">
        <v>695</v>
      </c>
      <c r="G8" s="125" t="s">
        <v>753</v>
      </c>
      <c r="H8" s="113">
        <v>16.0</v>
      </c>
      <c r="I8" s="113" t="s">
        <v>444</v>
      </c>
      <c r="J8" s="113" t="s">
        <v>44</v>
      </c>
      <c r="K8" s="113" t="s">
        <v>52</v>
      </c>
      <c r="L8" s="113" t="s">
        <v>522</v>
      </c>
      <c r="M8" s="125" t="s">
        <v>241</v>
      </c>
      <c r="N8" s="125" t="s">
        <v>368</v>
      </c>
      <c r="P8" s="113">
        <v>32.0</v>
      </c>
      <c r="Q8" s="113">
        <v>50.0</v>
      </c>
      <c r="S8" s="113">
        <v>45.0</v>
      </c>
      <c r="T8" s="113">
        <v>45.0</v>
      </c>
      <c r="U8" s="113">
        <v>48.0</v>
      </c>
      <c r="V8" s="113">
        <v>43.0</v>
      </c>
      <c r="W8" s="113">
        <v>48.0</v>
      </c>
      <c r="Y8" s="113">
        <v>45.0</v>
      </c>
      <c r="Z8" s="113">
        <v>39.0</v>
      </c>
      <c r="AA8" s="113">
        <v>59.0</v>
      </c>
      <c r="AB8" s="113">
        <v>57.0</v>
      </c>
      <c r="AC8" s="113">
        <v>39.0</v>
      </c>
      <c r="AD8" s="113">
        <v>47.0</v>
      </c>
      <c r="AE8" s="113">
        <v>48.0</v>
      </c>
      <c r="AF8" s="113">
        <v>48.0</v>
      </c>
      <c r="AG8" s="113">
        <v>47.0</v>
      </c>
      <c r="AH8" s="113">
        <v>47.0</v>
      </c>
    </row>
    <row r="9" ht="15.75" customHeight="1">
      <c r="A9" s="113" t="s">
        <v>754</v>
      </c>
      <c r="B9" s="113" t="s">
        <v>100</v>
      </c>
      <c r="C9" s="113">
        <v>221.0</v>
      </c>
      <c r="D9" s="113">
        <v>100.0</v>
      </c>
      <c r="E9" s="113">
        <v>21.0</v>
      </c>
      <c r="F9" s="113" t="s">
        <v>695</v>
      </c>
      <c r="G9" s="125" t="s">
        <v>755</v>
      </c>
      <c r="H9" s="113">
        <v>21.0</v>
      </c>
      <c r="I9" s="113" t="s">
        <v>101</v>
      </c>
      <c r="J9" s="113">
        <v>2020.0</v>
      </c>
      <c r="K9" s="113" t="s">
        <v>47</v>
      </c>
      <c r="L9" s="113" t="s">
        <v>525</v>
      </c>
      <c r="M9" s="125" t="s">
        <v>70</v>
      </c>
      <c r="N9" s="125" t="s">
        <v>102</v>
      </c>
      <c r="P9" s="113">
        <v>43.0</v>
      </c>
      <c r="Q9" s="113">
        <v>35.0</v>
      </c>
      <c r="S9" s="113">
        <v>46.0</v>
      </c>
      <c r="T9" s="113">
        <v>46.0</v>
      </c>
      <c r="U9" s="113">
        <v>35.0</v>
      </c>
      <c r="V9" s="113">
        <v>59.0</v>
      </c>
      <c r="W9" s="113">
        <v>43.0</v>
      </c>
      <c r="Y9" s="113">
        <v>43.0</v>
      </c>
      <c r="Z9" s="113">
        <v>59.0</v>
      </c>
      <c r="AA9" s="113">
        <v>32.0</v>
      </c>
      <c r="AB9" s="113">
        <v>39.0</v>
      </c>
      <c r="AC9" s="113">
        <v>41.0</v>
      </c>
      <c r="AD9" s="113">
        <v>51.0</v>
      </c>
      <c r="AE9" s="113">
        <v>62.0</v>
      </c>
      <c r="AF9" s="113">
        <v>52.0</v>
      </c>
      <c r="AG9" s="113">
        <v>55.0</v>
      </c>
      <c r="AH9" s="113">
        <v>54.0</v>
      </c>
    </row>
    <row r="10" ht="15.75" customHeight="1">
      <c r="A10" s="113" t="s">
        <v>756</v>
      </c>
      <c r="B10" s="113" t="s">
        <v>95</v>
      </c>
      <c r="C10" s="113">
        <v>273.0</v>
      </c>
      <c r="D10" s="113">
        <v>56.0</v>
      </c>
      <c r="E10" s="113">
        <v>73.0</v>
      </c>
      <c r="F10" s="113" t="s">
        <v>695</v>
      </c>
      <c r="G10" s="125" t="s">
        <v>757</v>
      </c>
      <c r="H10" s="113">
        <v>22.0</v>
      </c>
      <c r="I10" s="113" t="s">
        <v>97</v>
      </c>
      <c r="J10" s="113">
        <v>2019.0</v>
      </c>
      <c r="K10" s="113" t="s">
        <v>47</v>
      </c>
      <c r="L10" s="113" t="s">
        <v>522</v>
      </c>
      <c r="M10" s="125" t="s">
        <v>98</v>
      </c>
      <c r="N10" s="125" t="s">
        <v>182</v>
      </c>
      <c r="P10" s="113">
        <v>49.0</v>
      </c>
      <c r="Q10" s="113">
        <v>65.0</v>
      </c>
      <c r="S10" s="113">
        <v>62.0</v>
      </c>
      <c r="T10" s="113">
        <v>71.0</v>
      </c>
      <c r="U10" s="113">
        <v>62.0</v>
      </c>
      <c r="V10" s="113">
        <v>71.0</v>
      </c>
      <c r="W10" s="113">
        <v>68.0</v>
      </c>
      <c r="Y10" s="113">
        <v>71.0</v>
      </c>
      <c r="Z10" s="113">
        <v>46.0</v>
      </c>
      <c r="AA10" s="113">
        <v>43.0</v>
      </c>
      <c r="AB10" s="113">
        <v>71.0</v>
      </c>
      <c r="AC10" s="113">
        <v>65.0</v>
      </c>
      <c r="AD10" s="113">
        <v>58.0</v>
      </c>
      <c r="AE10" s="113">
        <v>66.0</v>
      </c>
      <c r="AF10" s="113">
        <v>63.0</v>
      </c>
      <c r="AG10" s="113">
        <v>60.0</v>
      </c>
      <c r="AH10" s="113">
        <v>58.0</v>
      </c>
    </row>
    <row r="11" ht="15.75" customHeight="1">
      <c r="A11" s="113" t="s">
        <v>758</v>
      </c>
      <c r="B11" s="113" t="s">
        <v>459</v>
      </c>
      <c r="C11" s="113">
        <v>209.0</v>
      </c>
      <c r="D11" s="113">
        <v>128.0</v>
      </c>
      <c r="E11" s="113">
        <v>9.0</v>
      </c>
      <c r="F11" s="113" t="s">
        <v>56</v>
      </c>
      <c r="G11" s="125" t="s">
        <v>759</v>
      </c>
      <c r="H11" s="113">
        <v>24.0</v>
      </c>
      <c r="I11" s="113" t="s">
        <v>461</v>
      </c>
      <c r="J11" s="113">
        <v>2018.0</v>
      </c>
      <c r="K11" s="113" t="s">
        <v>52</v>
      </c>
      <c r="L11" s="113" t="s">
        <v>525</v>
      </c>
      <c r="M11" s="125" t="s">
        <v>760</v>
      </c>
      <c r="N11" s="125" t="s">
        <v>761</v>
      </c>
      <c r="P11" s="113">
        <v>35.0</v>
      </c>
      <c r="Q11" s="113">
        <v>45.0</v>
      </c>
      <c r="S11" s="113">
        <v>39.0</v>
      </c>
      <c r="T11" s="113">
        <v>37.0</v>
      </c>
      <c r="U11" s="113">
        <v>37.0</v>
      </c>
      <c r="V11" s="113">
        <v>37.0</v>
      </c>
      <c r="W11" s="113">
        <v>56.0</v>
      </c>
      <c r="Y11" s="113">
        <v>45.0</v>
      </c>
      <c r="Z11" s="113">
        <v>51.0</v>
      </c>
      <c r="AA11" s="113">
        <v>54.0</v>
      </c>
      <c r="AB11" s="113">
        <v>37.0</v>
      </c>
      <c r="AC11" s="113">
        <v>47.0</v>
      </c>
      <c r="AD11" s="113">
        <v>51.0</v>
      </c>
      <c r="AE11" s="113">
        <v>51.0</v>
      </c>
      <c r="AF11" s="113">
        <v>52.0</v>
      </c>
      <c r="AG11" s="113">
        <v>51.0</v>
      </c>
      <c r="AH11" s="113">
        <v>53.0</v>
      </c>
    </row>
    <row r="12" ht="15.75" customHeight="1">
      <c r="A12" s="113" t="s">
        <v>762</v>
      </c>
      <c r="B12" s="113" t="s">
        <v>373</v>
      </c>
      <c r="C12" s="113">
        <v>339.0</v>
      </c>
      <c r="D12" s="113">
        <v>22.0</v>
      </c>
      <c r="E12" s="113">
        <v>139.0</v>
      </c>
      <c r="F12" s="113" t="s">
        <v>56</v>
      </c>
      <c r="G12" s="125" t="s">
        <v>763</v>
      </c>
      <c r="H12" s="113">
        <v>28.0</v>
      </c>
      <c r="I12" s="113" t="s">
        <v>190</v>
      </c>
      <c r="J12" s="113">
        <v>2012.0</v>
      </c>
      <c r="K12" s="113" t="s">
        <v>52</v>
      </c>
      <c r="L12" s="113" t="s">
        <v>525</v>
      </c>
      <c r="M12" s="125" t="s">
        <v>375</v>
      </c>
      <c r="N12" s="125" t="s">
        <v>376</v>
      </c>
      <c r="P12" s="113">
        <v>61.0</v>
      </c>
      <c r="Q12" s="113">
        <v>54.0</v>
      </c>
      <c r="S12" s="113">
        <v>68.0</v>
      </c>
      <c r="T12" s="113">
        <v>64.0</v>
      </c>
      <c r="U12" s="113">
        <v>68.0</v>
      </c>
      <c r="V12" s="113">
        <v>51.0</v>
      </c>
      <c r="W12" s="113">
        <v>61.0</v>
      </c>
      <c r="Y12" s="113">
        <v>64.0</v>
      </c>
      <c r="Z12" s="113">
        <v>54.0</v>
      </c>
      <c r="AA12" s="113">
        <v>51.0</v>
      </c>
      <c r="AB12" s="113">
        <v>64.0</v>
      </c>
      <c r="AC12" s="113">
        <v>54.0</v>
      </c>
      <c r="AD12" s="113">
        <v>58.0</v>
      </c>
      <c r="AE12" s="113">
        <v>81.0</v>
      </c>
      <c r="AF12" s="113">
        <v>62.0</v>
      </c>
      <c r="AG12" s="113">
        <v>69.0</v>
      </c>
      <c r="AH12" s="113">
        <v>70.0</v>
      </c>
    </row>
    <row r="13" ht="15.75" customHeight="1">
      <c r="A13" s="113" t="s">
        <v>764</v>
      </c>
      <c r="B13" s="113" t="s">
        <v>328</v>
      </c>
      <c r="C13" s="113">
        <v>225.0</v>
      </c>
      <c r="D13" s="113">
        <v>95.0</v>
      </c>
      <c r="E13" s="113">
        <v>25.0</v>
      </c>
      <c r="F13" s="113" t="s">
        <v>695</v>
      </c>
      <c r="G13" s="125" t="s">
        <v>765</v>
      </c>
      <c r="I13" s="113" t="s">
        <v>329</v>
      </c>
      <c r="J13" s="113">
        <v>2022.0</v>
      </c>
      <c r="K13" s="113" t="s">
        <v>47</v>
      </c>
      <c r="L13" s="113" t="s">
        <v>522</v>
      </c>
      <c r="M13" s="125" t="s">
        <v>271</v>
      </c>
      <c r="N13" s="125" t="s">
        <v>330</v>
      </c>
      <c r="P13" s="113">
        <v>52.0</v>
      </c>
      <c r="Q13" s="113">
        <v>54.0</v>
      </c>
      <c r="S13" s="113">
        <v>38.0</v>
      </c>
      <c r="T13" s="113">
        <v>41.0</v>
      </c>
      <c r="U13" s="113">
        <v>36.0</v>
      </c>
      <c r="V13" s="113">
        <v>41.0</v>
      </c>
      <c r="W13" s="113">
        <v>52.0</v>
      </c>
      <c r="Y13" s="113">
        <v>50.0</v>
      </c>
      <c r="Z13" s="113">
        <v>47.0</v>
      </c>
      <c r="AA13" s="113">
        <v>36.0</v>
      </c>
      <c r="AB13" s="113">
        <v>54.0</v>
      </c>
      <c r="AC13" s="113">
        <v>59.0</v>
      </c>
      <c r="AD13" s="113">
        <v>46.0</v>
      </c>
      <c r="AE13" s="113">
        <v>51.0</v>
      </c>
      <c r="AF13" s="113">
        <v>51.0</v>
      </c>
      <c r="AG13" s="113">
        <v>48.0</v>
      </c>
      <c r="AH13" s="113">
        <v>48.0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1:Q1"/>
    <mergeCell ref="R1:W1"/>
    <mergeCell ref="X1:AC1"/>
    <mergeCell ref="AD1:AH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3"/>
      <c r="B1" s="113"/>
      <c r="C1" s="13" t="s">
        <v>2</v>
      </c>
      <c r="F1" s="114" t="s">
        <v>487</v>
      </c>
      <c r="L1" s="115" t="s">
        <v>488</v>
      </c>
      <c r="R1" s="25" t="s">
        <v>489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</row>
    <row r="2" ht="15.75" customHeight="1">
      <c r="A2" s="116" t="s">
        <v>490</v>
      </c>
      <c r="B2" s="116" t="s">
        <v>491</v>
      </c>
      <c r="C2" s="119" t="s">
        <v>503</v>
      </c>
      <c r="D2" s="119" t="s">
        <v>504</v>
      </c>
      <c r="E2" s="119" t="s">
        <v>505</v>
      </c>
      <c r="F2" s="120" t="s">
        <v>506</v>
      </c>
      <c r="G2" s="120" t="s">
        <v>507</v>
      </c>
      <c r="H2" s="120" t="s">
        <v>508</v>
      </c>
      <c r="I2" s="120" t="s">
        <v>509</v>
      </c>
      <c r="J2" s="120" t="s">
        <v>510</v>
      </c>
      <c r="K2" s="120" t="s">
        <v>511</v>
      </c>
      <c r="L2" s="121" t="s">
        <v>512</v>
      </c>
      <c r="M2" s="121" t="s">
        <v>513</v>
      </c>
      <c r="N2" s="121" t="s">
        <v>514</v>
      </c>
      <c r="O2" s="121" t="s">
        <v>515</v>
      </c>
      <c r="P2" s="121" t="s">
        <v>516</v>
      </c>
      <c r="Q2" s="121" t="s">
        <v>517</v>
      </c>
      <c r="R2" s="122" t="s">
        <v>36</v>
      </c>
      <c r="S2" s="122" t="s">
        <v>37</v>
      </c>
      <c r="T2" s="122" t="s">
        <v>518</v>
      </c>
      <c r="U2" s="122" t="s">
        <v>39</v>
      </c>
      <c r="V2" s="122" t="s">
        <v>519</v>
      </c>
      <c r="W2" s="117" t="s">
        <v>492</v>
      </c>
      <c r="X2" s="117" t="s">
        <v>493</v>
      </c>
      <c r="Y2" s="117" t="s">
        <v>656</v>
      </c>
      <c r="Z2" s="118" t="s">
        <v>494</v>
      </c>
      <c r="AA2" s="118" t="s">
        <v>495</v>
      </c>
      <c r="AB2" s="118" t="s">
        <v>496</v>
      </c>
      <c r="AC2" s="118" t="s">
        <v>497</v>
      </c>
      <c r="AD2" s="118" t="s">
        <v>498</v>
      </c>
      <c r="AE2" s="118" t="s">
        <v>499</v>
      </c>
      <c r="AF2" s="118" t="s">
        <v>500</v>
      </c>
      <c r="AG2" s="118" t="s">
        <v>501</v>
      </c>
      <c r="AH2" s="118" t="s">
        <v>502</v>
      </c>
    </row>
    <row r="3" ht="15.75" customHeight="1">
      <c r="A3" s="113" t="s">
        <v>253</v>
      </c>
      <c r="B3" s="113" t="s">
        <v>254</v>
      </c>
      <c r="C3" s="113" t="s">
        <v>766</v>
      </c>
      <c r="D3" s="113" t="s">
        <v>767</v>
      </c>
      <c r="E3" s="113" t="s">
        <v>768</v>
      </c>
      <c r="F3" s="113" t="s">
        <v>769</v>
      </c>
      <c r="G3" s="113" t="s">
        <v>770</v>
      </c>
      <c r="I3" s="113" t="s">
        <v>766</v>
      </c>
      <c r="J3" s="113" t="s">
        <v>771</v>
      </c>
      <c r="K3" s="113" t="s">
        <v>772</v>
      </c>
      <c r="L3" s="113" t="s">
        <v>773</v>
      </c>
      <c r="M3" s="113" t="s">
        <v>774</v>
      </c>
      <c r="O3" s="113" t="s">
        <v>775</v>
      </c>
      <c r="P3" s="113" t="s">
        <v>770</v>
      </c>
      <c r="Q3" s="113" t="s">
        <v>766</v>
      </c>
      <c r="R3" s="113" t="s">
        <v>776</v>
      </c>
      <c r="S3" s="113" t="s">
        <v>772</v>
      </c>
      <c r="T3" s="113" t="s">
        <v>777</v>
      </c>
      <c r="U3" s="113" t="s">
        <v>778</v>
      </c>
      <c r="V3" s="113" t="s">
        <v>771</v>
      </c>
      <c r="W3" s="113" t="s">
        <v>698</v>
      </c>
      <c r="Y3" s="113">
        <v>44.0</v>
      </c>
      <c r="Z3" s="113" t="s">
        <v>45</v>
      </c>
      <c r="AA3" s="125" t="s">
        <v>779</v>
      </c>
      <c r="AB3" s="113">
        <v>16.0</v>
      </c>
      <c r="AC3" s="113" t="s">
        <v>255</v>
      </c>
      <c r="AD3" s="113" t="s">
        <v>698</v>
      </c>
      <c r="AE3" s="113" t="s">
        <v>52</v>
      </c>
      <c r="AF3" s="113" t="s">
        <v>522</v>
      </c>
      <c r="AG3" s="125" t="s">
        <v>195</v>
      </c>
      <c r="AH3" s="125" t="s">
        <v>256</v>
      </c>
    </row>
    <row r="4" ht="15.75" customHeight="1">
      <c r="A4" s="113" t="s">
        <v>436</v>
      </c>
      <c r="B4" s="113" t="s">
        <v>437</v>
      </c>
      <c r="C4" s="113" t="s">
        <v>780</v>
      </c>
      <c r="D4" s="113" t="s">
        <v>781</v>
      </c>
      <c r="E4" s="113" t="s">
        <v>780</v>
      </c>
      <c r="F4" s="113" t="s">
        <v>768</v>
      </c>
      <c r="G4" s="113" t="s">
        <v>781</v>
      </c>
      <c r="I4" s="113" t="s">
        <v>780</v>
      </c>
      <c r="J4" s="113" t="s">
        <v>768</v>
      </c>
      <c r="K4" s="113" t="s">
        <v>782</v>
      </c>
      <c r="L4" s="113" t="s">
        <v>783</v>
      </c>
      <c r="M4" s="113" t="s">
        <v>781</v>
      </c>
      <c r="O4" s="113" t="s">
        <v>781</v>
      </c>
      <c r="P4" s="113" t="s">
        <v>781</v>
      </c>
      <c r="Q4" s="113" t="s">
        <v>784</v>
      </c>
      <c r="R4" s="113" t="s">
        <v>785</v>
      </c>
      <c r="S4" s="113" t="s">
        <v>784</v>
      </c>
      <c r="T4" s="113" t="s">
        <v>772</v>
      </c>
      <c r="U4" s="113" t="s">
        <v>768</v>
      </c>
      <c r="V4" s="113" t="s">
        <v>781</v>
      </c>
      <c r="W4" s="113" t="s">
        <v>698</v>
      </c>
      <c r="Y4" s="113">
        <v>94.0</v>
      </c>
      <c r="Z4" s="113" t="s">
        <v>45</v>
      </c>
      <c r="AA4" s="125" t="s">
        <v>786</v>
      </c>
      <c r="AB4" s="113">
        <v>20.0</v>
      </c>
      <c r="AC4" s="113" t="s">
        <v>209</v>
      </c>
      <c r="AD4" s="113" t="s">
        <v>698</v>
      </c>
      <c r="AE4" s="113" t="s">
        <v>572</v>
      </c>
      <c r="AF4" s="113" t="s">
        <v>522</v>
      </c>
      <c r="AG4" s="125" t="s">
        <v>787</v>
      </c>
      <c r="AH4" s="125" t="s">
        <v>788</v>
      </c>
    </row>
    <row r="5" ht="15.75" customHeight="1">
      <c r="A5" s="113" t="s">
        <v>464</v>
      </c>
      <c r="B5" s="113" t="s">
        <v>465</v>
      </c>
      <c r="C5" s="113" t="s">
        <v>783</v>
      </c>
      <c r="D5" s="113" t="s">
        <v>785</v>
      </c>
      <c r="E5" s="113" t="s">
        <v>789</v>
      </c>
      <c r="F5" s="113" t="s">
        <v>766</v>
      </c>
      <c r="G5" s="113" t="s">
        <v>780</v>
      </c>
      <c r="I5" s="113" t="s">
        <v>773</v>
      </c>
      <c r="J5" s="113" t="s">
        <v>778</v>
      </c>
      <c r="K5" s="113" t="s">
        <v>785</v>
      </c>
      <c r="L5" s="113" t="s">
        <v>785</v>
      </c>
      <c r="M5" s="113" t="s">
        <v>773</v>
      </c>
      <c r="O5" s="113" t="s">
        <v>773</v>
      </c>
      <c r="P5" s="113" t="s">
        <v>790</v>
      </c>
      <c r="Q5" s="113" t="s">
        <v>791</v>
      </c>
      <c r="R5" s="113" t="s">
        <v>776</v>
      </c>
      <c r="S5" s="113" t="s">
        <v>768</v>
      </c>
      <c r="T5" s="113" t="s">
        <v>771</v>
      </c>
      <c r="U5" s="113" t="s">
        <v>771</v>
      </c>
      <c r="V5" s="113" t="s">
        <v>774</v>
      </c>
      <c r="W5" s="113">
        <v>228.0</v>
      </c>
      <c r="X5" s="113">
        <v>92.0</v>
      </c>
      <c r="Y5" s="113">
        <v>28.0</v>
      </c>
      <c r="Z5" s="113" t="s">
        <v>56</v>
      </c>
      <c r="AA5" s="125" t="s">
        <v>792</v>
      </c>
      <c r="AB5" s="113">
        <v>26.0</v>
      </c>
      <c r="AC5" s="113" t="s">
        <v>209</v>
      </c>
      <c r="AD5" s="113">
        <v>2014.0</v>
      </c>
      <c r="AE5" s="113" t="s">
        <v>548</v>
      </c>
      <c r="AF5" s="113" t="s">
        <v>525</v>
      </c>
      <c r="AG5" s="125" t="s">
        <v>793</v>
      </c>
      <c r="AH5" s="125" t="s">
        <v>794</v>
      </c>
    </row>
    <row r="6" ht="15.75" customHeight="1">
      <c r="A6" s="113" t="s">
        <v>439</v>
      </c>
      <c r="B6" s="113" t="s">
        <v>440</v>
      </c>
      <c r="C6" s="113" t="s">
        <v>795</v>
      </c>
      <c r="D6" s="113" t="s">
        <v>795</v>
      </c>
      <c r="E6" s="113" t="s">
        <v>796</v>
      </c>
      <c r="F6" s="113" t="s">
        <v>797</v>
      </c>
      <c r="G6" s="113" t="s">
        <v>796</v>
      </c>
      <c r="I6" s="113" t="s">
        <v>771</v>
      </c>
      <c r="J6" s="113" t="s">
        <v>797</v>
      </c>
      <c r="K6" s="113" t="s">
        <v>795</v>
      </c>
      <c r="L6" s="113" t="s">
        <v>768</v>
      </c>
      <c r="M6" s="113" t="s">
        <v>791</v>
      </c>
      <c r="O6" s="113" t="s">
        <v>797</v>
      </c>
      <c r="P6" s="113" t="s">
        <v>777</v>
      </c>
      <c r="Q6" s="113" t="s">
        <v>771</v>
      </c>
      <c r="R6" s="113" t="s">
        <v>798</v>
      </c>
      <c r="S6" s="113" t="s">
        <v>784</v>
      </c>
      <c r="T6" s="113" t="s">
        <v>791</v>
      </c>
      <c r="U6" s="113" t="s">
        <v>783</v>
      </c>
      <c r="V6" s="113" t="s">
        <v>776</v>
      </c>
      <c r="W6" s="113">
        <v>221.0</v>
      </c>
      <c r="X6" s="113">
        <v>100.0</v>
      </c>
      <c r="Y6" s="113">
        <v>21.0</v>
      </c>
      <c r="Z6" s="113" t="s">
        <v>56</v>
      </c>
      <c r="AA6" s="125" t="s">
        <v>799</v>
      </c>
      <c r="AB6" s="113">
        <v>23.0</v>
      </c>
      <c r="AC6" s="113" t="s">
        <v>441</v>
      </c>
      <c r="AD6" s="113">
        <v>2020.0</v>
      </c>
      <c r="AE6" s="113" t="s">
        <v>47</v>
      </c>
      <c r="AF6" s="113" t="s">
        <v>522</v>
      </c>
      <c r="AG6" s="125" t="s">
        <v>278</v>
      </c>
      <c r="AH6" s="125" t="s">
        <v>59</v>
      </c>
    </row>
    <row r="7" ht="15.75" customHeight="1">
      <c r="A7" s="113" t="s">
        <v>324</v>
      </c>
      <c r="B7" s="113" t="s">
        <v>325</v>
      </c>
      <c r="C7" s="113" t="s">
        <v>780</v>
      </c>
      <c r="D7" s="113" t="s">
        <v>784</v>
      </c>
      <c r="E7" s="113" t="s">
        <v>780</v>
      </c>
      <c r="F7" s="113" t="s">
        <v>783</v>
      </c>
      <c r="G7" s="113" t="s">
        <v>784</v>
      </c>
      <c r="I7" s="113" t="s">
        <v>781</v>
      </c>
      <c r="J7" s="113" t="s">
        <v>768</v>
      </c>
      <c r="K7" s="113" t="s">
        <v>783</v>
      </c>
      <c r="L7" s="113" t="s">
        <v>768</v>
      </c>
      <c r="M7" s="113" t="s">
        <v>782</v>
      </c>
      <c r="O7" s="113" t="s">
        <v>768</v>
      </c>
      <c r="P7" s="113" t="s">
        <v>781</v>
      </c>
      <c r="Q7" s="113" t="s">
        <v>783</v>
      </c>
      <c r="R7" s="113" t="s">
        <v>785</v>
      </c>
      <c r="S7" s="113" t="s">
        <v>784</v>
      </c>
      <c r="T7" s="113" t="s">
        <v>780</v>
      </c>
      <c r="U7" s="113" t="s">
        <v>790</v>
      </c>
      <c r="V7" s="113" t="s">
        <v>785</v>
      </c>
      <c r="W7" s="113">
        <v>284.0</v>
      </c>
      <c r="X7" s="113">
        <v>50.0</v>
      </c>
      <c r="Y7" s="113">
        <v>84.0</v>
      </c>
      <c r="Z7" s="113" t="s">
        <v>56</v>
      </c>
      <c r="AA7" s="125" t="s">
        <v>800</v>
      </c>
      <c r="AB7" s="113">
        <v>22.0</v>
      </c>
      <c r="AC7" s="113" t="s">
        <v>120</v>
      </c>
      <c r="AD7" s="113">
        <v>2018.0</v>
      </c>
      <c r="AE7" s="113" t="s">
        <v>47</v>
      </c>
      <c r="AF7" s="113" t="s">
        <v>563</v>
      </c>
      <c r="AG7" s="125" t="s">
        <v>326</v>
      </c>
      <c r="AH7" s="125" t="s">
        <v>248</v>
      </c>
    </row>
    <row r="8" ht="15.75" customHeight="1">
      <c r="A8" s="113" t="s">
        <v>176</v>
      </c>
      <c r="B8" s="113" t="s">
        <v>177</v>
      </c>
      <c r="C8" s="113" t="s">
        <v>784</v>
      </c>
      <c r="D8" s="113" t="s">
        <v>798</v>
      </c>
      <c r="E8" s="113" t="s">
        <v>785</v>
      </c>
      <c r="F8" s="113" t="s">
        <v>774</v>
      </c>
      <c r="G8" s="113" t="s">
        <v>774</v>
      </c>
      <c r="I8" s="113" t="s">
        <v>798</v>
      </c>
      <c r="J8" s="113" t="s">
        <v>798</v>
      </c>
      <c r="K8" s="113" t="s">
        <v>769</v>
      </c>
      <c r="L8" s="113" t="s">
        <v>801</v>
      </c>
      <c r="M8" s="113" t="s">
        <v>782</v>
      </c>
      <c r="O8" s="113" t="s">
        <v>784</v>
      </c>
      <c r="P8" s="113" t="s">
        <v>802</v>
      </c>
      <c r="Q8" s="113" t="s">
        <v>790</v>
      </c>
      <c r="R8" s="113" t="s">
        <v>780</v>
      </c>
      <c r="S8" s="113" t="s">
        <v>803</v>
      </c>
      <c r="T8" s="113" t="s">
        <v>802</v>
      </c>
      <c r="U8" s="113" t="s">
        <v>782</v>
      </c>
      <c r="V8" s="113" t="s">
        <v>804</v>
      </c>
      <c r="W8" s="113">
        <v>258.0</v>
      </c>
      <c r="X8" s="113">
        <v>66.0</v>
      </c>
      <c r="Y8" s="113">
        <v>58.0</v>
      </c>
      <c r="Z8" s="113" t="s">
        <v>45</v>
      </c>
      <c r="AA8" s="125" t="s">
        <v>805</v>
      </c>
      <c r="AB8" s="113">
        <v>26.0</v>
      </c>
      <c r="AC8" s="113" t="s">
        <v>178</v>
      </c>
      <c r="AD8" s="113">
        <v>2015.0</v>
      </c>
      <c r="AE8" s="113" t="s">
        <v>52</v>
      </c>
      <c r="AF8" s="113" t="s">
        <v>525</v>
      </c>
      <c r="AG8" s="125" t="s">
        <v>806</v>
      </c>
      <c r="AH8" s="125" t="s">
        <v>169</v>
      </c>
    </row>
    <row r="9" ht="15.75" customHeight="1">
      <c r="A9" s="113" t="s">
        <v>338</v>
      </c>
      <c r="B9" s="113" t="s">
        <v>339</v>
      </c>
      <c r="C9" s="113" t="s">
        <v>781</v>
      </c>
      <c r="D9" s="113" t="s">
        <v>791</v>
      </c>
      <c r="E9" s="113" t="s">
        <v>775</v>
      </c>
      <c r="F9" s="113" t="s">
        <v>791</v>
      </c>
      <c r="G9" s="113" t="s">
        <v>771</v>
      </c>
      <c r="I9" s="113" t="s">
        <v>807</v>
      </c>
      <c r="J9" s="113" t="s">
        <v>795</v>
      </c>
      <c r="K9" s="113" t="s">
        <v>768</v>
      </c>
      <c r="L9" s="113" t="s">
        <v>808</v>
      </c>
      <c r="M9" s="113" t="s">
        <v>809</v>
      </c>
      <c r="O9" s="113" t="s">
        <v>775</v>
      </c>
      <c r="P9" s="113" t="s">
        <v>768</v>
      </c>
      <c r="Q9" s="113" t="s">
        <v>808</v>
      </c>
      <c r="R9" s="113" t="s">
        <v>789</v>
      </c>
      <c r="S9" s="113" t="s">
        <v>810</v>
      </c>
      <c r="T9" s="113" t="s">
        <v>789</v>
      </c>
      <c r="U9" s="113" t="s">
        <v>769</v>
      </c>
      <c r="V9" s="113" t="s">
        <v>789</v>
      </c>
      <c r="W9" s="113">
        <v>223.0</v>
      </c>
      <c r="X9" s="113">
        <v>98.0</v>
      </c>
      <c r="Y9" s="113">
        <v>23.0</v>
      </c>
      <c r="Z9" s="113" t="s">
        <v>45</v>
      </c>
      <c r="AA9" s="125" t="s">
        <v>811</v>
      </c>
      <c r="AB9" s="113">
        <v>23.0</v>
      </c>
      <c r="AC9" s="113" t="s">
        <v>340</v>
      </c>
      <c r="AD9" s="113">
        <v>2020.0</v>
      </c>
      <c r="AE9" s="113" t="s">
        <v>47</v>
      </c>
      <c r="AF9" s="113" t="s">
        <v>522</v>
      </c>
      <c r="AG9" s="125" t="s">
        <v>241</v>
      </c>
      <c r="AH9" s="125" t="s">
        <v>129</v>
      </c>
    </row>
    <row r="10" ht="15.75" customHeight="1">
      <c r="A10" s="113" t="s">
        <v>377</v>
      </c>
      <c r="B10" s="113" t="s">
        <v>378</v>
      </c>
      <c r="C10" s="113" t="s">
        <v>768</v>
      </c>
      <c r="D10" s="113" t="s">
        <v>783</v>
      </c>
      <c r="E10" s="113" t="s">
        <v>780</v>
      </c>
      <c r="F10" s="113" t="s">
        <v>782</v>
      </c>
      <c r="G10" s="113" t="s">
        <v>782</v>
      </c>
      <c r="I10" s="113" t="s">
        <v>781</v>
      </c>
      <c r="J10" s="113" t="s">
        <v>781</v>
      </c>
      <c r="K10" s="113" t="s">
        <v>782</v>
      </c>
      <c r="L10" s="113" t="s">
        <v>768</v>
      </c>
      <c r="M10" s="113" t="s">
        <v>781</v>
      </c>
      <c r="O10" s="113" t="s">
        <v>768</v>
      </c>
      <c r="P10" s="113" t="s">
        <v>783</v>
      </c>
      <c r="Q10" s="113" t="s">
        <v>780</v>
      </c>
      <c r="R10" s="113" t="s">
        <v>780</v>
      </c>
      <c r="S10" s="113" t="s">
        <v>812</v>
      </c>
      <c r="T10" s="113" t="s">
        <v>784</v>
      </c>
      <c r="U10" s="113" t="s">
        <v>784</v>
      </c>
      <c r="V10" s="113" t="s">
        <v>773</v>
      </c>
      <c r="W10" s="113">
        <v>295.0</v>
      </c>
      <c r="X10" s="113">
        <v>45.0</v>
      </c>
      <c r="Y10" s="113">
        <v>95.0</v>
      </c>
      <c r="Z10" s="113" t="s">
        <v>45</v>
      </c>
      <c r="AA10" s="125" t="s">
        <v>813</v>
      </c>
      <c r="AB10" s="113">
        <v>26.0</v>
      </c>
      <c r="AC10" s="113" t="s">
        <v>209</v>
      </c>
      <c r="AD10" s="113">
        <v>2015.0</v>
      </c>
      <c r="AE10" s="113" t="s">
        <v>548</v>
      </c>
      <c r="AF10" s="113" t="s">
        <v>522</v>
      </c>
      <c r="AG10" s="125" t="s">
        <v>814</v>
      </c>
      <c r="AH10" s="125" t="s">
        <v>537</v>
      </c>
    </row>
    <row r="11" ht="15.75" customHeight="1">
      <c r="A11" s="113" t="s">
        <v>284</v>
      </c>
      <c r="B11" s="113" t="s">
        <v>285</v>
      </c>
      <c r="C11" s="113" t="s">
        <v>777</v>
      </c>
      <c r="D11" s="113" t="s">
        <v>782</v>
      </c>
      <c r="E11" s="113" t="s">
        <v>790</v>
      </c>
      <c r="F11" s="113" t="s">
        <v>771</v>
      </c>
      <c r="G11" s="113" t="s">
        <v>784</v>
      </c>
      <c r="I11" s="113" t="s">
        <v>774</v>
      </c>
      <c r="J11" s="113" t="s">
        <v>789</v>
      </c>
      <c r="K11" s="113" t="s">
        <v>777</v>
      </c>
      <c r="L11" s="113" t="s">
        <v>801</v>
      </c>
      <c r="M11" s="113" t="s">
        <v>771</v>
      </c>
      <c r="O11" s="113" t="s">
        <v>774</v>
      </c>
      <c r="P11" s="113" t="s">
        <v>780</v>
      </c>
      <c r="Q11" s="113" t="s">
        <v>777</v>
      </c>
      <c r="R11" s="113" t="s">
        <v>790</v>
      </c>
      <c r="S11" s="113" t="s">
        <v>768</v>
      </c>
      <c r="T11" s="113" t="s">
        <v>815</v>
      </c>
      <c r="U11" s="113" t="s">
        <v>768</v>
      </c>
      <c r="V11" s="113" t="s">
        <v>768</v>
      </c>
      <c r="W11" s="113">
        <v>268.0</v>
      </c>
      <c r="X11" s="113">
        <v>58.0</v>
      </c>
      <c r="Y11" s="113">
        <v>68.0</v>
      </c>
      <c r="Z11" s="113" t="s">
        <v>45</v>
      </c>
      <c r="AA11" s="125" t="s">
        <v>816</v>
      </c>
      <c r="AB11" s="113">
        <v>30.0</v>
      </c>
      <c r="AC11" s="113" t="s">
        <v>120</v>
      </c>
      <c r="AD11" s="113">
        <v>2010.0</v>
      </c>
      <c r="AE11" s="113" t="s">
        <v>52</v>
      </c>
      <c r="AF11" s="113" t="s">
        <v>563</v>
      </c>
      <c r="AG11" s="125" t="s">
        <v>817</v>
      </c>
      <c r="AH11" s="125" t="s">
        <v>818</v>
      </c>
    </row>
    <row r="12" ht="15.75" customHeight="1">
      <c r="A12" s="113" t="s">
        <v>226</v>
      </c>
      <c r="B12" s="113" t="s">
        <v>227</v>
      </c>
      <c r="C12" s="113" t="s">
        <v>770</v>
      </c>
      <c r="D12" s="113" t="s">
        <v>781</v>
      </c>
      <c r="E12" s="113" t="s">
        <v>819</v>
      </c>
      <c r="F12" s="113" t="s">
        <v>774</v>
      </c>
      <c r="G12" s="113" t="s">
        <v>771</v>
      </c>
      <c r="I12" s="113" t="s">
        <v>771</v>
      </c>
      <c r="J12" s="113" t="s">
        <v>774</v>
      </c>
      <c r="K12" s="113" t="s">
        <v>773</v>
      </c>
      <c r="L12" s="113" t="s">
        <v>768</v>
      </c>
      <c r="M12" s="113" t="s">
        <v>774</v>
      </c>
      <c r="O12" s="113" t="s">
        <v>774</v>
      </c>
      <c r="P12" s="113" t="s">
        <v>768</v>
      </c>
      <c r="Q12" s="113" t="s">
        <v>781</v>
      </c>
      <c r="R12" s="113" t="s">
        <v>767</v>
      </c>
      <c r="S12" s="113" t="s">
        <v>771</v>
      </c>
      <c r="T12" s="113" t="s">
        <v>778</v>
      </c>
      <c r="U12" s="113" t="s">
        <v>783</v>
      </c>
      <c r="V12" s="113" t="s">
        <v>785</v>
      </c>
      <c r="W12" s="113">
        <v>244.0</v>
      </c>
      <c r="X12" s="113">
        <v>76.0</v>
      </c>
      <c r="Y12" s="113">
        <v>44.0</v>
      </c>
      <c r="Z12" s="113" t="s">
        <v>56</v>
      </c>
      <c r="AA12" s="125" t="s">
        <v>820</v>
      </c>
      <c r="AB12" s="113">
        <v>31.0</v>
      </c>
      <c r="AC12" s="113" t="s">
        <v>228</v>
      </c>
      <c r="AD12" s="113">
        <v>2011.0</v>
      </c>
      <c r="AE12" s="113" t="s">
        <v>52</v>
      </c>
      <c r="AF12" s="113" t="s">
        <v>525</v>
      </c>
      <c r="AG12" s="125" t="s">
        <v>549</v>
      </c>
      <c r="AH12" s="125" t="s">
        <v>229</v>
      </c>
    </row>
    <row r="13" ht="15.75" customHeight="1">
      <c r="A13" s="113" t="s">
        <v>457</v>
      </c>
      <c r="B13" s="113" t="s">
        <v>458</v>
      </c>
      <c r="C13" s="113" t="s">
        <v>774</v>
      </c>
      <c r="D13" s="113" t="s">
        <v>798</v>
      </c>
      <c r="E13" s="113" t="s">
        <v>775</v>
      </c>
      <c r="F13" s="113" t="s">
        <v>796</v>
      </c>
      <c r="G13" s="113" t="s">
        <v>797</v>
      </c>
      <c r="I13" s="113" t="s">
        <v>774</v>
      </c>
      <c r="J13" s="113" t="s">
        <v>785</v>
      </c>
      <c r="K13" s="113" t="s">
        <v>796</v>
      </c>
      <c r="L13" s="113" t="s">
        <v>785</v>
      </c>
      <c r="M13" s="113" t="s">
        <v>785</v>
      </c>
      <c r="O13" s="113" t="s">
        <v>798</v>
      </c>
      <c r="P13" s="113" t="s">
        <v>775</v>
      </c>
      <c r="Q13" s="113" t="s">
        <v>795</v>
      </c>
      <c r="R13" s="113" t="s">
        <v>776</v>
      </c>
      <c r="S13" s="113" t="s">
        <v>773</v>
      </c>
      <c r="T13" s="113" t="s">
        <v>776</v>
      </c>
      <c r="U13" s="113" t="s">
        <v>777</v>
      </c>
      <c r="V13" s="113" t="s">
        <v>781</v>
      </c>
      <c r="Y13" s="113">
        <v>7.0</v>
      </c>
      <c r="Z13" s="113" t="s">
        <v>56</v>
      </c>
      <c r="AA13" s="125" t="s">
        <v>821</v>
      </c>
      <c r="AB13" s="113">
        <v>18.0</v>
      </c>
      <c r="AC13" s="113" t="s">
        <v>209</v>
      </c>
      <c r="AD13" s="113" t="s">
        <v>698</v>
      </c>
      <c r="AE13" s="113" t="s">
        <v>548</v>
      </c>
      <c r="AF13" s="113" t="s">
        <v>525</v>
      </c>
      <c r="AG13" s="125" t="s">
        <v>822</v>
      </c>
      <c r="AH13" s="125" t="s">
        <v>633</v>
      </c>
    </row>
    <row r="14" ht="15.75" customHeight="1">
      <c r="A14" s="113" t="s">
        <v>316</v>
      </c>
      <c r="B14" s="113" t="s">
        <v>317</v>
      </c>
      <c r="C14" s="113" t="s">
        <v>784</v>
      </c>
      <c r="D14" s="113" t="s">
        <v>801</v>
      </c>
      <c r="E14" s="113" t="s">
        <v>819</v>
      </c>
      <c r="F14" s="113" t="s">
        <v>784</v>
      </c>
      <c r="G14" s="113" t="s">
        <v>769</v>
      </c>
      <c r="I14" s="113" t="s">
        <v>777</v>
      </c>
      <c r="J14" s="113" t="s">
        <v>802</v>
      </c>
      <c r="K14" s="113" t="s">
        <v>802</v>
      </c>
      <c r="L14" s="113" t="s">
        <v>801</v>
      </c>
      <c r="M14" s="113" t="s">
        <v>790</v>
      </c>
      <c r="O14" s="113" t="s">
        <v>784</v>
      </c>
      <c r="P14" s="113" t="s">
        <v>782</v>
      </c>
      <c r="Q14" s="113" t="s">
        <v>819</v>
      </c>
      <c r="R14" s="113" t="s">
        <v>823</v>
      </c>
      <c r="S14" s="113" t="s">
        <v>778</v>
      </c>
      <c r="T14" s="113" t="s">
        <v>812</v>
      </c>
      <c r="U14" s="113" t="s">
        <v>802</v>
      </c>
      <c r="V14" s="113" t="s">
        <v>782</v>
      </c>
      <c r="W14" s="113">
        <v>262.0</v>
      </c>
      <c r="X14" s="113">
        <v>62.0</v>
      </c>
      <c r="Y14" s="113">
        <v>62.0</v>
      </c>
      <c r="Z14" s="113" t="s">
        <v>56</v>
      </c>
      <c r="AA14" s="125" t="s">
        <v>824</v>
      </c>
      <c r="AB14" s="113">
        <v>29.0</v>
      </c>
      <c r="AC14" s="113" t="s">
        <v>228</v>
      </c>
      <c r="AD14" s="113">
        <v>2014.0</v>
      </c>
      <c r="AE14" s="113" t="s">
        <v>47</v>
      </c>
      <c r="AF14" s="113" t="s">
        <v>525</v>
      </c>
      <c r="AG14" s="125" t="s">
        <v>825</v>
      </c>
      <c r="AH14" s="125" t="s">
        <v>65</v>
      </c>
    </row>
    <row r="15" ht="15.75" customHeight="1">
      <c r="A15" s="113" t="s">
        <v>117</v>
      </c>
      <c r="B15" s="113" t="s">
        <v>118</v>
      </c>
      <c r="C15" s="113" t="s">
        <v>778</v>
      </c>
      <c r="D15" s="113" t="s">
        <v>785</v>
      </c>
      <c r="E15" s="113" t="s">
        <v>778</v>
      </c>
      <c r="F15" s="113" t="s">
        <v>773</v>
      </c>
      <c r="G15" s="113" t="s">
        <v>773</v>
      </c>
      <c r="I15" s="113" t="s">
        <v>782</v>
      </c>
      <c r="J15" s="113" t="s">
        <v>782</v>
      </c>
      <c r="K15" s="113" t="s">
        <v>785</v>
      </c>
      <c r="L15" s="113" t="s">
        <v>785</v>
      </c>
      <c r="M15" s="113" t="s">
        <v>785</v>
      </c>
      <c r="O15" s="113" t="s">
        <v>778</v>
      </c>
      <c r="P15" s="113" t="s">
        <v>774</v>
      </c>
      <c r="Q15" s="113" t="s">
        <v>782</v>
      </c>
      <c r="R15" s="113" t="s">
        <v>768</v>
      </c>
      <c r="S15" s="113" t="s">
        <v>782</v>
      </c>
      <c r="T15" s="113" t="s">
        <v>802</v>
      </c>
      <c r="U15" s="113" t="s">
        <v>802</v>
      </c>
      <c r="V15" s="113" t="s">
        <v>780</v>
      </c>
      <c r="W15" s="113">
        <v>320.0</v>
      </c>
      <c r="X15" s="113">
        <v>28.0</v>
      </c>
      <c r="Y15" s="113">
        <v>120.0</v>
      </c>
      <c r="Z15" s="113" t="s">
        <v>45</v>
      </c>
      <c r="AA15" s="125" t="s">
        <v>826</v>
      </c>
      <c r="AB15" s="113">
        <v>24.0</v>
      </c>
      <c r="AC15" s="113" t="s">
        <v>120</v>
      </c>
      <c r="AD15" s="113">
        <v>2017.0</v>
      </c>
      <c r="AE15" s="113" t="s">
        <v>52</v>
      </c>
      <c r="AF15" s="113" t="s">
        <v>553</v>
      </c>
      <c r="AG15" s="125" t="s">
        <v>526</v>
      </c>
      <c r="AH15" s="125" t="s">
        <v>827</v>
      </c>
    </row>
    <row r="16" ht="15.75" customHeight="1">
      <c r="A16" s="113" t="s">
        <v>403</v>
      </c>
      <c r="B16" s="113" t="s">
        <v>404</v>
      </c>
      <c r="C16" s="113" t="s">
        <v>777</v>
      </c>
      <c r="D16" s="113" t="s">
        <v>798</v>
      </c>
      <c r="E16" s="113" t="s">
        <v>795</v>
      </c>
      <c r="F16" s="113" t="s">
        <v>810</v>
      </c>
      <c r="G16" s="113" t="s">
        <v>791</v>
      </c>
      <c r="I16" s="113" t="s">
        <v>791</v>
      </c>
      <c r="J16" s="113" t="s">
        <v>795</v>
      </c>
      <c r="K16" s="113" t="s">
        <v>774</v>
      </c>
      <c r="L16" s="113" t="s">
        <v>795</v>
      </c>
      <c r="M16" s="113" t="s">
        <v>796</v>
      </c>
      <c r="O16" s="113" t="s">
        <v>798</v>
      </c>
      <c r="P16" s="113" t="s">
        <v>773</v>
      </c>
      <c r="Q16" s="113" t="s">
        <v>795</v>
      </c>
      <c r="R16" s="113" t="s">
        <v>767</v>
      </c>
      <c r="S16" s="113" t="s">
        <v>810</v>
      </c>
      <c r="T16" s="113" t="s">
        <v>767</v>
      </c>
      <c r="U16" s="113" t="s">
        <v>810</v>
      </c>
      <c r="V16" s="113" t="s">
        <v>783</v>
      </c>
      <c r="W16" s="113">
        <v>235.0</v>
      </c>
      <c r="X16" s="113">
        <v>87.0</v>
      </c>
      <c r="Y16" s="113">
        <v>35.0</v>
      </c>
      <c r="Z16" s="113" t="s">
        <v>45</v>
      </c>
      <c r="AA16" s="125" t="s">
        <v>828</v>
      </c>
      <c r="AB16" s="113">
        <v>23.0</v>
      </c>
      <c r="AC16" s="113" t="s">
        <v>209</v>
      </c>
      <c r="AD16" s="113">
        <v>2017.0</v>
      </c>
      <c r="AE16" s="113" t="s">
        <v>548</v>
      </c>
      <c r="AF16" s="113" t="s">
        <v>525</v>
      </c>
      <c r="AG16" s="125" t="s">
        <v>829</v>
      </c>
      <c r="AH16" s="125" t="s">
        <v>830</v>
      </c>
    </row>
    <row r="17" ht="15.75" customHeight="1">
      <c r="A17" s="113" t="s">
        <v>462</v>
      </c>
      <c r="B17" s="113" t="s">
        <v>463</v>
      </c>
      <c r="C17" s="113" t="s">
        <v>783</v>
      </c>
      <c r="D17" s="113" t="s">
        <v>782</v>
      </c>
      <c r="E17" s="113" t="s">
        <v>780</v>
      </c>
      <c r="F17" s="113" t="s">
        <v>782</v>
      </c>
      <c r="G17" s="113" t="s">
        <v>780</v>
      </c>
      <c r="I17" s="113" t="s">
        <v>782</v>
      </c>
      <c r="J17" s="113" t="s">
        <v>784</v>
      </c>
      <c r="K17" s="113" t="s">
        <v>784</v>
      </c>
      <c r="L17" s="113" t="s">
        <v>782</v>
      </c>
      <c r="M17" s="113" t="s">
        <v>781</v>
      </c>
      <c r="O17" s="113" t="s">
        <v>784</v>
      </c>
      <c r="P17" s="113" t="s">
        <v>781</v>
      </c>
      <c r="Q17" s="113" t="s">
        <v>783</v>
      </c>
      <c r="R17" s="113" t="s">
        <v>802</v>
      </c>
      <c r="S17" s="113" t="s">
        <v>802</v>
      </c>
      <c r="T17" s="113" t="s">
        <v>812</v>
      </c>
      <c r="U17" s="113" t="s">
        <v>802</v>
      </c>
      <c r="V17" s="113" t="s">
        <v>802</v>
      </c>
      <c r="X17" s="113">
        <v>49.0</v>
      </c>
      <c r="Y17" s="113">
        <v>87.0</v>
      </c>
      <c r="Z17" s="113" t="s">
        <v>45</v>
      </c>
      <c r="AA17" s="125" t="s">
        <v>831</v>
      </c>
      <c r="AB17" s="113">
        <v>22.0</v>
      </c>
      <c r="AC17" s="113" t="s">
        <v>120</v>
      </c>
      <c r="AD17" s="113">
        <v>2021.0</v>
      </c>
      <c r="AE17" s="113" t="s">
        <v>47</v>
      </c>
      <c r="AF17" s="113" t="s">
        <v>553</v>
      </c>
      <c r="AG17" s="125" t="s">
        <v>534</v>
      </c>
      <c r="AH17" s="125" t="s">
        <v>187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E1"/>
    <mergeCell ref="F1:K1"/>
    <mergeCell ref="L1:Q1"/>
    <mergeCell ref="R1:V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88"/>
    <col customWidth="1" min="6" max="6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3" t="s">
        <v>2</v>
      </c>
      <c r="S1" s="114" t="s">
        <v>487</v>
      </c>
      <c r="Y1" s="115" t="s">
        <v>488</v>
      </c>
      <c r="AE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7" t="s">
        <v>656</v>
      </c>
      <c r="F2" s="118" t="s">
        <v>494</v>
      </c>
      <c r="G2" s="118" t="s">
        <v>495</v>
      </c>
      <c r="H2" s="118" t="s">
        <v>657</v>
      </c>
      <c r="I2" s="118" t="s">
        <v>496</v>
      </c>
      <c r="J2" s="118" t="s">
        <v>497</v>
      </c>
      <c r="K2" s="118" t="s">
        <v>832</v>
      </c>
      <c r="L2" s="118" t="s">
        <v>499</v>
      </c>
      <c r="M2" s="118" t="s">
        <v>500</v>
      </c>
      <c r="N2" s="118" t="s">
        <v>501</v>
      </c>
      <c r="O2" s="118" t="s">
        <v>502</v>
      </c>
      <c r="P2" s="119" t="s">
        <v>503</v>
      </c>
      <c r="Q2" s="119" t="s">
        <v>504</v>
      </c>
      <c r="R2" s="119" t="s">
        <v>505</v>
      </c>
      <c r="S2" s="120" t="s">
        <v>506</v>
      </c>
      <c r="T2" s="120" t="s">
        <v>507</v>
      </c>
      <c r="U2" s="120" t="s">
        <v>508</v>
      </c>
      <c r="V2" s="120" t="s">
        <v>509</v>
      </c>
      <c r="W2" s="120" t="s">
        <v>510</v>
      </c>
      <c r="X2" s="120" t="s">
        <v>511</v>
      </c>
      <c r="Y2" s="121" t="s">
        <v>512</v>
      </c>
      <c r="Z2" s="121" t="s">
        <v>513</v>
      </c>
      <c r="AA2" s="121" t="s">
        <v>514</v>
      </c>
      <c r="AB2" s="121" t="s">
        <v>515</v>
      </c>
      <c r="AC2" s="121" t="s">
        <v>516</v>
      </c>
      <c r="AD2" s="121" t="s">
        <v>517</v>
      </c>
      <c r="AE2" s="122" t="s">
        <v>36</v>
      </c>
      <c r="AF2" s="122" t="s">
        <v>37</v>
      </c>
      <c r="AG2" s="122" t="s">
        <v>518</v>
      </c>
      <c r="AH2" s="122" t="s">
        <v>39</v>
      </c>
      <c r="AI2" s="122" t="s">
        <v>519</v>
      </c>
    </row>
    <row r="3" ht="15.75" customHeight="1">
      <c r="A3" s="113" t="s">
        <v>393</v>
      </c>
      <c r="B3" s="113" t="s">
        <v>394</v>
      </c>
      <c r="D3" s="113">
        <v>23.0</v>
      </c>
      <c r="E3" s="113">
        <v>135.0</v>
      </c>
      <c r="F3" s="113" t="s">
        <v>45</v>
      </c>
      <c r="G3" s="137" t="s">
        <v>833</v>
      </c>
      <c r="I3" s="113">
        <v>17.0</v>
      </c>
      <c r="J3" s="113" t="s">
        <v>144</v>
      </c>
      <c r="K3" s="113" t="s">
        <v>698</v>
      </c>
      <c r="L3" s="130" t="s">
        <v>47</v>
      </c>
      <c r="M3" s="130" t="s">
        <v>522</v>
      </c>
      <c r="N3" s="125" t="s">
        <v>834</v>
      </c>
      <c r="O3" s="129" t="s">
        <v>318</v>
      </c>
      <c r="P3" s="113" t="s">
        <v>835</v>
      </c>
      <c r="Q3" s="113" t="s">
        <v>836</v>
      </c>
      <c r="R3" s="113" t="s">
        <v>837</v>
      </c>
      <c r="S3" s="113" t="s">
        <v>838</v>
      </c>
      <c r="T3" s="113" t="s">
        <v>839</v>
      </c>
      <c r="U3" s="113" t="s">
        <v>836</v>
      </c>
      <c r="V3" s="113" t="s">
        <v>838</v>
      </c>
      <c r="W3" s="113" t="s">
        <v>840</v>
      </c>
      <c r="X3" s="113" t="s">
        <v>840</v>
      </c>
      <c r="Y3" s="113" t="s">
        <v>835</v>
      </c>
      <c r="Z3" s="113" t="s">
        <v>835</v>
      </c>
      <c r="AA3" s="113" t="s">
        <v>835</v>
      </c>
      <c r="AB3" s="113" t="s">
        <v>837</v>
      </c>
      <c r="AC3" s="113" t="s">
        <v>840</v>
      </c>
      <c r="AD3" s="113" t="s">
        <v>835</v>
      </c>
      <c r="AE3" s="113" t="s">
        <v>841</v>
      </c>
      <c r="AF3" s="113" t="s">
        <v>842</v>
      </c>
      <c r="AG3" s="113" t="s">
        <v>843</v>
      </c>
      <c r="AH3" s="113" t="s">
        <v>844</v>
      </c>
      <c r="AI3" s="113" t="s">
        <v>845</v>
      </c>
    </row>
    <row r="4" ht="15.75" customHeight="1">
      <c r="A4" s="113" t="s">
        <v>455</v>
      </c>
      <c r="B4" s="113" t="s">
        <v>456</v>
      </c>
      <c r="C4" s="113">
        <v>214.0</v>
      </c>
      <c r="D4" s="113">
        <v>115.0</v>
      </c>
      <c r="E4" s="113">
        <v>14.0</v>
      </c>
      <c r="F4" s="113" t="s">
        <v>56</v>
      </c>
      <c r="G4" s="137" t="s">
        <v>846</v>
      </c>
      <c r="H4" s="113">
        <v>1993.0</v>
      </c>
      <c r="I4" s="113">
        <v>29.0</v>
      </c>
      <c r="J4" s="113" t="s">
        <v>144</v>
      </c>
      <c r="K4" s="113">
        <v>20.0</v>
      </c>
      <c r="L4" s="130" t="s">
        <v>47</v>
      </c>
      <c r="M4" s="130" t="s">
        <v>525</v>
      </c>
      <c r="N4" s="125" t="s">
        <v>591</v>
      </c>
      <c r="O4" s="129" t="s">
        <v>847</v>
      </c>
      <c r="P4" s="113" t="s">
        <v>848</v>
      </c>
      <c r="Q4" s="113" t="s">
        <v>848</v>
      </c>
      <c r="R4" s="113" t="s">
        <v>849</v>
      </c>
      <c r="S4" s="113" t="s">
        <v>850</v>
      </c>
      <c r="T4" s="113" t="s">
        <v>851</v>
      </c>
      <c r="U4" s="113" t="s">
        <v>851</v>
      </c>
      <c r="V4" s="113" t="s">
        <v>852</v>
      </c>
      <c r="W4" s="113" t="s">
        <v>853</v>
      </c>
      <c r="X4" s="113" t="s">
        <v>850</v>
      </c>
      <c r="Y4" s="113" t="s">
        <v>854</v>
      </c>
      <c r="Z4" s="113" t="s">
        <v>850</v>
      </c>
      <c r="AA4" s="113" t="s">
        <v>855</v>
      </c>
      <c r="AB4" s="113" t="s">
        <v>853</v>
      </c>
      <c r="AC4" s="113" t="s">
        <v>856</v>
      </c>
      <c r="AD4" s="113" t="s">
        <v>849</v>
      </c>
      <c r="AE4" s="113" t="s">
        <v>857</v>
      </c>
      <c r="AF4" s="113" t="s">
        <v>858</v>
      </c>
      <c r="AG4" s="113" t="s">
        <v>851</v>
      </c>
      <c r="AH4" s="113" t="s">
        <v>853</v>
      </c>
      <c r="AI4" s="113" t="s">
        <v>859</v>
      </c>
    </row>
    <row r="5" ht="15.75" customHeight="1">
      <c r="A5" s="113" t="s">
        <v>390</v>
      </c>
      <c r="B5" s="113" t="s">
        <v>391</v>
      </c>
      <c r="C5" s="113">
        <v>298.0</v>
      </c>
      <c r="D5" s="113">
        <v>41.0</v>
      </c>
      <c r="E5" s="113">
        <v>98.0</v>
      </c>
      <c r="F5" s="113" t="s">
        <v>45</v>
      </c>
      <c r="G5" s="137" t="s">
        <v>860</v>
      </c>
      <c r="H5" s="113">
        <v>2005.0</v>
      </c>
      <c r="I5" s="113">
        <v>17.0</v>
      </c>
      <c r="J5" s="113" t="s">
        <v>382</v>
      </c>
      <c r="L5" s="130" t="s">
        <v>47</v>
      </c>
      <c r="M5" s="130" t="s">
        <v>522</v>
      </c>
      <c r="N5" s="125" t="s">
        <v>392</v>
      </c>
      <c r="O5" s="129" t="s">
        <v>305</v>
      </c>
      <c r="P5" s="113" t="s">
        <v>838</v>
      </c>
      <c r="Q5" s="113" t="s">
        <v>856</v>
      </c>
      <c r="R5" s="113" t="s">
        <v>861</v>
      </c>
      <c r="S5" s="113" t="s">
        <v>856</v>
      </c>
      <c r="T5" s="113" t="s">
        <v>845</v>
      </c>
      <c r="U5" s="113" t="s">
        <v>861</v>
      </c>
      <c r="V5" s="113" t="s">
        <v>856</v>
      </c>
      <c r="W5" s="113" t="s">
        <v>856</v>
      </c>
      <c r="X5" s="113" t="s">
        <v>845</v>
      </c>
      <c r="Y5" s="113" t="s">
        <v>856</v>
      </c>
      <c r="Z5" s="113" t="s">
        <v>856</v>
      </c>
      <c r="AA5" s="113" t="s">
        <v>845</v>
      </c>
      <c r="AB5" s="113" t="s">
        <v>862</v>
      </c>
      <c r="AC5" s="113" t="s">
        <v>838</v>
      </c>
      <c r="AD5" s="113" t="s">
        <v>845</v>
      </c>
      <c r="AE5" s="113" t="s">
        <v>863</v>
      </c>
      <c r="AF5" s="113" t="s">
        <v>842</v>
      </c>
      <c r="AG5" s="113" t="s">
        <v>855</v>
      </c>
      <c r="AH5" s="113" t="s">
        <v>841</v>
      </c>
      <c r="AI5" s="113" t="s">
        <v>855</v>
      </c>
    </row>
    <row r="6" ht="15.75" customHeight="1">
      <c r="A6" s="113" t="s">
        <v>395</v>
      </c>
      <c r="B6" s="113" t="s">
        <v>396</v>
      </c>
      <c r="C6" s="113">
        <v>235.0</v>
      </c>
      <c r="D6" s="113">
        <v>87.0</v>
      </c>
      <c r="E6" s="113">
        <v>35.0</v>
      </c>
      <c r="F6" s="113" t="s">
        <v>45</v>
      </c>
      <c r="G6" s="137" t="s">
        <v>864</v>
      </c>
      <c r="H6" s="113">
        <v>1999.0</v>
      </c>
      <c r="I6" s="113">
        <v>23.0</v>
      </c>
      <c r="J6" s="113" t="s">
        <v>349</v>
      </c>
      <c r="K6" s="113">
        <v>18.0</v>
      </c>
      <c r="L6" s="130" t="s">
        <v>52</v>
      </c>
      <c r="M6" s="130" t="s">
        <v>522</v>
      </c>
      <c r="N6" s="125" t="s">
        <v>358</v>
      </c>
      <c r="O6" s="129" t="s">
        <v>65</v>
      </c>
      <c r="P6" s="113" t="s">
        <v>859</v>
      </c>
      <c r="Q6" s="113" t="s">
        <v>865</v>
      </c>
      <c r="R6" s="113" t="s">
        <v>840</v>
      </c>
      <c r="S6" s="113" t="s">
        <v>836</v>
      </c>
      <c r="T6" s="113" t="s">
        <v>866</v>
      </c>
      <c r="U6" s="113" t="s">
        <v>840</v>
      </c>
      <c r="V6" s="113" t="s">
        <v>866</v>
      </c>
      <c r="W6" s="113" t="s">
        <v>866</v>
      </c>
      <c r="X6" s="113" t="s">
        <v>861</v>
      </c>
      <c r="Y6" s="113" t="s">
        <v>865</v>
      </c>
      <c r="Z6" s="113" t="s">
        <v>840</v>
      </c>
      <c r="AA6" s="113" t="s">
        <v>865</v>
      </c>
      <c r="AB6" s="113" t="s">
        <v>855</v>
      </c>
      <c r="AC6" s="113" t="s">
        <v>859</v>
      </c>
      <c r="AD6" s="113" t="s">
        <v>867</v>
      </c>
      <c r="AE6" s="113" t="s">
        <v>866</v>
      </c>
      <c r="AF6" s="113" t="s">
        <v>863</v>
      </c>
      <c r="AG6" s="113" t="s">
        <v>839</v>
      </c>
      <c r="AH6" s="113" t="s">
        <v>856</v>
      </c>
      <c r="AI6" s="113" t="s">
        <v>856</v>
      </c>
    </row>
    <row r="7" ht="15.75" customHeight="1">
      <c r="A7" s="113" t="s">
        <v>334</v>
      </c>
      <c r="B7" s="113" t="s">
        <v>335</v>
      </c>
      <c r="C7" s="113">
        <v>208.0</v>
      </c>
      <c r="D7" s="113">
        <v>129.0</v>
      </c>
      <c r="E7" s="113">
        <v>8.0</v>
      </c>
      <c r="F7" s="113" t="s">
        <v>45</v>
      </c>
      <c r="G7" s="143">
        <v>36222.0</v>
      </c>
      <c r="H7" s="144">
        <v>36222.0</v>
      </c>
      <c r="I7" s="113">
        <v>23.0</v>
      </c>
      <c r="J7" s="113" t="s">
        <v>75</v>
      </c>
      <c r="K7" s="113">
        <v>2017.0</v>
      </c>
      <c r="L7" s="130" t="s">
        <v>52</v>
      </c>
      <c r="M7" s="130" t="s">
        <v>522</v>
      </c>
      <c r="N7" s="125" t="s">
        <v>271</v>
      </c>
      <c r="O7" s="129" t="s">
        <v>65</v>
      </c>
      <c r="P7" s="113" t="s">
        <v>868</v>
      </c>
      <c r="Q7" s="113" t="s">
        <v>869</v>
      </c>
      <c r="R7" s="113" t="s">
        <v>862</v>
      </c>
      <c r="S7" s="113" t="s">
        <v>857</v>
      </c>
      <c r="T7" s="113" t="s">
        <v>868</v>
      </c>
      <c r="U7" s="113" t="s">
        <v>870</v>
      </c>
      <c r="V7" s="113" t="s">
        <v>853</v>
      </c>
      <c r="W7" s="113" t="s">
        <v>868</v>
      </c>
      <c r="X7" s="113" t="s">
        <v>853</v>
      </c>
      <c r="Y7" s="113" t="s">
        <v>871</v>
      </c>
      <c r="Z7" s="113" t="s">
        <v>839</v>
      </c>
      <c r="AA7" s="113" t="s">
        <v>859</v>
      </c>
      <c r="AB7" s="113" t="s">
        <v>872</v>
      </c>
      <c r="AC7" s="113" t="s">
        <v>863</v>
      </c>
      <c r="AD7" s="113" t="s">
        <v>868</v>
      </c>
      <c r="AE7" s="113" t="s">
        <v>851</v>
      </c>
      <c r="AF7" s="113" t="s">
        <v>862</v>
      </c>
      <c r="AG7" s="113" t="s">
        <v>853</v>
      </c>
      <c r="AH7" s="113" t="s">
        <v>853</v>
      </c>
      <c r="AI7" s="113" t="s">
        <v>870</v>
      </c>
    </row>
    <row r="8" ht="15.75" customHeight="1">
      <c r="A8" s="113" t="s">
        <v>350</v>
      </c>
      <c r="B8" s="113" t="s">
        <v>351</v>
      </c>
      <c r="C8" s="113">
        <v>211.0</v>
      </c>
      <c r="D8" s="113">
        <v>124.0</v>
      </c>
      <c r="E8" s="113">
        <v>11.0</v>
      </c>
      <c r="F8" s="113" t="s">
        <v>56</v>
      </c>
      <c r="G8" s="137" t="s">
        <v>873</v>
      </c>
      <c r="H8" s="113">
        <v>1998.0</v>
      </c>
      <c r="I8" s="113">
        <v>24.0</v>
      </c>
      <c r="J8" s="113" t="s">
        <v>343</v>
      </c>
      <c r="K8" s="113">
        <v>19.0</v>
      </c>
      <c r="L8" s="130" t="s">
        <v>47</v>
      </c>
      <c r="M8" s="130" t="s">
        <v>522</v>
      </c>
      <c r="N8" s="125" t="s">
        <v>237</v>
      </c>
      <c r="O8" s="129" t="s">
        <v>874</v>
      </c>
      <c r="P8" s="113" t="s">
        <v>837</v>
      </c>
      <c r="Q8" s="113" t="s">
        <v>859</v>
      </c>
      <c r="R8" s="113" t="s">
        <v>857</v>
      </c>
      <c r="S8" s="113" t="s">
        <v>857</v>
      </c>
      <c r="T8" s="113" t="s">
        <v>857</v>
      </c>
      <c r="U8" s="113" t="s">
        <v>852</v>
      </c>
      <c r="V8" s="113" t="s">
        <v>852</v>
      </c>
      <c r="W8" s="113" t="s">
        <v>863</v>
      </c>
      <c r="X8" s="113" t="s">
        <v>868</v>
      </c>
      <c r="Y8" s="113" t="s">
        <v>850</v>
      </c>
      <c r="Z8" s="113" t="s">
        <v>868</v>
      </c>
      <c r="AA8" s="113" t="s">
        <v>868</v>
      </c>
      <c r="AB8" s="113" t="s">
        <v>850</v>
      </c>
      <c r="AC8" s="113" t="s">
        <v>870</v>
      </c>
      <c r="AD8" s="113" t="s">
        <v>865</v>
      </c>
      <c r="AE8" s="113" t="s">
        <v>875</v>
      </c>
      <c r="AF8" s="113" t="s">
        <v>867</v>
      </c>
      <c r="AG8" s="113" t="s">
        <v>851</v>
      </c>
      <c r="AH8" s="113" t="s">
        <v>876</v>
      </c>
      <c r="AI8" s="113" t="s">
        <v>867</v>
      </c>
    </row>
    <row r="9" ht="15.75" customHeight="1">
      <c r="A9" s="113" t="s">
        <v>123</v>
      </c>
      <c r="B9" s="113" t="s">
        <v>124</v>
      </c>
      <c r="C9" s="113">
        <v>232.0</v>
      </c>
      <c r="D9" s="113">
        <v>89.0</v>
      </c>
      <c r="E9" s="113">
        <v>32.0</v>
      </c>
      <c r="F9" s="113" t="s">
        <v>56</v>
      </c>
      <c r="G9" s="137" t="s">
        <v>877</v>
      </c>
      <c r="H9" s="145">
        <v>45235.0</v>
      </c>
      <c r="I9" s="113">
        <v>18.0</v>
      </c>
      <c r="J9" s="113" t="s">
        <v>46</v>
      </c>
      <c r="K9" s="113">
        <v>16.0</v>
      </c>
      <c r="L9" s="130" t="s">
        <v>52</v>
      </c>
      <c r="M9" s="130" t="s">
        <v>525</v>
      </c>
      <c r="N9" s="125" t="s">
        <v>591</v>
      </c>
      <c r="O9" s="129" t="s">
        <v>878</v>
      </c>
      <c r="P9" s="113" t="s">
        <v>856</v>
      </c>
      <c r="Q9" s="113" t="s">
        <v>876</v>
      </c>
      <c r="R9" s="113" t="s">
        <v>856</v>
      </c>
      <c r="S9" s="113" t="s">
        <v>840</v>
      </c>
      <c r="T9" s="113" t="s">
        <v>868</v>
      </c>
      <c r="U9" s="113" t="s">
        <v>865</v>
      </c>
      <c r="V9" s="113" t="s">
        <v>840</v>
      </c>
      <c r="W9" s="113" t="s">
        <v>867</v>
      </c>
      <c r="X9" s="113" t="s">
        <v>861</v>
      </c>
      <c r="Y9" s="113" t="s">
        <v>836</v>
      </c>
      <c r="Z9" s="113" t="s">
        <v>856</v>
      </c>
      <c r="AA9" s="113" t="s">
        <v>866</v>
      </c>
      <c r="AB9" s="113" t="s">
        <v>866</v>
      </c>
      <c r="AC9" s="113" t="s">
        <v>876</v>
      </c>
      <c r="AD9" s="113" t="s">
        <v>868</v>
      </c>
      <c r="AE9" s="113" t="s">
        <v>863</v>
      </c>
      <c r="AF9" s="113" t="s">
        <v>848</v>
      </c>
      <c r="AG9" s="113" t="s">
        <v>858</v>
      </c>
      <c r="AH9" s="113" t="s">
        <v>863</v>
      </c>
      <c r="AI9" s="113" t="s">
        <v>841</v>
      </c>
    </row>
    <row r="10" ht="15.75" customHeight="1">
      <c r="A10" s="113" t="s">
        <v>397</v>
      </c>
      <c r="B10" s="113" t="s">
        <v>398</v>
      </c>
      <c r="C10" s="113">
        <v>206.0</v>
      </c>
      <c r="D10" s="113">
        <v>131.0</v>
      </c>
      <c r="E10" s="113">
        <v>6.0</v>
      </c>
      <c r="F10" s="113" t="s">
        <v>45</v>
      </c>
      <c r="G10" s="137" t="s">
        <v>879</v>
      </c>
      <c r="H10" s="113">
        <v>2001.0</v>
      </c>
      <c r="I10" s="113">
        <v>21.0</v>
      </c>
      <c r="J10" s="113" t="s">
        <v>399</v>
      </c>
      <c r="K10" s="113">
        <v>21.0</v>
      </c>
      <c r="L10" s="130" t="s">
        <v>47</v>
      </c>
      <c r="M10" s="130" t="s">
        <v>525</v>
      </c>
      <c r="N10" s="125" t="s">
        <v>304</v>
      </c>
      <c r="O10" s="129" t="s">
        <v>368</v>
      </c>
      <c r="P10" s="113" t="s">
        <v>869</v>
      </c>
      <c r="Q10" s="113" t="s">
        <v>865</v>
      </c>
      <c r="R10" s="113" t="s">
        <v>851</v>
      </c>
      <c r="S10" s="113" t="s">
        <v>871</v>
      </c>
      <c r="T10" s="113" t="s">
        <v>871</v>
      </c>
      <c r="U10" s="113" t="s">
        <v>862</v>
      </c>
      <c r="V10" s="113" t="s">
        <v>868</v>
      </c>
      <c r="W10" s="113" t="s">
        <v>858</v>
      </c>
      <c r="X10" s="113" t="s">
        <v>869</v>
      </c>
      <c r="Y10" s="113" t="s">
        <v>863</v>
      </c>
      <c r="Z10" s="113" t="s">
        <v>872</v>
      </c>
      <c r="AA10" s="113" t="s">
        <v>871</v>
      </c>
      <c r="AB10" s="113" t="s">
        <v>863</v>
      </c>
      <c r="AC10" s="113" t="s">
        <v>866</v>
      </c>
      <c r="AD10" s="113" t="s">
        <v>868</v>
      </c>
      <c r="AE10" s="113" t="s">
        <v>867</v>
      </c>
      <c r="AF10" s="113" t="s">
        <v>855</v>
      </c>
      <c r="AG10" s="113" t="s">
        <v>871</v>
      </c>
      <c r="AH10" s="113" t="s">
        <v>837</v>
      </c>
      <c r="AI10" s="113" t="s">
        <v>870</v>
      </c>
    </row>
    <row r="11" ht="15.75" customHeight="1">
      <c r="A11" s="113" t="s">
        <v>142</v>
      </c>
      <c r="B11" s="113" t="s">
        <v>143</v>
      </c>
      <c r="C11" s="113">
        <v>229.0</v>
      </c>
      <c r="D11" s="113">
        <v>91.0</v>
      </c>
      <c r="E11" s="113">
        <v>29.0</v>
      </c>
      <c r="F11" s="113" t="s">
        <v>56</v>
      </c>
      <c r="G11" s="137" t="s">
        <v>880</v>
      </c>
      <c r="H11" s="113">
        <v>1988.0</v>
      </c>
      <c r="I11" s="113">
        <v>34.0</v>
      </c>
      <c r="J11" s="113" t="s">
        <v>144</v>
      </c>
      <c r="K11" s="113">
        <v>20.0</v>
      </c>
      <c r="L11" s="130" t="s">
        <v>47</v>
      </c>
      <c r="M11" s="130" t="s">
        <v>525</v>
      </c>
      <c r="N11" s="125" t="s">
        <v>881</v>
      </c>
      <c r="O11" s="129" t="s">
        <v>882</v>
      </c>
      <c r="P11" s="113" t="s">
        <v>856</v>
      </c>
      <c r="Q11" s="113" t="s">
        <v>858</v>
      </c>
      <c r="R11" s="113" t="s">
        <v>868</v>
      </c>
      <c r="S11" s="113" t="s">
        <v>851</v>
      </c>
      <c r="T11" s="113" t="s">
        <v>858</v>
      </c>
      <c r="U11" s="113" t="s">
        <v>868</v>
      </c>
      <c r="V11" s="113" t="s">
        <v>861</v>
      </c>
      <c r="W11" s="113" t="s">
        <v>837</v>
      </c>
      <c r="X11" s="113" t="s">
        <v>868</v>
      </c>
      <c r="Y11" s="113" t="s">
        <v>837</v>
      </c>
      <c r="Z11" s="113" t="s">
        <v>851</v>
      </c>
      <c r="AA11" s="113" t="s">
        <v>876</v>
      </c>
      <c r="AB11" s="113" t="s">
        <v>851</v>
      </c>
      <c r="AC11" s="113" t="s">
        <v>836</v>
      </c>
      <c r="AD11" s="113" t="s">
        <v>851</v>
      </c>
      <c r="AE11" s="113" t="s">
        <v>853</v>
      </c>
      <c r="AF11" s="113" t="s">
        <v>853</v>
      </c>
      <c r="AG11" s="113" t="s">
        <v>837</v>
      </c>
      <c r="AH11" s="113" t="s">
        <v>853</v>
      </c>
      <c r="AI11" s="113" t="s">
        <v>866</v>
      </c>
    </row>
    <row r="12" ht="15.75" customHeight="1">
      <c r="A12" s="113" t="s">
        <v>72</v>
      </c>
      <c r="B12" s="113" t="s">
        <v>73</v>
      </c>
      <c r="C12" s="113">
        <v>307.0</v>
      </c>
      <c r="D12" s="113">
        <v>34.0</v>
      </c>
      <c r="E12" s="113">
        <v>107.0</v>
      </c>
      <c r="F12" s="113" t="s">
        <v>56</v>
      </c>
      <c r="G12" s="137" t="s">
        <v>883</v>
      </c>
      <c r="H12" s="113">
        <v>2004.0</v>
      </c>
      <c r="I12" s="113">
        <v>18.0</v>
      </c>
      <c r="J12" s="113" t="s">
        <v>75</v>
      </c>
      <c r="K12" s="113">
        <v>17.0</v>
      </c>
      <c r="L12" s="130" t="s">
        <v>52</v>
      </c>
      <c r="M12" s="130" t="s">
        <v>525</v>
      </c>
      <c r="N12" s="125" t="s">
        <v>76</v>
      </c>
      <c r="O12" s="129" t="s">
        <v>59</v>
      </c>
      <c r="P12" s="113" t="s">
        <v>836</v>
      </c>
      <c r="Q12" s="113" t="s">
        <v>836</v>
      </c>
      <c r="R12" s="113" t="s">
        <v>863</v>
      </c>
      <c r="S12" s="113" t="s">
        <v>871</v>
      </c>
      <c r="T12" s="113" t="s">
        <v>848</v>
      </c>
      <c r="U12" s="113" t="s">
        <v>863</v>
      </c>
      <c r="V12" s="113" t="s">
        <v>835</v>
      </c>
      <c r="W12" s="113" t="s">
        <v>863</v>
      </c>
      <c r="X12" s="113" t="s">
        <v>863</v>
      </c>
      <c r="Y12" s="113" t="s">
        <v>863</v>
      </c>
      <c r="Z12" s="113" t="s">
        <v>836</v>
      </c>
      <c r="AA12" s="113" t="s">
        <v>871</v>
      </c>
      <c r="AB12" s="113" t="s">
        <v>871</v>
      </c>
      <c r="AC12" s="113" t="s">
        <v>848</v>
      </c>
      <c r="AD12" s="113" t="s">
        <v>848</v>
      </c>
      <c r="AE12" s="113" t="s">
        <v>863</v>
      </c>
      <c r="AF12" s="113" t="s">
        <v>838</v>
      </c>
      <c r="AG12" s="113" t="s">
        <v>835</v>
      </c>
      <c r="AH12" s="113" t="s">
        <v>841</v>
      </c>
      <c r="AI12" s="113" t="s">
        <v>836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P1:R1"/>
    <mergeCell ref="S1:X1"/>
    <mergeCell ref="Y1:AD1"/>
    <mergeCell ref="AE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3" max="3" width="23.13"/>
    <col customWidth="1" min="6" max="6" width="14.38"/>
    <col customWidth="1" min="10" max="10" width="22.25"/>
    <col customWidth="1" min="26" max="26" width="15.13"/>
    <col customWidth="1" min="29" max="29" width="15.63"/>
  </cols>
  <sheetData>
    <row r="1" ht="15.75" customHeight="1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4"/>
      <c r="N1" s="5"/>
      <c r="O1" s="4"/>
      <c r="P1" s="13" t="s">
        <v>2</v>
      </c>
      <c r="S1" s="14" t="s">
        <v>3</v>
      </c>
      <c r="Y1" s="15" t="s">
        <v>4</v>
      </c>
      <c r="AE1" s="16" t="s">
        <v>5</v>
      </c>
      <c r="AJ1" s="7"/>
      <c r="AK1" s="7"/>
    </row>
    <row r="2" ht="15.75" customHeight="1">
      <c r="A2" s="17" t="s">
        <v>6</v>
      </c>
      <c r="B2" s="17" t="s">
        <v>7</v>
      </c>
      <c r="C2" s="18" t="s">
        <v>8</v>
      </c>
      <c r="D2" s="19" t="s">
        <v>9</v>
      </c>
      <c r="E2" s="19" t="s">
        <v>10</v>
      </c>
      <c r="F2" s="19" t="s">
        <v>11</v>
      </c>
      <c r="G2" s="20" t="s">
        <v>12</v>
      </c>
      <c r="H2" s="21" t="s">
        <v>13</v>
      </c>
      <c r="I2" s="20" t="s">
        <v>14</v>
      </c>
      <c r="J2" s="20" t="s">
        <v>15</v>
      </c>
      <c r="K2" s="20" t="s">
        <v>16</v>
      </c>
      <c r="L2" s="20" t="s">
        <v>17</v>
      </c>
      <c r="M2" s="22" t="s">
        <v>18</v>
      </c>
      <c r="N2" s="23" t="s">
        <v>19</v>
      </c>
      <c r="O2" s="20" t="s">
        <v>20</v>
      </c>
      <c r="P2" s="24" t="s">
        <v>21</v>
      </c>
      <c r="Q2" s="24" t="s">
        <v>22</v>
      </c>
      <c r="R2" s="24" t="s">
        <v>23</v>
      </c>
      <c r="S2" s="14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5" t="s">
        <v>30</v>
      </c>
      <c r="Z2" s="15" t="s">
        <v>31</v>
      </c>
      <c r="AA2" s="15" t="s">
        <v>32</v>
      </c>
      <c r="AB2" s="15" t="s">
        <v>33</v>
      </c>
      <c r="AC2" s="15" t="s">
        <v>34</v>
      </c>
      <c r="AD2" s="15" t="s">
        <v>35</v>
      </c>
      <c r="AE2" s="25" t="s">
        <v>36</v>
      </c>
      <c r="AF2" s="25" t="s">
        <v>37</v>
      </c>
      <c r="AG2" s="16" t="s">
        <v>38</v>
      </c>
      <c r="AH2" s="25" t="s">
        <v>39</v>
      </c>
      <c r="AI2" s="16" t="s">
        <v>40</v>
      </c>
      <c r="AJ2" s="7" t="s">
        <v>473</v>
      </c>
      <c r="AK2" s="7"/>
    </row>
    <row r="3">
      <c r="A3" s="2" t="s">
        <v>421</v>
      </c>
      <c r="B3" s="4" t="s">
        <v>422</v>
      </c>
      <c r="C3" s="4" t="s">
        <v>62</v>
      </c>
      <c r="D3" s="2">
        <v>13.0</v>
      </c>
      <c r="E3" s="2">
        <v>1459.0</v>
      </c>
      <c r="F3" s="4" t="s">
        <v>44</v>
      </c>
      <c r="G3" s="2" t="s">
        <v>45</v>
      </c>
      <c r="H3" s="35">
        <v>35397.0</v>
      </c>
      <c r="I3" s="30">
        <f t="shared" ref="I3:I41" si="1">DATEDIF(H3, TODAY(), "Y")
</f>
        <v>28</v>
      </c>
      <c r="J3" s="2" t="s">
        <v>148</v>
      </c>
      <c r="K3" s="2">
        <v>2014.0</v>
      </c>
      <c r="L3" s="2" t="s">
        <v>47</v>
      </c>
      <c r="M3" s="4">
        <v>2.0</v>
      </c>
      <c r="N3" s="37" t="s">
        <v>358</v>
      </c>
      <c r="O3" s="5" t="s">
        <v>187</v>
      </c>
      <c r="P3" s="2">
        <v>87.0</v>
      </c>
      <c r="Q3" s="2">
        <v>89.0</v>
      </c>
      <c r="R3" s="2">
        <v>89.0</v>
      </c>
      <c r="S3" s="2">
        <v>89.0</v>
      </c>
      <c r="T3" s="2">
        <v>88.0</v>
      </c>
      <c r="U3" s="2">
        <v>88.0</v>
      </c>
      <c r="V3" s="2">
        <v>89.0</v>
      </c>
      <c r="W3" s="2">
        <v>89.0</v>
      </c>
      <c r="X3" s="2">
        <v>89.0</v>
      </c>
      <c r="Y3" s="2">
        <v>88.0</v>
      </c>
      <c r="Z3" s="38">
        <v>89.0</v>
      </c>
      <c r="AA3" s="38">
        <v>89.0</v>
      </c>
      <c r="AB3" s="2">
        <v>87.0</v>
      </c>
      <c r="AC3" s="2">
        <v>88.0</v>
      </c>
      <c r="AD3" s="2">
        <v>88.0</v>
      </c>
      <c r="AE3" s="2">
        <v>88.0</v>
      </c>
      <c r="AF3" s="2">
        <v>95.0</v>
      </c>
      <c r="AG3" s="38">
        <v>89.0</v>
      </c>
      <c r="AH3" s="2">
        <v>89.0</v>
      </c>
      <c r="AI3" s="2">
        <v>85.0</v>
      </c>
      <c r="AJ3" s="62">
        <f t="shared" ref="AJ3:AJ78" si="2">AVERAGE(P3:AI3)</f>
        <v>88.6</v>
      </c>
      <c r="AK3" s="2"/>
    </row>
    <row r="4">
      <c r="A4" s="2" t="s">
        <v>257</v>
      </c>
      <c r="B4" s="51" t="s">
        <v>258</v>
      </c>
      <c r="C4" s="4" t="s">
        <v>219</v>
      </c>
      <c r="D4" s="2">
        <v>32.0</v>
      </c>
      <c r="E4" s="2">
        <v>1008.0</v>
      </c>
      <c r="F4" s="4" t="s">
        <v>44</v>
      </c>
      <c r="G4" s="2" t="s">
        <v>45</v>
      </c>
      <c r="H4" s="3">
        <v>35248.0</v>
      </c>
      <c r="I4" s="30">
        <f t="shared" si="1"/>
        <v>29</v>
      </c>
      <c r="J4" s="2" t="s">
        <v>259</v>
      </c>
      <c r="K4" s="2">
        <v>2015.0</v>
      </c>
      <c r="L4" s="2" t="s">
        <v>47</v>
      </c>
      <c r="M4" s="4">
        <v>2.0</v>
      </c>
      <c r="N4" s="37" t="s">
        <v>98</v>
      </c>
      <c r="O4" s="37" t="s">
        <v>260</v>
      </c>
      <c r="P4" s="2">
        <v>74.0</v>
      </c>
      <c r="Q4" s="2">
        <v>78.0</v>
      </c>
      <c r="R4" s="2">
        <v>77.0</v>
      </c>
      <c r="S4" s="2">
        <v>79.0</v>
      </c>
      <c r="T4" s="2">
        <v>77.0</v>
      </c>
      <c r="U4" s="2">
        <v>78.0</v>
      </c>
      <c r="V4" s="2">
        <v>79.0</v>
      </c>
      <c r="W4" s="38">
        <v>78.0</v>
      </c>
      <c r="X4" s="2">
        <v>80.0</v>
      </c>
      <c r="Y4" s="2">
        <v>75.0</v>
      </c>
      <c r="Z4" s="2">
        <v>80.0</v>
      </c>
      <c r="AA4" s="2">
        <v>79.0</v>
      </c>
      <c r="AB4" s="2">
        <v>79.0</v>
      </c>
      <c r="AC4" s="2">
        <v>74.0</v>
      </c>
      <c r="AD4" s="2">
        <v>77.0</v>
      </c>
      <c r="AE4" s="2">
        <v>76.0</v>
      </c>
      <c r="AF4" s="2">
        <v>84.0</v>
      </c>
      <c r="AG4" s="2">
        <v>81.0</v>
      </c>
      <c r="AH4" s="2">
        <v>77.0</v>
      </c>
      <c r="AI4" s="2">
        <v>72.0</v>
      </c>
      <c r="AJ4" s="62">
        <f t="shared" si="2"/>
        <v>77.7</v>
      </c>
      <c r="AK4" s="2"/>
    </row>
    <row r="5">
      <c r="A5" s="2" t="s">
        <v>430</v>
      </c>
      <c r="B5" s="27" t="s">
        <v>431</v>
      </c>
      <c r="C5" s="28" t="s">
        <v>163</v>
      </c>
      <c r="D5" s="29">
        <v>38.0</v>
      </c>
      <c r="E5" s="29">
        <v>974.0</v>
      </c>
      <c r="F5" s="4" t="s">
        <v>44</v>
      </c>
      <c r="G5" s="2" t="s">
        <v>45</v>
      </c>
      <c r="H5" s="35">
        <v>35085.0</v>
      </c>
      <c r="I5" s="30">
        <f t="shared" si="1"/>
        <v>29</v>
      </c>
      <c r="J5" s="2" t="s">
        <v>178</v>
      </c>
      <c r="K5" s="2">
        <v>2014.0</v>
      </c>
      <c r="L5" s="29" t="s">
        <v>52</v>
      </c>
      <c r="M5" s="28">
        <v>2.0</v>
      </c>
      <c r="N5" s="37" t="s">
        <v>432</v>
      </c>
      <c r="O5" s="31" t="s">
        <v>141</v>
      </c>
      <c r="P5" s="2">
        <v>71.0</v>
      </c>
      <c r="Q5" s="2">
        <v>73.0</v>
      </c>
      <c r="R5" s="2">
        <v>73.0</v>
      </c>
      <c r="S5" s="2">
        <v>75.0</v>
      </c>
      <c r="T5" s="2">
        <v>71.0</v>
      </c>
      <c r="U5" s="2">
        <v>77.0</v>
      </c>
      <c r="V5" s="2">
        <v>73.0</v>
      </c>
      <c r="W5" s="2">
        <v>78.0</v>
      </c>
      <c r="X5" s="2">
        <v>73.0</v>
      </c>
      <c r="Y5" s="2">
        <v>75.0</v>
      </c>
      <c r="Z5" s="38">
        <v>75.0</v>
      </c>
      <c r="AA5" s="2">
        <v>74.0</v>
      </c>
      <c r="AB5" s="2">
        <v>73.0</v>
      </c>
      <c r="AC5" s="2">
        <v>71.0</v>
      </c>
      <c r="AD5" s="2">
        <v>73.0</v>
      </c>
      <c r="AE5" s="2">
        <v>73.0</v>
      </c>
      <c r="AF5" s="2">
        <v>91.0</v>
      </c>
      <c r="AG5" s="2">
        <v>78.0</v>
      </c>
      <c r="AH5" s="2">
        <v>80.0</v>
      </c>
      <c r="AI5" s="2">
        <v>78.0</v>
      </c>
      <c r="AJ5" s="62">
        <f t="shared" si="2"/>
        <v>75.25</v>
      </c>
      <c r="AK5" s="2"/>
    </row>
    <row r="6">
      <c r="A6" s="2" t="s">
        <v>448</v>
      </c>
      <c r="B6" s="2" t="s">
        <v>449</v>
      </c>
      <c r="C6" s="28" t="s">
        <v>68</v>
      </c>
      <c r="D6" s="29">
        <v>51.0</v>
      </c>
      <c r="E6" s="29">
        <v>894.0</v>
      </c>
      <c r="F6" s="4" t="s">
        <v>44</v>
      </c>
      <c r="G6" s="2" t="s">
        <v>45</v>
      </c>
      <c r="H6" s="3">
        <v>34887.0</v>
      </c>
      <c r="I6" s="30">
        <f t="shared" si="1"/>
        <v>30</v>
      </c>
      <c r="J6" s="2" t="s">
        <v>450</v>
      </c>
      <c r="K6" s="2">
        <v>2013.0</v>
      </c>
      <c r="L6" s="28" t="s">
        <v>47</v>
      </c>
      <c r="M6" s="28">
        <v>1.0</v>
      </c>
      <c r="N6" s="5">
        <v>198.12</v>
      </c>
      <c r="O6" s="31" t="s">
        <v>206</v>
      </c>
      <c r="P6" s="27">
        <v>67.0</v>
      </c>
      <c r="Q6" s="27">
        <v>67.0</v>
      </c>
      <c r="R6" s="27">
        <v>64.0</v>
      </c>
      <c r="S6" s="27">
        <v>68.0</v>
      </c>
      <c r="T6" s="27">
        <v>71.0</v>
      </c>
      <c r="U6" s="27">
        <v>65.0</v>
      </c>
      <c r="V6" s="27">
        <v>64.0</v>
      </c>
      <c r="W6" s="27">
        <v>64.0</v>
      </c>
      <c r="X6" s="27">
        <v>63.0</v>
      </c>
      <c r="Y6" s="27">
        <v>64.0</v>
      </c>
      <c r="Z6" s="27">
        <v>69.0</v>
      </c>
      <c r="AA6" s="27">
        <v>67.0</v>
      </c>
      <c r="AB6" s="27">
        <v>67.0</v>
      </c>
      <c r="AC6" s="27">
        <v>66.0</v>
      </c>
      <c r="AD6" s="27">
        <v>63.0</v>
      </c>
      <c r="AE6" s="27">
        <v>66.0</v>
      </c>
      <c r="AF6" s="27">
        <v>83.0</v>
      </c>
      <c r="AG6" s="27">
        <v>70.0</v>
      </c>
      <c r="AH6" s="27">
        <v>74.0</v>
      </c>
      <c r="AI6" s="27">
        <v>74.0</v>
      </c>
      <c r="AJ6" s="62">
        <f t="shared" si="2"/>
        <v>67.8</v>
      </c>
      <c r="AK6" s="27"/>
    </row>
    <row r="7">
      <c r="A7" s="2" t="s">
        <v>200</v>
      </c>
      <c r="B7" s="2" t="s">
        <v>201</v>
      </c>
      <c r="C7" s="28" t="s">
        <v>68</v>
      </c>
      <c r="D7" s="29">
        <v>51.0</v>
      </c>
      <c r="E7" s="29">
        <v>894.0</v>
      </c>
      <c r="F7" s="4" t="s">
        <v>44</v>
      </c>
      <c r="G7" s="2" t="s">
        <v>45</v>
      </c>
      <c r="H7" s="3">
        <v>38463.0</v>
      </c>
      <c r="I7" s="30">
        <f t="shared" si="1"/>
        <v>20</v>
      </c>
      <c r="J7" s="2" t="s">
        <v>152</v>
      </c>
      <c r="K7" s="2">
        <v>2023.0</v>
      </c>
      <c r="L7" s="29" t="s">
        <v>47</v>
      </c>
      <c r="M7" s="28">
        <v>2.0</v>
      </c>
      <c r="N7" s="5" t="s">
        <v>128</v>
      </c>
      <c r="O7" s="47" t="s">
        <v>202</v>
      </c>
      <c r="P7" s="27">
        <v>66.0</v>
      </c>
      <c r="Q7" s="27">
        <v>67.0</v>
      </c>
      <c r="R7" s="27">
        <v>70.0</v>
      </c>
      <c r="S7" s="27">
        <v>71.0</v>
      </c>
      <c r="T7" s="27">
        <v>71.0</v>
      </c>
      <c r="U7" s="27">
        <v>64.0</v>
      </c>
      <c r="V7" s="27">
        <v>68.0</v>
      </c>
      <c r="W7" s="27">
        <v>66.0</v>
      </c>
      <c r="X7" s="27">
        <v>67.0</v>
      </c>
      <c r="Y7" s="27">
        <v>71.0</v>
      </c>
      <c r="Z7" s="27">
        <v>65.0</v>
      </c>
      <c r="AA7" s="27">
        <v>72.0</v>
      </c>
      <c r="AB7" s="27">
        <v>65.0</v>
      </c>
      <c r="AC7" s="27">
        <v>66.0</v>
      </c>
      <c r="AD7" s="27">
        <v>69.0</v>
      </c>
      <c r="AE7" s="27">
        <v>69.0</v>
      </c>
      <c r="AF7" s="27">
        <v>89.0</v>
      </c>
      <c r="AG7" s="27">
        <v>74.0</v>
      </c>
      <c r="AH7" s="27">
        <v>79.0</v>
      </c>
      <c r="AI7" s="27">
        <v>80.0</v>
      </c>
      <c r="AJ7" s="62">
        <f t="shared" si="2"/>
        <v>70.45</v>
      </c>
      <c r="AK7" s="27"/>
    </row>
    <row r="8">
      <c r="A8" s="26" t="s">
        <v>380</v>
      </c>
      <c r="B8" s="27" t="s">
        <v>381</v>
      </c>
      <c r="C8" s="28" t="s">
        <v>43</v>
      </c>
      <c r="D8" s="29">
        <v>63.0</v>
      </c>
      <c r="E8" s="29">
        <v>707.0</v>
      </c>
      <c r="F8" s="4" t="s">
        <v>44</v>
      </c>
      <c r="G8" s="2" t="s">
        <v>45</v>
      </c>
      <c r="H8" s="3">
        <v>33559.0</v>
      </c>
      <c r="I8" s="30">
        <f t="shared" si="1"/>
        <v>33</v>
      </c>
      <c r="J8" s="2" t="s">
        <v>382</v>
      </c>
      <c r="K8" s="2">
        <v>2012.0</v>
      </c>
      <c r="L8" s="29" t="s">
        <v>52</v>
      </c>
      <c r="M8" s="28">
        <v>2.0</v>
      </c>
      <c r="N8" s="5" t="s">
        <v>70</v>
      </c>
      <c r="O8" s="31" t="s">
        <v>169</v>
      </c>
      <c r="P8" s="57">
        <v>61.0</v>
      </c>
      <c r="Q8" s="57">
        <v>66.0</v>
      </c>
      <c r="R8" s="58">
        <v>62.0</v>
      </c>
      <c r="S8" s="2">
        <v>61.0</v>
      </c>
      <c r="T8" s="2">
        <v>66.0</v>
      </c>
      <c r="U8" s="2">
        <v>65.0</v>
      </c>
      <c r="V8" s="2">
        <v>62.0</v>
      </c>
      <c r="W8" s="2">
        <v>65.0</v>
      </c>
      <c r="X8" s="2">
        <v>66.0</v>
      </c>
      <c r="Y8" s="58">
        <v>61.0</v>
      </c>
      <c r="Z8" s="58">
        <v>60.0</v>
      </c>
      <c r="AA8" s="58">
        <v>64.0</v>
      </c>
      <c r="AB8" s="58">
        <v>60.0</v>
      </c>
      <c r="AC8" s="59">
        <v>60.0</v>
      </c>
      <c r="AD8" s="59">
        <v>60.0</v>
      </c>
      <c r="AE8" s="2">
        <v>61.0</v>
      </c>
      <c r="AF8" s="2">
        <v>73.0</v>
      </c>
      <c r="AG8" s="2">
        <v>67.0</v>
      </c>
      <c r="AH8" s="2">
        <v>65.0</v>
      </c>
      <c r="AI8" s="2">
        <v>63.0</v>
      </c>
      <c r="AJ8" s="62">
        <f t="shared" si="2"/>
        <v>63.4</v>
      </c>
      <c r="AK8" s="2"/>
    </row>
    <row r="9">
      <c r="A9" s="2" t="s">
        <v>112</v>
      </c>
      <c r="B9" s="2" t="s">
        <v>113</v>
      </c>
      <c r="C9" s="28" t="s">
        <v>68</v>
      </c>
      <c r="D9" s="29">
        <v>71.0</v>
      </c>
      <c r="E9" s="29">
        <v>632.0</v>
      </c>
      <c r="F9" s="4" t="s">
        <v>44</v>
      </c>
      <c r="G9" s="2" t="s">
        <v>45</v>
      </c>
      <c r="H9" s="3">
        <v>36022.0</v>
      </c>
      <c r="I9" s="30">
        <f t="shared" si="1"/>
        <v>27</v>
      </c>
      <c r="J9" s="2" t="s">
        <v>114</v>
      </c>
      <c r="K9" s="2">
        <v>2017.0</v>
      </c>
      <c r="L9" s="29" t="s">
        <v>47</v>
      </c>
      <c r="M9" s="28">
        <v>2.0</v>
      </c>
      <c r="N9" s="5" t="s">
        <v>115</v>
      </c>
      <c r="O9" s="31" t="s">
        <v>116</v>
      </c>
      <c r="P9" s="27">
        <v>55.0</v>
      </c>
      <c r="Q9" s="27">
        <v>65.0</v>
      </c>
      <c r="R9" s="27">
        <v>61.0</v>
      </c>
      <c r="S9" s="27">
        <v>57.0</v>
      </c>
      <c r="T9" s="27">
        <v>64.0</v>
      </c>
      <c r="U9" s="27">
        <v>61.0</v>
      </c>
      <c r="V9" s="27">
        <v>65.0</v>
      </c>
      <c r="W9" s="27">
        <v>61.0</v>
      </c>
      <c r="X9" s="27">
        <v>57.0</v>
      </c>
      <c r="Y9" s="27">
        <v>57.0</v>
      </c>
      <c r="Z9" s="27">
        <v>64.0</v>
      </c>
      <c r="AA9" s="27">
        <v>54.0</v>
      </c>
      <c r="AB9" s="27">
        <v>57.0</v>
      </c>
      <c r="AC9" s="27">
        <v>59.0</v>
      </c>
      <c r="AD9" s="27">
        <v>54.0</v>
      </c>
      <c r="AE9" s="27">
        <v>56.0</v>
      </c>
      <c r="AF9" s="27">
        <v>64.0</v>
      </c>
      <c r="AG9" s="27">
        <v>62.0</v>
      </c>
      <c r="AH9" s="27">
        <v>58.0</v>
      </c>
      <c r="AI9" s="27">
        <v>56.0</v>
      </c>
      <c r="AJ9" s="62">
        <f t="shared" si="2"/>
        <v>59.35</v>
      </c>
      <c r="AK9" s="27"/>
    </row>
    <row r="10">
      <c r="A10" s="2" t="s">
        <v>217</v>
      </c>
      <c r="B10" s="2" t="s">
        <v>218</v>
      </c>
      <c r="C10" s="4" t="s">
        <v>219</v>
      </c>
      <c r="D10" s="2">
        <v>81.0</v>
      </c>
      <c r="E10" s="2">
        <v>583.0</v>
      </c>
      <c r="F10" s="4" t="s">
        <v>44</v>
      </c>
      <c r="G10" s="2" t="s">
        <v>45</v>
      </c>
      <c r="H10" s="35">
        <v>38645.0</v>
      </c>
      <c r="I10" s="30">
        <f t="shared" si="1"/>
        <v>19</v>
      </c>
      <c r="J10" s="2" t="s">
        <v>132</v>
      </c>
      <c r="K10" s="2">
        <v>2025.0</v>
      </c>
      <c r="L10" s="2" t="s">
        <v>52</v>
      </c>
      <c r="M10" s="2">
        <v>1.0</v>
      </c>
      <c r="N10" s="37" t="s">
        <v>121</v>
      </c>
      <c r="O10" s="37" t="s">
        <v>220</v>
      </c>
      <c r="P10" s="38">
        <v>56.0</v>
      </c>
      <c r="Q10" s="2">
        <v>63.0</v>
      </c>
      <c r="R10" s="2">
        <v>53.0</v>
      </c>
      <c r="S10" s="2">
        <v>57.0</v>
      </c>
      <c r="T10" s="2">
        <v>60.0</v>
      </c>
      <c r="U10" s="2">
        <v>49.0</v>
      </c>
      <c r="V10" s="2">
        <v>59.0</v>
      </c>
      <c r="W10" s="2">
        <v>57.0</v>
      </c>
      <c r="X10" s="2">
        <v>61.0</v>
      </c>
      <c r="Y10" s="2">
        <v>52.0</v>
      </c>
      <c r="Z10" s="2">
        <v>60.0</v>
      </c>
      <c r="AA10" s="2">
        <v>63.0</v>
      </c>
      <c r="AB10" s="2">
        <v>49.0</v>
      </c>
      <c r="AC10" s="2">
        <v>49.0</v>
      </c>
      <c r="AD10" s="2">
        <v>53.0</v>
      </c>
      <c r="AE10" s="2">
        <v>54.0</v>
      </c>
      <c r="AF10" s="2">
        <v>64.0</v>
      </c>
      <c r="AG10" s="2">
        <v>59.0</v>
      </c>
      <c r="AH10" s="2">
        <v>57.0</v>
      </c>
      <c r="AI10" s="2">
        <v>54.0</v>
      </c>
      <c r="AJ10" s="62">
        <f t="shared" si="2"/>
        <v>56.45</v>
      </c>
      <c r="AK10" s="2"/>
    </row>
    <row r="11">
      <c r="A11" s="2" t="s">
        <v>125</v>
      </c>
      <c r="B11" s="2" t="s">
        <v>126</v>
      </c>
      <c r="C11" s="28" t="s">
        <v>68</v>
      </c>
      <c r="D11" s="29">
        <v>90.0</v>
      </c>
      <c r="E11" s="29">
        <v>520.0</v>
      </c>
      <c r="F11" s="4" t="s">
        <v>44</v>
      </c>
      <c r="G11" s="2" t="s">
        <v>45</v>
      </c>
      <c r="H11" s="3">
        <v>37793.0</v>
      </c>
      <c r="I11" s="30">
        <f t="shared" si="1"/>
        <v>22</v>
      </c>
      <c r="J11" s="2" t="s">
        <v>127</v>
      </c>
      <c r="K11" s="2">
        <v>2020.0</v>
      </c>
      <c r="L11" s="28" t="s">
        <v>47</v>
      </c>
      <c r="M11" s="28">
        <v>1.0</v>
      </c>
      <c r="N11" s="37" t="s">
        <v>128</v>
      </c>
      <c r="O11" s="31" t="s">
        <v>129</v>
      </c>
      <c r="P11" s="27">
        <v>60.0</v>
      </c>
      <c r="Q11" s="27">
        <v>59.0</v>
      </c>
      <c r="R11" s="27">
        <v>49.0</v>
      </c>
      <c r="S11" s="27">
        <v>59.0</v>
      </c>
      <c r="T11" s="27">
        <v>55.0</v>
      </c>
      <c r="U11" s="27">
        <v>60.0</v>
      </c>
      <c r="V11" s="27">
        <v>49.0</v>
      </c>
      <c r="W11" s="27">
        <v>53.0</v>
      </c>
      <c r="X11" s="27">
        <v>58.0</v>
      </c>
      <c r="Y11" s="27">
        <v>59.0</v>
      </c>
      <c r="Z11" s="27">
        <v>60.0</v>
      </c>
      <c r="AA11" s="27">
        <v>52.0</v>
      </c>
      <c r="AB11" s="27">
        <v>59.0</v>
      </c>
      <c r="AC11" s="27">
        <v>53.0</v>
      </c>
      <c r="AD11" s="27">
        <v>51.0</v>
      </c>
      <c r="AE11" s="27">
        <v>59.0</v>
      </c>
      <c r="AF11" s="27">
        <v>62.0</v>
      </c>
      <c r="AG11" s="27">
        <v>61.0</v>
      </c>
      <c r="AH11" s="27">
        <v>59.0</v>
      </c>
      <c r="AI11" s="27">
        <v>58.0</v>
      </c>
      <c r="AJ11" s="62">
        <f t="shared" si="2"/>
        <v>56.75</v>
      </c>
      <c r="AK11" s="27"/>
    </row>
    <row r="12">
      <c r="A12" s="2" t="s">
        <v>418</v>
      </c>
      <c r="B12" s="2" t="s">
        <v>419</v>
      </c>
      <c r="C12" s="28" t="s">
        <v>68</v>
      </c>
      <c r="D12" s="29">
        <v>93.0</v>
      </c>
      <c r="E12" s="29">
        <v>509.0</v>
      </c>
      <c r="F12" s="4" t="s">
        <v>44</v>
      </c>
      <c r="G12" s="2" t="s">
        <v>45</v>
      </c>
      <c r="H12" s="3">
        <v>38348.0</v>
      </c>
      <c r="I12" s="30">
        <f t="shared" si="1"/>
        <v>20</v>
      </c>
      <c r="J12" s="2" t="s">
        <v>389</v>
      </c>
      <c r="K12" s="2">
        <v>2022.0</v>
      </c>
      <c r="L12" s="29" t="s">
        <v>52</v>
      </c>
      <c r="M12" s="28">
        <v>2.0</v>
      </c>
      <c r="N12" s="5" t="s">
        <v>110</v>
      </c>
      <c r="O12" s="47" t="s">
        <v>420</v>
      </c>
      <c r="P12" s="27">
        <v>46.0</v>
      </c>
      <c r="Q12" s="27">
        <v>44.0</v>
      </c>
      <c r="R12" s="27">
        <v>46.0</v>
      </c>
      <c r="S12" s="27">
        <v>46.0</v>
      </c>
      <c r="T12" s="27">
        <v>44.0</v>
      </c>
      <c r="U12" s="27">
        <v>44.0</v>
      </c>
      <c r="V12" s="27">
        <v>52.0</v>
      </c>
      <c r="W12" s="27">
        <v>45.0</v>
      </c>
      <c r="X12" s="27">
        <v>48.0</v>
      </c>
      <c r="Y12" s="27">
        <v>59.0</v>
      </c>
      <c r="Z12" s="27">
        <v>59.0</v>
      </c>
      <c r="AA12" s="27">
        <v>55.0</v>
      </c>
      <c r="AB12" s="27">
        <v>59.0</v>
      </c>
      <c r="AC12" s="27">
        <v>46.0</v>
      </c>
      <c r="AD12" s="27">
        <v>56.0</v>
      </c>
      <c r="AE12" s="27">
        <v>50.0</v>
      </c>
      <c r="AF12" s="27">
        <v>51.0</v>
      </c>
      <c r="AG12" s="27">
        <v>53.0</v>
      </c>
      <c r="AH12" s="27">
        <v>49.0</v>
      </c>
      <c r="AI12" s="27">
        <v>46.0</v>
      </c>
      <c r="AJ12" s="62">
        <f t="shared" si="2"/>
        <v>49.9</v>
      </c>
      <c r="AK12" s="27"/>
    </row>
    <row r="13">
      <c r="A13" s="2" t="s">
        <v>416</v>
      </c>
      <c r="B13" s="2" t="s">
        <v>417</v>
      </c>
      <c r="C13" s="28" t="s">
        <v>68</v>
      </c>
      <c r="D13" s="29">
        <v>111.0</v>
      </c>
      <c r="E13" s="29">
        <v>464.0</v>
      </c>
      <c r="F13" s="4" t="s">
        <v>44</v>
      </c>
      <c r="G13" s="2" t="s">
        <v>45</v>
      </c>
      <c r="H13" s="3">
        <v>36105.0</v>
      </c>
      <c r="I13" s="30">
        <f t="shared" si="1"/>
        <v>26</v>
      </c>
      <c r="J13" s="2" t="s">
        <v>152</v>
      </c>
      <c r="K13" s="2">
        <v>2016.0</v>
      </c>
      <c r="L13" s="29" t="s">
        <v>47</v>
      </c>
      <c r="M13" s="28">
        <v>2.0</v>
      </c>
      <c r="N13" s="37" t="s">
        <v>110</v>
      </c>
      <c r="O13" s="31" t="s">
        <v>160</v>
      </c>
      <c r="P13" s="27">
        <v>43.0</v>
      </c>
      <c r="Q13" s="27">
        <v>41.0</v>
      </c>
      <c r="R13" s="27">
        <v>49.0</v>
      </c>
      <c r="S13" s="27">
        <v>55.0</v>
      </c>
      <c r="T13" s="27">
        <v>48.0</v>
      </c>
      <c r="U13" s="27">
        <v>54.0</v>
      </c>
      <c r="V13" s="27">
        <v>38.0</v>
      </c>
      <c r="W13" s="27">
        <v>45.0</v>
      </c>
      <c r="X13" s="27">
        <v>56.0</v>
      </c>
      <c r="Y13" s="27">
        <v>54.0</v>
      </c>
      <c r="Z13" s="27">
        <v>48.0</v>
      </c>
      <c r="AA13" s="27">
        <v>51.0</v>
      </c>
      <c r="AB13" s="27">
        <v>51.0</v>
      </c>
      <c r="AC13" s="27">
        <v>56.0</v>
      </c>
      <c r="AD13" s="27">
        <v>55.0</v>
      </c>
      <c r="AE13" s="27">
        <v>50.0</v>
      </c>
      <c r="AF13" s="27">
        <v>59.0</v>
      </c>
      <c r="AG13" s="27">
        <v>54.0</v>
      </c>
      <c r="AH13" s="27">
        <v>53.0</v>
      </c>
      <c r="AI13" s="27">
        <v>50.0</v>
      </c>
      <c r="AJ13" s="62">
        <f t="shared" si="2"/>
        <v>50.5</v>
      </c>
      <c r="AK13" s="27"/>
    </row>
    <row r="14">
      <c r="A14" s="2" t="s">
        <v>301</v>
      </c>
      <c r="B14" s="2" t="s">
        <v>302</v>
      </c>
      <c r="C14" s="28" t="s">
        <v>68</v>
      </c>
      <c r="D14" s="29">
        <v>118.0</v>
      </c>
      <c r="E14" s="29">
        <v>451.0</v>
      </c>
      <c r="F14" s="4" t="s">
        <v>44</v>
      </c>
      <c r="G14" s="2" t="s">
        <v>45</v>
      </c>
      <c r="H14" s="3">
        <v>38786.0</v>
      </c>
      <c r="I14" s="30">
        <f t="shared" si="1"/>
        <v>19</v>
      </c>
      <c r="J14" s="2" t="s">
        <v>303</v>
      </c>
      <c r="K14" s="4">
        <v>2025.0</v>
      </c>
      <c r="L14" s="29" t="s">
        <v>47</v>
      </c>
      <c r="M14" s="28">
        <v>1.0</v>
      </c>
      <c r="N14" s="5" t="s">
        <v>304</v>
      </c>
      <c r="O14" s="31" t="s">
        <v>305</v>
      </c>
      <c r="P14" s="27">
        <v>39.0</v>
      </c>
      <c r="Q14" s="27">
        <v>49.0</v>
      </c>
      <c r="R14" s="27">
        <v>47.0</v>
      </c>
      <c r="S14" s="27">
        <v>46.0</v>
      </c>
      <c r="T14" s="27">
        <v>47.0</v>
      </c>
      <c r="U14" s="27">
        <v>49.0</v>
      </c>
      <c r="V14" s="27">
        <v>46.0</v>
      </c>
      <c r="W14" s="27">
        <v>49.0</v>
      </c>
      <c r="X14" s="27">
        <v>45.0</v>
      </c>
      <c r="Y14" s="27">
        <v>54.0</v>
      </c>
      <c r="Z14" s="27">
        <v>47.0</v>
      </c>
      <c r="AA14" s="27">
        <v>41.0</v>
      </c>
      <c r="AB14" s="27">
        <v>49.0</v>
      </c>
      <c r="AC14" s="27">
        <v>40.0</v>
      </c>
      <c r="AD14" s="27">
        <v>41.0</v>
      </c>
      <c r="AE14" s="27">
        <v>46.0</v>
      </c>
      <c r="AF14" s="27">
        <v>50.0</v>
      </c>
      <c r="AG14" s="27">
        <v>51.0</v>
      </c>
      <c r="AH14" s="27">
        <v>47.0</v>
      </c>
      <c r="AI14" s="27">
        <v>46.0</v>
      </c>
      <c r="AJ14" s="62">
        <f t="shared" si="2"/>
        <v>46.45</v>
      </c>
      <c r="AK14" s="27"/>
    </row>
    <row r="15">
      <c r="A15" s="2" t="s">
        <v>296</v>
      </c>
      <c r="B15" s="51" t="s">
        <v>297</v>
      </c>
      <c r="C15" s="4" t="s">
        <v>219</v>
      </c>
      <c r="D15" s="2">
        <v>122.0</v>
      </c>
      <c r="E15" s="2">
        <v>432.0</v>
      </c>
      <c r="F15" s="4" t="s">
        <v>44</v>
      </c>
      <c r="G15" s="2" t="s">
        <v>45</v>
      </c>
      <c r="H15" s="3">
        <v>35523.0</v>
      </c>
      <c r="I15" s="30">
        <f t="shared" si="1"/>
        <v>28</v>
      </c>
      <c r="J15" s="2" t="s">
        <v>298</v>
      </c>
      <c r="K15" s="2">
        <v>2014.0</v>
      </c>
      <c r="L15" s="2" t="s">
        <v>52</v>
      </c>
      <c r="M15" s="4">
        <v>1.0</v>
      </c>
      <c r="N15" s="37" t="s">
        <v>182</v>
      </c>
      <c r="O15" s="5" t="s">
        <v>65</v>
      </c>
      <c r="P15" s="2">
        <v>41.0</v>
      </c>
      <c r="Q15" s="2">
        <v>39.0</v>
      </c>
      <c r="R15" s="2">
        <v>36.0</v>
      </c>
      <c r="S15" s="2">
        <v>48.0</v>
      </c>
      <c r="T15" s="2">
        <v>35.0</v>
      </c>
      <c r="U15" s="2">
        <v>45.0</v>
      </c>
      <c r="V15" s="2">
        <v>52.0</v>
      </c>
      <c r="W15" s="2">
        <v>39.0</v>
      </c>
      <c r="X15" s="2">
        <v>36.0</v>
      </c>
      <c r="Y15" s="2">
        <v>51.0</v>
      </c>
      <c r="Z15" s="2">
        <v>52.0</v>
      </c>
      <c r="AA15" s="2">
        <v>47.0</v>
      </c>
      <c r="AB15" s="2">
        <v>37.0</v>
      </c>
      <c r="AC15" s="38">
        <v>45.0</v>
      </c>
      <c r="AD15" s="2">
        <v>43.0</v>
      </c>
      <c r="AE15" s="2">
        <v>46.0</v>
      </c>
      <c r="AF15" s="2">
        <v>54.0</v>
      </c>
      <c r="AG15" s="2">
        <v>48.0</v>
      </c>
      <c r="AH15" s="2">
        <v>49.0</v>
      </c>
      <c r="AI15" s="2">
        <v>48.0</v>
      </c>
      <c r="AJ15" s="62">
        <f t="shared" si="2"/>
        <v>44.55</v>
      </c>
      <c r="AK15" s="2"/>
    </row>
    <row r="16">
      <c r="A16" s="26" t="s">
        <v>191</v>
      </c>
      <c r="B16" s="27" t="s">
        <v>192</v>
      </c>
      <c r="C16" s="28" t="s">
        <v>50</v>
      </c>
      <c r="D16" s="29">
        <v>125.0</v>
      </c>
      <c r="E16" s="29">
        <v>407.0</v>
      </c>
      <c r="F16" s="4" t="s">
        <v>44</v>
      </c>
      <c r="G16" s="2" t="s">
        <v>45</v>
      </c>
      <c r="H16" s="3">
        <v>34142.0</v>
      </c>
      <c r="I16" s="30">
        <f t="shared" si="1"/>
        <v>32</v>
      </c>
      <c r="J16" s="2" t="s">
        <v>87</v>
      </c>
      <c r="K16" s="4">
        <v>2021.0</v>
      </c>
      <c r="L16" s="28" t="s">
        <v>47</v>
      </c>
      <c r="M16" s="28">
        <v>1.0</v>
      </c>
      <c r="N16" s="5">
        <v>177.8</v>
      </c>
      <c r="O16" s="47">
        <v>85.0</v>
      </c>
      <c r="P16" s="2">
        <v>36.0</v>
      </c>
      <c r="Q16" s="2">
        <v>41.0</v>
      </c>
      <c r="R16" s="2">
        <v>41.0</v>
      </c>
      <c r="S16" s="2">
        <v>42.0</v>
      </c>
      <c r="T16" s="2">
        <v>40.0</v>
      </c>
      <c r="U16" s="2">
        <v>42.0</v>
      </c>
      <c r="V16" s="2">
        <v>47.0</v>
      </c>
      <c r="W16" s="2">
        <v>42.0</v>
      </c>
      <c r="X16" s="2">
        <v>34.0</v>
      </c>
      <c r="Y16" s="2">
        <v>42.0</v>
      </c>
      <c r="Z16" s="2">
        <v>40.0</v>
      </c>
      <c r="AA16" s="2">
        <v>47.0</v>
      </c>
      <c r="AB16" s="2">
        <v>40.0</v>
      </c>
      <c r="AC16" s="2">
        <v>38.0</v>
      </c>
      <c r="AD16" s="34">
        <v>42.0</v>
      </c>
      <c r="AE16" s="34">
        <v>44.0</v>
      </c>
      <c r="AF16" s="34">
        <v>52.0</v>
      </c>
      <c r="AG16" s="34">
        <v>48.0</v>
      </c>
      <c r="AH16" s="34">
        <v>47.0</v>
      </c>
      <c r="AI16" s="34">
        <v>46.0</v>
      </c>
      <c r="AJ16" s="62">
        <f t="shared" si="2"/>
        <v>42.55</v>
      </c>
      <c r="AK16" s="30"/>
    </row>
    <row r="17">
      <c r="A17" s="26" t="s">
        <v>385</v>
      </c>
      <c r="B17" s="27" t="s">
        <v>386</v>
      </c>
      <c r="C17" s="28" t="s">
        <v>50</v>
      </c>
      <c r="D17" s="29">
        <v>137.0</v>
      </c>
      <c r="E17" s="29">
        <v>316.0</v>
      </c>
      <c r="F17" s="4" t="s">
        <v>44</v>
      </c>
      <c r="G17" s="2" t="s">
        <v>45</v>
      </c>
      <c r="H17" s="3">
        <v>35889.0</v>
      </c>
      <c r="I17" s="30">
        <f t="shared" si="1"/>
        <v>27</v>
      </c>
      <c r="J17" s="2" t="s">
        <v>87</v>
      </c>
      <c r="K17" s="4">
        <v>2016.0</v>
      </c>
      <c r="L17" s="28" t="s">
        <v>47</v>
      </c>
      <c r="M17" s="28">
        <v>2.0</v>
      </c>
      <c r="N17" s="37" t="s">
        <v>182</v>
      </c>
      <c r="O17" s="31">
        <v>78.0</v>
      </c>
      <c r="P17" s="2">
        <v>52.0</v>
      </c>
      <c r="Q17" s="2">
        <v>45.0</v>
      </c>
      <c r="R17" s="2">
        <v>43.0</v>
      </c>
      <c r="S17" s="2">
        <v>45.0</v>
      </c>
      <c r="T17" s="2">
        <v>41.0</v>
      </c>
      <c r="U17" s="2">
        <v>42.0</v>
      </c>
      <c r="V17" s="2">
        <v>52.0</v>
      </c>
      <c r="W17" s="2">
        <v>47.0</v>
      </c>
      <c r="X17" s="2">
        <v>39.0</v>
      </c>
      <c r="Y17" s="2">
        <v>45.0</v>
      </c>
      <c r="Z17" s="2">
        <v>50.0</v>
      </c>
      <c r="AA17" s="2">
        <v>46.0</v>
      </c>
      <c r="AB17" s="2">
        <v>47.0</v>
      </c>
      <c r="AC17" s="2">
        <v>46.0</v>
      </c>
      <c r="AD17" s="34">
        <v>42.0</v>
      </c>
      <c r="AE17" s="34">
        <v>44.0</v>
      </c>
      <c r="AF17" s="34">
        <v>52.0</v>
      </c>
      <c r="AG17" s="34">
        <v>48.0</v>
      </c>
      <c r="AH17" s="34">
        <v>47.0</v>
      </c>
      <c r="AI17" s="34">
        <v>46.0</v>
      </c>
      <c r="AJ17" s="62">
        <f t="shared" si="2"/>
        <v>45.95</v>
      </c>
      <c r="AK17" s="30"/>
    </row>
    <row r="18">
      <c r="A18" s="2" t="s">
        <v>60</v>
      </c>
      <c r="B18" s="4" t="s">
        <v>61</v>
      </c>
      <c r="C18" s="4" t="s">
        <v>62</v>
      </c>
      <c r="D18" s="2">
        <v>142.0</v>
      </c>
      <c r="E18" s="2">
        <v>300.0</v>
      </c>
      <c r="F18" s="4" t="s">
        <v>44</v>
      </c>
      <c r="G18" s="2" t="s">
        <v>45</v>
      </c>
      <c r="H18" s="3">
        <v>36996.0</v>
      </c>
      <c r="I18" s="30">
        <f t="shared" si="1"/>
        <v>24</v>
      </c>
      <c r="J18" s="2" t="s">
        <v>63</v>
      </c>
      <c r="K18" s="2">
        <v>2018.0</v>
      </c>
      <c r="L18" s="2" t="s">
        <v>47</v>
      </c>
      <c r="M18" s="2">
        <v>2.0</v>
      </c>
      <c r="N18" s="37" t="s">
        <v>64</v>
      </c>
      <c r="O18" s="5" t="s">
        <v>65</v>
      </c>
      <c r="P18" s="2">
        <v>34.0</v>
      </c>
      <c r="Q18" s="38">
        <v>43.0</v>
      </c>
      <c r="R18" s="38">
        <v>43.0</v>
      </c>
      <c r="S18" s="2">
        <v>38.0</v>
      </c>
      <c r="T18" s="2">
        <v>44.0</v>
      </c>
      <c r="U18" s="2">
        <v>53.0</v>
      </c>
      <c r="V18" s="2">
        <v>33.0</v>
      </c>
      <c r="W18" s="2">
        <v>47.0</v>
      </c>
      <c r="X18" s="2">
        <v>48.0</v>
      </c>
      <c r="Y18" s="2">
        <v>46.0</v>
      </c>
      <c r="Z18" s="2">
        <v>40.0</v>
      </c>
      <c r="AA18" s="2">
        <v>33.0</v>
      </c>
      <c r="AB18" s="2">
        <v>50.0</v>
      </c>
      <c r="AC18" s="2">
        <v>36.0</v>
      </c>
      <c r="AD18" s="2">
        <v>43.0</v>
      </c>
      <c r="AE18" s="2">
        <v>39.0</v>
      </c>
      <c r="AF18" s="2">
        <v>53.0</v>
      </c>
      <c r="AG18" s="2">
        <v>44.0</v>
      </c>
      <c r="AH18" s="2">
        <v>45.0</v>
      </c>
      <c r="AI18" s="2">
        <v>43.0</v>
      </c>
      <c r="AJ18" s="62">
        <f t="shared" si="2"/>
        <v>42.75</v>
      </c>
      <c r="AK18" s="2"/>
    </row>
    <row r="19">
      <c r="A19" s="26" t="s">
        <v>319</v>
      </c>
      <c r="B19" s="27" t="s">
        <v>320</v>
      </c>
      <c r="C19" s="28" t="s">
        <v>50</v>
      </c>
      <c r="D19" s="29">
        <v>143.0</v>
      </c>
      <c r="E19" s="29">
        <v>295.0</v>
      </c>
      <c r="F19" s="4" t="s">
        <v>44</v>
      </c>
      <c r="G19" s="2" t="s">
        <v>45</v>
      </c>
      <c r="H19" s="54">
        <v>36873.0</v>
      </c>
      <c r="I19" s="30">
        <f t="shared" si="1"/>
        <v>24</v>
      </c>
      <c r="J19" s="2" t="s">
        <v>87</v>
      </c>
      <c r="K19" s="4">
        <v>2022.0</v>
      </c>
      <c r="L19" s="29" t="s">
        <v>52</v>
      </c>
      <c r="M19" s="28">
        <v>1.0</v>
      </c>
      <c r="N19" s="5">
        <v>187.96</v>
      </c>
      <c r="O19" s="31">
        <v>80.0</v>
      </c>
      <c r="P19" s="2">
        <v>35.0</v>
      </c>
      <c r="Q19" s="2">
        <v>44.0</v>
      </c>
      <c r="R19" s="2">
        <v>41.0</v>
      </c>
      <c r="S19" s="2">
        <v>41.0</v>
      </c>
      <c r="T19" s="2">
        <v>38.0</v>
      </c>
      <c r="U19" s="2">
        <v>40.0</v>
      </c>
      <c r="V19" s="2">
        <v>37.0</v>
      </c>
      <c r="W19" s="2">
        <v>49.0</v>
      </c>
      <c r="X19" s="2">
        <v>47.0</v>
      </c>
      <c r="Y19" s="2">
        <v>41.0</v>
      </c>
      <c r="Z19" s="2">
        <v>50.0</v>
      </c>
      <c r="AA19" s="2">
        <v>44.0</v>
      </c>
      <c r="AB19" s="2">
        <v>44.0</v>
      </c>
      <c r="AC19" s="2">
        <v>42.0</v>
      </c>
      <c r="AD19" s="34">
        <v>42.0</v>
      </c>
      <c r="AE19" s="34">
        <v>43.0</v>
      </c>
      <c r="AF19" s="34">
        <v>53.0</v>
      </c>
      <c r="AG19" s="34">
        <v>47.0</v>
      </c>
      <c r="AH19" s="34">
        <v>47.0</v>
      </c>
      <c r="AI19" s="34">
        <v>45.0</v>
      </c>
      <c r="AJ19" s="62">
        <f t="shared" si="2"/>
        <v>43.5</v>
      </c>
      <c r="AK19" s="30"/>
    </row>
    <row r="20">
      <c r="A20" s="2" t="s">
        <v>467</v>
      </c>
      <c r="B20" s="2" t="s">
        <v>468</v>
      </c>
      <c r="C20" s="4" t="s">
        <v>219</v>
      </c>
      <c r="D20" s="2">
        <v>144.0</v>
      </c>
      <c r="E20" s="2">
        <v>291.0</v>
      </c>
      <c r="F20" s="4" t="s">
        <v>44</v>
      </c>
      <c r="G20" s="2" t="s">
        <v>45</v>
      </c>
      <c r="H20" s="35">
        <v>32755.0</v>
      </c>
      <c r="I20" s="30">
        <f t="shared" si="1"/>
        <v>35</v>
      </c>
      <c r="J20" s="2" t="s">
        <v>265</v>
      </c>
      <c r="K20" s="2">
        <v>2010.0</v>
      </c>
      <c r="L20" s="2" t="s">
        <v>47</v>
      </c>
      <c r="M20" s="4">
        <v>1.0</v>
      </c>
      <c r="N20" s="5" t="s">
        <v>205</v>
      </c>
      <c r="O20" s="37" t="s">
        <v>469</v>
      </c>
      <c r="P20" s="2">
        <v>32.0</v>
      </c>
      <c r="Q20" s="2">
        <v>49.0</v>
      </c>
      <c r="R20" s="2">
        <v>38.0</v>
      </c>
      <c r="S20" s="2">
        <v>48.0</v>
      </c>
      <c r="T20" s="2">
        <v>51.0</v>
      </c>
      <c r="U20" s="2">
        <v>49.0</v>
      </c>
      <c r="V20" s="2">
        <v>45.0</v>
      </c>
      <c r="W20" s="2">
        <v>51.0</v>
      </c>
      <c r="X20" s="38">
        <v>44.0</v>
      </c>
      <c r="Y20" s="2">
        <v>41.0</v>
      </c>
      <c r="Z20" s="2">
        <v>38.0</v>
      </c>
      <c r="AA20" s="2">
        <v>32.0</v>
      </c>
      <c r="AB20" s="2">
        <v>52.0</v>
      </c>
      <c r="AC20" s="2">
        <v>54.0</v>
      </c>
      <c r="AD20" s="2">
        <v>47.0</v>
      </c>
      <c r="AE20" s="2">
        <v>40.0</v>
      </c>
      <c r="AF20" s="2">
        <v>44.0</v>
      </c>
      <c r="AG20" s="2">
        <v>45.0</v>
      </c>
      <c r="AH20" s="2">
        <v>41.0</v>
      </c>
      <c r="AI20" s="2">
        <v>39.0</v>
      </c>
      <c r="AJ20" s="62">
        <f t="shared" si="2"/>
        <v>44</v>
      </c>
      <c r="AK20" s="2"/>
    </row>
    <row r="21">
      <c r="A21" s="2" t="s">
        <v>433</v>
      </c>
      <c r="B21" s="2" t="s">
        <v>434</v>
      </c>
      <c r="C21" s="4" t="s">
        <v>219</v>
      </c>
      <c r="D21" s="2">
        <v>158.0</v>
      </c>
      <c r="E21" s="2">
        <v>253.0</v>
      </c>
      <c r="F21" s="4" t="s">
        <v>44</v>
      </c>
      <c r="G21" s="2" t="s">
        <v>45</v>
      </c>
      <c r="H21" s="35">
        <v>32281.0</v>
      </c>
      <c r="I21" s="30">
        <f t="shared" si="1"/>
        <v>37</v>
      </c>
      <c r="J21" s="2" t="s">
        <v>435</v>
      </c>
      <c r="K21" s="2">
        <v>2005.0</v>
      </c>
      <c r="L21" s="2" t="s">
        <v>47</v>
      </c>
      <c r="M21" s="4">
        <v>2.0</v>
      </c>
      <c r="N21" s="5" t="s">
        <v>136</v>
      </c>
      <c r="O21" s="37" t="s">
        <v>379</v>
      </c>
      <c r="P21" s="2">
        <v>56.0</v>
      </c>
      <c r="Q21" s="2">
        <v>52.0</v>
      </c>
      <c r="R21" s="2">
        <v>38.0</v>
      </c>
      <c r="S21" s="2">
        <v>51.0</v>
      </c>
      <c r="T21" s="2">
        <v>51.0</v>
      </c>
      <c r="U21" s="2">
        <v>52.0</v>
      </c>
      <c r="V21" s="2">
        <v>48.0</v>
      </c>
      <c r="W21" s="2">
        <v>57.0</v>
      </c>
      <c r="X21" s="2">
        <v>48.0</v>
      </c>
      <c r="Y21" s="2">
        <v>45.0</v>
      </c>
      <c r="Z21" s="2">
        <v>37.0</v>
      </c>
      <c r="AA21" s="2">
        <v>51.0</v>
      </c>
      <c r="AB21" s="2">
        <v>41.0</v>
      </c>
      <c r="AC21" s="2">
        <v>40.0</v>
      </c>
      <c r="AD21" s="2">
        <v>37.0</v>
      </c>
      <c r="AE21" s="38">
        <v>49.0</v>
      </c>
      <c r="AF21" s="2">
        <v>61.0</v>
      </c>
      <c r="AG21" s="2">
        <v>51.0</v>
      </c>
      <c r="AH21" s="2">
        <v>54.0</v>
      </c>
      <c r="AI21" s="2">
        <v>52.0</v>
      </c>
      <c r="AJ21" s="62">
        <f t="shared" si="2"/>
        <v>48.55</v>
      </c>
      <c r="AK21" s="2"/>
    </row>
    <row r="22">
      <c r="A22" s="2" t="s">
        <v>238</v>
      </c>
      <c r="B22" s="2" t="s">
        <v>239</v>
      </c>
      <c r="C22" s="28" t="s">
        <v>68</v>
      </c>
      <c r="D22" s="29">
        <v>165.0</v>
      </c>
      <c r="E22" s="29">
        <v>202.0</v>
      </c>
      <c r="F22" s="4" t="s">
        <v>44</v>
      </c>
      <c r="G22" s="2" t="s">
        <v>45</v>
      </c>
      <c r="H22" s="3">
        <v>32377.0</v>
      </c>
      <c r="I22" s="30">
        <f t="shared" si="1"/>
        <v>37</v>
      </c>
      <c r="J22" s="2" t="s">
        <v>240</v>
      </c>
      <c r="K22" s="2">
        <v>2007.0</v>
      </c>
      <c r="L22" s="29" t="s">
        <v>47</v>
      </c>
      <c r="M22" s="28">
        <v>2.0</v>
      </c>
      <c r="N22" s="37" t="s">
        <v>241</v>
      </c>
      <c r="O22" s="47" t="s">
        <v>242</v>
      </c>
      <c r="P22" s="27">
        <v>54.0</v>
      </c>
      <c r="Q22" s="27">
        <v>43.0</v>
      </c>
      <c r="R22" s="27">
        <v>56.0</v>
      </c>
      <c r="S22" s="27">
        <v>53.0</v>
      </c>
      <c r="T22" s="27">
        <v>53.0</v>
      </c>
      <c r="U22" s="27">
        <v>56.0</v>
      </c>
      <c r="V22" s="27">
        <v>43.0</v>
      </c>
      <c r="W22" s="27">
        <v>56.0</v>
      </c>
      <c r="X22" s="27">
        <v>56.0</v>
      </c>
      <c r="Y22" s="27">
        <v>56.0</v>
      </c>
      <c r="Z22" s="27">
        <v>36.0</v>
      </c>
      <c r="AA22" s="27">
        <v>35.0</v>
      </c>
      <c r="AB22" s="27">
        <v>41.0</v>
      </c>
      <c r="AC22" s="27">
        <v>45.0</v>
      </c>
      <c r="AD22" s="27">
        <v>35.0</v>
      </c>
      <c r="AE22" s="27">
        <v>54.0</v>
      </c>
      <c r="AF22" s="27">
        <v>55.0</v>
      </c>
      <c r="AG22" s="27">
        <v>56.0</v>
      </c>
      <c r="AH22" s="27">
        <v>55.0</v>
      </c>
      <c r="AI22" s="49">
        <v>54.0</v>
      </c>
      <c r="AJ22" s="62">
        <f t="shared" si="2"/>
        <v>49.6</v>
      </c>
      <c r="AK22" s="27"/>
    </row>
    <row r="23">
      <c r="A23" s="26" t="s">
        <v>414</v>
      </c>
      <c r="B23" s="27" t="s">
        <v>415</v>
      </c>
      <c r="C23" s="28" t="s">
        <v>50</v>
      </c>
      <c r="D23" s="39">
        <v>165.0</v>
      </c>
      <c r="E23" s="29">
        <v>202.0</v>
      </c>
      <c r="F23" s="4" t="s">
        <v>44</v>
      </c>
      <c r="G23" s="2" t="s">
        <v>45</v>
      </c>
      <c r="H23" s="35">
        <v>36870.0</v>
      </c>
      <c r="I23" s="30">
        <f t="shared" si="1"/>
        <v>24</v>
      </c>
      <c r="J23" s="2" t="s">
        <v>190</v>
      </c>
      <c r="K23" s="4">
        <v>2017.0</v>
      </c>
      <c r="L23" s="29" t="s">
        <v>47</v>
      </c>
      <c r="M23" s="28">
        <v>2.0</v>
      </c>
      <c r="N23" s="5">
        <v>180.34</v>
      </c>
      <c r="O23" s="31">
        <v>88.9</v>
      </c>
      <c r="P23" s="2">
        <v>45.0</v>
      </c>
      <c r="Q23" s="2">
        <v>46.0</v>
      </c>
      <c r="R23" s="2">
        <v>44.0</v>
      </c>
      <c r="S23" s="2">
        <v>46.0</v>
      </c>
      <c r="T23" s="2">
        <v>50.0</v>
      </c>
      <c r="U23" s="2">
        <v>38.0</v>
      </c>
      <c r="V23" s="2">
        <v>43.0</v>
      </c>
      <c r="W23" s="2">
        <v>49.0</v>
      </c>
      <c r="X23" s="2">
        <v>46.0</v>
      </c>
      <c r="Y23" s="2">
        <v>46.0</v>
      </c>
      <c r="Z23" s="2">
        <v>37.0</v>
      </c>
      <c r="AA23" s="2">
        <v>48.0</v>
      </c>
      <c r="AB23" s="2">
        <v>41.0</v>
      </c>
      <c r="AC23" s="2">
        <v>41.0</v>
      </c>
      <c r="AD23" s="34">
        <v>44.0</v>
      </c>
      <c r="AE23" s="34">
        <v>49.0</v>
      </c>
      <c r="AF23" s="34">
        <v>58.0</v>
      </c>
      <c r="AG23" s="34">
        <v>51.0</v>
      </c>
      <c r="AH23" s="34">
        <v>53.0</v>
      </c>
      <c r="AI23" s="34">
        <v>53.0</v>
      </c>
      <c r="AJ23" s="62">
        <f t="shared" si="2"/>
        <v>46.4</v>
      </c>
      <c r="AK23" s="30"/>
    </row>
    <row r="24">
      <c r="A24" s="2" t="s">
        <v>193</v>
      </c>
      <c r="B24" s="2" t="s">
        <v>194</v>
      </c>
      <c r="C24" s="28" t="s">
        <v>68</v>
      </c>
      <c r="D24" s="29">
        <v>169.0</v>
      </c>
      <c r="E24" s="29">
        <v>189.0</v>
      </c>
      <c r="F24" s="4" t="s">
        <v>44</v>
      </c>
      <c r="G24" s="2" t="s">
        <v>45</v>
      </c>
      <c r="H24" s="3">
        <v>38096.0</v>
      </c>
      <c r="I24" s="30">
        <f t="shared" si="1"/>
        <v>21</v>
      </c>
      <c r="J24" s="2" t="s">
        <v>127</v>
      </c>
      <c r="K24" s="2">
        <v>2022.0</v>
      </c>
      <c r="L24" s="28" t="s">
        <v>52</v>
      </c>
      <c r="M24" s="28">
        <v>2.0</v>
      </c>
      <c r="N24" s="37" t="s">
        <v>195</v>
      </c>
      <c r="O24" s="31" t="s">
        <v>65</v>
      </c>
      <c r="P24" s="27">
        <v>54.0</v>
      </c>
      <c r="Q24" s="27">
        <v>47.0</v>
      </c>
      <c r="R24" s="27">
        <v>44.0</v>
      </c>
      <c r="S24" s="27">
        <v>50.0</v>
      </c>
      <c r="T24" s="27">
        <v>37.0</v>
      </c>
      <c r="U24" s="27">
        <v>40.0</v>
      </c>
      <c r="V24" s="27">
        <v>44.0</v>
      </c>
      <c r="W24" s="27">
        <v>37.0</v>
      </c>
      <c r="X24" s="27">
        <v>50.0</v>
      </c>
      <c r="Y24" s="27">
        <v>33.0</v>
      </c>
      <c r="Z24" s="27">
        <v>33.0</v>
      </c>
      <c r="AA24" s="27">
        <v>49.0</v>
      </c>
      <c r="AB24" s="27">
        <v>54.0</v>
      </c>
      <c r="AC24" s="27">
        <v>42.0</v>
      </c>
      <c r="AD24" s="27">
        <v>50.0</v>
      </c>
      <c r="AE24" s="27">
        <v>45.0</v>
      </c>
      <c r="AF24" s="27">
        <v>58.0</v>
      </c>
      <c r="AG24" s="27">
        <v>47.0</v>
      </c>
      <c r="AH24" s="27">
        <v>51.0</v>
      </c>
      <c r="AI24" s="27">
        <v>52.0</v>
      </c>
      <c r="AJ24" s="62">
        <f t="shared" si="2"/>
        <v>45.85</v>
      </c>
      <c r="AK24" s="27"/>
    </row>
    <row r="25">
      <c r="A25" s="26" t="s">
        <v>211</v>
      </c>
      <c r="B25" s="27" t="s">
        <v>212</v>
      </c>
      <c r="C25" s="28" t="s">
        <v>50</v>
      </c>
      <c r="D25" s="29">
        <v>171.0</v>
      </c>
      <c r="E25" s="29">
        <v>185.0</v>
      </c>
      <c r="F25" s="4" t="s">
        <v>44</v>
      </c>
      <c r="G25" s="2" t="s">
        <v>45</v>
      </c>
      <c r="H25" s="3">
        <v>34469.0</v>
      </c>
      <c r="I25" s="30">
        <f t="shared" si="1"/>
        <v>31</v>
      </c>
      <c r="J25" s="2" t="s">
        <v>87</v>
      </c>
      <c r="K25" s="4">
        <v>2024.0</v>
      </c>
      <c r="L25" s="28" t="s">
        <v>47</v>
      </c>
      <c r="M25" s="29">
        <v>2.0</v>
      </c>
      <c r="N25" s="5">
        <v>177.8</v>
      </c>
      <c r="O25" s="31">
        <v>86.0</v>
      </c>
      <c r="P25" s="2">
        <v>41.0</v>
      </c>
      <c r="Q25" s="2">
        <v>47.0</v>
      </c>
      <c r="R25" s="2">
        <v>44.0</v>
      </c>
      <c r="S25" s="2">
        <v>40.0</v>
      </c>
      <c r="T25" s="2">
        <v>44.0</v>
      </c>
      <c r="U25" s="2">
        <v>44.0</v>
      </c>
      <c r="V25" s="2">
        <v>43.0</v>
      </c>
      <c r="W25" s="2">
        <v>42.0</v>
      </c>
      <c r="X25" s="2">
        <v>48.0</v>
      </c>
      <c r="Y25" s="2">
        <v>40.0</v>
      </c>
      <c r="Z25" s="2">
        <v>52.0</v>
      </c>
      <c r="AA25" s="2">
        <v>40.0</v>
      </c>
      <c r="AB25" s="2">
        <v>42.0</v>
      </c>
      <c r="AC25" s="2">
        <v>36.0</v>
      </c>
      <c r="AD25" s="34">
        <v>53.0</v>
      </c>
      <c r="AE25" s="34">
        <v>42.0</v>
      </c>
      <c r="AF25" s="34">
        <v>54.0</v>
      </c>
      <c r="AG25" s="34">
        <v>45.0</v>
      </c>
      <c r="AH25" s="34">
        <v>46.0</v>
      </c>
      <c r="AI25" s="34">
        <v>43.0</v>
      </c>
      <c r="AJ25" s="62">
        <f t="shared" si="2"/>
        <v>44.3</v>
      </c>
      <c r="AK25" s="30"/>
    </row>
    <row r="26">
      <c r="A26" s="2" t="s">
        <v>207</v>
      </c>
      <c r="B26" s="27" t="s">
        <v>208</v>
      </c>
      <c r="C26" s="28" t="s">
        <v>163</v>
      </c>
      <c r="D26" s="29">
        <v>197.0</v>
      </c>
      <c r="E26" s="29">
        <v>136.0</v>
      </c>
      <c r="F26" s="4" t="s">
        <v>44</v>
      </c>
      <c r="G26" s="2" t="s">
        <v>45</v>
      </c>
      <c r="H26" s="35">
        <v>35150.0</v>
      </c>
      <c r="I26" s="30">
        <f t="shared" si="1"/>
        <v>29</v>
      </c>
      <c r="J26" s="2" t="s">
        <v>209</v>
      </c>
      <c r="K26" s="2">
        <v>2014.0</v>
      </c>
      <c r="L26" s="28" t="s">
        <v>47</v>
      </c>
      <c r="M26" s="28">
        <v>1.0</v>
      </c>
      <c r="N26" s="37" t="s">
        <v>195</v>
      </c>
      <c r="O26" s="47" t="s">
        <v>210</v>
      </c>
      <c r="P26" s="2">
        <v>38.0</v>
      </c>
      <c r="Q26" s="2">
        <v>52.0</v>
      </c>
      <c r="R26" s="2">
        <v>34.0</v>
      </c>
      <c r="S26" s="2">
        <v>30.0</v>
      </c>
      <c r="T26" s="2">
        <v>38.0</v>
      </c>
      <c r="U26" s="2">
        <v>42.0</v>
      </c>
      <c r="V26" s="2">
        <v>34.0</v>
      </c>
      <c r="W26" s="2">
        <v>34.0</v>
      </c>
      <c r="X26" s="2">
        <v>54.0</v>
      </c>
      <c r="Y26" s="2">
        <v>40.0</v>
      </c>
      <c r="Z26" s="2">
        <v>52.0</v>
      </c>
      <c r="AA26" s="2">
        <v>56.0</v>
      </c>
      <c r="AB26" s="2">
        <v>32.0</v>
      </c>
      <c r="AC26" s="2">
        <v>54.0</v>
      </c>
      <c r="AD26" s="2">
        <v>56.0</v>
      </c>
      <c r="AE26" s="2">
        <v>36.0</v>
      </c>
      <c r="AF26" s="2">
        <v>55.0</v>
      </c>
      <c r="AG26" s="38">
        <v>43.0</v>
      </c>
      <c r="AH26" s="2">
        <v>42.0</v>
      </c>
      <c r="AI26" s="2">
        <v>36.0</v>
      </c>
      <c r="AJ26" s="62">
        <f t="shared" si="2"/>
        <v>42.9</v>
      </c>
      <c r="AK26" s="2"/>
    </row>
    <row r="27">
      <c r="A27" s="26" t="s">
        <v>366</v>
      </c>
      <c r="B27" s="27" t="s">
        <v>367</v>
      </c>
      <c r="C27" s="28" t="s">
        <v>43</v>
      </c>
      <c r="D27" s="29">
        <v>198.0</v>
      </c>
      <c r="E27" s="29">
        <v>134.0</v>
      </c>
      <c r="F27" s="4" t="s">
        <v>44</v>
      </c>
      <c r="G27" s="2" t="s">
        <v>45</v>
      </c>
      <c r="H27" s="3">
        <v>39047.0</v>
      </c>
      <c r="I27" s="30">
        <f t="shared" si="1"/>
        <v>18</v>
      </c>
      <c r="J27" s="2" t="s">
        <v>349</v>
      </c>
      <c r="K27" s="2">
        <v>2026.0</v>
      </c>
      <c r="L27" s="29" t="s">
        <v>52</v>
      </c>
      <c r="M27" s="28">
        <v>2.0</v>
      </c>
      <c r="N27" s="5" t="s">
        <v>278</v>
      </c>
      <c r="O27" s="31" t="s">
        <v>368</v>
      </c>
      <c r="P27" s="32">
        <v>38.0</v>
      </c>
      <c r="Q27" s="32">
        <v>44.0</v>
      </c>
      <c r="R27" s="33">
        <v>45.0</v>
      </c>
      <c r="S27" s="2">
        <v>36.0</v>
      </c>
      <c r="T27" s="2">
        <v>36.0</v>
      </c>
      <c r="U27" s="2">
        <v>44.0</v>
      </c>
      <c r="V27" s="2">
        <v>39.0</v>
      </c>
      <c r="W27" s="2">
        <v>38.0</v>
      </c>
      <c r="X27" s="2">
        <v>47.0</v>
      </c>
      <c r="Y27" s="33">
        <v>48.0</v>
      </c>
      <c r="Z27" s="33">
        <v>49.0</v>
      </c>
      <c r="AA27" s="33">
        <v>48.0</v>
      </c>
      <c r="AB27" s="33">
        <v>42.0</v>
      </c>
      <c r="AC27" s="34">
        <v>50.0</v>
      </c>
      <c r="AD27" s="34">
        <v>47.0</v>
      </c>
      <c r="AE27" s="2">
        <v>36.0</v>
      </c>
      <c r="AF27" s="2">
        <v>45.0</v>
      </c>
      <c r="AG27" s="2">
        <v>38.0</v>
      </c>
      <c r="AH27" s="2">
        <v>37.0</v>
      </c>
      <c r="AI27" s="2">
        <v>32.0</v>
      </c>
      <c r="AJ27" s="62">
        <f t="shared" si="2"/>
        <v>41.95</v>
      </c>
      <c r="AK27" s="2"/>
    </row>
    <row r="28">
      <c r="A28" s="2" t="s">
        <v>397</v>
      </c>
      <c r="B28" s="2" t="s">
        <v>398</v>
      </c>
      <c r="C28" s="40" t="s">
        <v>74</v>
      </c>
      <c r="D28" s="2">
        <v>206.0</v>
      </c>
      <c r="E28" s="2">
        <v>131.0</v>
      </c>
      <c r="F28" s="2">
        <v>6.0</v>
      </c>
      <c r="G28" s="2" t="s">
        <v>45</v>
      </c>
      <c r="H28" s="35">
        <v>36995.0</v>
      </c>
      <c r="I28" s="2">
        <f t="shared" si="1"/>
        <v>24</v>
      </c>
      <c r="J28" s="2" t="s">
        <v>399</v>
      </c>
      <c r="K28" s="4">
        <v>2021.0</v>
      </c>
      <c r="L28" s="29" t="s">
        <v>47</v>
      </c>
      <c r="M28" s="28">
        <v>1.0</v>
      </c>
      <c r="N28" s="5" t="s">
        <v>304</v>
      </c>
      <c r="O28" s="31" t="s">
        <v>368</v>
      </c>
      <c r="P28" s="4">
        <v>35.0</v>
      </c>
      <c r="Q28" s="4">
        <v>41.0</v>
      </c>
      <c r="R28" s="4">
        <v>44.0</v>
      </c>
      <c r="S28" s="4">
        <v>52.0</v>
      </c>
      <c r="T28" s="4">
        <v>52.0</v>
      </c>
      <c r="U28" s="4">
        <v>56.0</v>
      </c>
      <c r="V28" s="4">
        <v>39.0</v>
      </c>
      <c r="W28" s="4">
        <v>60.0</v>
      </c>
      <c r="X28" s="4">
        <v>35.0</v>
      </c>
      <c r="Y28" s="4">
        <v>58.0</v>
      </c>
      <c r="Z28" s="4">
        <v>37.0</v>
      </c>
      <c r="AA28" s="4">
        <v>52.0</v>
      </c>
      <c r="AB28" s="4">
        <v>58.0</v>
      </c>
      <c r="AC28" s="4">
        <v>50.0</v>
      </c>
      <c r="AD28" s="4">
        <v>39.0</v>
      </c>
      <c r="AE28" s="4">
        <v>48.0</v>
      </c>
      <c r="AF28" s="4">
        <v>59.0</v>
      </c>
      <c r="AG28" s="4">
        <v>52.0</v>
      </c>
      <c r="AH28" s="4">
        <v>51.0</v>
      </c>
      <c r="AI28" s="4">
        <v>47.0</v>
      </c>
      <c r="AJ28" s="62">
        <f t="shared" si="2"/>
        <v>48.25</v>
      </c>
      <c r="AK28" s="4"/>
    </row>
    <row r="29">
      <c r="A29" s="2" t="s">
        <v>334</v>
      </c>
      <c r="B29" s="2" t="s">
        <v>335</v>
      </c>
      <c r="C29" s="40" t="s">
        <v>74</v>
      </c>
      <c r="D29" s="2">
        <v>208.0</v>
      </c>
      <c r="E29" s="2">
        <v>129.0</v>
      </c>
      <c r="F29" s="2">
        <v>8.0</v>
      </c>
      <c r="G29" s="2" t="s">
        <v>45</v>
      </c>
      <c r="H29" s="3">
        <v>36222.0</v>
      </c>
      <c r="I29" s="2">
        <f t="shared" si="1"/>
        <v>26</v>
      </c>
      <c r="J29" s="2" t="s">
        <v>75</v>
      </c>
      <c r="K29" s="2">
        <v>2017.0</v>
      </c>
      <c r="L29" s="29" t="s">
        <v>52</v>
      </c>
      <c r="M29" s="28">
        <v>2.0</v>
      </c>
      <c r="N29" s="5" t="s">
        <v>271</v>
      </c>
      <c r="O29" s="31" t="s">
        <v>65</v>
      </c>
      <c r="P29" s="4">
        <v>39.0</v>
      </c>
      <c r="Q29" s="4">
        <v>35.0</v>
      </c>
      <c r="R29" s="4">
        <v>56.0</v>
      </c>
      <c r="S29" s="4">
        <v>43.0</v>
      </c>
      <c r="T29" s="4">
        <v>39.0</v>
      </c>
      <c r="U29" s="4">
        <v>47.0</v>
      </c>
      <c r="V29" s="4">
        <v>49.0</v>
      </c>
      <c r="W29" s="4">
        <v>39.0</v>
      </c>
      <c r="X29" s="4">
        <v>49.0</v>
      </c>
      <c r="Y29" s="4">
        <v>52.0</v>
      </c>
      <c r="Z29" s="4">
        <v>54.0</v>
      </c>
      <c r="AA29" s="4">
        <v>45.0</v>
      </c>
      <c r="AB29" s="4">
        <v>37.0</v>
      </c>
      <c r="AC29" s="4">
        <v>58.0</v>
      </c>
      <c r="AD29" s="4">
        <v>39.0</v>
      </c>
      <c r="AE29" s="4">
        <v>44.0</v>
      </c>
      <c r="AF29" s="4">
        <v>56.0</v>
      </c>
      <c r="AG29" s="4">
        <v>49.0</v>
      </c>
      <c r="AH29" s="4">
        <v>49.0</v>
      </c>
      <c r="AI29" s="4">
        <v>47.0</v>
      </c>
      <c r="AJ29" s="62">
        <f t="shared" si="2"/>
        <v>46.3</v>
      </c>
      <c r="AK29" s="4"/>
    </row>
    <row r="30">
      <c r="A30" s="2" t="s">
        <v>77</v>
      </c>
      <c r="B30" s="2" t="s">
        <v>78</v>
      </c>
      <c r="C30" s="28" t="s">
        <v>68</v>
      </c>
      <c r="D30" s="29">
        <v>209.0</v>
      </c>
      <c r="E30" s="29">
        <v>128.0</v>
      </c>
      <c r="F30" s="4" t="s">
        <v>44</v>
      </c>
      <c r="G30" s="2" t="s">
        <v>45</v>
      </c>
      <c r="H30" s="3">
        <v>32809.0</v>
      </c>
      <c r="I30" s="30">
        <f t="shared" si="1"/>
        <v>35</v>
      </c>
      <c r="J30" s="2" t="s">
        <v>79</v>
      </c>
      <c r="K30" s="2">
        <v>2008.0</v>
      </c>
      <c r="L30" s="29" t="s">
        <v>52</v>
      </c>
      <c r="M30" s="28">
        <v>1.0</v>
      </c>
      <c r="N30" s="37" t="s">
        <v>80</v>
      </c>
      <c r="O30" s="31" t="s">
        <v>71</v>
      </c>
      <c r="P30" s="27">
        <v>39.0</v>
      </c>
      <c r="Q30" s="27">
        <v>47.0</v>
      </c>
      <c r="R30" s="27">
        <v>54.0</v>
      </c>
      <c r="S30" s="27">
        <v>37.0</v>
      </c>
      <c r="T30" s="27">
        <v>58.0</v>
      </c>
      <c r="U30" s="27">
        <v>37.0</v>
      </c>
      <c r="V30" s="27">
        <v>58.0</v>
      </c>
      <c r="W30" s="27">
        <v>43.0</v>
      </c>
      <c r="X30" s="27">
        <v>56.0</v>
      </c>
      <c r="Y30" s="27">
        <v>41.0</v>
      </c>
      <c r="Z30" s="27">
        <v>49.0</v>
      </c>
      <c r="AA30" s="27">
        <v>60.0</v>
      </c>
      <c r="AB30" s="27">
        <v>45.0</v>
      </c>
      <c r="AC30" s="27">
        <v>51.0</v>
      </c>
      <c r="AD30" s="27">
        <v>39.0</v>
      </c>
      <c r="AE30" s="27">
        <v>39.0</v>
      </c>
      <c r="AF30" s="27">
        <v>54.0</v>
      </c>
      <c r="AG30" s="27">
        <v>44.0</v>
      </c>
      <c r="AH30" s="27">
        <v>44.0</v>
      </c>
      <c r="AI30" s="27">
        <v>39.0</v>
      </c>
      <c r="AJ30" s="62">
        <f t="shared" si="2"/>
        <v>46.7</v>
      </c>
      <c r="AK30" s="27"/>
    </row>
    <row r="31">
      <c r="A31" s="2" t="s">
        <v>426</v>
      </c>
      <c r="B31" s="51" t="s">
        <v>427</v>
      </c>
      <c r="C31" s="28" t="s">
        <v>55</v>
      </c>
      <c r="D31" s="29">
        <v>210.0</v>
      </c>
      <c r="E31" s="29">
        <v>126.0</v>
      </c>
      <c r="F31" s="29">
        <v>10.0</v>
      </c>
      <c r="G31" s="4" t="s">
        <v>45</v>
      </c>
      <c r="H31" s="35">
        <v>38069.0</v>
      </c>
      <c r="I31" s="2">
        <f t="shared" si="1"/>
        <v>21</v>
      </c>
      <c r="J31" s="60" t="s">
        <v>298</v>
      </c>
      <c r="K31" s="61">
        <v>2021.0</v>
      </c>
      <c r="L31" s="2" t="s">
        <v>47</v>
      </c>
      <c r="M31" s="4">
        <v>1.0</v>
      </c>
      <c r="N31" s="37" t="s">
        <v>402</v>
      </c>
      <c r="O31" s="5" t="s">
        <v>305</v>
      </c>
      <c r="P31" s="2">
        <v>49.0</v>
      </c>
      <c r="Q31" s="38">
        <v>52.0</v>
      </c>
      <c r="R31" s="2">
        <v>47.0</v>
      </c>
      <c r="S31" s="2">
        <v>53.0</v>
      </c>
      <c r="T31" s="2">
        <v>51.0</v>
      </c>
      <c r="U31" s="2">
        <v>51.0</v>
      </c>
      <c r="V31" s="2">
        <v>60.0</v>
      </c>
      <c r="W31" s="38">
        <v>52.0</v>
      </c>
      <c r="X31" s="2">
        <v>41.0</v>
      </c>
      <c r="Y31" s="2">
        <v>56.0</v>
      </c>
      <c r="Z31" s="2">
        <v>51.0</v>
      </c>
      <c r="AA31" s="2">
        <v>56.0</v>
      </c>
      <c r="AB31" s="2">
        <v>51.0</v>
      </c>
      <c r="AC31" s="2">
        <v>49.0</v>
      </c>
      <c r="AD31" s="2">
        <v>41.0</v>
      </c>
      <c r="AE31" s="2">
        <v>52.0</v>
      </c>
      <c r="AF31" s="2">
        <v>59.0</v>
      </c>
      <c r="AG31" s="2">
        <v>56.0</v>
      </c>
      <c r="AH31" s="2">
        <v>54.0</v>
      </c>
      <c r="AI31" s="2">
        <v>51.0</v>
      </c>
      <c r="AJ31" s="62">
        <f t="shared" si="2"/>
        <v>51.6</v>
      </c>
      <c r="AK31" s="2"/>
    </row>
    <row r="32">
      <c r="A32" s="26" t="s">
        <v>48</v>
      </c>
      <c r="B32" s="27" t="s">
        <v>49</v>
      </c>
      <c r="C32" s="28" t="s">
        <v>50</v>
      </c>
      <c r="D32" s="29">
        <v>210.0</v>
      </c>
      <c r="E32" s="29">
        <v>126.0</v>
      </c>
      <c r="F32" s="4" t="s">
        <v>44</v>
      </c>
      <c r="G32" s="2" t="s">
        <v>45</v>
      </c>
      <c r="H32" s="35">
        <v>32578.0</v>
      </c>
      <c r="I32" s="30">
        <f t="shared" si="1"/>
        <v>36</v>
      </c>
      <c r="J32" s="2" t="s">
        <v>51</v>
      </c>
      <c r="K32" s="4">
        <v>2019.0</v>
      </c>
      <c r="L32" s="29" t="s">
        <v>52</v>
      </c>
      <c r="M32" s="28">
        <v>1.0</v>
      </c>
      <c r="N32" s="5">
        <v>175.26</v>
      </c>
      <c r="O32" s="31">
        <v>80.7</v>
      </c>
      <c r="P32" s="2">
        <v>60.0</v>
      </c>
      <c r="Q32" s="2">
        <v>50.0</v>
      </c>
      <c r="R32" s="2">
        <v>44.0</v>
      </c>
      <c r="S32" s="2">
        <v>51.0</v>
      </c>
      <c r="T32" s="2">
        <v>50.0</v>
      </c>
      <c r="U32" s="2">
        <v>52.0</v>
      </c>
      <c r="V32" s="2">
        <v>50.0</v>
      </c>
      <c r="W32" s="2">
        <v>42.0</v>
      </c>
      <c r="X32" s="2">
        <v>39.0</v>
      </c>
      <c r="Y32" s="2">
        <v>51.0</v>
      </c>
      <c r="Z32" s="2">
        <v>61.0</v>
      </c>
      <c r="AA32" s="2">
        <v>51.0</v>
      </c>
      <c r="AB32" s="2">
        <v>53.0</v>
      </c>
      <c r="AC32" s="2">
        <v>48.0</v>
      </c>
      <c r="AD32" s="34">
        <v>44.0</v>
      </c>
      <c r="AE32" s="34">
        <v>46.0</v>
      </c>
      <c r="AF32" s="34">
        <v>51.0</v>
      </c>
      <c r="AG32" s="34">
        <v>50.0</v>
      </c>
      <c r="AH32" s="34">
        <v>47.0</v>
      </c>
      <c r="AI32" s="34">
        <v>44.0</v>
      </c>
      <c r="AJ32" s="62">
        <f t="shared" si="2"/>
        <v>49.2</v>
      </c>
      <c r="AK32" s="30"/>
    </row>
    <row r="33">
      <c r="A33" s="2" t="s">
        <v>88</v>
      </c>
      <c r="B33" s="2" t="s">
        <v>89</v>
      </c>
      <c r="C33" s="28" t="s">
        <v>90</v>
      </c>
      <c r="D33" s="29">
        <v>211.0</v>
      </c>
      <c r="E33" s="39">
        <v>123.0</v>
      </c>
      <c r="F33" s="29">
        <v>11.0</v>
      </c>
      <c r="G33" s="2" t="s">
        <v>45</v>
      </c>
      <c r="H33" s="3">
        <v>37129.0</v>
      </c>
      <c r="I33" s="2">
        <f t="shared" si="1"/>
        <v>24</v>
      </c>
      <c r="J33" s="2" t="s">
        <v>91</v>
      </c>
      <c r="K33" s="2">
        <v>2018.0</v>
      </c>
      <c r="L33" s="2" t="s">
        <v>47</v>
      </c>
      <c r="M33" s="4">
        <v>2.0</v>
      </c>
      <c r="N33" s="5" t="s">
        <v>92</v>
      </c>
      <c r="O33" s="5" t="s">
        <v>93</v>
      </c>
      <c r="P33" s="2">
        <v>39.0</v>
      </c>
      <c r="Q33" s="2">
        <v>55.0</v>
      </c>
      <c r="R33" s="2">
        <v>60.0</v>
      </c>
      <c r="S33" s="2">
        <v>51.0</v>
      </c>
      <c r="T33" s="2">
        <v>53.0</v>
      </c>
      <c r="U33" s="2">
        <v>34.0</v>
      </c>
      <c r="V33" s="2">
        <v>60.0</v>
      </c>
      <c r="W33" s="2">
        <v>41.0</v>
      </c>
      <c r="X33" s="2">
        <v>49.0</v>
      </c>
      <c r="Y33" s="2">
        <v>60.0</v>
      </c>
      <c r="Z33" s="2">
        <v>34.0</v>
      </c>
      <c r="AA33" s="2">
        <v>55.0</v>
      </c>
      <c r="AB33" s="2">
        <v>51.0</v>
      </c>
      <c r="AC33" s="2">
        <v>43.0</v>
      </c>
      <c r="AD33" s="2">
        <v>36.0</v>
      </c>
      <c r="AE33" s="38">
        <v>47.0</v>
      </c>
      <c r="AF33" s="2">
        <v>43.0</v>
      </c>
      <c r="AG33" s="38">
        <v>47.0</v>
      </c>
      <c r="AH33" s="2">
        <v>45.0</v>
      </c>
      <c r="AI33" s="2">
        <v>43.0</v>
      </c>
      <c r="AJ33" s="62">
        <f t="shared" si="2"/>
        <v>47.3</v>
      </c>
      <c r="AK33" s="2"/>
    </row>
    <row r="34">
      <c r="A34" s="2" t="s">
        <v>66</v>
      </c>
      <c r="B34" s="2" t="s">
        <v>67</v>
      </c>
      <c r="C34" s="28" t="s">
        <v>68</v>
      </c>
      <c r="D34" s="39">
        <v>211.0</v>
      </c>
      <c r="E34" s="29">
        <v>124.0</v>
      </c>
      <c r="F34" s="4" t="s">
        <v>44</v>
      </c>
      <c r="G34" s="2" t="s">
        <v>45</v>
      </c>
      <c r="H34" s="3">
        <v>33868.0</v>
      </c>
      <c r="I34" s="30">
        <f t="shared" si="1"/>
        <v>32</v>
      </c>
      <c r="J34" s="2" t="s">
        <v>69</v>
      </c>
      <c r="K34" s="2">
        <v>2011.0</v>
      </c>
      <c r="L34" s="29" t="s">
        <v>47</v>
      </c>
      <c r="M34" s="28">
        <v>2.0</v>
      </c>
      <c r="N34" s="37" t="s">
        <v>70</v>
      </c>
      <c r="O34" s="31" t="s">
        <v>71</v>
      </c>
      <c r="P34" s="27">
        <v>34.0</v>
      </c>
      <c r="Q34" s="27">
        <v>39.0</v>
      </c>
      <c r="R34" s="27">
        <v>47.0</v>
      </c>
      <c r="S34" s="27">
        <v>47.0</v>
      </c>
      <c r="T34" s="27">
        <v>34.0</v>
      </c>
      <c r="U34" s="27">
        <v>51.0</v>
      </c>
      <c r="V34" s="27">
        <v>36.0</v>
      </c>
      <c r="W34" s="27">
        <v>45.0</v>
      </c>
      <c r="X34" s="27">
        <v>58.0</v>
      </c>
      <c r="Y34" s="27">
        <v>58.0</v>
      </c>
      <c r="Z34" s="27">
        <v>34.0</v>
      </c>
      <c r="AA34" s="27">
        <v>39.0</v>
      </c>
      <c r="AB34" s="27">
        <v>47.0</v>
      </c>
      <c r="AC34" s="27">
        <v>47.0</v>
      </c>
      <c r="AD34" s="27">
        <v>60.0</v>
      </c>
      <c r="AE34" s="27">
        <v>46.0</v>
      </c>
      <c r="AF34" s="27">
        <v>49.0</v>
      </c>
      <c r="AG34" s="27">
        <v>51.0</v>
      </c>
      <c r="AH34" s="27">
        <v>46.0</v>
      </c>
      <c r="AI34" s="27">
        <v>44.0</v>
      </c>
      <c r="AJ34" s="62">
        <f t="shared" si="2"/>
        <v>45.6</v>
      </c>
      <c r="AK34" s="27"/>
    </row>
    <row r="35">
      <c r="A35" s="2" t="s">
        <v>287</v>
      </c>
      <c r="B35" s="4" t="s">
        <v>288</v>
      </c>
      <c r="C35" s="4" t="s">
        <v>62</v>
      </c>
      <c r="D35" s="2">
        <v>212.0</v>
      </c>
      <c r="E35" s="2">
        <v>120.0</v>
      </c>
      <c r="F35" s="4" t="s">
        <v>44</v>
      </c>
      <c r="G35" s="2" t="s">
        <v>45</v>
      </c>
      <c r="H35" s="3">
        <v>35096.0</v>
      </c>
      <c r="I35" s="30">
        <f t="shared" si="1"/>
        <v>29</v>
      </c>
      <c r="J35" s="2" t="s">
        <v>289</v>
      </c>
      <c r="K35" s="2">
        <v>2013.0</v>
      </c>
      <c r="L35" s="2" t="s">
        <v>47</v>
      </c>
      <c r="M35" s="4">
        <v>2.0</v>
      </c>
      <c r="N35" s="37" t="s">
        <v>70</v>
      </c>
      <c r="O35" s="5" t="s">
        <v>169</v>
      </c>
      <c r="P35" s="2">
        <v>40.0</v>
      </c>
      <c r="Q35" s="2">
        <v>34.0</v>
      </c>
      <c r="R35" s="2">
        <v>43.0</v>
      </c>
      <c r="S35" s="2">
        <v>51.0</v>
      </c>
      <c r="T35" s="2">
        <v>49.0</v>
      </c>
      <c r="U35" s="2">
        <v>34.0</v>
      </c>
      <c r="V35" s="2">
        <v>34.0</v>
      </c>
      <c r="W35" s="2">
        <v>55.0</v>
      </c>
      <c r="X35" s="2">
        <v>51.0</v>
      </c>
      <c r="Y35" s="2">
        <v>55.0</v>
      </c>
      <c r="Z35" s="2">
        <v>51.0</v>
      </c>
      <c r="AA35" s="2">
        <v>34.0</v>
      </c>
      <c r="AB35" s="2">
        <v>49.0</v>
      </c>
      <c r="AC35" s="2">
        <v>51.0</v>
      </c>
      <c r="AD35" s="2">
        <v>36.0</v>
      </c>
      <c r="AE35" s="38">
        <v>44.0</v>
      </c>
      <c r="AF35" s="2">
        <v>39.0</v>
      </c>
      <c r="AG35" s="38">
        <v>44.0</v>
      </c>
      <c r="AH35" s="2">
        <v>45.0</v>
      </c>
      <c r="AI35" s="2">
        <v>49.0</v>
      </c>
      <c r="AJ35" s="62">
        <f t="shared" si="2"/>
        <v>44.4</v>
      </c>
      <c r="AK35" s="2"/>
    </row>
    <row r="36">
      <c r="A36" s="26" t="s">
        <v>279</v>
      </c>
      <c r="B36" s="27" t="s">
        <v>280</v>
      </c>
      <c r="C36" s="28" t="s">
        <v>50</v>
      </c>
      <c r="D36" s="29">
        <v>216.0</v>
      </c>
      <c r="E36" s="29">
        <v>109.0</v>
      </c>
      <c r="F36" s="4" t="s">
        <v>44</v>
      </c>
      <c r="G36" s="2" t="s">
        <v>45</v>
      </c>
      <c r="H36" s="3">
        <v>32998.0</v>
      </c>
      <c r="I36" s="30">
        <f t="shared" si="1"/>
        <v>35</v>
      </c>
      <c r="J36" s="2" t="s">
        <v>87</v>
      </c>
      <c r="K36" s="4">
        <v>2019.0</v>
      </c>
      <c r="L36" s="28" t="s">
        <v>52</v>
      </c>
      <c r="M36" s="28">
        <v>2.0</v>
      </c>
      <c r="N36" s="5">
        <v>182.88</v>
      </c>
      <c r="O36" s="31">
        <v>86.0</v>
      </c>
      <c r="P36" s="2">
        <v>40.0</v>
      </c>
      <c r="Q36" s="2">
        <v>42.0</v>
      </c>
      <c r="R36" s="2">
        <v>48.0</v>
      </c>
      <c r="S36" s="2">
        <v>40.0</v>
      </c>
      <c r="T36" s="2">
        <v>50.0</v>
      </c>
      <c r="U36" s="2">
        <v>45.0</v>
      </c>
      <c r="V36" s="2">
        <v>46.0</v>
      </c>
      <c r="W36" s="2">
        <v>43.0</v>
      </c>
      <c r="X36" s="2">
        <v>47.0</v>
      </c>
      <c r="Y36" s="2">
        <v>40.0</v>
      </c>
      <c r="Z36" s="2">
        <v>52.0</v>
      </c>
      <c r="AA36" s="2">
        <v>45.0</v>
      </c>
      <c r="AB36" s="2">
        <v>43.0</v>
      </c>
      <c r="AC36" s="2">
        <v>38.0</v>
      </c>
      <c r="AD36" s="34">
        <v>46.0</v>
      </c>
      <c r="AE36" s="34">
        <v>45.0</v>
      </c>
      <c r="AF36" s="34">
        <v>51.0</v>
      </c>
      <c r="AG36" s="34">
        <v>48.0</v>
      </c>
      <c r="AH36" s="34">
        <v>47.0</v>
      </c>
      <c r="AI36" s="34">
        <v>46.0</v>
      </c>
      <c r="AJ36" s="62">
        <f t="shared" si="2"/>
        <v>45.1</v>
      </c>
      <c r="AK36" s="30"/>
    </row>
    <row r="37">
      <c r="A37" s="27" t="s">
        <v>99</v>
      </c>
      <c r="B37" s="2" t="s">
        <v>100</v>
      </c>
      <c r="C37" s="4" t="s">
        <v>96</v>
      </c>
      <c r="D37" s="2">
        <v>221.0</v>
      </c>
      <c r="E37" s="2">
        <v>100.0</v>
      </c>
      <c r="F37" s="2">
        <v>21.0</v>
      </c>
      <c r="G37" s="4" t="s">
        <v>45</v>
      </c>
      <c r="H37" s="3">
        <v>37053.0</v>
      </c>
      <c r="I37" s="2">
        <f t="shared" si="1"/>
        <v>24</v>
      </c>
      <c r="J37" s="2" t="s">
        <v>101</v>
      </c>
      <c r="K37" s="2">
        <v>2020.0</v>
      </c>
      <c r="L37" s="2" t="s">
        <v>47</v>
      </c>
      <c r="M37" s="4">
        <v>1.0</v>
      </c>
      <c r="N37" s="5" t="s">
        <v>70</v>
      </c>
      <c r="O37" s="5" t="s">
        <v>102</v>
      </c>
      <c r="P37" s="38">
        <v>47.0</v>
      </c>
      <c r="Q37" s="2">
        <v>43.0</v>
      </c>
      <c r="R37" s="2">
        <v>35.0</v>
      </c>
      <c r="S37" s="38">
        <v>47.0</v>
      </c>
      <c r="T37" s="2">
        <v>46.0</v>
      </c>
      <c r="U37" s="2">
        <v>46.0</v>
      </c>
      <c r="V37" s="2">
        <v>35.0</v>
      </c>
      <c r="W37" s="2">
        <v>59.0</v>
      </c>
      <c r="X37" s="2">
        <v>43.0</v>
      </c>
      <c r="Y37" s="38">
        <v>47.0</v>
      </c>
      <c r="Z37" s="2">
        <v>43.0</v>
      </c>
      <c r="AA37" s="2">
        <v>59.0</v>
      </c>
      <c r="AB37" s="2">
        <v>32.0</v>
      </c>
      <c r="AC37" s="2">
        <v>39.0</v>
      </c>
      <c r="AD37" s="2">
        <v>41.0</v>
      </c>
      <c r="AE37" s="2">
        <v>51.0</v>
      </c>
      <c r="AF37" s="2">
        <v>62.0</v>
      </c>
      <c r="AG37" s="2">
        <v>52.0</v>
      </c>
      <c r="AH37" s="2">
        <v>55.0</v>
      </c>
      <c r="AI37" s="2">
        <v>54.0</v>
      </c>
      <c r="AJ37" s="62">
        <f t="shared" si="2"/>
        <v>46.8</v>
      </c>
      <c r="AK37" s="2"/>
    </row>
    <row r="38">
      <c r="A38" s="26" t="s">
        <v>170</v>
      </c>
      <c r="B38" s="27" t="s">
        <v>171</v>
      </c>
      <c r="C38" s="28" t="s">
        <v>43</v>
      </c>
      <c r="D38" s="29">
        <v>221.0</v>
      </c>
      <c r="E38" s="29">
        <v>100.0</v>
      </c>
      <c r="F38" s="4" t="s">
        <v>44</v>
      </c>
      <c r="G38" s="2" t="s">
        <v>45</v>
      </c>
      <c r="H38" s="3">
        <v>34180.0</v>
      </c>
      <c r="I38" s="30">
        <f t="shared" si="1"/>
        <v>32</v>
      </c>
      <c r="J38" s="2" t="s">
        <v>172</v>
      </c>
      <c r="K38" s="2">
        <v>2010.0</v>
      </c>
      <c r="L38" s="29" t="s">
        <v>47</v>
      </c>
      <c r="M38" s="28">
        <v>2.0</v>
      </c>
      <c r="N38" s="5" t="s">
        <v>64</v>
      </c>
      <c r="O38" s="31" t="s">
        <v>129</v>
      </c>
      <c r="P38" s="32">
        <v>47.0</v>
      </c>
      <c r="Q38" s="32">
        <v>41.0</v>
      </c>
      <c r="R38" s="33">
        <v>43.0</v>
      </c>
      <c r="S38" s="2">
        <v>39.0</v>
      </c>
      <c r="T38" s="2">
        <v>45.0</v>
      </c>
      <c r="U38" s="2">
        <v>45.0</v>
      </c>
      <c r="V38" s="2">
        <v>36.0</v>
      </c>
      <c r="W38" s="2">
        <v>44.0</v>
      </c>
      <c r="X38" s="2">
        <v>43.0</v>
      </c>
      <c r="Y38" s="33">
        <v>42.0</v>
      </c>
      <c r="Z38" s="33">
        <v>43.0</v>
      </c>
      <c r="AA38" s="33">
        <v>47.0</v>
      </c>
      <c r="AB38" s="33">
        <v>43.0</v>
      </c>
      <c r="AC38" s="34">
        <v>48.0</v>
      </c>
      <c r="AD38" s="34">
        <v>40.0</v>
      </c>
      <c r="AE38" s="2">
        <v>39.0</v>
      </c>
      <c r="AF38" s="2">
        <v>53.0</v>
      </c>
      <c r="AG38" s="2">
        <v>44.0</v>
      </c>
      <c r="AH38" s="2">
        <v>43.0</v>
      </c>
      <c r="AI38" s="2">
        <v>37.0</v>
      </c>
      <c r="AJ38" s="62">
        <f t="shared" si="2"/>
        <v>43.1</v>
      </c>
      <c r="AK38" s="2"/>
    </row>
    <row r="39">
      <c r="A39" s="27" t="s">
        <v>442</v>
      </c>
      <c r="B39" s="2" t="s">
        <v>443</v>
      </c>
      <c r="C39" s="4" t="s">
        <v>96</v>
      </c>
      <c r="D39" s="48">
        <v>222.0</v>
      </c>
      <c r="E39" s="2">
        <v>99.0</v>
      </c>
      <c r="F39" s="2">
        <v>22.0</v>
      </c>
      <c r="G39" s="4" t="s">
        <v>45</v>
      </c>
      <c r="H39" s="3">
        <v>38823.0</v>
      </c>
      <c r="I39" s="2">
        <f t="shared" si="1"/>
        <v>19</v>
      </c>
      <c r="J39" s="2" t="s">
        <v>444</v>
      </c>
      <c r="K39" s="2" t="s">
        <v>44</v>
      </c>
      <c r="L39" s="2" t="s">
        <v>52</v>
      </c>
      <c r="M39" s="4">
        <v>2.0</v>
      </c>
      <c r="N39" s="5" t="s">
        <v>241</v>
      </c>
      <c r="O39" s="5" t="s">
        <v>368</v>
      </c>
      <c r="P39" s="38">
        <v>46.0</v>
      </c>
      <c r="Q39" s="2">
        <v>32.0</v>
      </c>
      <c r="R39" s="2">
        <v>50.0</v>
      </c>
      <c r="S39" s="38">
        <v>46.0</v>
      </c>
      <c r="T39" s="2">
        <v>45.0</v>
      </c>
      <c r="U39" s="2">
        <v>45.0</v>
      </c>
      <c r="V39" s="2">
        <v>48.0</v>
      </c>
      <c r="W39" s="2">
        <v>43.0</v>
      </c>
      <c r="X39" s="2">
        <v>48.0</v>
      </c>
      <c r="Y39" s="38">
        <v>46.0</v>
      </c>
      <c r="Z39" s="2">
        <v>45.0</v>
      </c>
      <c r="AA39" s="2">
        <v>39.0</v>
      </c>
      <c r="AB39" s="2">
        <v>59.0</v>
      </c>
      <c r="AC39" s="2">
        <v>57.0</v>
      </c>
      <c r="AD39" s="2">
        <v>39.0</v>
      </c>
      <c r="AE39" s="2">
        <v>47.0</v>
      </c>
      <c r="AF39" s="2">
        <v>48.0</v>
      </c>
      <c r="AG39" s="2">
        <v>48.0</v>
      </c>
      <c r="AH39" s="2">
        <v>47.0</v>
      </c>
      <c r="AI39" s="2">
        <v>47.0</v>
      </c>
      <c r="AJ39" s="62">
        <f t="shared" si="2"/>
        <v>46.25</v>
      </c>
      <c r="AK39" s="2"/>
    </row>
    <row r="40">
      <c r="A40" s="2" t="s">
        <v>338</v>
      </c>
      <c r="B40" s="2" t="s">
        <v>339</v>
      </c>
      <c r="C40" s="4" t="s">
        <v>119</v>
      </c>
      <c r="D40" s="2">
        <v>223.0</v>
      </c>
      <c r="E40" s="2">
        <v>98.0</v>
      </c>
      <c r="F40" s="2">
        <v>23.0</v>
      </c>
      <c r="G40" s="2" t="s">
        <v>45</v>
      </c>
      <c r="H40" s="3">
        <v>36320.0</v>
      </c>
      <c r="I40" s="2">
        <f t="shared" si="1"/>
        <v>26</v>
      </c>
      <c r="J40" s="2" t="s">
        <v>340</v>
      </c>
      <c r="K40" s="2">
        <v>2020.0</v>
      </c>
      <c r="L40" s="2" t="s">
        <v>47</v>
      </c>
      <c r="M40" s="4">
        <v>2.0</v>
      </c>
      <c r="N40" s="5" t="s">
        <v>241</v>
      </c>
      <c r="O40" s="5" t="s">
        <v>129</v>
      </c>
      <c r="P40" s="4">
        <v>56.0</v>
      </c>
      <c r="Q40" s="4">
        <v>48.0</v>
      </c>
      <c r="R40" s="4">
        <v>39.0</v>
      </c>
      <c r="S40" s="4">
        <v>48.0</v>
      </c>
      <c r="T40" s="4">
        <v>54.0</v>
      </c>
      <c r="U40" s="38">
        <v>45.0</v>
      </c>
      <c r="V40" s="4">
        <v>36.0</v>
      </c>
      <c r="W40" s="4">
        <v>41.0</v>
      </c>
      <c r="X40" s="4">
        <v>59.0</v>
      </c>
      <c r="Y40" s="4">
        <v>34.0</v>
      </c>
      <c r="Z40" s="4">
        <v>32.0</v>
      </c>
      <c r="AA40" s="38">
        <v>45.0</v>
      </c>
      <c r="AB40" s="4">
        <v>39.0</v>
      </c>
      <c r="AC40" s="4">
        <v>59.0</v>
      </c>
      <c r="AD40" s="4">
        <v>34.0</v>
      </c>
      <c r="AE40" s="4">
        <v>46.0</v>
      </c>
      <c r="AF40" s="4">
        <v>50.0</v>
      </c>
      <c r="AG40" s="4">
        <v>46.0</v>
      </c>
      <c r="AH40" s="4">
        <v>47.0</v>
      </c>
      <c r="AI40" s="4">
        <v>46.0</v>
      </c>
      <c r="AJ40" s="62">
        <f t="shared" si="2"/>
        <v>45.2</v>
      </c>
      <c r="AK40" s="4"/>
    </row>
    <row r="41">
      <c r="A41" s="27" t="s">
        <v>327</v>
      </c>
      <c r="B41" s="2" t="s">
        <v>328</v>
      </c>
      <c r="C41" s="4" t="s">
        <v>96</v>
      </c>
      <c r="D41" s="2">
        <v>225.0</v>
      </c>
      <c r="E41" s="2">
        <v>95.0</v>
      </c>
      <c r="F41" s="2">
        <v>25.0</v>
      </c>
      <c r="G41" s="4" t="s">
        <v>45</v>
      </c>
      <c r="H41" s="35">
        <v>38603.0</v>
      </c>
      <c r="I41" s="2">
        <f t="shared" si="1"/>
        <v>19</v>
      </c>
      <c r="J41" s="2" t="s">
        <v>329</v>
      </c>
      <c r="K41" s="2">
        <v>2022.0</v>
      </c>
      <c r="L41" s="2" t="s">
        <v>47</v>
      </c>
      <c r="M41" s="4">
        <v>2.0</v>
      </c>
      <c r="N41" s="5" t="s">
        <v>271</v>
      </c>
      <c r="O41" s="5" t="s">
        <v>330</v>
      </c>
      <c r="P41" s="38">
        <v>47.0</v>
      </c>
      <c r="Q41" s="2">
        <v>52.0</v>
      </c>
      <c r="R41" s="2">
        <v>54.0</v>
      </c>
      <c r="S41" s="38">
        <v>47.0</v>
      </c>
      <c r="T41" s="2">
        <v>38.0</v>
      </c>
      <c r="U41" s="2">
        <v>41.0</v>
      </c>
      <c r="V41" s="2">
        <v>36.0</v>
      </c>
      <c r="W41" s="2">
        <v>41.0</v>
      </c>
      <c r="X41" s="2">
        <v>52.0</v>
      </c>
      <c r="Y41" s="38">
        <v>47.0</v>
      </c>
      <c r="Z41" s="2">
        <v>50.0</v>
      </c>
      <c r="AA41" s="2">
        <v>47.0</v>
      </c>
      <c r="AB41" s="2">
        <v>36.0</v>
      </c>
      <c r="AC41" s="2">
        <v>54.0</v>
      </c>
      <c r="AD41" s="2">
        <v>59.0</v>
      </c>
      <c r="AE41" s="2">
        <v>46.0</v>
      </c>
      <c r="AF41" s="2">
        <v>51.0</v>
      </c>
      <c r="AG41" s="2">
        <v>51.0</v>
      </c>
      <c r="AH41" s="2">
        <v>48.0</v>
      </c>
      <c r="AI41" s="2">
        <v>48.0</v>
      </c>
      <c r="AJ41" s="62">
        <f t="shared" si="2"/>
        <v>47.25</v>
      </c>
      <c r="AK41" s="2"/>
    </row>
    <row r="42">
      <c r="A42" s="2" t="s">
        <v>451</v>
      </c>
      <c r="B42" s="2" t="s">
        <v>452</v>
      </c>
      <c r="C42" s="4" t="s">
        <v>147</v>
      </c>
      <c r="D42" s="2">
        <v>229.0</v>
      </c>
      <c r="E42" s="2">
        <v>91.0</v>
      </c>
      <c r="F42" s="2">
        <v>29.0</v>
      </c>
      <c r="G42" s="2" t="s">
        <v>45</v>
      </c>
      <c r="H42" s="43"/>
      <c r="I42" s="44"/>
      <c r="J42" s="2" t="s">
        <v>148</v>
      </c>
      <c r="K42" s="2">
        <v>2014.0</v>
      </c>
      <c r="L42" s="4" t="s">
        <v>52</v>
      </c>
      <c r="M42" s="2">
        <v>2.0</v>
      </c>
      <c r="N42" s="45" t="s">
        <v>168</v>
      </c>
      <c r="O42" s="5" t="s">
        <v>305</v>
      </c>
      <c r="P42" s="2">
        <v>45.0</v>
      </c>
      <c r="Q42" s="2">
        <v>45.0</v>
      </c>
      <c r="R42" s="2">
        <v>40.0</v>
      </c>
      <c r="S42" s="38">
        <v>45.0</v>
      </c>
      <c r="T42" s="2">
        <v>40.0</v>
      </c>
      <c r="U42" s="2">
        <v>50.0</v>
      </c>
      <c r="V42" s="2">
        <v>45.0</v>
      </c>
      <c r="W42" s="2">
        <v>40.0</v>
      </c>
      <c r="X42" s="2">
        <v>55.0</v>
      </c>
      <c r="Y42" s="2">
        <v>40.0</v>
      </c>
      <c r="Z42" s="2">
        <v>55.0</v>
      </c>
      <c r="AA42" s="2">
        <v>40.0</v>
      </c>
      <c r="AB42" s="2">
        <v>55.0</v>
      </c>
      <c r="AC42" s="2">
        <v>45.0</v>
      </c>
      <c r="AD42" s="2">
        <v>45.0</v>
      </c>
      <c r="AE42" s="2">
        <v>40.0</v>
      </c>
      <c r="AF42" s="2">
        <v>48.0</v>
      </c>
      <c r="AG42" s="2">
        <v>45.0</v>
      </c>
      <c r="AH42" s="2">
        <v>45.0</v>
      </c>
      <c r="AI42" s="2">
        <v>40.0</v>
      </c>
      <c r="AJ42" s="62">
        <f t="shared" si="2"/>
        <v>45.15</v>
      </c>
      <c r="AK42" s="2"/>
    </row>
    <row r="43">
      <c r="A43" s="27" t="s">
        <v>158</v>
      </c>
      <c r="B43" s="2" t="s">
        <v>159</v>
      </c>
      <c r="C43" s="4" t="s">
        <v>96</v>
      </c>
      <c r="D43" s="2">
        <v>229.0</v>
      </c>
      <c r="E43" s="2">
        <v>91.0</v>
      </c>
      <c r="F43" s="2">
        <v>29.0</v>
      </c>
      <c r="G43" s="4" t="s">
        <v>45</v>
      </c>
      <c r="H43" s="3">
        <v>36409.0</v>
      </c>
      <c r="I43" s="2">
        <f t="shared" ref="I43:I48" si="3">DATEDIF(H43, TODAY(), "Y")
</f>
        <v>25</v>
      </c>
      <c r="J43" s="2" t="s">
        <v>87</v>
      </c>
      <c r="K43" s="2">
        <v>2019.0</v>
      </c>
      <c r="L43" s="2" t="s">
        <v>47</v>
      </c>
      <c r="M43" s="4">
        <v>2.0</v>
      </c>
      <c r="N43" s="5">
        <v>187.96</v>
      </c>
      <c r="O43" s="5" t="s">
        <v>160</v>
      </c>
      <c r="P43" s="38">
        <v>52.0</v>
      </c>
      <c r="Q43" s="2">
        <v>46.0</v>
      </c>
      <c r="R43" s="2">
        <v>53.0</v>
      </c>
      <c r="S43" s="38">
        <v>52.0</v>
      </c>
      <c r="T43" s="2">
        <v>39.0</v>
      </c>
      <c r="U43" s="2">
        <v>55.0</v>
      </c>
      <c r="V43" s="2">
        <v>55.0</v>
      </c>
      <c r="W43" s="2">
        <v>48.0</v>
      </c>
      <c r="X43" s="2">
        <v>53.0</v>
      </c>
      <c r="Y43" s="38">
        <v>52.0</v>
      </c>
      <c r="Z43" s="2">
        <v>46.0</v>
      </c>
      <c r="AA43" s="2">
        <v>53.0</v>
      </c>
      <c r="AB43" s="2">
        <v>46.0</v>
      </c>
      <c r="AC43" s="2">
        <v>53.0</v>
      </c>
      <c r="AD43" s="2">
        <v>48.0</v>
      </c>
      <c r="AE43" s="2">
        <v>52.0</v>
      </c>
      <c r="AF43" s="2">
        <v>63.0</v>
      </c>
      <c r="AG43" s="2">
        <v>56.0</v>
      </c>
      <c r="AH43" s="2">
        <v>56.0</v>
      </c>
      <c r="AI43" s="2">
        <v>54.0</v>
      </c>
      <c r="AJ43" s="62">
        <f t="shared" si="2"/>
        <v>51.6</v>
      </c>
      <c r="AK43" s="2"/>
    </row>
    <row r="44">
      <c r="A44" s="2" t="s">
        <v>310</v>
      </c>
      <c r="B44" s="2" t="s">
        <v>311</v>
      </c>
      <c r="C44" s="28" t="s">
        <v>90</v>
      </c>
      <c r="D44" s="29">
        <v>232.0</v>
      </c>
      <c r="E44" s="29">
        <v>89.0</v>
      </c>
      <c r="F44" s="29">
        <v>32.0</v>
      </c>
      <c r="G44" s="4" t="s">
        <v>45</v>
      </c>
      <c r="H44" s="3">
        <v>32260.0</v>
      </c>
      <c r="I44" s="2">
        <f t="shared" si="3"/>
        <v>37</v>
      </c>
      <c r="J44" s="2" t="s">
        <v>135</v>
      </c>
      <c r="K44" s="4">
        <v>2017.0</v>
      </c>
      <c r="L44" s="2" t="s">
        <v>52</v>
      </c>
      <c r="M44" s="2">
        <v>1.0</v>
      </c>
      <c r="N44" s="37" t="s">
        <v>214</v>
      </c>
      <c r="O44" s="37" t="s">
        <v>312</v>
      </c>
      <c r="P44" s="2">
        <v>55.0</v>
      </c>
      <c r="Q44" s="2">
        <v>41.0</v>
      </c>
      <c r="R44" s="2">
        <v>53.0</v>
      </c>
      <c r="S44" s="2">
        <v>43.0</v>
      </c>
      <c r="T44" s="2">
        <v>41.0</v>
      </c>
      <c r="U44" s="2">
        <v>41.0</v>
      </c>
      <c r="V44" s="2">
        <v>39.0</v>
      </c>
      <c r="W44" s="2">
        <v>48.0</v>
      </c>
      <c r="X44" s="2">
        <v>57.0</v>
      </c>
      <c r="Y44" s="2">
        <v>64.0</v>
      </c>
      <c r="Z44" s="2">
        <v>60.0</v>
      </c>
      <c r="AA44" s="2">
        <v>53.0</v>
      </c>
      <c r="AB44" s="2">
        <v>57.0</v>
      </c>
      <c r="AC44" s="2">
        <v>46.0</v>
      </c>
      <c r="AD44" s="2">
        <v>50.0</v>
      </c>
      <c r="AE44" s="38">
        <v>50.0</v>
      </c>
      <c r="AF44" s="2">
        <v>49.0</v>
      </c>
      <c r="AG44" s="38">
        <v>50.0</v>
      </c>
      <c r="AH44" s="2">
        <v>51.0</v>
      </c>
      <c r="AI44" s="2">
        <v>50.0</v>
      </c>
      <c r="AJ44" s="62">
        <f t="shared" si="2"/>
        <v>49.9</v>
      </c>
      <c r="AK44" s="2"/>
    </row>
    <row r="45">
      <c r="A45" s="2" t="s">
        <v>403</v>
      </c>
      <c r="B45" s="2" t="s">
        <v>404</v>
      </c>
      <c r="C45" s="4" t="s">
        <v>119</v>
      </c>
      <c r="D45" s="2">
        <v>235.0</v>
      </c>
      <c r="E45" s="2">
        <v>87.0</v>
      </c>
      <c r="F45" s="2">
        <v>35.0</v>
      </c>
      <c r="G45" s="2" t="s">
        <v>45</v>
      </c>
      <c r="H45" s="3">
        <v>36227.0</v>
      </c>
      <c r="I45" s="2">
        <f t="shared" si="3"/>
        <v>26</v>
      </c>
      <c r="J45" s="2" t="s">
        <v>209</v>
      </c>
      <c r="K45" s="2">
        <v>2017.0</v>
      </c>
      <c r="L45" s="4" t="s">
        <v>47</v>
      </c>
      <c r="M45" s="4">
        <v>1.0</v>
      </c>
      <c r="N45" s="37" t="s">
        <v>115</v>
      </c>
      <c r="O45" s="37" t="s">
        <v>405</v>
      </c>
      <c r="P45" s="4">
        <v>57.0</v>
      </c>
      <c r="Q45" s="4">
        <v>45.0</v>
      </c>
      <c r="R45" s="4">
        <v>41.0</v>
      </c>
      <c r="S45" s="4">
        <v>50.0</v>
      </c>
      <c r="T45" s="4">
        <v>48.0</v>
      </c>
      <c r="U45" s="38">
        <v>48.0</v>
      </c>
      <c r="V45" s="4">
        <v>48.0</v>
      </c>
      <c r="W45" s="4">
        <v>41.0</v>
      </c>
      <c r="X45" s="4">
        <v>52.0</v>
      </c>
      <c r="Y45" s="4">
        <v>41.0</v>
      </c>
      <c r="Z45" s="4">
        <v>43.0</v>
      </c>
      <c r="AA45" s="38">
        <v>48.0</v>
      </c>
      <c r="AB45" s="4">
        <v>45.0</v>
      </c>
      <c r="AC45" s="4">
        <v>64.0</v>
      </c>
      <c r="AD45" s="4">
        <v>41.0</v>
      </c>
      <c r="AE45" s="4">
        <v>49.0</v>
      </c>
      <c r="AF45" s="4">
        <v>50.0</v>
      </c>
      <c r="AG45" s="4">
        <v>49.0</v>
      </c>
      <c r="AH45" s="4">
        <v>50.0</v>
      </c>
      <c r="AI45" s="4">
        <v>53.0</v>
      </c>
      <c r="AJ45" s="62">
        <f t="shared" si="2"/>
        <v>48.15</v>
      </c>
      <c r="AK45" s="4"/>
    </row>
    <row r="46">
      <c r="A46" s="2" t="s">
        <v>395</v>
      </c>
      <c r="B46" s="2" t="s">
        <v>396</v>
      </c>
      <c r="C46" s="40" t="s">
        <v>74</v>
      </c>
      <c r="D46" s="2">
        <v>235.0</v>
      </c>
      <c r="E46" s="2">
        <v>87.0</v>
      </c>
      <c r="F46" s="2">
        <v>35.0</v>
      </c>
      <c r="G46" s="2" t="s">
        <v>45</v>
      </c>
      <c r="H46" s="35">
        <v>36199.0</v>
      </c>
      <c r="I46" s="2">
        <f t="shared" si="3"/>
        <v>26</v>
      </c>
      <c r="J46" s="2" t="s">
        <v>349</v>
      </c>
      <c r="K46" s="4">
        <v>2018.0</v>
      </c>
      <c r="L46" s="29" t="s">
        <v>52</v>
      </c>
      <c r="M46" s="28">
        <v>2.0</v>
      </c>
      <c r="N46" s="5" t="s">
        <v>358</v>
      </c>
      <c r="O46" s="31" t="s">
        <v>65</v>
      </c>
      <c r="P46" s="4">
        <v>45.0</v>
      </c>
      <c r="Q46" s="4">
        <v>41.0</v>
      </c>
      <c r="R46" s="4">
        <v>57.0</v>
      </c>
      <c r="S46" s="4">
        <v>64.0</v>
      </c>
      <c r="T46" s="4">
        <v>50.0</v>
      </c>
      <c r="U46" s="4">
        <v>57.0</v>
      </c>
      <c r="V46" s="4">
        <v>50.0</v>
      </c>
      <c r="W46" s="4">
        <v>50.0</v>
      </c>
      <c r="X46" s="4">
        <v>62.0</v>
      </c>
      <c r="Y46" s="4">
        <v>41.0</v>
      </c>
      <c r="Z46" s="4">
        <v>57.0</v>
      </c>
      <c r="AA46" s="4">
        <v>41.0</v>
      </c>
      <c r="AB46" s="4">
        <v>59.0</v>
      </c>
      <c r="AC46" s="4">
        <v>45.0</v>
      </c>
      <c r="AD46" s="4">
        <v>48.0</v>
      </c>
      <c r="AE46" s="4">
        <v>50.0</v>
      </c>
      <c r="AF46" s="4">
        <v>58.0</v>
      </c>
      <c r="AG46" s="4">
        <v>54.0</v>
      </c>
      <c r="AH46" s="4">
        <v>53.0</v>
      </c>
      <c r="AI46" s="4">
        <v>53.0</v>
      </c>
      <c r="AJ46" s="62">
        <f t="shared" si="2"/>
        <v>51.75</v>
      </c>
      <c r="AK46" s="4"/>
    </row>
    <row r="47">
      <c r="A47" s="26" t="s">
        <v>41</v>
      </c>
      <c r="B47" s="27" t="s">
        <v>42</v>
      </c>
      <c r="C47" s="28" t="s">
        <v>43</v>
      </c>
      <c r="D47" s="29">
        <v>235.0</v>
      </c>
      <c r="E47" s="29">
        <v>87.0</v>
      </c>
      <c r="F47" s="4" t="s">
        <v>44</v>
      </c>
      <c r="G47" s="2" t="s">
        <v>45</v>
      </c>
      <c r="H47" s="3">
        <v>37378.0</v>
      </c>
      <c r="I47" s="30">
        <f t="shared" si="3"/>
        <v>23</v>
      </c>
      <c r="J47" s="2" t="s">
        <v>46</v>
      </c>
      <c r="K47" s="2">
        <v>2023.0</v>
      </c>
      <c r="L47" s="29" t="s">
        <v>47</v>
      </c>
      <c r="M47" s="28">
        <v>1.0</v>
      </c>
      <c r="N47" s="5">
        <v>182.88</v>
      </c>
      <c r="O47" s="31">
        <v>86.2</v>
      </c>
      <c r="P47" s="32">
        <v>56.0</v>
      </c>
      <c r="Q47" s="32">
        <v>43.0</v>
      </c>
      <c r="R47" s="33">
        <v>54.0</v>
      </c>
      <c r="S47" s="2">
        <v>47.0</v>
      </c>
      <c r="T47" s="2">
        <v>53.0</v>
      </c>
      <c r="U47" s="2">
        <v>44.0</v>
      </c>
      <c r="V47" s="2">
        <v>44.0</v>
      </c>
      <c r="W47" s="2">
        <v>48.0</v>
      </c>
      <c r="X47" s="2">
        <v>45.0</v>
      </c>
      <c r="Y47" s="33">
        <v>44.0</v>
      </c>
      <c r="Z47" s="33">
        <v>47.0</v>
      </c>
      <c r="AA47" s="33">
        <v>50.0</v>
      </c>
      <c r="AB47" s="33">
        <v>56.0</v>
      </c>
      <c r="AC47" s="34">
        <v>55.0</v>
      </c>
      <c r="AD47" s="34">
        <v>46.0</v>
      </c>
      <c r="AE47" s="2">
        <v>47.0</v>
      </c>
      <c r="AF47" s="2">
        <v>73.0</v>
      </c>
      <c r="AG47" s="2">
        <v>47.0</v>
      </c>
      <c r="AH47" s="2">
        <v>60.0</v>
      </c>
      <c r="AI47" s="2">
        <v>98.0</v>
      </c>
      <c r="AJ47" s="62">
        <f t="shared" si="2"/>
        <v>52.85</v>
      </c>
      <c r="AK47" s="2"/>
    </row>
    <row r="48">
      <c r="A48" s="2" t="s">
        <v>321</v>
      </c>
      <c r="B48" s="27" t="s">
        <v>322</v>
      </c>
      <c r="C48" s="28" t="s">
        <v>163</v>
      </c>
      <c r="D48" s="29">
        <v>236.0</v>
      </c>
      <c r="E48" s="29">
        <v>84.0</v>
      </c>
      <c r="F48" s="4" t="s">
        <v>44</v>
      </c>
      <c r="G48" s="2" t="s">
        <v>45</v>
      </c>
      <c r="H48" s="3">
        <v>32906.0</v>
      </c>
      <c r="I48" s="30">
        <f t="shared" si="3"/>
        <v>35</v>
      </c>
      <c r="J48" s="2" t="s">
        <v>209</v>
      </c>
      <c r="K48" s="2">
        <v>2008.0</v>
      </c>
      <c r="L48" s="28" t="s">
        <v>47</v>
      </c>
      <c r="M48" s="28">
        <v>1.0</v>
      </c>
      <c r="N48" s="37" t="s">
        <v>304</v>
      </c>
      <c r="O48" s="47" t="s">
        <v>323</v>
      </c>
      <c r="P48" s="2">
        <v>62.0</v>
      </c>
      <c r="Q48" s="2">
        <v>40.0</v>
      </c>
      <c r="R48" s="38">
        <v>53.0</v>
      </c>
      <c r="S48" s="2">
        <v>40.0</v>
      </c>
      <c r="T48" s="2">
        <v>62.0</v>
      </c>
      <c r="U48" s="2">
        <v>40.0</v>
      </c>
      <c r="V48" s="2">
        <v>64.0</v>
      </c>
      <c r="W48" s="2">
        <v>57.0</v>
      </c>
      <c r="X48" s="2">
        <v>64.0</v>
      </c>
      <c r="Y48" s="2">
        <v>50.0</v>
      </c>
      <c r="Z48" s="2">
        <v>48.0</v>
      </c>
      <c r="AA48" s="2">
        <v>50.0</v>
      </c>
      <c r="AB48" s="2">
        <v>55.0</v>
      </c>
      <c r="AC48" s="2">
        <v>55.0</v>
      </c>
      <c r="AD48" s="2">
        <v>50.0</v>
      </c>
      <c r="AE48" s="2">
        <v>50.0</v>
      </c>
      <c r="AF48" s="2">
        <v>58.0</v>
      </c>
      <c r="AG48" s="2">
        <v>50.0</v>
      </c>
      <c r="AH48" s="2">
        <v>55.0</v>
      </c>
      <c r="AI48" s="2">
        <v>57.0</v>
      </c>
      <c r="AJ48" s="62">
        <f t="shared" si="2"/>
        <v>53</v>
      </c>
      <c r="AK48" s="2"/>
    </row>
    <row r="49">
      <c r="A49" s="2" t="s">
        <v>211</v>
      </c>
      <c r="B49" s="2" t="s">
        <v>212</v>
      </c>
      <c r="C49" s="4" t="s">
        <v>147</v>
      </c>
      <c r="D49" s="2">
        <v>238.0</v>
      </c>
      <c r="E49" s="2">
        <v>80.0</v>
      </c>
      <c r="F49" s="2">
        <v>38.0</v>
      </c>
      <c r="G49" s="2" t="s">
        <v>45</v>
      </c>
      <c r="H49" s="43"/>
      <c r="I49" s="44"/>
      <c r="J49" s="2" t="s">
        <v>213</v>
      </c>
      <c r="K49" s="2">
        <v>2021.0</v>
      </c>
      <c r="L49" s="4" t="s">
        <v>47</v>
      </c>
      <c r="M49" s="2">
        <v>2.0</v>
      </c>
      <c r="N49" s="37" t="s">
        <v>214</v>
      </c>
      <c r="O49" s="5" t="s">
        <v>169</v>
      </c>
      <c r="P49" s="2">
        <v>60.0</v>
      </c>
      <c r="Q49" s="2">
        <v>45.0</v>
      </c>
      <c r="R49" s="2">
        <v>65.0</v>
      </c>
      <c r="S49" s="2">
        <v>45.0</v>
      </c>
      <c r="T49" s="2">
        <v>55.0</v>
      </c>
      <c r="U49" s="2">
        <v>45.0</v>
      </c>
      <c r="V49" s="2">
        <v>60.0</v>
      </c>
      <c r="W49" s="2">
        <v>60.0</v>
      </c>
      <c r="X49" s="2">
        <v>40.0</v>
      </c>
      <c r="Y49" s="2">
        <v>45.0</v>
      </c>
      <c r="Z49" s="2">
        <v>40.0</v>
      </c>
      <c r="AA49" s="2">
        <v>60.0</v>
      </c>
      <c r="AB49" s="2">
        <v>65.0</v>
      </c>
      <c r="AC49" s="2">
        <v>55.0</v>
      </c>
      <c r="AD49" s="2">
        <v>45.0</v>
      </c>
      <c r="AE49" s="2">
        <v>50.0</v>
      </c>
      <c r="AF49" s="2">
        <v>60.0</v>
      </c>
      <c r="AG49" s="2">
        <v>55.0</v>
      </c>
      <c r="AH49" s="2">
        <v>55.0</v>
      </c>
      <c r="AI49" s="2">
        <v>50.0</v>
      </c>
      <c r="AJ49" s="62">
        <f t="shared" si="2"/>
        <v>52.75</v>
      </c>
      <c r="AK49" s="2"/>
    </row>
    <row r="50">
      <c r="A50" s="2" t="s">
        <v>138</v>
      </c>
      <c r="B50" s="2" t="s">
        <v>139</v>
      </c>
      <c r="C50" s="28" t="s">
        <v>90</v>
      </c>
      <c r="D50" s="29">
        <v>239.0</v>
      </c>
      <c r="E50" s="29">
        <v>79.0</v>
      </c>
      <c r="F50" s="29">
        <v>39.0</v>
      </c>
      <c r="G50" s="2" t="s">
        <v>45</v>
      </c>
      <c r="H50" s="3">
        <v>33378.0</v>
      </c>
      <c r="I50" s="2">
        <f>DATEDIF(H50, TODAY(), "Y")
</f>
        <v>34</v>
      </c>
      <c r="J50" s="2" t="s">
        <v>114</v>
      </c>
      <c r="K50" s="2">
        <v>2008.0</v>
      </c>
      <c r="L50" s="2" t="s">
        <v>47</v>
      </c>
      <c r="M50" s="4">
        <v>2.0</v>
      </c>
      <c r="N50" s="5" t="s">
        <v>140</v>
      </c>
      <c r="O50" s="5" t="s">
        <v>141</v>
      </c>
      <c r="P50" s="2">
        <v>62.0</v>
      </c>
      <c r="Q50" s="2">
        <v>50.0</v>
      </c>
      <c r="R50" s="2">
        <v>54.0</v>
      </c>
      <c r="S50" s="2">
        <v>40.0</v>
      </c>
      <c r="T50" s="2">
        <v>45.0</v>
      </c>
      <c r="U50" s="2">
        <v>47.0</v>
      </c>
      <c r="V50" s="2">
        <v>42.0</v>
      </c>
      <c r="W50" s="2">
        <v>50.0</v>
      </c>
      <c r="X50" s="2">
        <v>42.0</v>
      </c>
      <c r="Y50" s="2">
        <v>45.0</v>
      </c>
      <c r="Z50" s="2">
        <v>57.0</v>
      </c>
      <c r="AA50" s="2">
        <v>57.0</v>
      </c>
      <c r="AB50" s="2">
        <v>57.0</v>
      </c>
      <c r="AC50" s="2">
        <v>50.0</v>
      </c>
      <c r="AD50" s="2">
        <v>62.0</v>
      </c>
      <c r="AE50" s="38">
        <v>51.0</v>
      </c>
      <c r="AF50" s="2">
        <v>56.0</v>
      </c>
      <c r="AG50" s="38">
        <v>51.0</v>
      </c>
      <c r="AH50" s="2">
        <v>50.0</v>
      </c>
      <c r="AI50" s="2">
        <v>47.0</v>
      </c>
      <c r="AJ50" s="62">
        <f t="shared" si="2"/>
        <v>50.75</v>
      </c>
      <c r="AK50" s="2"/>
    </row>
    <row r="51">
      <c r="A51" s="2" t="s">
        <v>360</v>
      </c>
      <c r="B51" s="2" t="s">
        <v>361</v>
      </c>
      <c r="C51" s="4" t="s">
        <v>147</v>
      </c>
      <c r="D51" s="2">
        <v>258.0</v>
      </c>
      <c r="E51" s="2">
        <v>66.0</v>
      </c>
      <c r="F51" s="2">
        <v>58.0</v>
      </c>
      <c r="G51" s="2" t="s">
        <v>45</v>
      </c>
      <c r="H51" s="43"/>
      <c r="I51" s="44"/>
      <c r="J51" s="2" t="s">
        <v>362</v>
      </c>
      <c r="K51" s="2">
        <v>2022.0</v>
      </c>
      <c r="L51" s="4" t="s">
        <v>47</v>
      </c>
      <c r="M51" s="2">
        <v>1.0</v>
      </c>
      <c r="N51" s="37" t="s">
        <v>58</v>
      </c>
      <c r="O51" s="5" t="s">
        <v>102</v>
      </c>
      <c r="P51" s="2">
        <v>50.0</v>
      </c>
      <c r="Q51" s="2">
        <v>50.0</v>
      </c>
      <c r="R51" s="2">
        <v>50.0</v>
      </c>
      <c r="S51" s="2">
        <v>45.0</v>
      </c>
      <c r="T51" s="2">
        <v>70.0</v>
      </c>
      <c r="U51" s="2">
        <v>60.0</v>
      </c>
      <c r="V51" s="2">
        <v>60.0</v>
      </c>
      <c r="W51" s="38">
        <v>59.0</v>
      </c>
      <c r="X51" s="2">
        <v>60.0</v>
      </c>
      <c r="Y51" s="2">
        <v>65.0</v>
      </c>
      <c r="Z51" s="2">
        <v>65.0</v>
      </c>
      <c r="AA51" s="2">
        <v>65.0</v>
      </c>
      <c r="AB51" s="2">
        <v>50.0</v>
      </c>
      <c r="AC51" s="2">
        <v>60.0</v>
      </c>
      <c r="AD51" s="2">
        <v>70.0</v>
      </c>
      <c r="AE51" s="2">
        <v>50.0</v>
      </c>
      <c r="AF51" s="2">
        <v>75.0</v>
      </c>
      <c r="AG51" s="2">
        <v>55.0</v>
      </c>
      <c r="AH51" s="2">
        <v>60.0</v>
      </c>
      <c r="AI51" s="2">
        <v>55.0</v>
      </c>
      <c r="AJ51" s="62">
        <f t="shared" si="2"/>
        <v>58.7</v>
      </c>
      <c r="AK51" s="2"/>
    </row>
    <row r="52">
      <c r="A52" s="2" t="s">
        <v>176</v>
      </c>
      <c r="B52" s="2" t="s">
        <v>177</v>
      </c>
      <c r="C52" s="4" t="s">
        <v>119</v>
      </c>
      <c r="D52" s="2">
        <v>258.0</v>
      </c>
      <c r="E52" s="2">
        <v>66.0</v>
      </c>
      <c r="F52" s="2">
        <v>58.0</v>
      </c>
      <c r="G52" s="2" t="s">
        <v>45</v>
      </c>
      <c r="H52" s="35">
        <v>35386.0</v>
      </c>
      <c r="I52" s="2">
        <f t="shared" ref="I52:I53" si="4">DATEDIF(H52, TODAY(), "Y")
</f>
        <v>28</v>
      </c>
      <c r="J52" s="2" t="s">
        <v>178</v>
      </c>
      <c r="K52" s="2">
        <v>2015.0</v>
      </c>
      <c r="L52" s="2" t="s">
        <v>52</v>
      </c>
      <c r="M52" s="4">
        <v>1.0</v>
      </c>
      <c r="N52" s="37" t="s">
        <v>179</v>
      </c>
      <c r="O52" s="5" t="s">
        <v>169</v>
      </c>
      <c r="P52" s="4">
        <v>65.0</v>
      </c>
      <c r="Q52" s="4">
        <v>45.0</v>
      </c>
      <c r="R52" s="4">
        <v>58.0</v>
      </c>
      <c r="S52" s="4">
        <v>52.0</v>
      </c>
      <c r="T52" s="4">
        <v>52.0</v>
      </c>
      <c r="U52" s="38">
        <v>60.0</v>
      </c>
      <c r="V52" s="4">
        <v>45.0</v>
      </c>
      <c r="W52" s="4">
        <v>45.0</v>
      </c>
      <c r="X52" s="4">
        <v>47.0</v>
      </c>
      <c r="Y52" s="4">
        <v>71.0</v>
      </c>
      <c r="Z52" s="4">
        <v>68.0</v>
      </c>
      <c r="AA52" s="38">
        <v>60.0</v>
      </c>
      <c r="AB52" s="4">
        <v>65.0</v>
      </c>
      <c r="AC52" s="4">
        <v>63.0</v>
      </c>
      <c r="AD52" s="4">
        <v>60.0</v>
      </c>
      <c r="AE52" s="4">
        <v>62.0</v>
      </c>
      <c r="AF52" s="4">
        <v>73.0</v>
      </c>
      <c r="AG52" s="4">
        <v>63.0</v>
      </c>
      <c r="AH52" s="4">
        <v>68.0</v>
      </c>
      <c r="AI52" s="4">
        <v>70.0</v>
      </c>
      <c r="AJ52" s="62">
        <f t="shared" si="2"/>
        <v>59.6</v>
      </c>
      <c r="AK52" s="4"/>
    </row>
    <row r="53">
      <c r="A53" s="27" t="s">
        <v>268</v>
      </c>
      <c r="B53" s="2" t="s">
        <v>269</v>
      </c>
      <c r="C53" s="4" t="s">
        <v>96</v>
      </c>
      <c r="D53" s="2">
        <v>263.0</v>
      </c>
      <c r="E53" s="2">
        <v>61.0</v>
      </c>
      <c r="F53" s="2">
        <v>63.0</v>
      </c>
      <c r="G53" s="4" t="s">
        <v>45</v>
      </c>
      <c r="H53" s="3">
        <v>33788.0</v>
      </c>
      <c r="I53" s="2">
        <f t="shared" si="4"/>
        <v>33</v>
      </c>
      <c r="J53" s="2" t="s">
        <v>270</v>
      </c>
      <c r="K53" s="2">
        <v>2012.0</v>
      </c>
      <c r="L53" s="2" t="s">
        <v>47</v>
      </c>
      <c r="M53" s="4">
        <v>2.0</v>
      </c>
      <c r="N53" s="5" t="s">
        <v>271</v>
      </c>
      <c r="O53" s="5" t="s">
        <v>141</v>
      </c>
      <c r="P53" s="38">
        <v>56.0</v>
      </c>
      <c r="Q53" s="2">
        <v>57.0</v>
      </c>
      <c r="R53" s="2">
        <v>49.0</v>
      </c>
      <c r="S53" s="38">
        <v>56.0</v>
      </c>
      <c r="T53" s="2">
        <v>71.0</v>
      </c>
      <c r="U53" s="2">
        <v>52.0</v>
      </c>
      <c r="V53" s="2">
        <v>57.0</v>
      </c>
      <c r="W53" s="2">
        <v>49.0</v>
      </c>
      <c r="X53" s="2">
        <v>47.0</v>
      </c>
      <c r="Y53" s="38">
        <v>56.0</v>
      </c>
      <c r="Z53" s="2">
        <v>44.0</v>
      </c>
      <c r="AA53" s="2">
        <v>55.0</v>
      </c>
      <c r="AB53" s="2">
        <v>63.0</v>
      </c>
      <c r="AC53" s="2">
        <v>65.0</v>
      </c>
      <c r="AD53" s="2">
        <v>44.0</v>
      </c>
      <c r="AE53" s="2">
        <v>57.0</v>
      </c>
      <c r="AF53" s="2">
        <v>61.0</v>
      </c>
      <c r="AG53" s="2">
        <v>62.0</v>
      </c>
      <c r="AH53" s="2">
        <v>58.0</v>
      </c>
      <c r="AI53" s="2">
        <v>58.0</v>
      </c>
      <c r="AJ53" s="62">
        <f t="shared" si="2"/>
        <v>55.85</v>
      </c>
      <c r="AK53" s="2"/>
    </row>
    <row r="54">
      <c r="A54" s="2" t="s">
        <v>184</v>
      </c>
      <c r="B54" s="2" t="s">
        <v>185</v>
      </c>
      <c r="C54" s="4" t="s">
        <v>147</v>
      </c>
      <c r="D54" s="2">
        <v>268.0</v>
      </c>
      <c r="E54" s="48">
        <v>58.0</v>
      </c>
      <c r="F54" s="2">
        <v>68.0</v>
      </c>
      <c r="G54" s="2" t="s">
        <v>45</v>
      </c>
      <c r="H54" s="43"/>
      <c r="I54" s="44"/>
      <c r="J54" s="2" t="s">
        <v>186</v>
      </c>
      <c r="K54" s="2">
        <v>2007.0</v>
      </c>
      <c r="L54" s="4" t="s">
        <v>52</v>
      </c>
      <c r="M54" s="2">
        <v>2.0</v>
      </c>
      <c r="N54" s="5" t="s">
        <v>182</v>
      </c>
      <c r="O54" s="5" t="s">
        <v>187</v>
      </c>
      <c r="P54" s="2">
        <v>55.0</v>
      </c>
      <c r="Q54" s="38">
        <v>61.0</v>
      </c>
      <c r="R54" s="2">
        <v>70.0</v>
      </c>
      <c r="S54" s="2">
        <v>70.0</v>
      </c>
      <c r="T54" s="2">
        <v>65.0</v>
      </c>
      <c r="U54" s="2">
        <v>55.0</v>
      </c>
      <c r="V54" s="2">
        <v>70.0</v>
      </c>
      <c r="W54" s="2">
        <v>60.0</v>
      </c>
      <c r="X54" s="2">
        <v>45.0</v>
      </c>
      <c r="Y54" s="2">
        <v>70.0</v>
      </c>
      <c r="Z54" s="2">
        <v>55.0</v>
      </c>
      <c r="AA54" s="2">
        <v>45.0</v>
      </c>
      <c r="AB54" s="2">
        <v>60.0</v>
      </c>
      <c r="AC54" s="2">
        <v>60.0</v>
      </c>
      <c r="AD54" s="2">
        <v>60.0</v>
      </c>
      <c r="AE54" s="2">
        <v>65.0</v>
      </c>
      <c r="AF54" s="2">
        <v>55.0</v>
      </c>
      <c r="AG54" s="2">
        <v>70.0</v>
      </c>
      <c r="AH54" s="2">
        <v>60.0</v>
      </c>
      <c r="AI54" s="2">
        <v>60.0</v>
      </c>
      <c r="AJ54" s="62">
        <f t="shared" si="2"/>
        <v>60.55</v>
      </c>
      <c r="AK54" s="2"/>
    </row>
    <row r="55">
      <c r="A55" s="2" t="s">
        <v>428</v>
      </c>
      <c r="B55" s="2" t="s">
        <v>429</v>
      </c>
      <c r="C55" s="28" t="s">
        <v>90</v>
      </c>
      <c r="D55" s="29">
        <v>268.0</v>
      </c>
      <c r="E55" s="39">
        <v>58.0</v>
      </c>
      <c r="F55" s="29">
        <v>68.0</v>
      </c>
      <c r="G55" s="2" t="s">
        <v>45</v>
      </c>
      <c r="H55" s="3">
        <v>35681.0</v>
      </c>
      <c r="I55" s="2">
        <f t="shared" ref="I55:I57" si="5">DATEDIF(H55, TODAY(), "Y")
</f>
        <v>27</v>
      </c>
      <c r="J55" s="2" t="s">
        <v>135</v>
      </c>
      <c r="K55" s="2">
        <v>2014.0</v>
      </c>
      <c r="L55" s="2" t="s">
        <v>47</v>
      </c>
      <c r="M55" s="2">
        <v>2.0</v>
      </c>
      <c r="N55" s="37" t="s">
        <v>106</v>
      </c>
      <c r="O55" s="5" t="s">
        <v>256</v>
      </c>
      <c r="P55" s="2">
        <v>46.0</v>
      </c>
      <c r="Q55" s="2">
        <v>62.0</v>
      </c>
      <c r="R55" s="2">
        <v>71.0</v>
      </c>
      <c r="S55" s="2">
        <v>57.0</v>
      </c>
      <c r="T55" s="2">
        <v>71.0</v>
      </c>
      <c r="U55" s="2">
        <v>44.0</v>
      </c>
      <c r="V55" s="2">
        <v>62.0</v>
      </c>
      <c r="W55" s="2">
        <v>57.0</v>
      </c>
      <c r="X55" s="2">
        <v>44.0</v>
      </c>
      <c r="Y55" s="2">
        <v>44.0</v>
      </c>
      <c r="Z55" s="2">
        <v>44.0</v>
      </c>
      <c r="AA55" s="2">
        <v>44.0</v>
      </c>
      <c r="AB55" s="2">
        <v>60.0</v>
      </c>
      <c r="AC55" s="2">
        <v>54.0</v>
      </c>
      <c r="AD55" s="2">
        <v>57.0</v>
      </c>
      <c r="AE55" s="38">
        <v>54.0</v>
      </c>
      <c r="AF55" s="2">
        <v>49.0</v>
      </c>
      <c r="AG55" s="38">
        <v>54.0</v>
      </c>
      <c r="AH55" s="2">
        <v>49.0</v>
      </c>
      <c r="AI55" s="2">
        <v>49.0</v>
      </c>
      <c r="AJ55" s="62">
        <f t="shared" si="2"/>
        <v>53.6</v>
      </c>
      <c r="AK55" s="2"/>
    </row>
    <row r="56">
      <c r="A56" s="2" t="s">
        <v>284</v>
      </c>
      <c r="B56" s="2" t="s">
        <v>285</v>
      </c>
      <c r="C56" s="4" t="s">
        <v>119</v>
      </c>
      <c r="D56" s="2">
        <v>268.0</v>
      </c>
      <c r="E56" s="2">
        <v>58.0</v>
      </c>
      <c r="F56" s="2">
        <v>68.0</v>
      </c>
      <c r="G56" s="2" t="s">
        <v>45</v>
      </c>
      <c r="H56" s="3">
        <v>33888.0</v>
      </c>
      <c r="I56" s="2">
        <f t="shared" si="5"/>
        <v>32</v>
      </c>
      <c r="J56" s="2" t="s">
        <v>120</v>
      </c>
      <c r="K56" s="2">
        <v>2010.0</v>
      </c>
      <c r="L56" s="2" t="s">
        <v>52</v>
      </c>
      <c r="M56" s="4">
        <v>2.0</v>
      </c>
      <c r="N56" s="37" t="s">
        <v>195</v>
      </c>
      <c r="O56" s="37" t="s">
        <v>286</v>
      </c>
      <c r="P56" s="4">
        <v>57.0</v>
      </c>
      <c r="Q56" s="4">
        <v>68.0</v>
      </c>
      <c r="R56" s="4">
        <v>60.0</v>
      </c>
      <c r="S56" s="4">
        <v>54.0</v>
      </c>
      <c r="T56" s="4">
        <v>65.0</v>
      </c>
      <c r="U56" s="38">
        <v>59.0</v>
      </c>
      <c r="V56" s="4">
        <v>52.0</v>
      </c>
      <c r="W56" s="4">
        <v>46.0</v>
      </c>
      <c r="X56" s="4">
        <v>57.0</v>
      </c>
      <c r="Y56" s="4">
        <v>71.0</v>
      </c>
      <c r="Z56" s="4">
        <v>54.0</v>
      </c>
      <c r="AA56" s="38">
        <v>59.0</v>
      </c>
      <c r="AB56" s="4">
        <v>52.0</v>
      </c>
      <c r="AC56" s="4">
        <v>62.0</v>
      </c>
      <c r="AD56" s="4">
        <v>57.0</v>
      </c>
      <c r="AE56" s="4">
        <v>60.0</v>
      </c>
      <c r="AF56" s="4">
        <v>59.0</v>
      </c>
      <c r="AG56" s="4">
        <v>66.0</v>
      </c>
      <c r="AH56" s="4">
        <v>59.0</v>
      </c>
      <c r="AI56" s="4">
        <v>59.0</v>
      </c>
      <c r="AJ56" s="62">
        <f t="shared" si="2"/>
        <v>58.8</v>
      </c>
      <c r="AK56" s="4"/>
    </row>
    <row r="57">
      <c r="A57" s="27" t="s">
        <v>94</v>
      </c>
      <c r="B57" s="2" t="s">
        <v>95</v>
      </c>
      <c r="C57" s="4" t="s">
        <v>96</v>
      </c>
      <c r="D57" s="2">
        <v>273.0</v>
      </c>
      <c r="E57" s="2">
        <v>56.0</v>
      </c>
      <c r="F57" s="2">
        <v>73.0</v>
      </c>
      <c r="G57" s="4" t="s">
        <v>45</v>
      </c>
      <c r="H57" s="3">
        <v>36779.0</v>
      </c>
      <c r="I57" s="2">
        <f t="shared" si="5"/>
        <v>24</v>
      </c>
      <c r="J57" s="2" t="s">
        <v>97</v>
      </c>
      <c r="K57" s="2">
        <v>2019.0</v>
      </c>
      <c r="L57" s="2" t="s">
        <v>47</v>
      </c>
      <c r="M57" s="4">
        <v>2.0</v>
      </c>
      <c r="N57" s="5" t="s">
        <v>98</v>
      </c>
      <c r="O57" s="5">
        <v>82.1</v>
      </c>
      <c r="P57" s="38">
        <v>62.0</v>
      </c>
      <c r="Q57" s="2">
        <v>49.0</v>
      </c>
      <c r="R57" s="2">
        <v>65.0</v>
      </c>
      <c r="S57" s="38">
        <v>62.0</v>
      </c>
      <c r="T57" s="2">
        <v>62.0</v>
      </c>
      <c r="U57" s="2">
        <v>71.0</v>
      </c>
      <c r="V57" s="2">
        <v>62.0</v>
      </c>
      <c r="W57" s="2">
        <v>71.0</v>
      </c>
      <c r="X57" s="2">
        <v>68.0</v>
      </c>
      <c r="Y57" s="38">
        <v>62.0</v>
      </c>
      <c r="Z57" s="2">
        <v>71.0</v>
      </c>
      <c r="AA57" s="2">
        <v>46.0</v>
      </c>
      <c r="AB57" s="2">
        <v>43.0</v>
      </c>
      <c r="AC57" s="2">
        <v>71.0</v>
      </c>
      <c r="AD57" s="2">
        <v>65.0</v>
      </c>
      <c r="AE57" s="2">
        <v>58.0</v>
      </c>
      <c r="AF57" s="2">
        <v>66.0</v>
      </c>
      <c r="AG57" s="2">
        <v>63.0</v>
      </c>
      <c r="AH57" s="2">
        <v>60.0</v>
      </c>
      <c r="AI57" s="2">
        <v>58.0</v>
      </c>
      <c r="AJ57" s="62">
        <f t="shared" si="2"/>
        <v>61.75</v>
      </c>
      <c r="AK57" s="2"/>
    </row>
    <row r="58">
      <c r="A58" s="2" t="s">
        <v>275</v>
      </c>
      <c r="B58" s="2" t="s">
        <v>276</v>
      </c>
      <c r="C58" s="4" t="s">
        <v>147</v>
      </c>
      <c r="D58" s="2">
        <v>280.0</v>
      </c>
      <c r="E58" s="2">
        <v>52.0</v>
      </c>
      <c r="F58" s="2">
        <v>80.0</v>
      </c>
      <c r="G58" s="2" t="s">
        <v>45</v>
      </c>
      <c r="H58" s="43"/>
      <c r="I58" s="52"/>
      <c r="J58" s="2" t="s">
        <v>277</v>
      </c>
      <c r="K58" s="2">
        <v>2015.0</v>
      </c>
      <c r="L58" s="4" t="s">
        <v>47</v>
      </c>
      <c r="M58" s="2">
        <v>1.0</v>
      </c>
      <c r="N58" s="5" t="s">
        <v>278</v>
      </c>
      <c r="O58" s="37" t="s">
        <v>210</v>
      </c>
      <c r="P58" s="2">
        <v>65.0</v>
      </c>
      <c r="Q58" s="2">
        <v>55.0</v>
      </c>
      <c r="R58" s="2">
        <v>65.0</v>
      </c>
      <c r="S58" s="2">
        <v>60.0</v>
      </c>
      <c r="T58" s="2">
        <v>55.0</v>
      </c>
      <c r="U58" s="2">
        <v>60.0</v>
      </c>
      <c r="V58" s="2">
        <v>60.0</v>
      </c>
      <c r="W58" s="2">
        <v>55.0</v>
      </c>
      <c r="X58" s="2">
        <v>55.0</v>
      </c>
      <c r="Y58" s="2">
        <v>55.0</v>
      </c>
      <c r="Z58" s="2">
        <v>70.0</v>
      </c>
      <c r="AA58" s="2">
        <v>55.0</v>
      </c>
      <c r="AB58" s="2">
        <v>65.0</v>
      </c>
      <c r="AC58" s="2">
        <v>55.0</v>
      </c>
      <c r="AD58" s="2">
        <v>65.0</v>
      </c>
      <c r="AE58" s="2">
        <v>60.0</v>
      </c>
      <c r="AF58" s="38">
        <v>59.0</v>
      </c>
      <c r="AG58" s="2">
        <v>60.0</v>
      </c>
      <c r="AH58" s="2">
        <v>55.0</v>
      </c>
      <c r="AI58" s="2">
        <v>50.0</v>
      </c>
      <c r="AJ58" s="62">
        <f t="shared" si="2"/>
        <v>58.95</v>
      </c>
      <c r="AK58" s="2"/>
    </row>
    <row r="59">
      <c r="A59" s="2" t="s">
        <v>406</v>
      </c>
      <c r="B59" s="2" t="s">
        <v>407</v>
      </c>
      <c r="C59" s="4" t="s">
        <v>147</v>
      </c>
      <c r="D59" s="2">
        <v>287.0</v>
      </c>
      <c r="E59" s="2">
        <v>49.0</v>
      </c>
      <c r="F59" s="2">
        <v>87.0</v>
      </c>
      <c r="G59" s="2" t="s">
        <v>45</v>
      </c>
      <c r="H59" s="43"/>
      <c r="I59" s="44"/>
      <c r="J59" s="2" t="s">
        <v>408</v>
      </c>
      <c r="K59" s="2">
        <v>2006.0</v>
      </c>
      <c r="L59" s="4" t="s">
        <v>47</v>
      </c>
      <c r="M59" s="2">
        <v>1.0</v>
      </c>
      <c r="N59" s="37" t="s">
        <v>402</v>
      </c>
      <c r="O59" s="5" t="s">
        <v>368</v>
      </c>
      <c r="P59" s="2">
        <v>60.0</v>
      </c>
      <c r="Q59" s="2">
        <v>70.0</v>
      </c>
      <c r="R59" s="2">
        <v>55.0</v>
      </c>
      <c r="S59" s="2">
        <v>55.0</v>
      </c>
      <c r="T59" s="2">
        <v>55.0</v>
      </c>
      <c r="U59" s="38">
        <v>61.0</v>
      </c>
      <c r="V59" s="2">
        <v>70.0</v>
      </c>
      <c r="W59" s="2">
        <v>60.0</v>
      </c>
      <c r="X59" s="2">
        <v>60.0</v>
      </c>
      <c r="Y59" s="2">
        <v>60.0</v>
      </c>
      <c r="Z59" s="2">
        <v>70.0</v>
      </c>
      <c r="AA59" s="2">
        <v>60.0</v>
      </c>
      <c r="AB59" s="2">
        <v>60.0</v>
      </c>
      <c r="AC59" s="2">
        <v>55.0</v>
      </c>
      <c r="AD59" s="2">
        <v>65.0</v>
      </c>
      <c r="AE59" s="2">
        <v>60.0</v>
      </c>
      <c r="AF59" s="2">
        <v>70.0</v>
      </c>
      <c r="AG59" s="2">
        <v>65.0</v>
      </c>
      <c r="AH59" s="2">
        <v>60.0</v>
      </c>
      <c r="AI59" s="2">
        <v>55.0</v>
      </c>
      <c r="AJ59" s="62">
        <f t="shared" si="2"/>
        <v>61.3</v>
      </c>
      <c r="AK59" s="2"/>
    </row>
    <row r="60">
      <c r="A60" s="2" t="s">
        <v>462</v>
      </c>
      <c r="B60" s="2" t="s">
        <v>463</v>
      </c>
      <c r="C60" s="4" t="s">
        <v>119</v>
      </c>
      <c r="D60" s="48">
        <v>287.0</v>
      </c>
      <c r="E60" s="2">
        <v>49.0</v>
      </c>
      <c r="F60" s="2">
        <v>87.0</v>
      </c>
      <c r="G60" s="2" t="s">
        <v>45</v>
      </c>
      <c r="H60" s="35">
        <v>36792.0</v>
      </c>
      <c r="I60" s="2">
        <f t="shared" ref="I60:I71" si="6">DATEDIF(H60, TODAY(), "Y")
</f>
        <v>24</v>
      </c>
      <c r="J60" s="2" t="s">
        <v>120</v>
      </c>
      <c r="K60" s="2">
        <v>2021.0</v>
      </c>
      <c r="L60" s="2" t="s">
        <v>47</v>
      </c>
      <c r="M60" s="4">
        <v>1.0</v>
      </c>
      <c r="N60" s="37" t="s">
        <v>98</v>
      </c>
      <c r="O60" s="5" t="s">
        <v>187</v>
      </c>
      <c r="P60" s="4">
        <v>53.0</v>
      </c>
      <c r="Q60" s="4">
        <v>68.0</v>
      </c>
      <c r="R60" s="4">
        <v>62.0</v>
      </c>
      <c r="S60" s="4">
        <v>68.0</v>
      </c>
      <c r="T60" s="4">
        <v>62.0</v>
      </c>
      <c r="U60" s="38">
        <v>63.0</v>
      </c>
      <c r="V60" s="4">
        <v>68.0</v>
      </c>
      <c r="W60" s="4">
        <v>65.0</v>
      </c>
      <c r="X60" s="4">
        <v>65.0</v>
      </c>
      <c r="Y60" s="4">
        <v>68.0</v>
      </c>
      <c r="Z60" s="4">
        <v>56.0</v>
      </c>
      <c r="AA60" s="38">
        <v>63.0</v>
      </c>
      <c r="AB60" s="4">
        <v>65.0</v>
      </c>
      <c r="AC60" s="4">
        <v>56.0</v>
      </c>
      <c r="AD60" s="4">
        <v>53.0</v>
      </c>
      <c r="AE60" s="4">
        <v>63.0</v>
      </c>
      <c r="AF60" s="4">
        <v>63.0</v>
      </c>
      <c r="AG60" s="4">
        <v>69.0</v>
      </c>
      <c r="AH60" s="4">
        <v>63.0</v>
      </c>
      <c r="AI60" s="4">
        <v>63.0</v>
      </c>
      <c r="AJ60" s="62">
        <f t="shared" si="2"/>
        <v>62.8</v>
      </c>
      <c r="AK60" s="4"/>
    </row>
    <row r="61">
      <c r="A61" s="2" t="s">
        <v>301</v>
      </c>
      <c r="B61" s="2" t="s">
        <v>302</v>
      </c>
      <c r="C61" s="28" t="s">
        <v>90</v>
      </c>
      <c r="D61" s="29">
        <v>288.0</v>
      </c>
      <c r="E61" s="29">
        <v>48.0</v>
      </c>
      <c r="F61" s="29">
        <v>88.0</v>
      </c>
      <c r="G61" s="2" t="s">
        <v>45</v>
      </c>
      <c r="H61" s="3">
        <v>37245.0</v>
      </c>
      <c r="I61" s="2">
        <f t="shared" si="6"/>
        <v>23</v>
      </c>
      <c r="J61" s="2" t="s">
        <v>306</v>
      </c>
      <c r="K61" s="2">
        <v>2020.0</v>
      </c>
      <c r="L61" s="2" t="s">
        <v>47</v>
      </c>
      <c r="M61" s="4">
        <v>1.0</v>
      </c>
      <c r="N61" s="5" t="s">
        <v>205</v>
      </c>
      <c r="O61" s="5" t="s">
        <v>93</v>
      </c>
      <c r="P61" s="2">
        <v>65.0</v>
      </c>
      <c r="Q61" s="2">
        <v>62.0</v>
      </c>
      <c r="R61" s="2">
        <v>56.0</v>
      </c>
      <c r="S61" s="2">
        <v>53.0</v>
      </c>
      <c r="T61" s="2">
        <v>65.0</v>
      </c>
      <c r="U61" s="2">
        <v>68.0</v>
      </c>
      <c r="V61" s="2">
        <v>62.0</v>
      </c>
      <c r="W61" s="2">
        <v>62.0</v>
      </c>
      <c r="X61" s="2">
        <v>53.0</v>
      </c>
      <c r="Y61" s="2">
        <v>56.0</v>
      </c>
      <c r="Z61" s="2">
        <v>65.0</v>
      </c>
      <c r="AA61" s="2">
        <v>68.0</v>
      </c>
      <c r="AB61" s="2">
        <v>68.0</v>
      </c>
      <c r="AC61" s="2">
        <v>65.0</v>
      </c>
      <c r="AD61" s="2">
        <v>59.0</v>
      </c>
      <c r="AE61" s="38">
        <v>62.0</v>
      </c>
      <c r="AF61" s="2">
        <v>73.0</v>
      </c>
      <c r="AG61" s="38">
        <v>62.0</v>
      </c>
      <c r="AH61" s="2">
        <v>62.0</v>
      </c>
      <c r="AI61" s="2">
        <v>55.0</v>
      </c>
      <c r="AJ61" s="62">
        <f t="shared" si="2"/>
        <v>62.05</v>
      </c>
      <c r="AK61" s="2"/>
    </row>
    <row r="62">
      <c r="A62" s="2" t="s">
        <v>355</v>
      </c>
      <c r="B62" s="2" t="s">
        <v>356</v>
      </c>
      <c r="C62" s="28" t="s">
        <v>55</v>
      </c>
      <c r="D62" s="29">
        <v>294.0</v>
      </c>
      <c r="E62" s="29">
        <v>45.0</v>
      </c>
      <c r="F62" s="29">
        <v>94.0</v>
      </c>
      <c r="G62" s="4" t="s">
        <v>45</v>
      </c>
      <c r="H62" s="3">
        <v>33701.0</v>
      </c>
      <c r="I62" s="2">
        <f t="shared" si="6"/>
        <v>33</v>
      </c>
      <c r="J62" s="29" t="s">
        <v>357</v>
      </c>
      <c r="K62" s="2">
        <v>2010.0</v>
      </c>
      <c r="L62" s="2" t="s">
        <v>47</v>
      </c>
      <c r="M62" s="4">
        <v>2.0</v>
      </c>
      <c r="N62" s="5" t="s">
        <v>358</v>
      </c>
      <c r="O62" s="5" t="s">
        <v>359</v>
      </c>
      <c r="P62" s="2">
        <v>59.0</v>
      </c>
      <c r="Q62" s="38">
        <v>61.0</v>
      </c>
      <c r="R62" s="2">
        <v>68.0</v>
      </c>
      <c r="S62" s="2">
        <v>53.0</v>
      </c>
      <c r="T62" s="2">
        <v>59.0</v>
      </c>
      <c r="U62" s="2">
        <v>62.0</v>
      </c>
      <c r="V62" s="2">
        <v>53.0</v>
      </c>
      <c r="W62" s="38">
        <v>61.0</v>
      </c>
      <c r="X62" s="2">
        <v>62.0</v>
      </c>
      <c r="Y62" s="2">
        <v>65.0</v>
      </c>
      <c r="Z62" s="2">
        <v>65.0</v>
      </c>
      <c r="AA62" s="2">
        <v>65.0</v>
      </c>
      <c r="AB62" s="2">
        <v>68.0</v>
      </c>
      <c r="AC62" s="2">
        <v>68.0</v>
      </c>
      <c r="AD62" s="2">
        <v>53.0</v>
      </c>
      <c r="AE62" s="2">
        <v>59.0</v>
      </c>
      <c r="AF62" s="2">
        <v>66.0</v>
      </c>
      <c r="AG62" s="2">
        <v>65.0</v>
      </c>
      <c r="AH62" s="2">
        <v>59.0</v>
      </c>
      <c r="AI62" s="2">
        <v>54.0</v>
      </c>
      <c r="AJ62" s="62">
        <f t="shared" si="2"/>
        <v>61.25</v>
      </c>
      <c r="AK62" s="2"/>
    </row>
    <row r="63">
      <c r="A63" s="2" t="s">
        <v>377</v>
      </c>
      <c r="B63" s="2" t="s">
        <v>378</v>
      </c>
      <c r="C63" s="4" t="s">
        <v>119</v>
      </c>
      <c r="D63" s="2">
        <v>295.0</v>
      </c>
      <c r="E63" s="2">
        <v>45.0</v>
      </c>
      <c r="F63" s="2">
        <v>95.0</v>
      </c>
      <c r="G63" s="2" t="s">
        <v>45</v>
      </c>
      <c r="H63" s="3">
        <v>35226.0</v>
      </c>
      <c r="I63" s="2">
        <f t="shared" si="6"/>
        <v>29</v>
      </c>
      <c r="J63" s="2" t="s">
        <v>209</v>
      </c>
      <c r="K63" s="2">
        <v>2015.0</v>
      </c>
      <c r="L63" s="4" t="s">
        <v>47</v>
      </c>
      <c r="M63" s="4">
        <v>2.0</v>
      </c>
      <c r="N63" s="37" t="s">
        <v>80</v>
      </c>
      <c r="O63" s="37" t="s">
        <v>379</v>
      </c>
      <c r="P63" s="4">
        <v>59.0</v>
      </c>
      <c r="Q63" s="4">
        <v>53.0</v>
      </c>
      <c r="R63" s="4">
        <v>62.0</v>
      </c>
      <c r="S63" s="4">
        <v>68.0</v>
      </c>
      <c r="T63" s="4">
        <v>68.0</v>
      </c>
      <c r="U63" s="38">
        <v>61.0</v>
      </c>
      <c r="V63" s="4">
        <v>56.0</v>
      </c>
      <c r="W63" s="4">
        <v>56.0</v>
      </c>
      <c r="X63" s="4">
        <v>68.0</v>
      </c>
      <c r="Y63" s="4">
        <v>59.0</v>
      </c>
      <c r="Z63" s="4">
        <v>56.0</v>
      </c>
      <c r="AA63" s="38">
        <v>61.0</v>
      </c>
      <c r="AB63" s="4">
        <v>59.0</v>
      </c>
      <c r="AC63" s="4">
        <v>53.0</v>
      </c>
      <c r="AD63" s="4">
        <v>62.0</v>
      </c>
      <c r="AE63" s="4">
        <v>62.0</v>
      </c>
      <c r="AF63" s="4">
        <v>69.0</v>
      </c>
      <c r="AG63" s="4">
        <v>65.0</v>
      </c>
      <c r="AH63" s="4">
        <v>65.0</v>
      </c>
      <c r="AI63" s="4">
        <v>64.0</v>
      </c>
      <c r="AJ63" s="62">
        <f t="shared" si="2"/>
        <v>61.3</v>
      </c>
      <c r="AK63" s="4"/>
    </row>
    <row r="64">
      <c r="A64" s="2" t="s">
        <v>263</v>
      </c>
      <c r="B64" s="2" t="s">
        <v>264</v>
      </c>
      <c r="C64" s="28" t="s">
        <v>55</v>
      </c>
      <c r="D64" s="29">
        <v>295.0</v>
      </c>
      <c r="E64" s="29">
        <v>44.0</v>
      </c>
      <c r="F64" s="29">
        <v>95.0</v>
      </c>
      <c r="G64" s="4" t="s">
        <v>45</v>
      </c>
      <c r="H64" s="35">
        <v>32754.0</v>
      </c>
      <c r="I64" s="2">
        <f t="shared" si="6"/>
        <v>35</v>
      </c>
      <c r="J64" s="29" t="s">
        <v>265</v>
      </c>
      <c r="K64" s="2">
        <v>2008.0</v>
      </c>
      <c r="L64" s="2" t="s">
        <v>52</v>
      </c>
      <c r="M64" s="4">
        <v>2.0</v>
      </c>
      <c r="N64" s="37" t="s">
        <v>64</v>
      </c>
      <c r="O64" s="5" t="s">
        <v>65</v>
      </c>
      <c r="P64" s="2">
        <v>53.0</v>
      </c>
      <c r="Q64" s="38">
        <v>61.0</v>
      </c>
      <c r="R64" s="2">
        <v>65.0</v>
      </c>
      <c r="S64" s="2">
        <v>53.0</v>
      </c>
      <c r="T64" s="2">
        <v>65.0</v>
      </c>
      <c r="U64" s="2">
        <v>53.0</v>
      </c>
      <c r="V64" s="2">
        <v>65.0</v>
      </c>
      <c r="W64" s="38">
        <v>61.0</v>
      </c>
      <c r="X64" s="2">
        <v>56.0</v>
      </c>
      <c r="Y64" s="2">
        <v>56.0</v>
      </c>
      <c r="Z64" s="2">
        <v>62.0</v>
      </c>
      <c r="AA64" s="2">
        <v>68.0</v>
      </c>
      <c r="AB64" s="2">
        <v>68.0</v>
      </c>
      <c r="AC64" s="2">
        <v>59.0</v>
      </c>
      <c r="AD64" s="2">
        <v>56.0</v>
      </c>
      <c r="AE64" s="2">
        <v>54.0</v>
      </c>
      <c r="AF64" s="2">
        <v>75.0</v>
      </c>
      <c r="AG64" s="2">
        <v>60.0</v>
      </c>
      <c r="AH64" s="2">
        <v>63.0</v>
      </c>
      <c r="AI64" s="2">
        <v>60.0</v>
      </c>
      <c r="AJ64" s="62">
        <f t="shared" si="2"/>
        <v>60.65</v>
      </c>
      <c r="AK64" s="2"/>
    </row>
    <row r="65">
      <c r="A65" s="2" t="s">
        <v>293</v>
      </c>
      <c r="B65" s="2" t="s">
        <v>294</v>
      </c>
      <c r="C65" s="28" t="s">
        <v>90</v>
      </c>
      <c r="D65" s="29">
        <v>296.0</v>
      </c>
      <c r="E65" s="29">
        <v>43.0</v>
      </c>
      <c r="F65" s="29">
        <v>96.0</v>
      </c>
      <c r="G65" s="2" t="s">
        <v>45</v>
      </c>
      <c r="H65" s="3">
        <v>35872.0</v>
      </c>
      <c r="I65" s="2">
        <f t="shared" si="6"/>
        <v>27</v>
      </c>
      <c r="J65" s="2" t="s">
        <v>295</v>
      </c>
      <c r="K65" s="2">
        <v>2018.0</v>
      </c>
      <c r="L65" s="2" t="s">
        <v>47</v>
      </c>
      <c r="M65" s="4">
        <v>2.0</v>
      </c>
      <c r="N65" s="5" t="s">
        <v>92</v>
      </c>
      <c r="O65" s="5" t="s">
        <v>129</v>
      </c>
      <c r="P65" s="2">
        <v>65.0</v>
      </c>
      <c r="Q65" s="2">
        <v>62.0</v>
      </c>
      <c r="R65" s="2">
        <v>62.0</v>
      </c>
      <c r="S65" s="2">
        <v>59.0</v>
      </c>
      <c r="T65" s="2">
        <v>56.0</v>
      </c>
      <c r="U65" s="2">
        <v>62.0</v>
      </c>
      <c r="V65" s="2">
        <v>56.0</v>
      </c>
      <c r="W65" s="2">
        <v>56.0</v>
      </c>
      <c r="X65" s="2">
        <v>68.0</v>
      </c>
      <c r="Y65" s="2">
        <v>56.0</v>
      </c>
      <c r="Z65" s="2">
        <v>56.0</v>
      </c>
      <c r="AA65" s="2">
        <v>65.0</v>
      </c>
      <c r="AB65" s="2">
        <v>62.0</v>
      </c>
      <c r="AC65" s="2">
        <v>62.0</v>
      </c>
      <c r="AD65" s="2">
        <v>56.0</v>
      </c>
      <c r="AE65" s="38">
        <v>60.0</v>
      </c>
      <c r="AF65" s="2">
        <v>62.0</v>
      </c>
      <c r="AG65" s="38">
        <v>60.0</v>
      </c>
      <c r="AH65" s="2">
        <v>58.0</v>
      </c>
      <c r="AI65" s="2">
        <v>52.0</v>
      </c>
      <c r="AJ65" s="62">
        <f t="shared" si="2"/>
        <v>59.75</v>
      </c>
      <c r="AK65" s="2"/>
    </row>
    <row r="66">
      <c r="A66" s="2" t="s">
        <v>390</v>
      </c>
      <c r="B66" s="2" t="s">
        <v>391</v>
      </c>
      <c r="C66" s="40" t="s">
        <v>74</v>
      </c>
      <c r="D66" s="2">
        <v>298.0</v>
      </c>
      <c r="E66" s="2">
        <v>41.0</v>
      </c>
      <c r="F66" s="2">
        <v>98.0</v>
      </c>
      <c r="G66" s="2" t="s">
        <v>45</v>
      </c>
      <c r="H66" s="35">
        <v>38683.0</v>
      </c>
      <c r="I66" s="2">
        <f t="shared" si="6"/>
        <v>19</v>
      </c>
      <c r="J66" s="2" t="s">
        <v>382</v>
      </c>
      <c r="K66" s="40" t="s">
        <v>44</v>
      </c>
      <c r="L66" s="29" t="s">
        <v>47</v>
      </c>
      <c r="M66" s="28">
        <v>2.0</v>
      </c>
      <c r="N66" s="5" t="s">
        <v>392</v>
      </c>
      <c r="O66" s="31" t="s">
        <v>305</v>
      </c>
      <c r="P66" s="4">
        <v>68.0</v>
      </c>
      <c r="Q66" s="4">
        <v>53.0</v>
      </c>
      <c r="R66" s="4">
        <v>62.0</v>
      </c>
      <c r="S66" s="4">
        <v>53.0</v>
      </c>
      <c r="T66" s="4">
        <v>65.0</v>
      </c>
      <c r="U66" s="4">
        <v>62.0</v>
      </c>
      <c r="V66" s="4">
        <v>53.0</v>
      </c>
      <c r="W66" s="4">
        <v>53.0</v>
      </c>
      <c r="X66" s="4">
        <v>65.0</v>
      </c>
      <c r="Y66" s="4">
        <v>53.0</v>
      </c>
      <c r="Z66" s="4">
        <v>53.0</v>
      </c>
      <c r="AA66" s="4">
        <v>65.0</v>
      </c>
      <c r="AB66" s="4">
        <v>56.0</v>
      </c>
      <c r="AC66" s="4">
        <v>68.0</v>
      </c>
      <c r="AD66" s="4">
        <v>65.0</v>
      </c>
      <c r="AE66" s="4">
        <v>58.0</v>
      </c>
      <c r="AF66" s="4">
        <v>73.0</v>
      </c>
      <c r="AG66" s="4">
        <v>59.0</v>
      </c>
      <c r="AH66" s="4">
        <v>63.0</v>
      </c>
      <c r="AI66" s="4">
        <v>59.0</v>
      </c>
      <c r="AJ66" s="62">
        <f t="shared" si="2"/>
        <v>60.3</v>
      </c>
      <c r="AK66" s="4"/>
    </row>
    <row r="67">
      <c r="A67" s="2" t="s">
        <v>203</v>
      </c>
      <c r="B67" s="2" t="s">
        <v>204</v>
      </c>
      <c r="C67" s="28" t="s">
        <v>90</v>
      </c>
      <c r="D67" s="29">
        <v>299.0</v>
      </c>
      <c r="E67" s="29">
        <v>40.0</v>
      </c>
      <c r="F67" s="29">
        <v>99.0</v>
      </c>
      <c r="G67" s="2" t="s">
        <v>45</v>
      </c>
      <c r="H67" s="35">
        <v>34636.0</v>
      </c>
      <c r="I67" s="2">
        <f t="shared" si="6"/>
        <v>30</v>
      </c>
      <c r="J67" s="2" t="s">
        <v>105</v>
      </c>
      <c r="K67" s="2">
        <v>2015.0</v>
      </c>
      <c r="L67" s="2" t="s">
        <v>47</v>
      </c>
      <c r="M67" s="4">
        <v>2.0</v>
      </c>
      <c r="N67" s="5" t="s">
        <v>205</v>
      </c>
      <c r="O67" s="37" t="s">
        <v>206</v>
      </c>
      <c r="P67" s="2">
        <v>53.0</v>
      </c>
      <c r="Q67" s="2">
        <v>56.0</v>
      </c>
      <c r="R67" s="2">
        <v>62.0</v>
      </c>
      <c r="S67" s="2">
        <v>59.0</v>
      </c>
      <c r="T67" s="2">
        <v>53.0</v>
      </c>
      <c r="U67" s="2">
        <v>56.0</v>
      </c>
      <c r="V67" s="2">
        <v>68.0</v>
      </c>
      <c r="W67" s="2">
        <v>59.0</v>
      </c>
      <c r="X67" s="2">
        <v>62.0</v>
      </c>
      <c r="Y67" s="2">
        <v>56.0</v>
      </c>
      <c r="Z67" s="2">
        <v>59.0</v>
      </c>
      <c r="AA67" s="2">
        <v>53.0</v>
      </c>
      <c r="AB67" s="2">
        <v>59.0</v>
      </c>
      <c r="AC67" s="2">
        <v>62.0</v>
      </c>
      <c r="AD67" s="2">
        <v>59.0</v>
      </c>
      <c r="AE67" s="38">
        <v>59.0</v>
      </c>
      <c r="AF67" s="2">
        <v>68.0</v>
      </c>
      <c r="AG67" s="38">
        <v>59.0</v>
      </c>
      <c r="AH67" s="2">
        <v>62.0</v>
      </c>
      <c r="AI67" s="2">
        <v>62.0</v>
      </c>
      <c r="AJ67" s="62">
        <f t="shared" si="2"/>
        <v>59.3</v>
      </c>
      <c r="AK67" s="2"/>
    </row>
    <row r="68">
      <c r="A68" s="2" t="s">
        <v>266</v>
      </c>
      <c r="B68" s="2" t="s">
        <v>267</v>
      </c>
      <c r="C68" s="28" t="s">
        <v>90</v>
      </c>
      <c r="D68" s="29">
        <v>316.0</v>
      </c>
      <c r="E68" s="29">
        <v>30.0</v>
      </c>
      <c r="F68" s="29">
        <v>116.0</v>
      </c>
      <c r="G68" s="2" t="s">
        <v>45</v>
      </c>
      <c r="H68" s="3">
        <v>34829.0</v>
      </c>
      <c r="I68" s="2">
        <f t="shared" si="6"/>
        <v>30</v>
      </c>
      <c r="J68" s="2" t="s">
        <v>135</v>
      </c>
      <c r="K68" s="2">
        <v>2016.0</v>
      </c>
      <c r="L68" s="2" t="s">
        <v>52</v>
      </c>
      <c r="M68" s="2">
        <v>2.0</v>
      </c>
      <c r="N68" s="37" t="s">
        <v>205</v>
      </c>
      <c r="O68" s="5" t="s">
        <v>102</v>
      </c>
      <c r="P68" s="2">
        <v>64.0</v>
      </c>
      <c r="Q68" s="2">
        <v>64.0</v>
      </c>
      <c r="R68" s="2">
        <v>61.0</v>
      </c>
      <c r="S68" s="2">
        <v>61.0</v>
      </c>
      <c r="T68" s="2">
        <v>64.0</v>
      </c>
      <c r="U68" s="2">
        <v>64.0</v>
      </c>
      <c r="V68" s="2">
        <v>68.0</v>
      </c>
      <c r="W68" s="2">
        <v>52.0</v>
      </c>
      <c r="X68" s="2">
        <v>58.0</v>
      </c>
      <c r="Y68" s="2">
        <v>68.0</v>
      </c>
      <c r="Z68" s="2">
        <v>52.0</v>
      </c>
      <c r="AA68" s="2">
        <v>64.0</v>
      </c>
      <c r="AB68" s="2">
        <v>52.0</v>
      </c>
      <c r="AC68" s="2">
        <v>55.0</v>
      </c>
      <c r="AD68" s="2">
        <v>64.0</v>
      </c>
      <c r="AE68" s="38">
        <v>63.0</v>
      </c>
      <c r="AF68" s="2">
        <v>83.0</v>
      </c>
      <c r="AG68" s="38">
        <v>63.0</v>
      </c>
      <c r="AH68" s="2">
        <v>73.0</v>
      </c>
      <c r="AI68" s="2">
        <v>73.0</v>
      </c>
      <c r="AJ68" s="62">
        <f t="shared" si="2"/>
        <v>63.3</v>
      </c>
      <c r="AK68" s="2"/>
    </row>
    <row r="69">
      <c r="A69" s="2" t="s">
        <v>352</v>
      </c>
      <c r="B69" s="2" t="s">
        <v>353</v>
      </c>
      <c r="C69" s="28" t="s">
        <v>90</v>
      </c>
      <c r="D69" s="29">
        <v>319.0</v>
      </c>
      <c r="E69" s="29">
        <v>29.0</v>
      </c>
      <c r="F69" s="29">
        <v>119.0</v>
      </c>
      <c r="G69" s="2" t="s">
        <v>45</v>
      </c>
      <c r="H69" s="3">
        <v>36088.0</v>
      </c>
      <c r="I69" s="2">
        <f t="shared" si="6"/>
        <v>26</v>
      </c>
      <c r="J69" s="2" t="s">
        <v>354</v>
      </c>
      <c r="K69" s="2">
        <v>2015.0</v>
      </c>
      <c r="L69" s="2" t="s">
        <v>47</v>
      </c>
      <c r="M69" s="4">
        <v>2.0</v>
      </c>
      <c r="N69" s="5" t="s">
        <v>80</v>
      </c>
      <c r="O69" s="5" t="s">
        <v>71</v>
      </c>
      <c r="P69" s="2">
        <v>64.0</v>
      </c>
      <c r="Q69" s="2">
        <v>68.0</v>
      </c>
      <c r="R69" s="2">
        <v>64.0</v>
      </c>
      <c r="S69" s="2">
        <v>52.0</v>
      </c>
      <c r="T69" s="2">
        <v>61.0</v>
      </c>
      <c r="U69" s="2">
        <v>64.0</v>
      </c>
      <c r="V69" s="2">
        <v>64.0</v>
      </c>
      <c r="W69" s="2">
        <v>52.0</v>
      </c>
      <c r="X69" s="2">
        <v>52.0</v>
      </c>
      <c r="Y69" s="2">
        <v>68.0</v>
      </c>
      <c r="Z69" s="2">
        <v>55.0</v>
      </c>
      <c r="AA69" s="2">
        <v>68.0</v>
      </c>
      <c r="AB69" s="2">
        <v>55.0</v>
      </c>
      <c r="AC69" s="2">
        <v>64.0</v>
      </c>
      <c r="AD69" s="2">
        <v>52.0</v>
      </c>
      <c r="AE69" s="38">
        <v>61.0</v>
      </c>
      <c r="AF69" s="2">
        <v>74.0</v>
      </c>
      <c r="AG69" s="38">
        <v>61.0</v>
      </c>
      <c r="AH69" s="2">
        <v>65.0</v>
      </c>
      <c r="AI69" s="2">
        <v>61.0</v>
      </c>
      <c r="AJ69" s="62">
        <f t="shared" si="2"/>
        <v>61.25</v>
      </c>
      <c r="AK69" s="2"/>
    </row>
    <row r="70">
      <c r="A70" s="2" t="s">
        <v>117</v>
      </c>
      <c r="B70" s="2" t="s">
        <v>118</v>
      </c>
      <c r="C70" s="4" t="s">
        <v>119</v>
      </c>
      <c r="D70" s="2">
        <v>320.0</v>
      </c>
      <c r="E70" s="2">
        <v>28.0</v>
      </c>
      <c r="F70" s="2">
        <v>120.0</v>
      </c>
      <c r="G70" s="2" t="s">
        <v>45</v>
      </c>
      <c r="H70" s="35">
        <v>35968.0</v>
      </c>
      <c r="I70" s="2">
        <f t="shared" si="6"/>
        <v>27</v>
      </c>
      <c r="J70" s="2" t="s">
        <v>120</v>
      </c>
      <c r="K70" s="2">
        <v>2017.0</v>
      </c>
      <c r="L70" s="2" t="s">
        <v>52</v>
      </c>
      <c r="M70" s="4">
        <v>1.0</v>
      </c>
      <c r="N70" s="37" t="s">
        <v>121</v>
      </c>
      <c r="O70" s="37" t="s">
        <v>122</v>
      </c>
      <c r="P70" s="4">
        <v>55.0</v>
      </c>
      <c r="Q70" s="4">
        <v>58.0</v>
      </c>
      <c r="R70" s="4">
        <v>55.0</v>
      </c>
      <c r="S70" s="4">
        <v>64.0</v>
      </c>
      <c r="T70" s="4">
        <v>64.0</v>
      </c>
      <c r="U70" s="38">
        <v>61.0</v>
      </c>
      <c r="V70" s="4">
        <v>68.0</v>
      </c>
      <c r="W70" s="4">
        <v>68.0</v>
      </c>
      <c r="X70" s="4">
        <v>58.0</v>
      </c>
      <c r="Y70" s="4">
        <v>58.0</v>
      </c>
      <c r="Z70" s="4">
        <v>58.0</v>
      </c>
      <c r="AA70" s="38">
        <v>61.0</v>
      </c>
      <c r="AB70" s="4">
        <v>55.0</v>
      </c>
      <c r="AC70" s="4">
        <v>52.0</v>
      </c>
      <c r="AD70" s="4">
        <v>68.0</v>
      </c>
      <c r="AE70" s="4">
        <v>59.0</v>
      </c>
      <c r="AF70" s="4">
        <v>68.0</v>
      </c>
      <c r="AG70" s="4">
        <v>63.0</v>
      </c>
      <c r="AH70" s="4">
        <v>63.0</v>
      </c>
      <c r="AI70" s="4">
        <v>62.0</v>
      </c>
      <c r="AJ70" s="62">
        <f t="shared" si="2"/>
        <v>60.9</v>
      </c>
      <c r="AK70" s="4"/>
    </row>
    <row r="71">
      <c r="A71" s="2" t="s">
        <v>470</v>
      </c>
      <c r="B71" s="2" t="s">
        <v>471</v>
      </c>
      <c r="C71" s="28" t="s">
        <v>55</v>
      </c>
      <c r="D71" s="29">
        <v>333.0</v>
      </c>
      <c r="E71" s="29">
        <v>25.0</v>
      </c>
      <c r="F71" s="29">
        <v>133.0</v>
      </c>
      <c r="G71" s="4" t="s">
        <v>45</v>
      </c>
      <c r="H71" s="35">
        <v>35415.0</v>
      </c>
      <c r="I71" s="2">
        <f t="shared" si="6"/>
        <v>28</v>
      </c>
      <c r="J71" s="29" t="s">
        <v>472</v>
      </c>
      <c r="K71" s="2">
        <v>2014.0</v>
      </c>
      <c r="L71" s="2" t="s">
        <v>52</v>
      </c>
      <c r="M71" s="4">
        <v>1.0</v>
      </c>
      <c r="N71" s="5" t="s">
        <v>179</v>
      </c>
      <c r="O71" s="5" t="s">
        <v>129</v>
      </c>
      <c r="P71" s="2">
        <v>54.0</v>
      </c>
      <c r="Q71" s="38">
        <v>58.0</v>
      </c>
      <c r="R71" s="2">
        <v>64.0</v>
      </c>
      <c r="S71" s="2">
        <v>51.0</v>
      </c>
      <c r="T71" s="2">
        <v>68.0</v>
      </c>
      <c r="U71" s="2">
        <v>58.0</v>
      </c>
      <c r="V71" s="2">
        <v>58.0</v>
      </c>
      <c r="W71" s="38">
        <v>58.0</v>
      </c>
      <c r="X71" s="2">
        <v>61.0</v>
      </c>
      <c r="Y71" s="2">
        <v>51.0</v>
      </c>
      <c r="Z71" s="2">
        <v>54.0</v>
      </c>
      <c r="AA71" s="2">
        <v>51.0</v>
      </c>
      <c r="AB71" s="2">
        <v>68.0</v>
      </c>
      <c r="AC71" s="2">
        <v>68.0</v>
      </c>
      <c r="AD71" s="2">
        <v>64.0</v>
      </c>
      <c r="AE71" s="2">
        <v>52.0</v>
      </c>
      <c r="AF71" s="2">
        <v>60.0</v>
      </c>
      <c r="AG71" s="2">
        <v>57.0</v>
      </c>
      <c r="AH71" s="2">
        <v>54.0</v>
      </c>
      <c r="AI71" s="2">
        <v>50.0</v>
      </c>
      <c r="AJ71" s="62">
        <f t="shared" si="2"/>
        <v>57.95</v>
      </c>
      <c r="AK71" s="2"/>
    </row>
    <row r="72">
      <c r="A72" s="2" t="s">
        <v>363</v>
      </c>
      <c r="B72" s="2" t="s">
        <v>364</v>
      </c>
      <c r="C72" s="4" t="s">
        <v>147</v>
      </c>
      <c r="D72" s="2">
        <v>335.0</v>
      </c>
      <c r="E72" s="2">
        <v>23.0</v>
      </c>
      <c r="F72" s="2">
        <v>135.0</v>
      </c>
      <c r="G72" s="2" t="s">
        <v>45</v>
      </c>
      <c r="H72" s="43"/>
      <c r="I72" s="44"/>
      <c r="J72" s="2" t="s">
        <v>365</v>
      </c>
      <c r="K72" s="2">
        <v>2014.0</v>
      </c>
      <c r="L72" s="4" t="s">
        <v>47</v>
      </c>
      <c r="M72" s="2">
        <v>2.0</v>
      </c>
      <c r="N72" s="37" t="s">
        <v>304</v>
      </c>
      <c r="O72" s="5" t="s">
        <v>71</v>
      </c>
      <c r="P72" s="2">
        <v>55.0</v>
      </c>
      <c r="Q72" s="2">
        <v>70.0</v>
      </c>
      <c r="R72" s="2">
        <v>55.0</v>
      </c>
      <c r="S72" s="2">
        <v>50.0</v>
      </c>
      <c r="T72" s="2">
        <v>60.0</v>
      </c>
      <c r="U72" s="2">
        <v>65.0</v>
      </c>
      <c r="V72" s="2">
        <v>50.0</v>
      </c>
      <c r="W72" s="2">
        <v>70.0</v>
      </c>
      <c r="X72" s="2">
        <v>60.0</v>
      </c>
      <c r="Y72" s="2">
        <v>55.0</v>
      </c>
      <c r="Z72" s="2">
        <v>65.0</v>
      </c>
      <c r="AA72" s="2">
        <v>55.0</v>
      </c>
      <c r="AB72" s="2">
        <v>65.0</v>
      </c>
      <c r="AC72" s="2">
        <v>50.0</v>
      </c>
      <c r="AD72" s="2">
        <v>55.0</v>
      </c>
      <c r="AE72" s="2">
        <v>55.0</v>
      </c>
      <c r="AF72" s="2">
        <v>70.0</v>
      </c>
      <c r="AG72" s="2">
        <v>60.0</v>
      </c>
      <c r="AH72" s="2">
        <v>60.0</v>
      </c>
      <c r="AI72" s="2">
        <v>55.0</v>
      </c>
      <c r="AJ72" s="62">
        <f t="shared" si="2"/>
        <v>59</v>
      </c>
      <c r="AK72" s="2"/>
    </row>
    <row r="73">
      <c r="A73" s="2" t="s">
        <v>393</v>
      </c>
      <c r="B73" s="2" t="s">
        <v>394</v>
      </c>
      <c r="C73" s="40" t="s">
        <v>74</v>
      </c>
      <c r="D73" s="48">
        <v>335.0</v>
      </c>
      <c r="E73" s="2">
        <v>23.0</v>
      </c>
      <c r="F73" s="2">
        <v>135.0</v>
      </c>
      <c r="G73" s="2" t="s">
        <v>45</v>
      </c>
      <c r="H73" s="35">
        <v>38643.0</v>
      </c>
      <c r="I73" s="2">
        <f t="shared" ref="I73:I78" si="7">DATEDIF(H73, TODAY(), "Y")
</f>
        <v>19</v>
      </c>
      <c r="J73" s="2" t="s">
        <v>144</v>
      </c>
      <c r="K73" s="4" t="s">
        <v>44</v>
      </c>
      <c r="L73" s="29" t="s">
        <v>47</v>
      </c>
      <c r="M73" s="28">
        <v>2.0</v>
      </c>
      <c r="N73" s="5">
        <v>185.42000000000002</v>
      </c>
      <c r="O73" s="31">
        <v>78.9</v>
      </c>
      <c r="P73" s="4">
        <v>61.0</v>
      </c>
      <c r="Q73" s="4">
        <v>64.0</v>
      </c>
      <c r="R73" s="4">
        <v>51.0</v>
      </c>
      <c r="S73" s="4">
        <v>68.0</v>
      </c>
      <c r="T73" s="4">
        <v>54.0</v>
      </c>
      <c r="U73" s="4">
        <v>64.0</v>
      </c>
      <c r="V73" s="4">
        <v>68.0</v>
      </c>
      <c r="W73" s="4">
        <v>57.0</v>
      </c>
      <c r="X73" s="4">
        <v>57.0</v>
      </c>
      <c r="Y73" s="4">
        <v>61.0</v>
      </c>
      <c r="Z73" s="4">
        <v>61.0</v>
      </c>
      <c r="AA73" s="4">
        <v>61.0</v>
      </c>
      <c r="AB73" s="4">
        <v>51.0</v>
      </c>
      <c r="AC73" s="4">
        <v>57.0</v>
      </c>
      <c r="AD73" s="4">
        <v>61.0</v>
      </c>
      <c r="AE73" s="4">
        <v>63.0</v>
      </c>
      <c r="AF73" s="4">
        <v>73.0</v>
      </c>
      <c r="AG73" s="4">
        <v>66.0</v>
      </c>
      <c r="AH73" s="4">
        <v>67.0</v>
      </c>
      <c r="AI73" s="4">
        <v>65.0</v>
      </c>
      <c r="AJ73" s="62">
        <f t="shared" si="2"/>
        <v>61.5</v>
      </c>
      <c r="AK73" s="4"/>
    </row>
    <row r="74">
      <c r="A74" s="2" t="s">
        <v>165</v>
      </c>
      <c r="B74" s="2" t="s">
        <v>166</v>
      </c>
      <c r="C74" s="28" t="s">
        <v>55</v>
      </c>
      <c r="D74" s="29">
        <v>342.0</v>
      </c>
      <c r="E74" s="29">
        <v>20.0</v>
      </c>
      <c r="F74" s="29">
        <v>142.0</v>
      </c>
      <c r="G74" s="4" t="s">
        <v>45</v>
      </c>
      <c r="H74" s="3">
        <v>34712.0</v>
      </c>
      <c r="I74" s="2">
        <f t="shared" si="7"/>
        <v>30</v>
      </c>
      <c r="J74" s="29" t="s">
        <v>167</v>
      </c>
      <c r="K74" s="2">
        <v>2015.0</v>
      </c>
      <c r="L74" s="2" t="s">
        <v>52</v>
      </c>
      <c r="M74" s="4">
        <v>2.0</v>
      </c>
      <c r="N74" s="45" t="s">
        <v>168</v>
      </c>
      <c r="O74" s="5" t="s">
        <v>169</v>
      </c>
      <c r="P74" s="2">
        <v>54.0</v>
      </c>
      <c r="Q74" s="38">
        <v>60.0</v>
      </c>
      <c r="R74" s="2">
        <v>64.0</v>
      </c>
      <c r="S74" s="2">
        <v>57.0</v>
      </c>
      <c r="T74" s="2">
        <v>61.0</v>
      </c>
      <c r="U74" s="2">
        <v>54.0</v>
      </c>
      <c r="V74" s="2">
        <v>64.0</v>
      </c>
      <c r="W74" s="38">
        <v>60.0</v>
      </c>
      <c r="X74" s="2">
        <v>50.0</v>
      </c>
      <c r="Y74" s="2">
        <v>57.0</v>
      </c>
      <c r="Z74" s="2">
        <v>54.0</v>
      </c>
      <c r="AA74" s="2">
        <v>68.0</v>
      </c>
      <c r="AB74" s="2">
        <v>54.0</v>
      </c>
      <c r="AC74" s="2">
        <v>64.0</v>
      </c>
      <c r="AD74" s="2">
        <v>68.0</v>
      </c>
      <c r="AE74" s="2">
        <v>56.0</v>
      </c>
      <c r="AF74" s="2">
        <v>71.0</v>
      </c>
      <c r="AG74" s="2">
        <v>61.0</v>
      </c>
      <c r="AH74" s="2">
        <v>61.0</v>
      </c>
      <c r="AI74" s="2">
        <v>58.0</v>
      </c>
      <c r="AJ74" s="62">
        <f t="shared" si="2"/>
        <v>59.8</v>
      </c>
      <c r="AK74" s="2"/>
    </row>
    <row r="75">
      <c r="A75" s="2" t="s">
        <v>130</v>
      </c>
      <c r="B75" s="2" t="s">
        <v>131</v>
      </c>
      <c r="C75" s="28" t="s">
        <v>55</v>
      </c>
      <c r="D75" s="29">
        <v>350.0</v>
      </c>
      <c r="E75" s="29">
        <v>16.0</v>
      </c>
      <c r="F75" s="29">
        <v>150.0</v>
      </c>
      <c r="G75" s="4" t="s">
        <v>45</v>
      </c>
      <c r="H75" s="35">
        <v>33413.0</v>
      </c>
      <c r="I75" s="2">
        <f t="shared" si="7"/>
        <v>34</v>
      </c>
      <c r="J75" s="29" t="s">
        <v>132</v>
      </c>
      <c r="K75" s="2">
        <v>2012.0</v>
      </c>
      <c r="L75" s="2" t="s">
        <v>52</v>
      </c>
      <c r="M75" s="4">
        <v>1.0</v>
      </c>
      <c r="N75" s="37" t="s">
        <v>121</v>
      </c>
      <c r="O75" s="5" t="s">
        <v>116</v>
      </c>
      <c r="P75" s="2">
        <v>50.0</v>
      </c>
      <c r="Q75" s="38">
        <v>57.0</v>
      </c>
      <c r="R75" s="2">
        <v>57.0</v>
      </c>
      <c r="S75" s="2">
        <v>54.0</v>
      </c>
      <c r="T75" s="2">
        <v>61.0</v>
      </c>
      <c r="U75" s="2">
        <v>68.0</v>
      </c>
      <c r="V75" s="2">
        <v>50.0</v>
      </c>
      <c r="W75" s="38">
        <v>57.0</v>
      </c>
      <c r="X75" s="2">
        <v>57.0</v>
      </c>
      <c r="Y75" s="2">
        <v>50.0</v>
      </c>
      <c r="Z75" s="2">
        <v>50.0</v>
      </c>
      <c r="AA75" s="2">
        <v>61.0</v>
      </c>
      <c r="AB75" s="2">
        <v>64.0</v>
      </c>
      <c r="AC75" s="2">
        <v>54.0</v>
      </c>
      <c r="AD75" s="2">
        <v>68.0</v>
      </c>
      <c r="AE75" s="2">
        <v>51.0</v>
      </c>
      <c r="AF75" s="2">
        <v>69.0</v>
      </c>
      <c r="AG75" s="2">
        <v>56.0</v>
      </c>
      <c r="AH75" s="2">
        <v>56.0</v>
      </c>
      <c r="AI75" s="2">
        <v>48.0</v>
      </c>
      <c r="AJ75" s="62">
        <f t="shared" si="2"/>
        <v>56.9</v>
      </c>
      <c r="AK75" s="2"/>
    </row>
    <row r="76">
      <c r="A76" s="2" t="s">
        <v>253</v>
      </c>
      <c r="B76" s="2" t="s">
        <v>254</v>
      </c>
      <c r="C76" s="4" t="s">
        <v>119</v>
      </c>
      <c r="D76" s="4" t="s">
        <v>44</v>
      </c>
      <c r="E76" s="50"/>
      <c r="F76" s="2">
        <v>44.0</v>
      </c>
      <c r="G76" s="2" t="s">
        <v>45</v>
      </c>
      <c r="H76" s="3">
        <v>39033.0</v>
      </c>
      <c r="I76" s="2">
        <f t="shared" si="7"/>
        <v>18</v>
      </c>
      <c r="J76" s="2" t="s">
        <v>255</v>
      </c>
      <c r="K76" s="4" t="s">
        <v>44</v>
      </c>
      <c r="L76" s="2" t="s">
        <v>52</v>
      </c>
      <c r="M76" s="4">
        <v>2.0</v>
      </c>
      <c r="N76" s="5" t="s">
        <v>195</v>
      </c>
      <c r="O76" s="5" t="s">
        <v>256</v>
      </c>
      <c r="P76" s="4">
        <v>42.0</v>
      </c>
      <c r="Q76" s="4">
        <v>49.0</v>
      </c>
      <c r="R76" s="4">
        <v>59.0</v>
      </c>
      <c r="S76" s="4">
        <v>47.0</v>
      </c>
      <c r="T76" s="4">
        <v>37.0</v>
      </c>
      <c r="U76" s="38">
        <v>50.0</v>
      </c>
      <c r="V76" s="4">
        <v>42.0</v>
      </c>
      <c r="W76" s="4">
        <v>54.0</v>
      </c>
      <c r="X76" s="4">
        <v>61.0</v>
      </c>
      <c r="Y76" s="4">
        <v>64.0</v>
      </c>
      <c r="Z76" s="4">
        <v>52.0</v>
      </c>
      <c r="AA76" s="38">
        <v>50.0</v>
      </c>
      <c r="AB76" s="4">
        <v>39.0</v>
      </c>
      <c r="AC76" s="4">
        <v>37.0</v>
      </c>
      <c r="AD76" s="4">
        <v>42.0</v>
      </c>
      <c r="AE76" s="4">
        <v>51.0</v>
      </c>
      <c r="AF76" s="4">
        <v>61.0</v>
      </c>
      <c r="AG76" s="4">
        <v>57.0</v>
      </c>
      <c r="AH76" s="4">
        <v>55.0</v>
      </c>
      <c r="AI76" s="4">
        <v>54.0</v>
      </c>
      <c r="AJ76" s="62">
        <f t="shared" si="2"/>
        <v>50.15</v>
      </c>
      <c r="AK76" s="4"/>
    </row>
    <row r="77">
      <c r="A77" s="2" t="s">
        <v>412</v>
      </c>
      <c r="B77" s="51" t="s">
        <v>413</v>
      </c>
      <c r="C77" s="28" t="s">
        <v>55</v>
      </c>
      <c r="D77" s="28" t="s">
        <v>44</v>
      </c>
      <c r="E77" s="42"/>
      <c r="F77" s="29">
        <v>61.0</v>
      </c>
      <c r="G77" s="4" t="s">
        <v>45</v>
      </c>
      <c r="H77" s="3">
        <v>38956.0</v>
      </c>
      <c r="I77" s="2">
        <f t="shared" si="7"/>
        <v>19</v>
      </c>
      <c r="J77" s="29" t="s">
        <v>259</v>
      </c>
      <c r="K77" s="4" t="s">
        <v>44</v>
      </c>
      <c r="L77" s="2" t="s">
        <v>47</v>
      </c>
      <c r="M77" s="4">
        <v>2.0</v>
      </c>
      <c r="N77" s="37" t="s">
        <v>128</v>
      </c>
      <c r="O77" s="5" t="s">
        <v>71</v>
      </c>
      <c r="P77" s="2">
        <v>47.0</v>
      </c>
      <c r="Q77" s="38">
        <v>54.0</v>
      </c>
      <c r="R77" s="2">
        <v>63.0</v>
      </c>
      <c r="S77" s="2">
        <v>44.0</v>
      </c>
      <c r="T77" s="2">
        <v>57.0</v>
      </c>
      <c r="U77" s="2">
        <v>60.0</v>
      </c>
      <c r="V77" s="2">
        <v>47.0</v>
      </c>
      <c r="W77" s="38">
        <v>54.0</v>
      </c>
      <c r="X77" s="2">
        <v>63.0</v>
      </c>
      <c r="Y77" s="2">
        <v>44.0</v>
      </c>
      <c r="Z77" s="2">
        <v>52.0</v>
      </c>
      <c r="AA77" s="2">
        <v>65.0</v>
      </c>
      <c r="AB77" s="2">
        <v>47.0</v>
      </c>
      <c r="AC77" s="2">
        <v>60.0</v>
      </c>
      <c r="AD77" s="2">
        <v>52.0</v>
      </c>
      <c r="AE77" s="2">
        <v>45.0</v>
      </c>
      <c r="AF77" s="2">
        <v>75.0</v>
      </c>
      <c r="AG77" s="2">
        <v>53.0</v>
      </c>
      <c r="AH77" s="2">
        <v>56.0</v>
      </c>
      <c r="AI77" s="2">
        <v>48.0</v>
      </c>
      <c r="AJ77" s="62">
        <f t="shared" si="2"/>
        <v>54.3</v>
      </c>
      <c r="AK77" s="2"/>
    </row>
    <row r="78">
      <c r="A78" s="2" t="s">
        <v>436</v>
      </c>
      <c r="B78" s="2" t="s">
        <v>437</v>
      </c>
      <c r="C78" s="4" t="s">
        <v>119</v>
      </c>
      <c r="D78" s="4" t="s">
        <v>44</v>
      </c>
      <c r="E78" s="50"/>
      <c r="F78" s="2">
        <v>94.0</v>
      </c>
      <c r="G78" s="2" t="s">
        <v>45</v>
      </c>
      <c r="H78" s="3">
        <v>37398.0</v>
      </c>
      <c r="I78" s="2">
        <f t="shared" si="7"/>
        <v>23</v>
      </c>
      <c r="J78" s="2" t="s">
        <v>209</v>
      </c>
      <c r="K78" s="4" t="s">
        <v>44</v>
      </c>
      <c r="L78" s="4" t="s">
        <v>52</v>
      </c>
      <c r="M78" s="4">
        <v>2.0</v>
      </c>
      <c r="N78" s="37" t="s">
        <v>70</v>
      </c>
      <c r="O78" s="37" t="s">
        <v>438</v>
      </c>
      <c r="P78" s="4">
        <v>62.0</v>
      </c>
      <c r="Q78" s="4">
        <v>56.0</v>
      </c>
      <c r="R78" s="4">
        <v>62.0</v>
      </c>
      <c r="S78" s="4">
        <v>59.0</v>
      </c>
      <c r="T78" s="4">
        <v>56.0</v>
      </c>
      <c r="U78" s="38">
        <v>59.0</v>
      </c>
      <c r="V78" s="4">
        <v>62.0</v>
      </c>
      <c r="W78" s="4">
        <v>59.0</v>
      </c>
      <c r="X78" s="4">
        <v>68.0</v>
      </c>
      <c r="Y78" s="4">
        <v>53.0</v>
      </c>
      <c r="Z78" s="4">
        <v>56.0</v>
      </c>
      <c r="AA78" s="38">
        <v>59.0</v>
      </c>
      <c r="AB78" s="4">
        <v>56.0</v>
      </c>
      <c r="AC78" s="4">
        <v>56.0</v>
      </c>
      <c r="AD78" s="4">
        <v>65.0</v>
      </c>
      <c r="AE78" s="4">
        <v>58.0</v>
      </c>
      <c r="AF78" s="4">
        <v>65.0</v>
      </c>
      <c r="AG78" s="4">
        <v>61.0</v>
      </c>
      <c r="AH78" s="4">
        <v>59.0</v>
      </c>
      <c r="AI78" s="4">
        <v>56.0</v>
      </c>
      <c r="AJ78" s="62">
        <f t="shared" si="2"/>
        <v>59.35</v>
      </c>
      <c r="AK78" s="4"/>
    </row>
    <row r="79">
      <c r="A79" s="2"/>
      <c r="B79" s="2"/>
      <c r="C79" s="40"/>
      <c r="D79" s="2"/>
      <c r="E79" s="2"/>
      <c r="F79" s="2"/>
      <c r="G79" s="2"/>
      <c r="H79" s="35"/>
      <c r="I79" s="2"/>
      <c r="J79" s="2"/>
      <c r="K79" s="4"/>
      <c r="L79" s="29"/>
      <c r="M79" s="28"/>
      <c r="N79" s="5"/>
      <c r="O79" s="3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63"/>
      <c r="AK79" s="2"/>
    </row>
    <row r="80">
      <c r="A80" s="64" t="s">
        <v>474</v>
      </c>
      <c r="B80" s="64">
        <v>76.0</v>
      </c>
      <c r="C80" s="65" t="s">
        <v>473</v>
      </c>
      <c r="D80" s="63"/>
      <c r="E80" s="63"/>
      <c r="F80" s="63"/>
      <c r="G80" s="63"/>
      <c r="H80" s="66"/>
      <c r="I80" s="63"/>
      <c r="J80" s="63"/>
      <c r="K80" s="65"/>
      <c r="L80" s="67"/>
      <c r="M80" s="68"/>
      <c r="N80" s="62"/>
      <c r="O80" s="69" t="s">
        <v>473</v>
      </c>
      <c r="P80" s="62">
        <f t="shared" ref="P80:AI80" si="8">AVERAGE(P3:P78)</f>
        <v>52.52631579</v>
      </c>
      <c r="Q80" s="62">
        <f t="shared" si="8"/>
        <v>52.77631579</v>
      </c>
      <c r="R80" s="62">
        <f t="shared" si="8"/>
        <v>54.18421053</v>
      </c>
      <c r="S80" s="62">
        <f t="shared" si="8"/>
        <v>52.53947368</v>
      </c>
      <c r="T80" s="62">
        <f t="shared" si="8"/>
        <v>54.19736842</v>
      </c>
      <c r="U80" s="62">
        <f t="shared" si="8"/>
        <v>53.59210526</v>
      </c>
      <c r="V80" s="62">
        <f t="shared" si="8"/>
        <v>53.07894737</v>
      </c>
      <c r="W80" s="62">
        <f t="shared" si="8"/>
        <v>53.21052632</v>
      </c>
      <c r="X80" s="62">
        <f t="shared" si="8"/>
        <v>54.30263158</v>
      </c>
      <c r="Y80" s="62">
        <f t="shared" si="8"/>
        <v>54</v>
      </c>
      <c r="Z80" s="62">
        <f t="shared" si="8"/>
        <v>53.32894737</v>
      </c>
      <c r="AA80" s="62">
        <f t="shared" si="8"/>
        <v>54.25</v>
      </c>
      <c r="AB80" s="62">
        <f t="shared" si="8"/>
        <v>53.75</v>
      </c>
      <c r="AC80" s="62">
        <f t="shared" si="8"/>
        <v>54.10526316</v>
      </c>
      <c r="AD80" s="62">
        <f t="shared" si="8"/>
        <v>52.81578947</v>
      </c>
      <c r="AE80" s="62">
        <f t="shared" si="8"/>
        <v>52.77631579</v>
      </c>
      <c r="AF80" s="62">
        <f t="shared" si="8"/>
        <v>61.63157895</v>
      </c>
      <c r="AG80" s="62">
        <f t="shared" si="8"/>
        <v>56.10526316</v>
      </c>
      <c r="AH80" s="62">
        <f t="shared" si="8"/>
        <v>55.75</v>
      </c>
      <c r="AI80" s="62">
        <f t="shared" si="8"/>
        <v>54.05263158</v>
      </c>
      <c r="AJ80" s="63"/>
      <c r="AK80" s="63"/>
    </row>
    <row r="81">
      <c r="A81" s="70"/>
      <c r="B81" s="70"/>
      <c r="C81" s="69" t="s">
        <v>475</v>
      </c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69" t="s">
        <v>475</v>
      </c>
      <c r="P81" s="70">
        <f t="shared" ref="P81:AI81" si="9">MEDIAN(P3:P78)</f>
        <v>54</v>
      </c>
      <c r="Q81" s="70">
        <f t="shared" si="9"/>
        <v>51</v>
      </c>
      <c r="R81" s="70">
        <f t="shared" si="9"/>
        <v>54</v>
      </c>
      <c r="S81" s="70">
        <f t="shared" si="9"/>
        <v>51.5</v>
      </c>
      <c r="T81" s="70">
        <f t="shared" si="9"/>
        <v>53.5</v>
      </c>
      <c r="U81" s="70">
        <f t="shared" si="9"/>
        <v>53</v>
      </c>
      <c r="V81" s="70">
        <f t="shared" si="9"/>
        <v>52</v>
      </c>
      <c r="W81" s="70">
        <f t="shared" si="9"/>
        <v>53</v>
      </c>
      <c r="X81" s="70">
        <f t="shared" si="9"/>
        <v>55</v>
      </c>
      <c r="Y81" s="70">
        <f t="shared" si="9"/>
        <v>54.5</v>
      </c>
      <c r="Z81" s="70">
        <f t="shared" si="9"/>
        <v>52.5</v>
      </c>
      <c r="AA81" s="70">
        <f t="shared" si="9"/>
        <v>53.5</v>
      </c>
      <c r="AB81" s="70">
        <f t="shared" si="9"/>
        <v>54.5</v>
      </c>
      <c r="AC81" s="70">
        <f t="shared" si="9"/>
        <v>54</v>
      </c>
      <c r="AD81" s="70">
        <f t="shared" si="9"/>
        <v>53</v>
      </c>
      <c r="AE81" s="70">
        <f t="shared" si="9"/>
        <v>51</v>
      </c>
      <c r="AF81" s="70">
        <f t="shared" si="9"/>
        <v>59.5</v>
      </c>
      <c r="AG81" s="70">
        <f t="shared" si="9"/>
        <v>55</v>
      </c>
      <c r="AH81" s="70">
        <f t="shared" si="9"/>
        <v>55</v>
      </c>
      <c r="AI81" s="70">
        <f t="shared" si="9"/>
        <v>53</v>
      </c>
      <c r="AJ81" s="70"/>
      <c r="AK81" s="70"/>
    </row>
    <row r="82">
      <c r="A82" s="2"/>
      <c r="B82" s="2"/>
      <c r="C82" s="40"/>
      <c r="D82" s="30"/>
      <c r="E82" s="2"/>
      <c r="F82" s="2"/>
      <c r="G82" s="2"/>
      <c r="H82" s="35"/>
      <c r="I82" s="2"/>
      <c r="J82" s="2"/>
      <c r="K82" s="4"/>
      <c r="L82" s="29"/>
      <c r="M82" s="28"/>
      <c r="N82" s="5"/>
      <c r="O82" s="3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63"/>
      <c r="AK82" s="2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71"/>
      <c r="AK83" s="30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65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71"/>
      <c r="AK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71"/>
      <c r="AK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64"/>
      <c r="AK87" s="4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64"/>
      <c r="AK88" s="4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64"/>
      <c r="AK89" s="4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64"/>
      <c r="AK90" s="4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64"/>
      <c r="AK91" s="4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64"/>
      <c r="AK92" s="4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64"/>
      <c r="AK93" s="4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64"/>
      <c r="AK94" s="4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4"/>
      <c r="AK95" s="73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68"/>
      <c r="AK96" s="28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68"/>
      <c r="AK97" s="28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63"/>
      <c r="AK98" s="2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63"/>
      <c r="AK99" s="2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63"/>
      <c r="AK100" s="2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63"/>
      <c r="AK101" s="2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63"/>
      <c r="AK102" s="2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63"/>
      <c r="AK103" s="2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63"/>
      <c r="AK104" s="2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63"/>
      <c r="AK105" s="2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63"/>
      <c r="AK106" s="2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63"/>
      <c r="AK107" s="2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63"/>
      <c r="AK108" s="2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71"/>
      <c r="AK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71"/>
      <c r="AK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71"/>
      <c r="AK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71"/>
      <c r="AK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71"/>
      <c r="AK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71"/>
      <c r="AK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71"/>
      <c r="AK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71"/>
      <c r="AK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71"/>
      <c r="AK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71"/>
      <c r="AK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71"/>
      <c r="AK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71"/>
      <c r="AK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71"/>
      <c r="AK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71"/>
      <c r="AK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71"/>
      <c r="AK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71"/>
      <c r="AK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71"/>
      <c r="AK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71"/>
      <c r="AK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71"/>
      <c r="AK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71"/>
      <c r="AK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71"/>
      <c r="AK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71"/>
      <c r="AK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71"/>
      <c r="AK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71"/>
      <c r="AK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71"/>
      <c r="AK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71"/>
      <c r="AK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71"/>
      <c r="AK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71"/>
      <c r="AK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71"/>
      <c r="AK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71"/>
      <c r="AK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71"/>
      <c r="AK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71"/>
      <c r="AK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71"/>
      <c r="AK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71"/>
      <c r="AK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71"/>
      <c r="AK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71"/>
      <c r="AK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71"/>
      <c r="AK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71"/>
      <c r="AK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71"/>
      <c r="AK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71"/>
      <c r="AK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71"/>
      <c r="AK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71"/>
      <c r="AK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71"/>
      <c r="AK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71"/>
      <c r="AK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71"/>
      <c r="AK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71"/>
      <c r="AK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71"/>
      <c r="AK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71"/>
      <c r="AK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71"/>
      <c r="AK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71"/>
      <c r="AK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71"/>
      <c r="AK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71"/>
      <c r="AK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71"/>
      <c r="AK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71"/>
      <c r="AK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71"/>
      <c r="AK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71"/>
      <c r="AK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71"/>
      <c r="AK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71"/>
      <c r="AK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71"/>
      <c r="AK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71"/>
      <c r="AK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71"/>
      <c r="AK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71"/>
      <c r="AK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71"/>
      <c r="AK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71"/>
      <c r="AK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71"/>
      <c r="AK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71"/>
      <c r="AK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71"/>
      <c r="AK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71"/>
      <c r="AK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71"/>
      <c r="AK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71"/>
      <c r="AK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71"/>
      <c r="AK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71"/>
      <c r="AK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71"/>
      <c r="AK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71"/>
      <c r="AK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71"/>
      <c r="AK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71"/>
      <c r="AK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71"/>
      <c r="AK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71"/>
      <c r="AK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71"/>
      <c r="AK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71"/>
      <c r="AK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71"/>
      <c r="AK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71"/>
      <c r="AK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71"/>
      <c r="AK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71"/>
      <c r="AK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71"/>
      <c r="AK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71"/>
      <c r="AK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71"/>
      <c r="AK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71"/>
      <c r="AK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71"/>
      <c r="AK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71"/>
      <c r="AK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71"/>
      <c r="AK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71"/>
      <c r="AK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71"/>
      <c r="AK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71"/>
      <c r="AK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71"/>
      <c r="AK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71"/>
      <c r="AK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71"/>
      <c r="AK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71"/>
      <c r="AK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71"/>
      <c r="AK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71"/>
      <c r="AK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71"/>
      <c r="AK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71"/>
      <c r="AK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71"/>
      <c r="AK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71"/>
      <c r="AK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71"/>
      <c r="AK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71"/>
      <c r="AK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71"/>
      <c r="AK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71"/>
      <c r="AK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71"/>
      <c r="AK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71"/>
      <c r="AK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71"/>
      <c r="AK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71"/>
      <c r="AK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71"/>
      <c r="AK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71"/>
      <c r="AK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71"/>
      <c r="AK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71"/>
      <c r="AK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71"/>
      <c r="AK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71"/>
      <c r="AK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71"/>
      <c r="AK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71"/>
      <c r="AK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71"/>
      <c r="AK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71"/>
      <c r="AK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71"/>
      <c r="AK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71"/>
      <c r="AK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71"/>
      <c r="AK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71"/>
      <c r="AK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71"/>
      <c r="AK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71"/>
      <c r="AK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71"/>
      <c r="AK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71"/>
      <c r="AK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71"/>
      <c r="AK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71"/>
      <c r="AK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71"/>
      <c r="AK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71"/>
      <c r="AK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71"/>
      <c r="AK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71"/>
      <c r="AK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71"/>
      <c r="AK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71"/>
      <c r="AK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71"/>
      <c r="AK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71"/>
      <c r="AK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71"/>
      <c r="AK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71"/>
      <c r="AK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71"/>
      <c r="AK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71"/>
      <c r="AK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71"/>
      <c r="AK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71"/>
      <c r="AK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71"/>
      <c r="AK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71"/>
      <c r="AK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71"/>
      <c r="AK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71"/>
      <c r="AK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71"/>
      <c r="AK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71"/>
      <c r="AK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71"/>
      <c r="AK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71"/>
      <c r="AK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71"/>
      <c r="AK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71"/>
      <c r="AK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71"/>
      <c r="AK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71"/>
      <c r="AK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71"/>
      <c r="AK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71"/>
      <c r="AK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71"/>
      <c r="AK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71"/>
      <c r="AK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71"/>
      <c r="AK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71"/>
      <c r="AK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71"/>
      <c r="AK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71"/>
      <c r="AK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71"/>
      <c r="AK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71"/>
      <c r="AK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71"/>
      <c r="AK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71"/>
      <c r="AK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71"/>
      <c r="AK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71"/>
      <c r="AK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71"/>
      <c r="AK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71"/>
      <c r="AK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71"/>
      <c r="AK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71"/>
      <c r="AK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71"/>
      <c r="AK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71"/>
      <c r="AK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71"/>
      <c r="AK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71"/>
      <c r="AK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71"/>
      <c r="AK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71"/>
      <c r="AK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71"/>
      <c r="AK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71"/>
      <c r="AK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71"/>
      <c r="AK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71"/>
      <c r="AK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71"/>
      <c r="AK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71"/>
      <c r="AK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71"/>
      <c r="AK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71"/>
      <c r="AK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71"/>
      <c r="AK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71"/>
      <c r="AK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71"/>
      <c r="AK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71"/>
      <c r="AK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71"/>
      <c r="AK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71"/>
      <c r="AK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71"/>
      <c r="AK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71"/>
      <c r="AK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71"/>
      <c r="AK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71"/>
      <c r="AK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71"/>
      <c r="AK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71"/>
      <c r="AK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71"/>
      <c r="AK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71"/>
      <c r="AK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71"/>
      <c r="AK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71"/>
      <c r="AK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71"/>
      <c r="AK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71"/>
      <c r="AK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71"/>
      <c r="AK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71"/>
      <c r="AK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71"/>
      <c r="AK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71"/>
      <c r="AK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71"/>
      <c r="AK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71"/>
      <c r="AK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71"/>
      <c r="AK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71"/>
      <c r="AK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71"/>
      <c r="AK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71"/>
      <c r="AK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71"/>
      <c r="AK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71"/>
      <c r="AK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71"/>
      <c r="AK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71"/>
      <c r="AK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71"/>
      <c r="AK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71"/>
      <c r="AK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71"/>
      <c r="AK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71"/>
      <c r="AK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71"/>
      <c r="AK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71"/>
      <c r="AK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71"/>
      <c r="AK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71"/>
      <c r="AK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71"/>
      <c r="AK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71"/>
      <c r="AK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71"/>
      <c r="AK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71"/>
      <c r="AK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71"/>
      <c r="AK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71"/>
      <c r="AK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71"/>
      <c r="AK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71"/>
      <c r="AK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71"/>
      <c r="AK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71"/>
      <c r="AK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71"/>
      <c r="AK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71"/>
      <c r="AK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71"/>
      <c r="AK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71"/>
      <c r="AK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71"/>
      <c r="AK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71"/>
      <c r="AK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71"/>
      <c r="AK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71"/>
      <c r="AK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71"/>
      <c r="AK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71"/>
      <c r="AK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71"/>
      <c r="AK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71"/>
      <c r="AK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71"/>
      <c r="AK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71"/>
      <c r="AK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71"/>
      <c r="AK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71"/>
      <c r="AK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71"/>
      <c r="AK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71"/>
      <c r="AK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71"/>
      <c r="AK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71"/>
      <c r="AK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71"/>
      <c r="AK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71"/>
      <c r="AK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71"/>
      <c r="AK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71"/>
      <c r="AK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71"/>
      <c r="AK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71"/>
      <c r="AK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71"/>
      <c r="AK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71"/>
      <c r="AK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71"/>
      <c r="AK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71"/>
      <c r="AK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71"/>
      <c r="AK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71"/>
      <c r="AK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71"/>
      <c r="AK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71"/>
      <c r="AK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71"/>
      <c r="AK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71"/>
      <c r="AK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71"/>
      <c r="AK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71"/>
      <c r="AK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71"/>
      <c r="AK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71"/>
      <c r="AK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71"/>
      <c r="AK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71"/>
      <c r="AK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71"/>
      <c r="AK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71"/>
      <c r="AK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71"/>
      <c r="AK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71"/>
      <c r="AK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71"/>
      <c r="AK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71"/>
      <c r="AK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71"/>
      <c r="AK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71"/>
      <c r="AK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71"/>
      <c r="AK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71"/>
      <c r="AK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71"/>
      <c r="AK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71"/>
      <c r="AK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71"/>
      <c r="AK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71"/>
      <c r="AK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71"/>
      <c r="AK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71"/>
      <c r="AK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71"/>
      <c r="AK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71"/>
      <c r="AK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71"/>
      <c r="AK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71"/>
      <c r="AK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71"/>
      <c r="AK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71"/>
      <c r="AK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71"/>
      <c r="AK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71"/>
      <c r="AK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71"/>
      <c r="AK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71"/>
      <c r="AK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71"/>
      <c r="AK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71"/>
      <c r="AK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71"/>
      <c r="AK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71"/>
      <c r="AK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71"/>
      <c r="AK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71"/>
      <c r="AK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71"/>
      <c r="AK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71"/>
      <c r="AK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71"/>
      <c r="AK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71"/>
      <c r="AK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71"/>
      <c r="AK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71"/>
      <c r="AK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71"/>
      <c r="AK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71"/>
      <c r="AK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71"/>
      <c r="AK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71"/>
      <c r="AK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71"/>
      <c r="AK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71"/>
      <c r="AK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71"/>
      <c r="AK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71"/>
      <c r="AK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71"/>
      <c r="AK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71"/>
      <c r="AK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71"/>
      <c r="AK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71"/>
      <c r="AK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71"/>
      <c r="AK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71"/>
      <c r="AK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71"/>
      <c r="AK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71"/>
      <c r="AK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71"/>
      <c r="AK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71"/>
      <c r="AK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71"/>
      <c r="AK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71"/>
      <c r="AK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71"/>
      <c r="AK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71"/>
      <c r="AK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71"/>
      <c r="AK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71"/>
      <c r="AK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71"/>
      <c r="AK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71"/>
      <c r="AK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71"/>
      <c r="AK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71"/>
      <c r="AK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71"/>
      <c r="AK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71"/>
      <c r="AK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71"/>
      <c r="AK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71"/>
      <c r="AK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71"/>
      <c r="AK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71"/>
      <c r="AK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71"/>
      <c r="AK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71"/>
      <c r="AK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71"/>
      <c r="AK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71"/>
      <c r="AK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71"/>
      <c r="AK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71"/>
      <c r="AK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71"/>
      <c r="AK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71"/>
      <c r="AK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71"/>
      <c r="AK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71"/>
      <c r="AK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71"/>
      <c r="AK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71"/>
      <c r="AK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71"/>
      <c r="AK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71"/>
      <c r="AK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71"/>
      <c r="AK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71"/>
      <c r="AK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71"/>
      <c r="AK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71"/>
      <c r="AK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71"/>
      <c r="AK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71"/>
      <c r="AK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71"/>
      <c r="AK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71"/>
      <c r="AK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71"/>
      <c r="AK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71"/>
      <c r="AK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71"/>
      <c r="AK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71"/>
      <c r="AK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71"/>
      <c r="AK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71"/>
      <c r="AK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71"/>
      <c r="AK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71"/>
      <c r="AK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71"/>
      <c r="AK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71"/>
      <c r="AK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71"/>
      <c r="AK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71"/>
      <c r="AK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71"/>
      <c r="AK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71"/>
      <c r="AK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71"/>
      <c r="AK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71"/>
      <c r="AK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71"/>
      <c r="AK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71"/>
      <c r="AK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71"/>
      <c r="AK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71"/>
      <c r="AK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71"/>
      <c r="AK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71"/>
      <c r="AK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71"/>
      <c r="AK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71"/>
      <c r="AK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71"/>
      <c r="AK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71"/>
      <c r="AK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71"/>
      <c r="AK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71"/>
      <c r="AK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71"/>
      <c r="AK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71"/>
      <c r="AK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71"/>
      <c r="AK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71"/>
      <c r="AK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71"/>
      <c r="AK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71"/>
      <c r="AK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71"/>
      <c r="AK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71"/>
      <c r="AK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71"/>
      <c r="AK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71"/>
      <c r="AK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71"/>
      <c r="AK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71"/>
      <c r="AK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71"/>
      <c r="AK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71"/>
      <c r="AK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71"/>
      <c r="AK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71"/>
      <c r="AK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71"/>
      <c r="AK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71"/>
      <c r="AK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71"/>
      <c r="AK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71"/>
      <c r="AK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71"/>
      <c r="AK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71"/>
      <c r="AK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71"/>
      <c r="AK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71"/>
      <c r="AK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71"/>
      <c r="AK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71"/>
      <c r="AK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71"/>
      <c r="AK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71"/>
      <c r="AK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71"/>
      <c r="AK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71"/>
      <c r="AK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71"/>
      <c r="AK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71"/>
      <c r="AK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71"/>
      <c r="AK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71"/>
      <c r="AK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71"/>
      <c r="AK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71"/>
      <c r="AK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71"/>
      <c r="AK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71"/>
      <c r="AK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71"/>
      <c r="AK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71"/>
      <c r="AK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71"/>
      <c r="AK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71"/>
      <c r="AK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71"/>
      <c r="AK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71"/>
      <c r="AK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71"/>
      <c r="AK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71"/>
      <c r="AK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71"/>
      <c r="AK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71"/>
      <c r="AK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71"/>
      <c r="AK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71"/>
      <c r="AK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71"/>
      <c r="AK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71"/>
      <c r="AK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71"/>
      <c r="AK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71"/>
      <c r="AK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71"/>
      <c r="AK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71"/>
      <c r="AK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71"/>
      <c r="AK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71"/>
      <c r="AK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71"/>
      <c r="AK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71"/>
      <c r="AK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71"/>
      <c r="AK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71"/>
      <c r="AK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71"/>
      <c r="AK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71"/>
      <c r="AK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71"/>
      <c r="AK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71"/>
      <c r="AK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71"/>
      <c r="AK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71"/>
      <c r="AK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71"/>
      <c r="AK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71"/>
      <c r="AK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71"/>
      <c r="AK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71"/>
      <c r="AK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71"/>
      <c r="AK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71"/>
      <c r="AK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71"/>
      <c r="AK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71"/>
      <c r="AK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71"/>
      <c r="AK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71"/>
      <c r="AK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71"/>
      <c r="AK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71"/>
      <c r="AK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71"/>
      <c r="AK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71"/>
      <c r="AK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71"/>
      <c r="AK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71"/>
      <c r="AK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71"/>
      <c r="AK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71"/>
      <c r="AK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71"/>
      <c r="AK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71"/>
      <c r="AK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71"/>
      <c r="AK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71"/>
      <c r="AK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71"/>
      <c r="AK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71"/>
      <c r="AK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71"/>
      <c r="AK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71"/>
      <c r="AK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71"/>
      <c r="AK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71"/>
      <c r="AK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71"/>
      <c r="AK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71"/>
      <c r="AK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71"/>
      <c r="AK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71"/>
      <c r="AK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71"/>
      <c r="AK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71"/>
      <c r="AK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71"/>
      <c r="AK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71"/>
      <c r="AK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71"/>
      <c r="AK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71"/>
      <c r="AK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71"/>
      <c r="AK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71"/>
      <c r="AK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71"/>
      <c r="AK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71"/>
      <c r="AK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71"/>
      <c r="AK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71"/>
      <c r="AK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71"/>
      <c r="AK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71"/>
      <c r="AK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71"/>
      <c r="AK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71"/>
      <c r="AK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71"/>
      <c r="AK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71"/>
      <c r="AK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71"/>
      <c r="AK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71"/>
      <c r="AK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71"/>
      <c r="AK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71"/>
      <c r="AK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71"/>
      <c r="AK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71"/>
      <c r="AK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71"/>
      <c r="AK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71"/>
      <c r="AK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71"/>
      <c r="AK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71"/>
      <c r="AK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71"/>
      <c r="AK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71"/>
      <c r="AK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71"/>
      <c r="AK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71"/>
      <c r="AK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71"/>
      <c r="AK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71"/>
      <c r="AK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71"/>
      <c r="AK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71"/>
      <c r="AK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71"/>
      <c r="AK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71"/>
      <c r="AK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71"/>
      <c r="AK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71"/>
      <c r="AK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71"/>
      <c r="AK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71"/>
      <c r="AK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71"/>
      <c r="AK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71"/>
      <c r="AK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71"/>
      <c r="AK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71"/>
      <c r="AK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71"/>
      <c r="AK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71"/>
      <c r="AK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71"/>
      <c r="AK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71"/>
      <c r="AK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71"/>
      <c r="AK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71"/>
      <c r="AK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71"/>
      <c r="AK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71"/>
      <c r="AK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71"/>
      <c r="AK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71"/>
      <c r="AK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71"/>
      <c r="AK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71"/>
      <c r="AK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71"/>
      <c r="AK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71"/>
      <c r="AK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71"/>
      <c r="AK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71"/>
      <c r="AK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71"/>
      <c r="AK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71"/>
      <c r="AK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71"/>
      <c r="AK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71"/>
      <c r="AK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71"/>
      <c r="AK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71"/>
      <c r="AK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71"/>
      <c r="AK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71"/>
      <c r="AK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71"/>
      <c r="AK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71"/>
      <c r="AK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71"/>
      <c r="AK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71"/>
      <c r="AK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71"/>
      <c r="AK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71"/>
      <c r="AK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71"/>
      <c r="AK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71"/>
      <c r="AK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71"/>
      <c r="AK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71"/>
      <c r="AK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71"/>
      <c r="AK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71"/>
      <c r="AK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71"/>
      <c r="AK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71"/>
      <c r="AK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71"/>
      <c r="AK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71"/>
      <c r="AK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71"/>
      <c r="AK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71"/>
      <c r="AK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71"/>
      <c r="AK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71"/>
      <c r="AK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71"/>
      <c r="AK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71"/>
      <c r="AK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71"/>
      <c r="AK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71"/>
      <c r="AK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71"/>
      <c r="AK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71"/>
      <c r="AK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71"/>
      <c r="AK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71"/>
      <c r="AK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71"/>
      <c r="AK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71"/>
      <c r="AK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71"/>
      <c r="AK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71"/>
      <c r="AK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71"/>
      <c r="AK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71"/>
      <c r="AK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71"/>
      <c r="AK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71"/>
      <c r="AK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71"/>
      <c r="AK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71"/>
      <c r="AK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71"/>
      <c r="AK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71"/>
      <c r="AK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71"/>
      <c r="AK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71"/>
      <c r="AK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71"/>
      <c r="AK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71"/>
      <c r="AK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71"/>
      <c r="AK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71"/>
      <c r="AK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71"/>
      <c r="AK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71"/>
      <c r="AK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71"/>
      <c r="AK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71"/>
      <c r="AK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71"/>
      <c r="AK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71"/>
      <c r="AK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71"/>
      <c r="AK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71"/>
      <c r="AK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71"/>
      <c r="AK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71"/>
      <c r="AK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71"/>
      <c r="AK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71"/>
      <c r="AK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71"/>
      <c r="AK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71"/>
      <c r="AK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71"/>
      <c r="AK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71"/>
      <c r="AK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71"/>
      <c r="AK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71"/>
      <c r="AK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71"/>
      <c r="AK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71"/>
      <c r="AK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71"/>
      <c r="AK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71"/>
      <c r="AK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71"/>
      <c r="AK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71"/>
      <c r="AK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71"/>
      <c r="AK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71"/>
      <c r="AK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71"/>
      <c r="AK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71"/>
      <c r="AK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71"/>
      <c r="AK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71"/>
      <c r="AK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71"/>
      <c r="AK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71"/>
      <c r="AK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71"/>
      <c r="AK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71"/>
      <c r="AK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71"/>
      <c r="AK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71"/>
      <c r="AK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71"/>
      <c r="AK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71"/>
      <c r="AK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71"/>
      <c r="AK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71"/>
      <c r="AK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71"/>
      <c r="AK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71"/>
      <c r="AK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71"/>
      <c r="AK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71"/>
      <c r="AK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71"/>
      <c r="AK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71"/>
      <c r="AK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71"/>
      <c r="AK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71"/>
      <c r="AK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71"/>
      <c r="AK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71"/>
      <c r="AK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71"/>
      <c r="AK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71"/>
      <c r="AK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71"/>
      <c r="AK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71"/>
      <c r="AK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71"/>
      <c r="AK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71"/>
      <c r="AK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71"/>
      <c r="AK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71"/>
      <c r="AK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71"/>
      <c r="AK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71"/>
      <c r="AK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71"/>
      <c r="AK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71"/>
      <c r="AK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71"/>
      <c r="AK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71"/>
      <c r="AK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71"/>
      <c r="AK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71"/>
      <c r="AK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71"/>
      <c r="AK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71"/>
      <c r="AK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71"/>
      <c r="AK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71"/>
      <c r="AK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71"/>
      <c r="AK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71"/>
      <c r="AK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71"/>
      <c r="AK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71"/>
      <c r="AK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71"/>
      <c r="AK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71"/>
      <c r="AK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71"/>
      <c r="AK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71"/>
      <c r="AK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71"/>
      <c r="AK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71"/>
      <c r="AK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71"/>
      <c r="AK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71"/>
      <c r="AK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71"/>
      <c r="AK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71"/>
      <c r="AK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71"/>
      <c r="AK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71"/>
      <c r="AK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71"/>
      <c r="AK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71"/>
      <c r="AK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71"/>
      <c r="AK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71"/>
      <c r="AK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71"/>
      <c r="AK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71"/>
      <c r="AK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71"/>
      <c r="AK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71"/>
      <c r="AK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71"/>
      <c r="AK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71"/>
      <c r="AK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71"/>
      <c r="AK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71"/>
      <c r="AK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71"/>
      <c r="AK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71"/>
      <c r="AK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71"/>
      <c r="AK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71"/>
      <c r="AK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71"/>
      <c r="AK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71"/>
      <c r="AK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71"/>
      <c r="AK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71"/>
      <c r="AK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71"/>
      <c r="AK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71"/>
      <c r="AK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71"/>
      <c r="AK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71"/>
      <c r="AK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71"/>
      <c r="AK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71"/>
      <c r="AK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71"/>
      <c r="AK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71"/>
      <c r="AK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71"/>
      <c r="AK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71"/>
      <c r="AK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71"/>
      <c r="AK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71"/>
      <c r="AK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71"/>
      <c r="AK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71"/>
      <c r="AK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71"/>
      <c r="AK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71"/>
      <c r="AK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71"/>
      <c r="AK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71"/>
      <c r="AK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71"/>
      <c r="AK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71"/>
      <c r="AK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71"/>
      <c r="AK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71"/>
      <c r="AK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71"/>
      <c r="AK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71"/>
      <c r="AK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71"/>
      <c r="AK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71"/>
      <c r="AK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71"/>
      <c r="AK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71"/>
      <c r="AK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71"/>
      <c r="AK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71"/>
      <c r="AK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71"/>
      <c r="AK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71"/>
      <c r="AK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71"/>
      <c r="AK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71"/>
      <c r="AK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71"/>
      <c r="AK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71"/>
      <c r="AK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71"/>
      <c r="AK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71"/>
      <c r="AK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71"/>
      <c r="AK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71"/>
      <c r="AK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71"/>
      <c r="AK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71"/>
      <c r="AK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71"/>
      <c r="AK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71"/>
      <c r="AK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71"/>
      <c r="AK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71"/>
      <c r="AK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71"/>
      <c r="AK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71"/>
      <c r="AK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71"/>
      <c r="AK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71"/>
      <c r="AK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71"/>
      <c r="AK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71"/>
      <c r="AK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71"/>
      <c r="AK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71"/>
      <c r="AK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71"/>
      <c r="AK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71"/>
      <c r="AK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71"/>
      <c r="AK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71"/>
      <c r="AK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71"/>
      <c r="AK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71"/>
      <c r="AK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71"/>
      <c r="AK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71"/>
      <c r="AK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71"/>
      <c r="AK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71"/>
      <c r="AK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71"/>
      <c r="AK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71"/>
      <c r="AK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71"/>
      <c r="AK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71"/>
      <c r="AK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71"/>
      <c r="AK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71"/>
      <c r="AK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71"/>
      <c r="AK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71"/>
      <c r="AK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71"/>
      <c r="AK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71"/>
      <c r="AK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71"/>
      <c r="AK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71"/>
      <c r="AK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71"/>
      <c r="AK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71"/>
      <c r="AK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71"/>
      <c r="AK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71"/>
      <c r="AK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71"/>
      <c r="AK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71"/>
      <c r="AK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71"/>
      <c r="AK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71"/>
      <c r="AK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71"/>
      <c r="AK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71"/>
      <c r="AK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71"/>
      <c r="AK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71"/>
      <c r="AK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71"/>
      <c r="AK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71"/>
      <c r="AK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71"/>
      <c r="AK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71"/>
      <c r="AK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71"/>
      <c r="AK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71"/>
      <c r="AK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71"/>
      <c r="AK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71"/>
      <c r="AK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71"/>
      <c r="AK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71"/>
      <c r="AK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71"/>
      <c r="AK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71"/>
      <c r="AK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71"/>
      <c r="AK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71"/>
      <c r="AK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71"/>
      <c r="AK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71"/>
      <c r="AK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71"/>
      <c r="AK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71"/>
      <c r="AK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71"/>
      <c r="AK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71"/>
      <c r="AK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71"/>
      <c r="AK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71"/>
      <c r="AK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71"/>
      <c r="AK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71"/>
      <c r="AK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71"/>
      <c r="AK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71"/>
      <c r="AK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71"/>
      <c r="AK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71"/>
      <c r="AK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71"/>
      <c r="AK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71"/>
      <c r="AK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71"/>
      <c r="AK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71"/>
      <c r="AK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71"/>
      <c r="AK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71"/>
      <c r="AK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71"/>
      <c r="AK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71"/>
      <c r="AK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71"/>
      <c r="AK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71"/>
      <c r="AK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71"/>
      <c r="AK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71"/>
      <c r="AK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71"/>
      <c r="AK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71"/>
      <c r="AK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71"/>
      <c r="AK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71"/>
      <c r="AK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71"/>
      <c r="AK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71"/>
      <c r="AK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71"/>
      <c r="AK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71"/>
      <c r="AK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71"/>
      <c r="AK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71"/>
      <c r="AK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71"/>
      <c r="AK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71"/>
      <c r="AK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71"/>
      <c r="AK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71"/>
      <c r="AK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71"/>
      <c r="AK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71"/>
      <c r="AK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71"/>
      <c r="AK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71"/>
      <c r="AK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71"/>
      <c r="AK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71"/>
      <c r="AK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71"/>
      <c r="AK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71"/>
      <c r="AK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71"/>
      <c r="AK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71"/>
      <c r="AK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71"/>
      <c r="AK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71"/>
      <c r="AK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71"/>
      <c r="AK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71"/>
      <c r="AK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71"/>
      <c r="AK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71"/>
      <c r="AK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71"/>
      <c r="AK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71"/>
      <c r="AK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71"/>
      <c r="AK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71"/>
      <c r="AK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71"/>
      <c r="AK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71"/>
      <c r="AK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71"/>
      <c r="AK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71"/>
      <c r="AK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71"/>
      <c r="AK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71"/>
      <c r="AK1002" s="30"/>
    </row>
  </sheetData>
  <mergeCells count="4">
    <mergeCell ref="P1:R1"/>
    <mergeCell ref="S1:X1"/>
    <mergeCell ref="Y1:AD1"/>
    <mergeCell ref="AE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13"/>
    <col customWidth="1" min="14" max="14" width="18.88"/>
  </cols>
  <sheetData>
    <row r="1">
      <c r="A1" s="2"/>
      <c r="B1" s="2"/>
      <c r="C1" s="2"/>
      <c r="D1" s="13" t="s">
        <v>2</v>
      </c>
      <c r="G1" s="24"/>
      <c r="H1" s="14" t="s">
        <v>3</v>
      </c>
      <c r="N1" s="14"/>
      <c r="O1" s="15" t="s">
        <v>4</v>
      </c>
      <c r="U1" s="75"/>
      <c r="V1" s="16" t="s">
        <v>5</v>
      </c>
      <c r="AA1" s="76"/>
      <c r="AC1" s="77" t="s">
        <v>476</v>
      </c>
    </row>
    <row r="2">
      <c r="A2" s="17" t="s">
        <v>6</v>
      </c>
      <c r="B2" s="17" t="s">
        <v>7</v>
      </c>
      <c r="C2" s="19" t="s">
        <v>9</v>
      </c>
      <c r="D2" s="24" t="s">
        <v>21</v>
      </c>
      <c r="E2" s="24" t="s">
        <v>22</v>
      </c>
      <c r="F2" s="24" t="s">
        <v>23</v>
      </c>
      <c r="G2" s="24" t="s">
        <v>477</v>
      </c>
      <c r="H2" s="14" t="s">
        <v>24</v>
      </c>
      <c r="I2" s="14" t="s">
        <v>25</v>
      </c>
      <c r="J2" s="14" t="s">
        <v>26</v>
      </c>
      <c r="K2" s="14" t="s">
        <v>27</v>
      </c>
      <c r="L2" s="14" t="s">
        <v>28</v>
      </c>
      <c r="M2" s="14" t="s">
        <v>29</v>
      </c>
      <c r="N2" s="14" t="s">
        <v>477</v>
      </c>
      <c r="O2" s="15" t="s">
        <v>30</v>
      </c>
      <c r="P2" s="15" t="s">
        <v>31</v>
      </c>
      <c r="Q2" s="15" t="s">
        <v>32</v>
      </c>
      <c r="R2" s="15" t="s">
        <v>33</v>
      </c>
      <c r="S2" s="15" t="s">
        <v>34</v>
      </c>
      <c r="T2" s="15" t="s">
        <v>35</v>
      </c>
      <c r="U2" s="75" t="s">
        <v>477</v>
      </c>
      <c r="V2" s="25" t="s">
        <v>36</v>
      </c>
      <c r="W2" s="25" t="s">
        <v>37</v>
      </c>
      <c r="X2" s="16" t="s">
        <v>38</v>
      </c>
      <c r="Y2" s="25" t="s">
        <v>39</v>
      </c>
      <c r="Z2" s="16" t="s">
        <v>40</v>
      </c>
      <c r="AA2" s="78" t="s">
        <v>477</v>
      </c>
      <c r="AC2" s="77" t="s">
        <v>477</v>
      </c>
    </row>
    <row r="3">
      <c r="A3" s="2" t="s">
        <v>421</v>
      </c>
      <c r="B3" s="4" t="s">
        <v>422</v>
      </c>
      <c r="C3" s="2">
        <v>13.0</v>
      </c>
      <c r="D3" s="2">
        <v>87.0</v>
      </c>
      <c r="E3" s="2">
        <v>89.0</v>
      </c>
      <c r="F3" s="2">
        <v>89.0</v>
      </c>
      <c r="G3" s="79">
        <f t="shared" ref="G3:G78" si="1">SUM((D3*$D$81)+(E3*$D$82)+(F3*$D$83))</f>
        <v>88.2</v>
      </c>
      <c r="H3" s="2">
        <v>89.0</v>
      </c>
      <c r="I3" s="2">
        <v>88.0</v>
      </c>
      <c r="J3" s="2">
        <v>88.0</v>
      </c>
      <c r="K3" s="2">
        <v>89.0</v>
      </c>
      <c r="L3" s="2">
        <v>89.0</v>
      </c>
      <c r="M3" s="2">
        <v>89.0</v>
      </c>
      <c r="N3" s="80">
        <f t="shared" ref="N3:N78" si="2">SUM((H3*$D$84)+(I3*$D$85)+(J3*$D$86)+(K3*$D$87)+(L3*$D$88)+(M3*$D$89))</f>
        <v>88.6</v>
      </c>
      <c r="O3" s="2">
        <v>88.0</v>
      </c>
      <c r="P3" s="38">
        <v>89.0</v>
      </c>
      <c r="Q3" s="38">
        <v>89.0</v>
      </c>
      <c r="R3" s="2">
        <v>87.0</v>
      </c>
      <c r="S3" s="2">
        <v>88.0</v>
      </c>
      <c r="T3" s="2">
        <v>88.0</v>
      </c>
      <c r="U3" s="81">
        <f t="shared" ref="U3:U78" si="3">SUM((O3*$D$90)+(P3*$D$91)+(Q3*$D$92)+(R3*$D$93)+(S3*$D$94)+(T3*$D$95))</f>
        <v>88.25</v>
      </c>
      <c r="V3" s="2">
        <v>88.0</v>
      </c>
      <c r="W3" s="2">
        <v>95.0</v>
      </c>
      <c r="X3" s="38">
        <v>89.0</v>
      </c>
      <c r="Y3" s="2">
        <v>89.0</v>
      </c>
      <c r="Z3" s="2">
        <v>85.0</v>
      </c>
      <c r="AA3" s="76">
        <f t="shared" ref="AA3:AA78" si="4">SUM((V3*$D$96)+(W3*$D$97)+(X3*$D$98)+(Y3*$D$99)+(Z3*$D$100))</f>
        <v>89.1</v>
      </c>
      <c r="AC3" s="82">
        <f t="shared" ref="AC3:AC78" si="5">SUM((G3*$I$81)+(N3*$I$82)+(U3*$I$83)+(AA3*$I$84))</f>
        <v>88.6225</v>
      </c>
    </row>
    <row r="4">
      <c r="A4" s="2" t="s">
        <v>257</v>
      </c>
      <c r="B4" s="51" t="s">
        <v>258</v>
      </c>
      <c r="C4" s="2">
        <v>32.0</v>
      </c>
      <c r="D4" s="2">
        <v>74.0</v>
      </c>
      <c r="E4" s="2">
        <v>78.0</v>
      </c>
      <c r="F4" s="2">
        <v>77.0</v>
      </c>
      <c r="G4" s="79">
        <f t="shared" si="1"/>
        <v>76.15</v>
      </c>
      <c r="H4" s="2">
        <v>79.0</v>
      </c>
      <c r="I4" s="2">
        <v>77.0</v>
      </c>
      <c r="J4" s="2">
        <v>78.0</v>
      </c>
      <c r="K4" s="2">
        <v>79.0</v>
      </c>
      <c r="L4" s="38">
        <v>78.0</v>
      </c>
      <c r="M4" s="2">
        <v>80.0</v>
      </c>
      <c r="N4" s="80">
        <f t="shared" si="2"/>
        <v>78.3</v>
      </c>
      <c r="O4" s="2">
        <v>75.0</v>
      </c>
      <c r="P4" s="2">
        <v>80.0</v>
      </c>
      <c r="Q4" s="2">
        <v>79.0</v>
      </c>
      <c r="R4" s="2">
        <v>79.0</v>
      </c>
      <c r="S4" s="2">
        <v>74.0</v>
      </c>
      <c r="T4" s="2">
        <v>77.0</v>
      </c>
      <c r="U4" s="81">
        <f t="shared" si="3"/>
        <v>77.35</v>
      </c>
      <c r="V4" s="2">
        <v>76.0</v>
      </c>
      <c r="W4" s="2">
        <v>84.0</v>
      </c>
      <c r="X4" s="2">
        <v>81.0</v>
      </c>
      <c r="Y4" s="2">
        <v>77.0</v>
      </c>
      <c r="Z4" s="2">
        <v>72.0</v>
      </c>
      <c r="AA4" s="76">
        <f t="shared" si="4"/>
        <v>77.7</v>
      </c>
      <c r="AC4" s="82">
        <f t="shared" si="5"/>
        <v>77.41</v>
      </c>
    </row>
    <row r="5">
      <c r="A5" s="2" t="s">
        <v>430</v>
      </c>
      <c r="B5" s="27" t="s">
        <v>431</v>
      </c>
      <c r="C5" s="29">
        <v>38.0</v>
      </c>
      <c r="D5" s="2">
        <v>71.0</v>
      </c>
      <c r="E5" s="2">
        <v>73.0</v>
      </c>
      <c r="F5" s="2">
        <v>73.0</v>
      </c>
      <c r="G5" s="79">
        <f t="shared" si="1"/>
        <v>72.2</v>
      </c>
      <c r="H5" s="2">
        <v>75.0</v>
      </c>
      <c r="I5" s="2">
        <v>71.0</v>
      </c>
      <c r="J5" s="2">
        <v>77.0</v>
      </c>
      <c r="K5" s="2">
        <v>73.0</v>
      </c>
      <c r="L5" s="2">
        <v>78.0</v>
      </c>
      <c r="M5" s="2">
        <v>73.0</v>
      </c>
      <c r="N5" s="80">
        <f t="shared" si="2"/>
        <v>74.65</v>
      </c>
      <c r="O5" s="2">
        <v>75.0</v>
      </c>
      <c r="P5" s="38">
        <v>75.0</v>
      </c>
      <c r="Q5" s="2">
        <v>74.0</v>
      </c>
      <c r="R5" s="2">
        <v>73.0</v>
      </c>
      <c r="S5" s="2">
        <v>71.0</v>
      </c>
      <c r="T5" s="2">
        <v>73.0</v>
      </c>
      <c r="U5" s="81">
        <f t="shared" si="3"/>
        <v>73.8</v>
      </c>
      <c r="V5" s="2">
        <v>73.0</v>
      </c>
      <c r="W5" s="2">
        <v>91.0</v>
      </c>
      <c r="X5" s="2">
        <v>78.0</v>
      </c>
      <c r="Y5" s="2">
        <v>80.0</v>
      </c>
      <c r="Z5" s="2">
        <v>78.0</v>
      </c>
      <c r="AA5" s="76">
        <f t="shared" si="4"/>
        <v>79.4</v>
      </c>
      <c r="AC5" s="82">
        <f t="shared" si="5"/>
        <v>75.5725</v>
      </c>
    </row>
    <row r="6">
      <c r="A6" s="2" t="s">
        <v>200</v>
      </c>
      <c r="B6" s="2" t="s">
        <v>201</v>
      </c>
      <c r="C6" s="29">
        <v>51.0</v>
      </c>
      <c r="D6" s="27">
        <v>66.0</v>
      </c>
      <c r="E6" s="27">
        <v>67.0</v>
      </c>
      <c r="F6" s="27">
        <v>70.0</v>
      </c>
      <c r="G6" s="79">
        <f t="shared" si="1"/>
        <v>67.35</v>
      </c>
      <c r="H6" s="27">
        <v>71.0</v>
      </c>
      <c r="I6" s="27">
        <v>71.0</v>
      </c>
      <c r="J6" s="27">
        <v>64.0</v>
      </c>
      <c r="K6" s="27">
        <v>68.0</v>
      </c>
      <c r="L6" s="27">
        <v>66.0</v>
      </c>
      <c r="M6" s="27">
        <v>67.0</v>
      </c>
      <c r="N6" s="80">
        <f t="shared" si="2"/>
        <v>68.2</v>
      </c>
      <c r="O6" s="27">
        <v>71.0</v>
      </c>
      <c r="P6" s="27">
        <v>65.0</v>
      </c>
      <c r="Q6" s="27">
        <v>72.0</v>
      </c>
      <c r="R6" s="27">
        <v>65.0</v>
      </c>
      <c r="S6" s="27">
        <v>66.0</v>
      </c>
      <c r="T6" s="27">
        <v>69.0</v>
      </c>
      <c r="U6" s="81">
        <f t="shared" si="3"/>
        <v>68.25</v>
      </c>
      <c r="V6" s="27">
        <v>69.0</v>
      </c>
      <c r="W6" s="27">
        <v>89.0</v>
      </c>
      <c r="X6" s="27">
        <v>74.0</v>
      </c>
      <c r="Y6" s="27">
        <v>79.0</v>
      </c>
      <c r="Z6" s="27">
        <v>80.0</v>
      </c>
      <c r="AA6" s="76">
        <f t="shared" si="4"/>
        <v>77.45</v>
      </c>
      <c r="AC6" s="82">
        <f t="shared" si="5"/>
        <v>71.2325</v>
      </c>
    </row>
    <row r="7">
      <c r="A7" s="2" t="s">
        <v>448</v>
      </c>
      <c r="B7" s="2" t="s">
        <v>449</v>
      </c>
      <c r="C7" s="29">
        <v>51.0</v>
      </c>
      <c r="D7" s="27">
        <v>67.0</v>
      </c>
      <c r="E7" s="27">
        <v>67.0</v>
      </c>
      <c r="F7" s="27">
        <v>64.0</v>
      </c>
      <c r="G7" s="79">
        <f t="shared" si="1"/>
        <v>66.25</v>
      </c>
      <c r="H7" s="27">
        <v>68.0</v>
      </c>
      <c r="I7" s="27">
        <v>71.0</v>
      </c>
      <c r="J7" s="27">
        <v>65.0</v>
      </c>
      <c r="K7" s="27">
        <v>64.0</v>
      </c>
      <c r="L7" s="27">
        <v>64.0</v>
      </c>
      <c r="M7" s="27">
        <v>63.0</v>
      </c>
      <c r="N7" s="80">
        <f t="shared" si="2"/>
        <v>66.55</v>
      </c>
      <c r="O7" s="27">
        <v>64.0</v>
      </c>
      <c r="P7" s="27">
        <v>69.0</v>
      </c>
      <c r="Q7" s="27">
        <v>67.0</v>
      </c>
      <c r="R7" s="27">
        <v>67.0</v>
      </c>
      <c r="S7" s="27">
        <v>66.0</v>
      </c>
      <c r="T7" s="27">
        <v>63.0</v>
      </c>
      <c r="U7" s="81">
        <f t="shared" si="3"/>
        <v>66.3</v>
      </c>
      <c r="V7" s="27">
        <v>66.0</v>
      </c>
      <c r="W7" s="27">
        <v>83.0</v>
      </c>
      <c r="X7" s="27">
        <v>70.0</v>
      </c>
      <c r="Y7" s="27">
        <v>74.0</v>
      </c>
      <c r="Z7" s="27">
        <v>74.0</v>
      </c>
      <c r="AA7" s="76">
        <f t="shared" si="4"/>
        <v>72.8</v>
      </c>
      <c r="AC7" s="82">
        <f t="shared" si="5"/>
        <v>68.625</v>
      </c>
    </row>
    <row r="8">
      <c r="A8" s="2" t="s">
        <v>266</v>
      </c>
      <c r="B8" s="2" t="s">
        <v>267</v>
      </c>
      <c r="C8" s="29">
        <v>316.0</v>
      </c>
      <c r="D8" s="2">
        <v>64.0</v>
      </c>
      <c r="E8" s="2">
        <v>64.0</v>
      </c>
      <c r="F8" s="2">
        <v>61.0</v>
      </c>
      <c r="G8" s="79">
        <f t="shared" si="1"/>
        <v>63.25</v>
      </c>
      <c r="H8" s="2">
        <v>61.0</v>
      </c>
      <c r="I8" s="2">
        <v>64.0</v>
      </c>
      <c r="J8" s="2">
        <v>64.0</v>
      </c>
      <c r="K8" s="2">
        <v>68.0</v>
      </c>
      <c r="L8" s="2">
        <v>52.0</v>
      </c>
      <c r="M8" s="2">
        <v>58.0</v>
      </c>
      <c r="N8" s="80">
        <f t="shared" si="2"/>
        <v>61.75</v>
      </c>
      <c r="O8" s="2">
        <v>68.0</v>
      </c>
      <c r="P8" s="2">
        <v>52.0</v>
      </c>
      <c r="Q8" s="2">
        <v>64.0</v>
      </c>
      <c r="R8" s="2">
        <v>52.0</v>
      </c>
      <c r="S8" s="2">
        <v>55.0</v>
      </c>
      <c r="T8" s="2">
        <v>64.0</v>
      </c>
      <c r="U8" s="81">
        <f t="shared" si="3"/>
        <v>59.45</v>
      </c>
      <c r="V8" s="38">
        <v>63.0</v>
      </c>
      <c r="W8" s="2">
        <v>83.0</v>
      </c>
      <c r="X8" s="38">
        <v>63.0</v>
      </c>
      <c r="Y8" s="2">
        <v>73.0</v>
      </c>
      <c r="Z8" s="2">
        <v>73.0</v>
      </c>
      <c r="AA8" s="76">
        <f t="shared" si="4"/>
        <v>70.5</v>
      </c>
      <c r="AC8" s="82">
        <f t="shared" si="5"/>
        <v>64.8425</v>
      </c>
    </row>
    <row r="9">
      <c r="A9" s="26" t="s">
        <v>380</v>
      </c>
      <c r="B9" s="27" t="s">
        <v>381</v>
      </c>
      <c r="C9" s="29">
        <v>63.0</v>
      </c>
      <c r="D9" s="57">
        <v>61.0</v>
      </c>
      <c r="E9" s="57">
        <v>66.0</v>
      </c>
      <c r="F9" s="58">
        <v>62.0</v>
      </c>
      <c r="G9" s="79">
        <f t="shared" si="1"/>
        <v>63</v>
      </c>
      <c r="H9" s="2">
        <v>61.0</v>
      </c>
      <c r="I9" s="2">
        <v>66.0</v>
      </c>
      <c r="J9" s="2">
        <v>65.0</v>
      </c>
      <c r="K9" s="2">
        <v>62.0</v>
      </c>
      <c r="L9" s="2">
        <v>65.0</v>
      </c>
      <c r="M9" s="2">
        <v>66.0</v>
      </c>
      <c r="N9" s="80">
        <f t="shared" si="2"/>
        <v>63.8</v>
      </c>
      <c r="O9" s="58">
        <v>61.0</v>
      </c>
      <c r="P9" s="58">
        <v>60.0</v>
      </c>
      <c r="Q9" s="58">
        <v>64.0</v>
      </c>
      <c r="R9" s="58">
        <v>60.0</v>
      </c>
      <c r="S9" s="59">
        <v>60.0</v>
      </c>
      <c r="T9" s="59">
        <v>60.0</v>
      </c>
      <c r="U9" s="81">
        <f t="shared" si="3"/>
        <v>61.05</v>
      </c>
      <c r="V9" s="2">
        <v>61.0</v>
      </c>
      <c r="W9" s="2">
        <v>73.0</v>
      </c>
      <c r="X9" s="2">
        <v>67.0</v>
      </c>
      <c r="Y9" s="2">
        <v>65.0</v>
      </c>
      <c r="Z9" s="2">
        <v>63.0</v>
      </c>
      <c r="AA9" s="76">
        <f t="shared" si="4"/>
        <v>65.3</v>
      </c>
      <c r="AC9" s="82">
        <f t="shared" si="5"/>
        <v>63.7125</v>
      </c>
    </row>
    <row r="10">
      <c r="A10" s="2" t="s">
        <v>462</v>
      </c>
      <c r="B10" s="2" t="s">
        <v>463</v>
      </c>
      <c r="C10" s="48">
        <v>287.0</v>
      </c>
      <c r="D10" s="4">
        <v>53.0</v>
      </c>
      <c r="E10" s="4">
        <v>68.0</v>
      </c>
      <c r="F10" s="4">
        <v>62.0</v>
      </c>
      <c r="G10" s="79">
        <f t="shared" si="1"/>
        <v>60.5</v>
      </c>
      <c r="H10" s="4">
        <v>68.0</v>
      </c>
      <c r="I10" s="4">
        <v>62.0</v>
      </c>
      <c r="J10" s="38">
        <v>63.0</v>
      </c>
      <c r="K10" s="4">
        <v>68.0</v>
      </c>
      <c r="L10" s="4">
        <v>65.0</v>
      </c>
      <c r="M10" s="4">
        <v>65.0</v>
      </c>
      <c r="N10" s="80">
        <f t="shared" si="2"/>
        <v>65.2</v>
      </c>
      <c r="O10" s="4">
        <v>68.0</v>
      </c>
      <c r="P10" s="4">
        <v>56.0</v>
      </c>
      <c r="Q10" s="38">
        <v>63.0</v>
      </c>
      <c r="R10" s="4">
        <v>65.0</v>
      </c>
      <c r="S10" s="4">
        <v>56.0</v>
      </c>
      <c r="T10" s="4">
        <v>53.0</v>
      </c>
      <c r="U10" s="81">
        <f t="shared" si="3"/>
        <v>61.6</v>
      </c>
      <c r="V10" s="4">
        <v>63.0</v>
      </c>
      <c r="W10" s="4">
        <v>63.0</v>
      </c>
      <c r="X10" s="4">
        <v>69.0</v>
      </c>
      <c r="Y10" s="4">
        <v>63.0</v>
      </c>
      <c r="Z10" s="4">
        <v>63.0</v>
      </c>
      <c r="AA10" s="76">
        <f t="shared" si="4"/>
        <v>63.9</v>
      </c>
      <c r="AC10" s="82">
        <f t="shared" si="5"/>
        <v>63.03</v>
      </c>
    </row>
    <row r="11">
      <c r="A11" s="2" t="s">
        <v>352</v>
      </c>
      <c r="B11" s="2" t="s">
        <v>353</v>
      </c>
      <c r="C11" s="29">
        <v>319.0</v>
      </c>
      <c r="D11" s="2">
        <v>64.0</v>
      </c>
      <c r="E11" s="2">
        <v>68.0</v>
      </c>
      <c r="F11" s="2">
        <v>64.0</v>
      </c>
      <c r="G11" s="79">
        <f t="shared" si="1"/>
        <v>65.4</v>
      </c>
      <c r="H11" s="2">
        <v>52.0</v>
      </c>
      <c r="I11" s="2">
        <v>61.0</v>
      </c>
      <c r="J11" s="2">
        <v>64.0</v>
      </c>
      <c r="K11" s="2">
        <v>64.0</v>
      </c>
      <c r="L11" s="2">
        <v>52.0</v>
      </c>
      <c r="M11" s="2">
        <v>52.0</v>
      </c>
      <c r="N11" s="80">
        <f t="shared" si="2"/>
        <v>58</v>
      </c>
      <c r="O11" s="2">
        <v>68.0</v>
      </c>
      <c r="P11" s="2">
        <v>55.0</v>
      </c>
      <c r="Q11" s="2">
        <v>68.0</v>
      </c>
      <c r="R11" s="2">
        <v>55.0</v>
      </c>
      <c r="S11" s="2">
        <v>64.0</v>
      </c>
      <c r="T11" s="2">
        <v>52.0</v>
      </c>
      <c r="U11" s="81">
        <f t="shared" si="3"/>
        <v>62.05</v>
      </c>
      <c r="V11" s="38">
        <v>61.0</v>
      </c>
      <c r="W11" s="2">
        <v>74.0</v>
      </c>
      <c r="X11" s="38">
        <v>61.0</v>
      </c>
      <c r="Y11" s="2">
        <v>65.0</v>
      </c>
      <c r="Z11" s="2">
        <v>61.0</v>
      </c>
      <c r="AA11" s="76">
        <f t="shared" si="4"/>
        <v>64.2</v>
      </c>
      <c r="AC11" s="82">
        <f t="shared" si="5"/>
        <v>62.6275</v>
      </c>
    </row>
    <row r="12">
      <c r="A12" s="2" t="s">
        <v>393</v>
      </c>
      <c r="B12" s="2" t="s">
        <v>394</v>
      </c>
      <c r="C12" s="48">
        <v>335.0</v>
      </c>
      <c r="D12" s="4">
        <v>61.0</v>
      </c>
      <c r="E12" s="4">
        <v>64.0</v>
      </c>
      <c r="F12" s="4">
        <v>51.0</v>
      </c>
      <c r="G12" s="79">
        <f t="shared" si="1"/>
        <v>59.55</v>
      </c>
      <c r="H12" s="4">
        <v>68.0</v>
      </c>
      <c r="I12" s="4">
        <v>54.0</v>
      </c>
      <c r="J12" s="4">
        <v>64.0</v>
      </c>
      <c r="K12" s="4">
        <v>68.0</v>
      </c>
      <c r="L12" s="4">
        <v>57.0</v>
      </c>
      <c r="M12" s="4">
        <v>57.0</v>
      </c>
      <c r="N12" s="80">
        <f t="shared" si="2"/>
        <v>62.2</v>
      </c>
      <c r="O12" s="4">
        <v>61.0</v>
      </c>
      <c r="P12" s="4">
        <v>61.0</v>
      </c>
      <c r="Q12" s="4">
        <v>61.0</v>
      </c>
      <c r="R12" s="4">
        <v>51.0</v>
      </c>
      <c r="S12" s="4">
        <v>57.0</v>
      </c>
      <c r="T12" s="4">
        <v>61.0</v>
      </c>
      <c r="U12" s="81">
        <f t="shared" si="3"/>
        <v>58.9</v>
      </c>
      <c r="V12" s="4">
        <v>63.0</v>
      </c>
      <c r="W12" s="4">
        <v>73.0</v>
      </c>
      <c r="X12" s="4">
        <v>66.0</v>
      </c>
      <c r="Y12" s="4">
        <v>67.0</v>
      </c>
      <c r="Z12" s="4">
        <v>65.0</v>
      </c>
      <c r="AA12" s="76">
        <f t="shared" si="4"/>
        <v>66.45</v>
      </c>
      <c r="AC12" s="82">
        <f t="shared" si="5"/>
        <v>62.53</v>
      </c>
    </row>
    <row r="13">
      <c r="A13" s="2" t="s">
        <v>301</v>
      </c>
      <c r="B13" s="2" t="s">
        <v>302</v>
      </c>
      <c r="C13" s="29">
        <v>288.0</v>
      </c>
      <c r="D13" s="2">
        <v>65.0</v>
      </c>
      <c r="E13" s="2">
        <v>62.0</v>
      </c>
      <c r="F13" s="2">
        <v>56.0</v>
      </c>
      <c r="G13" s="79">
        <f t="shared" si="1"/>
        <v>61.7</v>
      </c>
      <c r="H13" s="2">
        <v>53.0</v>
      </c>
      <c r="I13" s="2">
        <v>65.0</v>
      </c>
      <c r="J13" s="2">
        <v>68.0</v>
      </c>
      <c r="K13" s="2">
        <v>62.0</v>
      </c>
      <c r="L13" s="2">
        <v>62.0</v>
      </c>
      <c r="M13" s="2">
        <v>53.0</v>
      </c>
      <c r="N13" s="80">
        <f t="shared" si="2"/>
        <v>61.1</v>
      </c>
      <c r="O13" s="2">
        <v>56.0</v>
      </c>
      <c r="P13" s="2">
        <v>65.0</v>
      </c>
      <c r="Q13" s="2">
        <v>68.0</v>
      </c>
      <c r="R13" s="2">
        <v>68.0</v>
      </c>
      <c r="S13" s="2">
        <v>65.0</v>
      </c>
      <c r="T13" s="2">
        <v>59.0</v>
      </c>
      <c r="U13" s="81">
        <f t="shared" si="3"/>
        <v>63.5</v>
      </c>
      <c r="V13" s="38">
        <v>62.0</v>
      </c>
      <c r="W13" s="2">
        <v>73.0</v>
      </c>
      <c r="X13" s="38">
        <v>62.0</v>
      </c>
      <c r="Y13" s="2">
        <v>62.0</v>
      </c>
      <c r="Z13" s="2">
        <v>55.0</v>
      </c>
      <c r="AA13" s="76">
        <f t="shared" si="4"/>
        <v>62.8</v>
      </c>
      <c r="AC13" s="82">
        <f t="shared" si="5"/>
        <v>62.205</v>
      </c>
    </row>
    <row r="14">
      <c r="A14" s="2" t="s">
        <v>377</v>
      </c>
      <c r="B14" s="2" t="s">
        <v>378</v>
      </c>
      <c r="C14" s="2">
        <v>295.0</v>
      </c>
      <c r="D14" s="4">
        <v>59.0</v>
      </c>
      <c r="E14" s="4">
        <v>53.0</v>
      </c>
      <c r="F14" s="4">
        <v>62.0</v>
      </c>
      <c r="G14" s="79">
        <f t="shared" si="1"/>
        <v>57.65</v>
      </c>
      <c r="H14" s="4">
        <v>68.0</v>
      </c>
      <c r="I14" s="4">
        <v>68.0</v>
      </c>
      <c r="J14" s="38">
        <v>61.0</v>
      </c>
      <c r="K14" s="4">
        <v>56.0</v>
      </c>
      <c r="L14" s="4">
        <v>56.0</v>
      </c>
      <c r="M14" s="4">
        <v>68.0</v>
      </c>
      <c r="N14" s="80">
        <f t="shared" si="2"/>
        <v>63</v>
      </c>
      <c r="O14" s="4">
        <v>59.0</v>
      </c>
      <c r="P14" s="4">
        <v>56.0</v>
      </c>
      <c r="Q14" s="38">
        <v>61.0</v>
      </c>
      <c r="R14" s="4">
        <v>59.0</v>
      </c>
      <c r="S14" s="4">
        <v>53.0</v>
      </c>
      <c r="T14" s="4">
        <v>62.0</v>
      </c>
      <c r="U14" s="81">
        <f t="shared" si="3"/>
        <v>58.05</v>
      </c>
      <c r="V14" s="4">
        <v>62.0</v>
      </c>
      <c r="W14" s="4">
        <v>69.0</v>
      </c>
      <c r="X14" s="4">
        <v>65.0</v>
      </c>
      <c r="Y14" s="4">
        <v>65.0</v>
      </c>
      <c r="Z14" s="4">
        <v>64.0</v>
      </c>
      <c r="AA14" s="76">
        <f t="shared" si="4"/>
        <v>64.7</v>
      </c>
      <c r="AC14" s="82">
        <f t="shared" si="5"/>
        <v>61.515</v>
      </c>
    </row>
    <row r="15">
      <c r="A15" s="27" t="s">
        <v>94</v>
      </c>
      <c r="B15" s="2" t="s">
        <v>95</v>
      </c>
      <c r="C15" s="2">
        <v>273.0</v>
      </c>
      <c r="D15" s="38">
        <v>62.0</v>
      </c>
      <c r="E15" s="2">
        <v>49.0</v>
      </c>
      <c r="F15" s="2">
        <v>65.0</v>
      </c>
      <c r="G15" s="79">
        <f t="shared" si="1"/>
        <v>58.2</v>
      </c>
      <c r="H15" s="38">
        <v>62.0</v>
      </c>
      <c r="I15" s="2">
        <v>62.0</v>
      </c>
      <c r="J15" s="2">
        <v>71.0</v>
      </c>
      <c r="K15" s="2">
        <v>62.0</v>
      </c>
      <c r="L15" s="2">
        <v>71.0</v>
      </c>
      <c r="M15" s="2">
        <v>68.0</v>
      </c>
      <c r="N15" s="80">
        <f t="shared" si="2"/>
        <v>65.45</v>
      </c>
      <c r="O15" s="38">
        <v>62.0</v>
      </c>
      <c r="P15" s="2">
        <v>71.0</v>
      </c>
      <c r="Q15" s="2">
        <v>46.0</v>
      </c>
      <c r="R15" s="2">
        <v>43.0</v>
      </c>
      <c r="S15" s="2">
        <v>71.0</v>
      </c>
      <c r="T15" s="2">
        <v>65.0</v>
      </c>
      <c r="U15" s="81">
        <f t="shared" si="3"/>
        <v>59.25</v>
      </c>
      <c r="V15" s="2">
        <v>58.0</v>
      </c>
      <c r="W15" s="2">
        <v>66.0</v>
      </c>
      <c r="X15" s="2">
        <v>63.0</v>
      </c>
      <c r="Y15" s="2">
        <v>60.0</v>
      </c>
      <c r="Z15" s="2">
        <v>58.0</v>
      </c>
      <c r="AA15" s="76">
        <f t="shared" si="4"/>
        <v>60.65</v>
      </c>
      <c r="AC15" s="82">
        <f t="shared" si="5"/>
        <v>61.0275</v>
      </c>
    </row>
    <row r="16">
      <c r="A16" s="2" t="s">
        <v>406</v>
      </c>
      <c r="B16" s="2" t="s">
        <v>407</v>
      </c>
      <c r="C16" s="2">
        <v>287.0</v>
      </c>
      <c r="D16" s="2">
        <v>60.0</v>
      </c>
      <c r="E16" s="2">
        <v>70.0</v>
      </c>
      <c r="F16" s="2">
        <v>55.0</v>
      </c>
      <c r="G16" s="79">
        <f t="shared" si="1"/>
        <v>62.25</v>
      </c>
      <c r="H16" s="2">
        <v>55.0</v>
      </c>
      <c r="I16" s="2">
        <v>55.0</v>
      </c>
      <c r="J16" s="38">
        <v>61.0</v>
      </c>
      <c r="K16" s="2">
        <v>70.0</v>
      </c>
      <c r="L16" s="2">
        <v>60.0</v>
      </c>
      <c r="M16" s="2">
        <v>60.0</v>
      </c>
      <c r="N16" s="80">
        <f t="shared" si="2"/>
        <v>59.45</v>
      </c>
      <c r="O16" s="2">
        <v>60.0</v>
      </c>
      <c r="P16" s="2">
        <v>70.0</v>
      </c>
      <c r="Q16" s="2">
        <v>60.0</v>
      </c>
      <c r="R16" s="2">
        <v>60.0</v>
      </c>
      <c r="S16" s="2">
        <v>55.0</v>
      </c>
      <c r="T16" s="2">
        <v>65.0</v>
      </c>
      <c r="U16" s="81">
        <f t="shared" si="3"/>
        <v>61.5</v>
      </c>
      <c r="V16" s="2">
        <v>60.0</v>
      </c>
      <c r="W16" s="2">
        <v>70.0</v>
      </c>
      <c r="X16" s="2">
        <v>65.0</v>
      </c>
      <c r="Y16" s="2">
        <v>60.0</v>
      </c>
      <c r="Z16" s="2">
        <v>55.0</v>
      </c>
      <c r="AA16" s="76">
        <f t="shared" si="4"/>
        <v>61.75</v>
      </c>
      <c r="AC16" s="82">
        <f t="shared" si="5"/>
        <v>61.2625</v>
      </c>
    </row>
    <row r="17">
      <c r="A17" s="2" t="s">
        <v>184</v>
      </c>
      <c r="B17" s="2" t="s">
        <v>185</v>
      </c>
      <c r="C17" s="2">
        <v>268.0</v>
      </c>
      <c r="D17" s="2">
        <v>55.0</v>
      </c>
      <c r="E17" s="38">
        <v>61.0</v>
      </c>
      <c r="F17" s="2">
        <v>70.0</v>
      </c>
      <c r="G17" s="79">
        <f t="shared" si="1"/>
        <v>60.85</v>
      </c>
      <c r="H17" s="2">
        <v>70.0</v>
      </c>
      <c r="I17" s="2">
        <v>65.0</v>
      </c>
      <c r="J17" s="2">
        <v>55.0</v>
      </c>
      <c r="K17" s="2">
        <v>70.0</v>
      </c>
      <c r="L17" s="2">
        <v>60.0</v>
      </c>
      <c r="M17" s="2">
        <v>45.0</v>
      </c>
      <c r="N17" s="80">
        <f t="shared" si="2"/>
        <v>63.25</v>
      </c>
      <c r="O17" s="2">
        <v>70.0</v>
      </c>
      <c r="P17" s="2">
        <v>55.0</v>
      </c>
      <c r="Q17" s="2">
        <v>45.0</v>
      </c>
      <c r="R17" s="2">
        <v>60.0</v>
      </c>
      <c r="S17" s="2">
        <v>60.0</v>
      </c>
      <c r="T17" s="2">
        <v>60.0</v>
      </c>
      <c r="U17" s="81">
        <f t="shared" si="3"/>
        <v>58.5</v>
      </c>
      <c r="V17" s="2">
        <v>65.0</v>
      </c>
      <c r="W17" s="2">
        <v>55.0</v>
      </c>
      <c r="X17" s="2">
        <v>70.0</v>
      </c>
      <c r="Y17" s="2">
        <v>60.0</v>
      </c>
      <c r="Z17" s="2">
        <v>60.0</v>
      </c>
      <c r="AA17" s="76">
        <f t="shared" si="4"/>
        <v>62</v>
      </c>
      <c r="AC17" s="82">
        <f t="shared" si="5"/>
        <v>61.5</v>
      </c>
    </row>
    <row r="18">
      <c r="A18" s="2" t="s">
        <v>355</v>
      </c>
      <c r="B18" s="2" t="s">
        <v>356</v>
      </c>
      <c r="C18" s="29">
        <v>294.0</v>
      </c>
      <c r="D18" s="2">
        <v>59.0</v>
      </c>
      <c r="E18" s="38">
        <v>61.0</v>
      </c>
      <c r="F18" s="2">
        <v>68.0</v>
      </c>
      <c r="G18" s="79">
        <f t="shared" si="1"/>
        <v>61.95</v>
      </c>
      <c r="H18" s="2">
        <v>53.0</v>
      </c>
      <c r="I18" s="2">
        <v>59.0</v>
      </c>
      <c r="J18" s="2">
        <v>62.0</v>
      </c>
      <c r="K18" s="2">
        <v>53.0</v>
      </c>
      <c r="L18" s="38">
        <v>61.0</v>
      </c>
      <c r="M18" s="2">
        <v>62.0</v>
      </c>
      <c r="N18" s="80">
        <f t="shared" si="2"/>
        <v>57.65</v>
      </c>
      <c r="O18" s="2">
        <v>65.0</v>
      </c>
      <c r="P18" s="2">
        <v>65.0</v>
      </c>
      <c r="Q18" s="2">
        <v>65.0</v>
      </c>
      <c r="R18" s="2">
        <v>68.0</v>
      </c>
      <c r="S18" s="2">
        <v>68.0</v>
      </c>
      <c r="T18" s="2">
        <v>53.0</v>
      </c>
      <c r="U18" s="81">
        <f t="shared" si="3"/>
        <v>65.3</v>
      </c>
      <c r="V18" s="2">
        <v>59.0</v>
      </c>
      <c r="W18" s="2">
        <v>66.0</v>
      </c>
      <c r="X18" s="2">
        <v>65.0</v>
      </c>
      <c r="Y18" s="2">
        <v>59.0</v>
      </c>
      <c r="Z18" s="2">
        <v>54.0</v>
      </c>
      <c r="AA18" s="76">
        <f t="shared" si="4"/>
        <v>60.3</v>
      </c>
      <c r="AC18" s="82">
        <f t="shared" si="5"/>
        <v>60.8</v>
      </c>
    </row>
    <row r="19">
      <c r="A19" s="2" t="s">
        <v>117</v>
      </c>
      <c r="B19" s="2" t="s">
        <v>118</v>
      </c>
      <c r="C19" s="2">
        <v>320.0</v>
      </c>
      <c r="D19" s="4">
        <v>55.0</v>
      </c>
      <c r="E19" s="4">
        <v>58.0</v>
      </c>
      <c r="F19" s="4">
        <v>55.0</v>
      </c>
      <c r="G19" s="79">
        <f t="shared" si="1"/>
        <v>56.05</v>
      </c>
      <c r="H19" s="4">
        <v>64.0</v>
      </c>
      <c r="I19" s="4">
        <v>64.0</v>
      </c>
      <c r="J19" s="38">
        <v>61.0</v>
      </c>
      <c r="K19" s="4">
        <v>68.0</v>
      </c>
      <c r="L19" s="4">
        <v>68.0</v>
      </c>
      <c r="M19" s="4">
        <v>58.0</v>
      </c>
      <c r="N19" s="80">
        <f t="shared" si="2"/>
        <v>64.3</v>
      </c>
      <c r="O19" s="4">
        <v>58.0</v>
      </c>
      <c r="P19" s="4">
        <v>58.0</v>
      </c>
      <c r="Q19" s="38">
        <v>61.0</v>
      </c>
      <c r="R19" s="4">
        <v>55.0</v>
      </c>
      <c r="S19" s="4">
        <v>52.0</v>
      </c>
      <c r="T19" s="4">
        <v>68.0</v>
      </c>
      <c r="U19" s="81">
        <f t="shared" si="3"/>
        <v>57.75</v>
      </c>
      <c r="V19" s="4">
        <v>59.0</v>
      </c>
      <c r="W19" s="4">
        <v>68.0</v>
      </c>
      <c r="X19" s="4">
        <v>63.0</v>
      </c>
      <c r="Y19" s="4">
        <v>63.0</v>
      </c>
      <c r="Z19" s="4">
        <v>62.0</v>
      </c>
      <c r="AA19" s="76">
        <f t="shared" si="4"/>
        <v>62.6</v>
      </c>
      <c r="AC19" s="82">
        <f t="shared" si="5"/>
        <v>60.66</v>
      </c>
    </row>
    <row r="20">
      <c r="A20" s="2" t="s">
        <v>390</v>
      </c>
      <c r="B20" s="2" t="s">
        <v>391</v>
      </c>
      <c r="C20" s="2">
        <v>298.0</v>
      </c>
      <c r="D20" s="4">
        <v>68.0</v>
      </c>
      <c r="E20" s="4">
        <v>53.0</v>
      </c>
      <c r="F20" s="4">
        <v>62.0</v>
      </c>
      <c r="G20" s="79">
        <f t="shared" si="1"/>
        <v>61.25</v>
      </c>
      <c r="H20" s="4">
        <v>53.0</v>
      </c>
      <c r="I20" s="4">
        <v>65.0</v>
      </c>
      <c r="J20" s="4">
        <v>62.0</v>
      </c>
      <c r="K20" s="4">
        <v>53.0</v>
      </c>
      <c r="L20" s="4">
        <v>53.0</v>
      </c>
      <c r="M20" s="4">
        <v>65.0</v>
      </c>
      <c r="N20" s="80">
        <f t="shared" si="2"/>
        <v>57.8</v>
      </c>
      <c r="O20" s="4">
        <v>53.0</v>
      </c>
      <c r="P20" s="4">
        <v>53.0</v>
      </c>
      <c r="Q20" s="4">
        <v>65.0</v>
      </c>
      <c r="R20" s="4">
        <v>56.0</v>
      </c>
      <c r="S20" s="4">
        <v>68.0</v>
      </c>
      <c r="T20" s="4">
        <v>65.0</v>
      </c>
      <c r="U20" s="81">
        <f t="shared" si="3"/>
        <v>58.7</v>
      </c>
      <c r="V20" s="4">
        <v>58.0</v>
      </c>
      <c r="W20" s="4">
        <v>73.0</v>
      </c>
      <c r="X20" s="4">
        <v>59.0</v>
      </c>
      <c r="Y20" s="4">
        <v>63.0</v>
      </c>
      <c r="Z20" s="4">
        <v>59.0</v>
      </c>
      <c r="AA20" s="76">
        <f t="shared" si="4"/>
        <v>62.1</v>
      </c>
      <c r="AC20" s="82">
        <f t="shared" si="5"/>
        <v>60.3025</v>
      </c>
    </row>
    <row r="21">
      <c r="A21" s="2" t="s">
        <v>263</v>
      </c>
      <c r="B21" s="2" t="s">
        <v>264</v>
      </c>
      <c r="C21" s="29">
        <v>295.0</v>
      </c>
      <c r="D21" s="2">
        <v>53.0</v>
      </c>
      <c r="E21" s="38">
        <v>61.0</v>
      </c>
      <c r="F21" s="2">
        <v>65.0</v>
      </c>
      <c r="G21" s="79">
        <f t="shared" si="1"/>
        <v>58.8</v>
      </c>
      <c r="H21" s="2">
        <v>53.0</v>
      </c>
      <c r="I21" s="2">
        <v>65.0</v>
      </c>
      <c r="J21" s="2">
        <v>53.0</v>
      </c>
      <c r="K21" s="2">
        <v>65.0</v>
      </c>
      <c r="L21" s="38">
        <v>61.0</v>
      </c>
      <c r="M21" s="2">
        <v>56.0</v>
      </c>
      <c r="N21" s="80">
        <f t="shared" si="2"/>
        <v>58.55</v>
      </c>
      <c r="O21" s="2">
        <v>56.0</v>
      </c>
      <c r="P21" s="2">
        <v>62.0</v>
      </c>
      <c r="Q21" s="2">
        <v>68.0</v>
      </c>
      <c r="R21" s="2">
        <v>68.0</v>
      </c>
      <c r="S21" s="2">
        <v>59.0</v>
      </c>
      <c r="T21" s="2">
        <v>56.0</v>
      </c>
      <c r="U21" s="81">
        <f t="shared" si="3"/>
        <v>61.85</v>
      </c>
      <c r="V21" s="2">
        <v>54.0</v>
      </c>
      <c r="W21" s="2">
        <v>75.0</v>
      </c>
      <c r="X21" s="2">
        <v>60.0</v>
      </c>
      <c r="Y21" s="2">
        <v>63.0</v>
      </c>
      <c r="Z21" s="2">
        <v>60.0</v>
      </c>
      <c r="AA21" s="76">
        <f t="shared" si="4"/>
        <v>61.65</v>
      </c>
      <c r="AC21" s="82">
        <f t="shared" si="5"/>
        <v>60.1925</v>
      </c>
    </row>
    <row r="22">
      <c r="A22" s="2" t="s">
        <v>293</v>
      </c>
      <c r="B22" s="2" t="s">
        <v>294</v>
      </c>
      <c r="C22" s="29">
        <v>296.0</v>
      </c>
      <c r="D22" s="2">
        <v>65.0</v>
      </c>
      <c r="E22" s="2">
        <v>62.0</v>
      </c>
      <c r="F22" s="2">
        <v>62.0</v>
      </c>
      <c r="G22" s="79">
        <f t="shared" si="1"/>
        <v>63.2</v>
      </c>
      <c r="H22" s="2">
        <v>59.0</v>
      </c>
      <c r="I22" s="2">
        <v>56.0</v>
      </c>
      <c r="J22" s="2">
        <v>62.0</v>
      </c>
      <c r="K22" s="2">
        <v>56.0</v>
      </c>
      <c r="L22" s="2">
        <v>56.0</v>
      </c>
      <c r="M22" s="2">
        <v>68.0</v>
      </c>
      <c r="N22" s="80">
        <f t="shared" si="2"/>
        <v>58.55</v>
      </c>
      <c r="O22" s="2">
        <v>56.0</v>
      </c>
      <c r="P22" s="2">
        <v>56.0</v>
      </c>
      <c r="Q22" s="2">
        <v>65.0</v>
      </c>
      <c r="R22" s="2">
        <v>62.0</v>
      </c>
      <c r="S22" s="2">
        <v>62.0</v>
      </c>
      <c r="T22" s="2">
        <v>56.0</v>
      </c>
      <c r="U22" s="81">
        <f t="shared" si="3"/>
        <v>59.6</v>
      </c>
      <c r="V22" s="38">
        <v>60.0</v>
      </c>
      <c r="W22" s="2">
        <v>62.0</v>
      </c>
      <c r="X22" s="38">
        <v>60.0</v>
      </c>
      <c r="Y22" s="2">
        <v>58.0</v>
      </c>
      <c r="Z22" s="2">
        <v>52.0</v>
      </c>
      <c r="AA22" s="76">
        <f t="shared" si="4"/>
        <v>58.5</v>
      </c>
      <c r="AC22" s="82">
        <f t="shared" si="5"/>
        <v>59.8525</v>
      </c>
    </row>
    <row r="23">
      <c r="A23" s="2" t="s">
        <v>165</v>
      </c>
      <c r="B23" s="2" t="s">
        <v>166</v>
      </c>
      <c r="C23" s="29">
        <v>342.0</v>
      </c>
      <c r="D23" s="2">
        <v>54.0</v>
      </c>
      <c r="E23" s="38">
        <v>60.0</v>
      </c>
      <c r="F23" s="2">
        <v>64.0</v>
      </c>
      <c r="G23" s="79">
        <f t="shared" si="1"/>
        <v>58.6</v>
      </c>
      <c r="H23" s="2">
        <v>57.0</v>
      </c>
      <c r="I23" s="2">
        <v>61.0</v>
      </c>
      <c r="J23" s="2">
        <v>54.0</v>
      </c>
      <c r="K23" s="2">
        <v>64.0</v>
      </c>
      <c r="L23" s="38">
        <v>60.0</v>
      </c>
      <c r="M23" s="2">
        <v>50.0</v>
      </c>
      <c r="N23" s="80">
        <f t="shared" si="2"/>
        <v>58.35</v>
      </c>
      <c r="O23" s="2">
        <v>57.0</v>
      </c>
      <c r="P23" s="2">
        <v>54.0</v>
      </c>
      <c r="Q23" s="2">
        <v>68.0</v>
      </c>
      <c r="R23" s="2">
        <v>54.0</v>
      </c>
      <c r="S23" s="2">
        <v>64.0</v>
      </c>
      <c r="T23" s="2">
        <v>68.0</v>
      </c>
      <c r="U23" s="81">
        <f t="shared" si="3"/>
        <v>59.75</v>
      </c>
      <c r="V23" s="2">
        <v>56.0</v>
      </c>
      <c r="W23" s="2">
        <v>71.0</v>
      </c>
      <c r="X23" s="2">
        <v>61.0</v>
      </c>
      <c r="Y23" s="2">
        <v>61.0</v>
      </c>
      <c r="Z23" s="2">
        <v>58.0</v>
      </c>
      <c r="AA23" s="76">
        <f t="shared" si="4"/>
        <v>60.9</v>
      </c>
      <c r="AC23" s="82">
        <f t="shared" si="5"/>
        <v>59.515</v>
      </c>
    </row>
    <row r="24">
      <c r="A24" s="2" t="s">
        <v>176</v>
      </c>
      <c r="B24" s="2" t="s">
        <v>177</v>
      </c>
      <c r="C24" s="2">
        <v>258.0</v>
      </c>
      <c r="D24" s="4">
        <v>65.0</v>
      </c>
      <c r="E24" s="4">
        <v>45.0</v>
      </c>
      <c r="F24" s="4">
        <v>58.0</v>
      </c>
      <c r="G24" s="79">
        <f t="shared" si="1"/>
        <v>56.25</v>
      </c>
      <c r="H24" s="4">
        <v>52.0</v>
      </c>
      <c r="I24" s="4">
        <v>52.0</v>
      </c>
      <c r="J24" s="38">
        <v>60.0</v>
      </c>
      <c r="K24" s="4">
        <v>45.0</v>
      </c>
      <c r="L24" s="4">
        <v>45.0</v>
      </c>
      <c r="M24" s="4">
        <v>47.0</v>
      </c>
      <c r="N24" s="80">
        <f t="shared" si="2"/>
        <v>51.25</v>
      </c>
      <c r="O24" s="4">
        <v>71.0</v>
      </c>
      <c r="P24" s="4">
        <v>68.0</v>
      </c>
      <c r="Q24" s="38">
        <v>60.0</v>
      </c>
      <c r="R24" s="4">
        <v>65.0</v>
      </c>
      <c r="S24" s="4">
        <v>63.0</v>
      </c>
      <c r="T24" s="4">
        <v>60.0</v>
      </c>
      <c r="U24" s="81">
        <f t="shared" si="3"/>
        <v>65.55</v>
      </c>
      <c r="V24" s="4">
        <v>62.0</v>
      </c>
      <c r="W24" s="4">
        <v>73.0</v>
      </c>
      <c r="X24" s="4">
        <v>63.0</v>
      </c>
      <c r="Y24" s="4">
        <v>68.0</v>
      </c>
      <c r="Z24" s="4">
        <v>70.0</v>
      </c>
      <c r="AA24" s="76">
        <f t="shared" si="4"/>
        <v>66.85</v>
      </c>
      <c r="AC24" s="82">
        <f t="shared" si="5"/>
        <v>60.105</v>
      </c>
    </row>
    <row r="25">
      <c r="A25" s="2" t="s">
        <v>436</v>
      </c>
      <c r="B25" s="2" t="s">
        <v>437</v>
      </c>
      <c r="C25" s="4" t="s">
        <v>44</v>
      </c>
      <c r="D25" s="4">
        <v>62.0</v>
      </c>
      <c r="E25" s="4">
        <v>56.0</v>
      </c>
      <c r="F25" s="4">
        <v>62.0</v>
      </c>
      <c r="G25" s="79">
        <f t="shared" si="1"/>
        <v>59.9</v>
      </c>
      <c r="H25" s="4">
        <v>59.0</v>
      </c>
      <c r="I25" s="4">
        <v>56.0</v>
      </c>
      <c r="J25" s="38">
        <v>59.0</v>
      </c>
      <c r="K25" s="4">
        <v>62.0</v>
      </c>
      <c r="L25" s="4">
        <v>59.0</v>
      </c>
      <c r="M25" s="4">
        <v>68.0</v>
      </c>
      <c r="N25" s="80">
        <f t="shared" si="2"/>
        <v>59.3</v>
      </c>
      <c r="O25" s="4">
        <v>53.0</v>
      </c>
      <c r="P25" s="4">
        <v>56.0</v>
      </c>
      <c r="Q25" s="38">
        <v>59.0</v>
      </c>
      <c r="R25" s="4">
        <v>56.0</v>
      </c>
      <c r="S25" s="4">
        <v>56.0</v>
      </c>
      <c r="T25" s="4">
        <v>65.0</v>
      </c>
      <c r="U25" s="81">
        <f t="shared" si="3"/>
        <v>56.3</v>
      </c>
      <c r="V25" s="4">
        <v>58.0</v>
      </c>
      <c r="W25" s="4">
        <v>65.0</v>
      </c>
      <c r="X25" s="4">
        <v>61.0</v>
      </c>
      <c r="Y25" s="4">
        <v>59.0</v>
      </c>
      <c r="Z25" s="4">
        <v>56.0</v>
      </c>
      <c r="AA25" s="76">
        <f t="shared" si="4"/>
        <v>59.6</v>
      </c>
      <c r="AC25" s="82">
        <f t="shared" si="5"/>
        <v>59.105</v>
      </c>
    </row>
    <row r="26">
      <c r="A26" s="2" t="s">
        <v>112</v>
      </c>
      <c r="B26" s="2" t="s">
        <v>113</v>
      </c>
      <c r="C26" s="29">
        <v>71.0</v>
      </c>
      <c r="D26" s="27">
        <v>55.0</v>
      </c>
      <c r="E26" s="27">
        <v>65.0</v>
      </c>
      <c r="F26" s="27">
        <v>61.0</v>
      </c>
      <c r="G26" s="79">
        <f t="shared" si="1"/>
        <v>60</v>
      </c>
      <c r="H26" s="27">
        <v>57.0</v>
      </c>
      <c r="I26" s="27">
        <v>64.0</v>
      </c>
      <c r="J26" s="27">
        <v>61.0</v>
      </c>
      <c r="K26" s="27">
        <v>65.0</v>
      </c>
      <c r="L26" s="27">
        <v>61.0</v>
      </c>
      <c r="M26" s="27">
        <v>57.0</v>
      </c>
      <c r="N26" s="80">
        <f t="shared" si="2"/>
        <v>61</v>
      </c>
      <c r="O26" s="27">
        <v>57.0</v>
      </c>
      <c r="P26" s="27">
        <v>64.0</v>
      </c>
      <c r="Q26" s="27">
        <v>54.0</v>
      </c>
      <c r="R26" s="27">
        <v>57.0</v>
      </c>
      <c r="S26" s="27">
        <v>59.0</v>
      </c>
      <c r="T26" s="27">
        <v>54.0</v>
      </c>
      <c r="U26" s="81">
        <f t="shared" si="3"/>
        <v>57.95</v>
      </c>
      <c r="V26" s="27">
        <v>56.0</v>
      </c>
      <c r="W26" s="27">
        <v>64.0</v>
      </c>
      <c r="X26" s="27">
        <v>62.0</v>
      </c>
      <c r="Y26" s="27">
        <v>58.0</v>
      </c>
      <c r="Z26" s="27">
        <v>56.0</v>
      </c>
      <c r="AA26" s="76">
        <f t="shared" si="4"/>
        <v>58.8</v>
      </c>
      <c r="AC26" s="82">
        <f t="shared" si="5"/>
        <v>59.5225</v>
      </c>
    </row>
    <row r="27">
      <c r="A27" s="2" t="s">
        <v>203</v>
      </c>
      <c r="B27" s="2" t="s">
        <v>204</v>
      </c>
      <c r="C27" s="29">
        <v>299.0</v>
      </c>
      <c r="D27" s="2">
        <v>53.0</v>
      </c>
      <c r="E27" s="2">
        <v>56.0</v>
      </c>
      <c r="F27" s="2">
        <v>62.0</v>
      </c>
      <c r="G27" s="79">
        <f t="shared" si="1"/>
        <v>56.3</v>
      </c>
      <c r="H27" s="2">
        <v>59.0</v>
      </c>
      <c r="I27" s="2">
        <v>53.0</v>
      </c>
      <c r="J27" s="2">
        <v>56.0</v>
      </c>
      <c r="K27" s="2">
        <v>68.0</v>
      </c>
      <c r="L27" s="2">
        <v>59.0</v>
      </c>
      <c r="M27" s="2">
        <v>62.0</v>
      </c>
      <c r="N27" s="80">
        <f t="shared" si="2"/>
        <v>58.7</v>
      </c>
      <c r="O27" s="2">
        <v>56.0</v>
      </c>
      <c r="P27" s="2">
        <v>59.0</v>
      </c>
      <c r="Q27" s="2">
        <v>53.0</v>
      </c>
      <c r="R27" s="2">
        <v>59.0</v>
      </c>
      <c r="S27" s="2">
        <v>62.0</v>
      </c>
      <c r="T27" s="2">
        <v>59.0</v>
      </c>
      <c r="U27" s="81">
        <f t="shared" si="3"/>
        <v>57.5</v>
      </c>
      <c r="V27" s="38">
        <v>59.0</v>
      </c>
      <c r="W27" s="2">
        <v>68.0</v>
      </c>
      <c r="X27" s="38">
        <v>59.0</v>
      </c>
      <c r="Y27" s="2">
        <v>62.0</v>
      </c>
      <c r="Z27" s="2">
        <v>62.0</v>
      </c>
      <c r="AA27" s="76">
        <f t="shared" si="4"/>
        <v>61.85</v>
      </c>
      <c r="AC27" s="82">
        <f t="shared" si="5"/>
        <v>59.0225</v>
      </c>
    </row>
    <row r="28">
      <c r="A28" s="2" t="s">
        <v>363</v>
      </c>
      <c r="B28" s="2" t="s">
        <v>364</v>
      </c>
      <c r="C28" s="2">
        <v>335.0</v>
      </c>
      <c r="D28" s="2">
        <v>55.0</v>
      </c>
      <c r="E28" s="2">
        <v>70.0</v>
      </c>
      <c r="F28" s="2">
        <v>55.0</v>
      </c>
      <c r="G28" s="79">
        <f t="shared" si="1"/>
        <v>60.25</v>
      </c>
      <c r="H28" s="2">
        <v>50.0</v>
      </c>
      <c r="I28" s="2">
        <v>60.0</v>
      </c>
      <c r="J28" s="2">
        <v>65.0</v>
      </c>
      <c r="K28" s="2">
        <v>50.0</v>
      </c>
      <c r="L28" s="2">
        <v>70.0</v>
      </c>
      <c r="M28" s="2">
        <v>60.0</v>
      </c>
      <c r="N28" s="80">
        <f t="shared" si="2"/>
        <v>58.5</v>
      </c>
      <c r="O28" s="2">
        <v>55.0</v>
      </c>
      <c r="P28" s="2">
        <v>65.0</v>
      </c>
      <c r="Q28" s="2">
        <v>55.0</v>
      </c>
      <c r="R28" s="2">
        <v>65.0</v>
      </c>
      <c r="S28" s="2">
        <v>50.0</v>
      </c>
      <c r="T28" s="2">
        <v>55.0</v>
      </c>
      <c r="U28" s="81">
        <f t="shared" si="3"/>
        <v>57.75</v>
      </c>
      <c r="V28" s="2">
        <v>55.0</v>
      </c>
      <c r="W28" s="2">
        <v>70.0</v>
      </c>
      <c r="X28" s="2">
        <v>60.0</v>
      </c>
      <c r="Y28" s="2">
        <v>60.0</v>
      </c>
      <c r="Z28" s="2">
        <v>55.0</v>
      </c>
      <c r="AA28" s="76">
        <f t="shared" si="4"/>
        <v>59.5</v>
      </c>
      <c r="AC28" s="82">
        <f t="shared" si="5"/>
        <v>59.175</v>
      </c>
    </row>
    <row r="29">
      <c r="A29" s="2" t="s">
        <v>284</v>
      </c>
      <c r="B29" s="2" t="s">
        <v>285</v>
      </c>
      <c r="C29" s="2">
        <v>268.0</v>
      </c>
      <c r="D29" s="4">
        <v>57.0</v>
      </c>
      <c r="E29" s="4">
        <v>68.0</v>
      </c>
      <c r="F29" s="4">
        <v>60.0</v>
      </c>
      <c r="G29" s="79">
        <f t="shared" si="1"/>
        <v>61.6</v>
      </c>
      <c r="H29" s="4">
        <v>54.0</v>
      </c>
      <c r="I29" s="4">
        <v>65.0</v>
      </c>
      <c r="J29" s="38">
        <v>59.0</v>
      </c>
      <c r="K29" s="4">
        <v>52.0</v>
      </c>
      <c r="L29" s="4">
        <v>46.0</v>
      </c>
      <c r="M29" s="4">
        <v>57.0</v>
      </c>
      <c r="N29" s="80">
        <f t="shared" si="2"/>
        <v>55.85</v>
      </c>
      <c r="O29" s="4">
        <v>71.0</v>
      </c>
      <c r="P29" s="4">
        <v>54.0</v>
      </c>
      <c r="Q29" s="38">
        <v>59.0</v>
      </c>
      <c r="R29" s="4">
        <v>52.0</v>
      </c>
      <c r="S29" s="4">
        <v>62.0</v>
      </c>
      <c r="T29" s="4">
        <v>57.0</v>
      </c>
      <c r="U29" s="81">
        <f t="shared" si="3"/>
        <v>60.3</v>
      </c>
      <c r="V29" s="4">
        <v>60.0</v>
      </c>
      <c r="W29" s="4">
        <v>59.0</v>
      </c>
      <c r="X29" s="4">
        <v>66.0</v>
      </c>
      <c r="Y29" s="4">
        <v>59.0</v>
      </c>
      <c r="Z29" s="4">
        <v>59.0</v>
      </c>
      <c r="AA29" s="76">
        <f t="shared" si="4"/>
        <v>60.35</v>
      </c>
      <c r="AC29" s="82">
        <f t="shared" si="5"/>
        <v>59.53</v>
      </c>
    </row>
    <row r="30">
      <c r="A30" s="2" t="s">
        <v>275</v>
      </c>
      <c r="B30" s="2" t="s">
        <v>276</v>
      </c>
      <c r="C30" s="2">
        <v>280.0</v>
      </c>
      <c r="D30" s="2">
        <v>65.0</v>
      </c>
      <c r="E30" s="2">
        <v>55.0</v>
      </c>
      <c r="F30" s="2">
        <v>65.0</v>
      </c>
      <c r="G30" s="79">
        <f t="shared" si="1"/>
        <v>61.5</v>
      </c>
      <c r="H30" s="2">
        <v>60.0</v>
      </c>
      <c r="I30" s="2">
        <v>55.0</v>
      </c>
      <c r="J30" s="2">
        <v>60.0</v>
      </c>
      <c r="K30" s="2">
        <v>60.0</v>
      </c>
      <c r="L30" s="2">
        <v>55.0</v>
      </c>
      <c r="M30" s="2">
        <v>55.0</v>
      </c>
      <c r="N30" s="80">
        <f t="shared" si="2"/>
        <v>58</v>
      </c>
      <c r="O30" s="2">
        <v>55.0</v>
      </c>
      <c r="P30" s="2">
        <v>70.0</v>
      </c>
      <c r="Q30" s="2">
        <v>55.0</v>
      </c>
      <c r="R30" s="2">
        <v>65.0</v>
      </c>
      <c r="S30" s="2">
        <v>55.0</v>
      </c>
      <c r="T30" s="2">
        <v>65.0</v>
      </c>
      <c r="U30" s="81">
        <f t="shared" si="3"/>
        <v>60</v>
      </c>
      <c r="V30" s="2">
        <v>60.0</v>
      </c>
      <c r="W30" s="38">
        <v>59.0</v>
      </c>
      <c r="X30" s="2">
        <v>60.0</v>
      </c>
      <c r="Y30" s="2">
        <v>55.0</v>
      </c>
      <c r="Z30" s="2">
        <v>50.0</v>
      </c>
      <c r="AA30" s="76">
        <f t="shared" si="4"/>
        <v>57.05</v>
      </c>
      <c r="AC30" s="82">
        <f t="shared" si="5"/>
        <v>58.8425</v>
      </c>
    </row>
    <row r="31">
      <c r="A31" s="2" t="s">
        <v>470</v>
      </c>
      <c r="B31" s="2" t="s">
        <v>471</v>
      </c>
      <c r="C31" s="29">
        <v>333.0</v>
      </c>
      <c r="D31" s="2">
        <v>54.0</v>
      </c>
      <c r="E31" s="38">
        <v>58.0</v>
      </c>
      <c r="F31" s="2">
        <v>64.0</v>
      </c>
      <c r="G31" s="79">
        <f t="shared" si="1"/>
        <v>57.9</v>
      </c>
      <c r="H31" s="2">
        <v>51.0</v>
      </c>
      <c r="I31" s="2">
        <v>68.0</v>
      </c>
      <c r="J31" s="2">
        <v>58.0</v>
      </c>
      <c r="K31" s="2">
        <v>58.0</v>
      </c>
      <c r="L31" s="38">
        <v>58.0</v>
      </c>
      <c r="M31" s="2">
        <v>61.0</v>
      </c>
      <c r="N31" s="80">
        <f t="shared" si="2"/>
        <v>58.4</v>
      </c>
      <c r="O31" s="2">
        <v>51.0</v>
      </c>
      <c r="P31" s="2">
        <v>54.0</v>
      </c>
      <c r="Q31" s="2">
        <v>51.0</v>
      </c>
      <c r="R31" s="2">
        <v>68.0</v>
      </c>
      <c r="S31" s="2">
        <v>68.0</v>
      </c>
      <c r="T31" s="2">
        <v>64.0</v>
      </c>
      <c r="U31" s="81">
        <f t="shared" si="3"/>
        <v>57.35</v>
      </c>
      <c r="V31" s="2">
        <v>52.0</v>
      </c>
      <c r="W31" s="2">
        <v>60.0</v>
      </c>
      <c r="X31" s="2">
        <v>57.0</v>
      </c>
      <c r="Y31" s="2">
        <v>54.0</v>
      </c>
      <c r="Z31" s="2">
        <v>50.0</v>
      </c>
      <c r="AA31" s="76">
        <f t="shared" si="4"/>
        <v>54.25</v>
      </c>
      <c r="AC31" s="82">
        <f t="shared" si="5"/>
        <v>56.665</v>
      </c>
    </row>
    <row r="32">
      <c r="A32" s="2" t="s">
        <v>360</v>
      </c>
      <c r="B32" s="2" t="s">
        <v>361</v>
      </c>
      <c r="C32" s="2">
        <v>258.0</v>
      </c>
      <c r="D32" s="2">
        <v>50.0</v>
      </c>
      <c r="E32" s="2">
        <v>50.0</v>
      </c>
      <c r="F32" s="2">
        <v>50.0</v>
      </c>
      <c r="G32" s="79">
        <f t="shared" si="1"/>
        <v>50</v>
      </c>
      <c r="H32" s="2">
        <v>45.0</v>
      </c>
      <c r="I32" s="2">
        <v>70.0</v>
      </c>
      <c r="J32" s="2">
        <v>60.0</v>
      </c>
      <c r="K32" s="2">
        <v>60.0</v>
      </c>
      <c r="L32" s="38">
        <v>59.0</v>
      </c>
      <c r="M32" s="2">
        <v>60.0</v>
      </c>
      <c r="N32" s="80">
        <f t="shared" si="2"/>
        <v>58.1</v>
      </c>
      <c r="O32" s="2">
        <v>65.0</v>
      </c>
      <c r="P32" s="2">
        <v>65.0</v>
      </c>
      <c r="Q32" s="2">
        <v>65.0</v>
      </c>
      <c r="R32" s="2">
        <v>50.0</v>
      </c>
      <c r="S32" s="2">
        <v>60.0</v>
      </c>
      <c r="T32" s="2">
        <v>70.0</v>
      </c>
      <c r="U32" s="81">
        <f t="shared" si="3"/>
        <v>62.25</v>
      </c>
      <c r="V32" s="2">
        <v>50.0</v>
      </c>
      <c r="W32" s="2">
        <v>75.0</v>
      </c>
      <c r="X32" s="2">
        <v>55.0</v>
      </c>
      <c r="Y32" s="2">
        <v>60.0</v>
      </c>
      <c r="Z32" s="2">
        <v>55.0</v>
      </c>
      <c r="AA32" s="76">
        <f t="shared" si="4"/>
        <v>58.25</v>
      </c>
      <c r="AC32" s="82">
        <f t="shared" si="5"/>
        <v>56.75</v>
      </c>
    </row>
    <row r="33">
      <c r="A33" s="2" t="s">
        <v>125</v>
      </c>
      <c r="B33" s="2" t="s">
        <v>126</v>
      </c>
      <c r="C33" s="29">
        <v>90.0</v>
      </c>
      <c r="D33" s="27">
        <v>60.0</v>
      </c>
      <c r="E33" s="27">
        <v>59.0</v>
      </c>
      <c r="F33" s="27">
        <v>49.0</v>
      </c>
      <c r="G33" s="79">
        <f t="shared" si="1"/>
        <v>56.9</v>
      </c>
      <c r="H33" s="27">
        <v>59.0</v>
      </c>
      <c r="I33" s="27">
        <v>55.0</v>
      </c>
      <c r="J33" s="27">
        <v>60.0</v>
      </c>
      <c r="K33" s="27">
        <v>49.0</v>
      </c>
      <c r="L33" s="27">
        <v>53.0</v>
      </c>
      <c r="M33" s="27">
        <v>58.0</v>
      </c>
      <c r="N33" s="80">
        <f t="shared" si="2"/>
        <v>55.95</v>
      </c>
      <c r="O33" s="27">
        <v>59.0</v>
      </c>
      <c r="P33" s="27">
        <v>60.0</v>
      </c>
      <c r="Q33" s="27">
        <v>52.0</v>
      </c>
      <c r="R33" s="27">
        <v>59.0</v>
      </c>
      <c r="S33" s="27">
        <v>53.0</v>
      </c>
      <c r="T33" s="27">
        <v>51.0</v>
      </c>
      <c r="U33" s="81">
        <f t="shared" si="3"/>
        <v>56.5</v>
      </c>
      <c r="V33" s="27">
        <v>59.0</v>
      </c>
      <c r="W33" s="27">
        <v>62.0</v>
      </c>
      <c r="X33" s="27">
        <v>61.0</v>
      </c>
      <c r="Y33" s="27">
        <v>59.0</v>
      </c>
      <c r="Z33" s="27">
        <v>58.0</v>
      </c>
      <c r="AA33" s="76">
        <f t="shared" si="4"/>
        <v>59.7</v>
      </c>
      <c r="AC33" s="82">
        <f t="shared" si="5"/>
        <v>57.5825</v>
      </c>
    </row>
    <row r="34">
      <c r="A34" s="2" t="s">
        <v>217</v>
      </c>
      <c r="B34" s="2" t="s">
        <v>218</v>
      </c>
      <c r="C34" s="2">
        <v>81.0</v>
      </c>
      <c r="D34" s="38">
        <v>56.0</v>
      </c>
      <c r="E34" s="2">
        <v>63.0</v>
      </c>
      <c r="F34" s="2">
        <v>53.0</v>
      </c>
      <c r="G34" s="79">
        <f t="shared" si="1"/>
        <v>57.7</v>
      </c>
      <c r="H34" s="2">
        <v>57.0</v>
      </c>
      <c r="I34" s="2">
        <v>60.0</v>
      </c>
      <c r="J34" s="2">
        <v>49.0</v>
      </c>
      <c r="K34" s="2">
        <v>59.0</v>
      </c>
      <c r="L34" s="2">
        <v>57.0</v>
      </c>
      <c r="M34" s="2">
        <v>61.0</v>
      </c>
      <c r="N34" s="80">
        <f t="shared" si="2"/>
        <v>56.5</v>
      </c>
      <c r="O34" s="2">
        <v>52.0</v>
      </c>
      <c r="P34" s="2">
        <v>60.0</v>
      </c>
      <c r="Q34" s="2">
        <v>63.0</v>
      </c>
      <c r="R34" s="2">
        <v>49.0</v>
      </c>
      <c r="S34" s="2">
        <v>49.0</v>
      </c>
      <c r="T34" s="2">
        <v>53.0</v>
      </c>
      <c r="U34" s="81">
        <f t="shared" si="3"/>
        <v>54.95</v>
      </c>
      <c r="V34" s="2">
        <v>54.0</v>
      </c>
      <c r="W34" s="2">
        <v>64.0</v>
      </c>
      <c r="X34" s="2">
        <v>59.0</v>
      </c>
      <c r="Y34" s="2">
        <v>57.0</v>
      </c>
      <c r="Z34" s="2">
        <v>54.0</v>
      </c>
      <c r="AA34" s="76">
        <f t="shared" si="4"/>
        <v>57.2</v>
      </c>
      <c r="AC34" s="82">
        <f t="shared" si="5"/>
        <v>56.8125</v>
      </c>
    </row>
    <row r="35">
      <c r="A35" s="2" t="s">
        <v>130</v>
      </c>
      <c r="B35" s="2" t="s">
        <v>131</v>
      </c>
      <c r="C35" s="29">
        <v>350.0</v>
      </c>
      <c r="D35" s="2">
        <v>50.0</v>
      </c>
      <c r="E35" s="38">
        <v>57.0</v>
      </c>
      <c r="F35" s="2">
        <v>57.0</v>
      </c>
      <c r="G35" s="79">
        <f t="shared" si="1"/>
        <v>54.2</v>
      </c>
      <c r="H35" s="2">
        <v>54.0</v>
      </c>
      <c r="I35" s="2">
        <v>61.0</v>
      </c>
      <c r="J35" s="2">
        <v>68.0</v>
      </c>
      <c r="K35" s="2">
        <v>50.0</v>
      </c>
      <c r="L35" s="38">
        <v>57.0</v>
      </c>
      <c r="M35" s="2">
        <v>57.0</v>
      </c>
      <c r="N35" s="80">
        <f t="shared" si="2"/>
        <v>58.2</v>
      </c>
      <c r="O35" s="2">
        <v>50.0</v>
      </c>
      <c r="P35" s="2">
        <v>50.0</v>
      </c>
      <c r="Q35" s="2">
        <v>61.0</v>
      </c>
      <c r="R35" s="2">
        <v>64.0</v>
      </c>
      <c r="S35" s="2">
        <v>54.0</v>
      </c>
      <c r="T35" s="2">
        <v>68.0</v>
      </c>
      <c r="U35" s="81">
        <f t="shared" si="3"/>
        <v>55.8</v>
      </c>
      <c r="V35" s="2">
        <v>51.0</v>
      </c>
      <c r="W35" s="2">
        <v>69.0</v>
      </c>
      <c r="X35" s="2">
        <v>56.0</v>
      </c>
      <c r="Y35" s="2">
        <v>56.0</v>
      </c>
      <c r="Z35" s="2">
        <v>48.0</v>
      </c>
      <c r="AA35" s="76">
        <f t="shared" si="4"/>
        <v>55.5</v>
      </c>
      <c r="AC35" s="82">
        <f t="shared" si="5"/>
        <v>55.895</v>
      </c>
    </row>
    <row r="36">
      <c r="A36" s="27" t="s">
        <v>268</v>
      </c>
      <c r="B36" s="2" t="s">
        <v>269</v>
      </c>
      <c r="C36" s="2">
        <v>263.0</v>
      </c>
      <c r="D36" s="38">
        <v>56.0</v>
      </c>
      <c r="E36" s="2">
        <v>57.0</v>
      </c>
      <c r="F36" s="2">
        <v>49.0</v>
      </c>
      <c r="G36" s="79">
        <f t="shared" si="1"/>
        <v>54.6</v>
      </c>
      <c r="H36" s="38">
        <v>56.0</v>
      </c>
      <c r="I36" s="2">
        <v>71.0</v>
      </c>
      <c r="J36" s="2">
        <v>52.0</v>
      </c>
      <c r="K36" s="2">
        <v>57.0</v>
      </c>
      <c r="L36" s="2">
        <v>49.0</v>
      </c>
      <c r="M36" s="2">
        <v>47.0</v>
      </c>
      <c r="N36" s="80">
        <f t="shared" si="2"/>
        <v>56.85</v>
      </c>
      <c r="O36" s="38">
        <v>56.0</v>
      </c>
      <c r="P36" s="2">
        <v>44.0</v>
      </c>
      <c r="Q36" s="2">
        <v>55.0</v>
      </c>
      <c r="R36" s="2">
        <v>63.0</v>
      </c>
      <c r="S36" s="2">
        <v>65.0</v>
      </c>
      <c r="T36" s="2">
        <v>44.0</v>
      </c>
      <c r="U36" s="81">
        <f t="shared" si="3"/>
        <v>55.2</v>
      </c>
      <c r="V36" s="2">
        <v>57.0</v>
      </c>
      <c r="W36" s="2">
        <v>61.0</v>
      </c>
      <c r="X36" s="2">
        <v>62.0</v>
      </c>
      <c r="Y36" s="2">
        <v>58.0</v>
      </c>
      <c r="Z36" s="2">
        <v>58.0</v>
      </c>
      <c r="AA36" s="76">
        <f t="shared" si="4"/>
        <v>58.9</v>
      </c>
      <c r="AC36" s="82">
        <f t="shared" si="5"/>
        <v>56.7575</v>
      </c>
    </row>
    <row r="37">
      <c r="A37" s="26" t="s">
        <v>41</v>
      </c>
      <c r="B37" s="27" t="s">
        <v>42</v>
      </c>
      <c r="C37" s="29">
        <v>235.0</v>
      </c>
      <c r="D37" s="32">
        <v>56.0</v>
      </c>
      <c r="E37" s="32">
        <v>43.0</v>
      </c>
      <c r="F37" s="33">
        <v>54.0</v>
      </c>
      <c r="G37" s="79">
        <f t="shared" si="1"/>
        <v>50.95</v>
      </c>
      <c r="H37" s="2">
        <v>47.0</v>
      </c>
      <c r="I37" s="2">
        <v>53.0</v>
      </c>
      <c r="J37" s="2">
        <v>44.0</v>
      </c>
      <c r="K37" s="2">
        <v>44.0</v>
      </c>
      <c r="L37" s="2">
        <v>48.0</v>
      </c>
      <c r="M37" s="2">
        <v>45.0</v>
      </c>
      <c r="N37" s="80">
        <f t="shared" si="2"/>
        <v>47.2</v>
      </c>
      <c r="O37" s="33">
        <v>44.0</v>
      </c>
      <c r="P37" s="33">
        <v>47.0</v>
      </c>
      <c r="Q37" s="33">
        <v>50.0</v>
      </c>
      <c r="R37" s="33">
        <v>56.0</v>
      </c>
      <c r="S37" s="34">
        <v>55.0</v>
      </c>
      <c r="T37" s="34">
        <v>46.0</v>
      </c>
      <c r="U37" s="81">
        <f t="shared" si="3"/>
        <v>49.35</v>
      </c>
      <c r="V37" s="2">
        <v>47.0</v>
      </c>
      <c r="W37" s="2">
        <v>73.0</v>
      </c>
      <c r="X37" s="2">
        <v>47.0</v>
      </c>
      <c r="Y37" s="2">
        <v>60.0</v>
      </c>
      <c r="Z37" s="2">
        <v>98.0</v>
      </c>
      <c r="AA37" s="76">
        <f t="shared" si="4"/>
        <v>64.35</v>
      </c>
      <c r="AC37" s="82">
        <f t="shared" si="5"/>
        <v>54.4625</v>
      </c>
    </row>
    <row r="38">
      <c r="A38" s="2" t="s">
        <v>412</v>
      </c>
      <c r="B38" s="51" t="s">
        <v>413</v>
      </c>
      <c r="C38" s="28" t="s">
        <v>44</v>
      </c>
      <c r="D38" s="2">
        <v>47.0</v>
      </c>
      <c r="E38" s="38">
        <v>54.0</v>
      </c>
      <c r="F38" s="2">
        <v>63.0</v>
      </c>
      <c r="G38" s="79">
        <f t="shared" si="1"/>
        <v>53.45</v>
      </c>
      <c r="H38" s="2">
        <v>44.0</v>
      </c>
      <c r="I38" s="2">
        <v>57.0</v>
      </c>
      <c r="J38" s="2">
        <v>60.0</v>
      </c>
      <c r="K38" s="2">
        <v>47.0</v>
      </c>
      <c r="L38" s="38">
        <v>54.0</v>
      </c>
      <c r="M38" s="2">
        <v>63.0</v>
      </c>
      <c r="N38" s="80">
        <f t="shared" si="2"/>
        <v>52.7</v>
      </c>
      <c r="O38" s="2">
        <v>44.0</v>
      </c>
      <c r="P38" s="2">
        <v>52.0</v>
      </c>
      <c r="Q38" s="2">
        <v>65.0</v>
      </c>
      <c r="R38" s="2">
        <v>47.0</v>
      </c>
      <c r="S38" s="2">
        <v>60.0</v>
      </c>
      <c r="T38" s="2">
        <v>52.0</v>
      </c>
      <c r="U38" s="81">
        <f t="shared" si="3"/>
        <v>53.05</v>
      </c>
      <c r="V38" s="2">
        <v>45.0</v>
      </c>
      <c r="W38" s="2">
        <v>75.0</v>
      </c>
      <c r="X38" s="2">
        <v>53.0</v>
      </c>
      <c r="Y38" s="2">
        <v>56.0</v>
      </c>
      <c r="Z38" s="2">
        <v>48.0</v>
      </c>
      <c r="AA38" s="76">
        <f t="shared" si="4"/>
        <v>54.45</v>
      </c>
      <c r="AC38" s="82">
        <f t="shared" si="5"/>
        <v>53.5525</v>
      </c>
    </row>
    <row r="39">
      <c r="A39" s="2" t="s">
        <v>428</v>
      </c>
      <c r="B39" s="2" t="s">
        <v>429</v>
      </c>
      <c r="C39" s="29">
        <v>268.0</v>
      </c>
      <c r="D39" s="2">
        <v>46.0</v>
      </c>
      <c r="E39" s="2">
        <v>62.0</v>
      </c>
      <c r="F39" s="2">
        <v>71.0</v>
      </c>
      <c r="G39" s="79">
        <f t="shared" si="1"/>
        <v>57.85</v>
      </c>
      <c r="H39" s="2">
        <v>57.0</v>
      </c>
      <c r="I39" s="2">
        <v>71.0</v>
      </c>
      <c r="J39" s="2">
        <v>44.0</v>
      </c>
      <c r="K39" s="2">
        <v>62.0</v>
      </c>
      <c r="L39" s="2">
        <v>57.0</v>
      </c>
      <c r="M39" s="2">
        <v>44.0</v>
      </c>
      <c r="N39" s="80">
        <f t="shared" si="2"/>
        <v>57.3</v>
      </c>
      <c r="O39" s="2">
        <v>44.0</v>
      </c>
      <c r="P39" s="2">
        <v>44.0</v>
      </c>
      <c r="Q39" s="2">
        <v>44.0</v>
      </c>
      <c r="R39" s="2">
        <v>60.0</v>
      </c>
      <c r="S39" s="2">
        <v>54.0</v>
      </c>
      <c r="T39" s="2">
        <v>57.0</v>
      </c>
      <c r="U39" s="81">
        <f t="shared" si="3"/>
        <v>48.55</v>
      </c>
      <c r="V39" s="38">
        <v>54.0</v>
      </c>
      <c r="W39" s="2">
        <v>49.0</v>
      </c>
      <c r="X39" s="38">
        <v>54.0</v>
      </c>
      <c r="Y39" s="2">
        <v>49.0</v>
      </c>
      <c r="Z39" s="2">
        <v>49.0</v>
      </c>
      <c r="AA39" s="76">
        <f t="shared" si="4"/>
        <v>51.25</v>
      </c>
      <c r="AC39" s="82">
        <f t="shared" si="5"/>
        <v>54.0075</v>
      </c>
    </row>
    <row r="40">
      <c r="A40" s="2" t="s">
        <v>211</v>
      </c>
      <c r="B40" s="2" t="s">
        <v>212</v>
      </c>
      <c r="C40" s="2">
        <v>238.0</v>
      </c>
      <c r="D40" s="2">
        <v>60.0</v>
      </c>
      <c r="E40" s="2">
        <v>45.0</v>
      </c>
      <c r="F40" s="2">
        <v>65.0</v>
      </c>
      <c r="G40" s="79">
        <f t="shared" si="1"/>
        <v>56</v>
      </c>
      <c r="H40" s="2">
        <v>45.0</v>
      </c>
      <c r="I40" s="2">
        <v>55.0</v>
      </c>
      <c r="J40" s="2">
        <v>45.0</v>
      </c>
      <c r="K40" s="2">
        <v>60.0</v>
      </c>
      <c r="L40" s="2">
        <v>60.0</v>
      </c>
      <c r="M40" s="2">
        <v>40.0</v>
      </c>
      <c r="N40" s="80">
        <f t="shared" si="2"/>
        <v>51.25</v>
      </c>
      <c r="O40" s="2">
        <v>45.0</v>
      </c>
      <c r="P40" s="2">
        <v>40.0</v>
      </c>
      <c r="Q40" s="2">
        <v>60.0</v>
      </c>
      <c r="R40" s="2">
        <v>65.0</v>
      </c>
      <c r="S40" s="2">
        <v>55.0</v>
      </c>
      <c r="T40" s="2">
        <v>45.0</v>
      </c>
      <c r="U40" s="81">
        <f t="shared" si="3"/>
        <v>51.5</v>
      </c>
      <c r="V40" s="2">
        <v>50.0</v>
      </c>
      <c r="W40" s="2">
        <v>60.0</v>
      </c>
      <c r="X40" s="2">
        <v>55.0</v>
      </c>
      <c r="Y40" s="2">
        <v>55.0</v>
      </c>
      <c r="Z40" s="2">
        <v>50.0</v>
      </c>
      <c r="AA40" s="76">
        <f t="shared" si="4"/>
        <v>53.5</v>
      </c>
      <c r="AC40" s="82">
        <f t="shared" si="5"/>
        <v>53.2625</v>
      </c>
    </row>
    <row r="41">
      <c r="A41" s="2" t="s">
        <v>321</v>
      </c>
      <c r="B41" s="27" t="s">
        <v>322</v>
      </c>
      <c r="C41" s="29">
        <v>236.0</v>
      </c>
      <c r="D41" s="2">
        <v>62.0</v>
      </c>
      <c r="E41" s="2">
        <v>40.0</v>
      </c>
      <c r="F41" s="38">
        <v>53.0</v>
      </c>
      <c r="G41" s="79">
        <f t="shared" si="1"/>
        <v>52.05</v>
      </c>
      <c r="H41" s="2">
        <v>40.0</v>
      </c>
      <c r="I41" s="2">
        <v>62.0</v>
      </c>
      <c r="J41" s="2">
        <v>40.0</v>
      </c>
      <c r="K41" s="2">
        <v>64.0</v>
      </c>
      <c r="L41" s="2">
        <v>57.0</v>
      </c>
      <c r="M41" s="2">
        <v>64.0</v>
      </c>
      <c r="N41" s="80">
        <f t="shared" si="2"/>
        <v>51.75</v>
      </c>
      <c r="O41" s="2">
        <v>50.0</v>
      </c>
      <c r="P41" s="2">
        <v>48.0</v>
      </c>
      <c r="Q41" s="2">
        <v>50.0</v>
      </c>
      <c r="R41" s="2">
        <v>55.0</v>
      </c>
      <c r="S41" s="2">
        <v>55.0</v>
      </c>
      <c r="T41" s="2">
        <v>50.0</v>
      </c>
      <c r="U41" s="81">
        <f t="shared" si="3"/>
        <v>51.1</v>
      </c>
      <c r="V41" s="2">
        <v>50.0</v>
      </c>
      <c r="W41" s="2">
        <v>58.0</v>
      </c>
      <c r="X41" s="2">
        <v>50.0</v>
      </c>
      <c r="Y41" s="2">
        <v>55.0</v>
      </c>
      <c r="Z41" s="2">
        <v>57.0</v>
      </c>
      <c r="AA41" s="76">
        <f t="shared" si="4"/>
        <v>53.75</v>
      </c>
      <c r="AC41" s="82">
        <f t="shared" si="5"/>
        <v>52.4275</v>
      </c>
    </row>
    <row r="42">
      <c r="A42" s="27" t="s">
        <v>158</v>
      </c>
      <c r="B42" s="2" t="s">
        <v>159</v>
      </c>
      <c r="C42" s="2">
        <v>229.0</v>
      </c>
      <c r="D42" s="38">
        <v>52.0</v>
      </c>
      <c r="E42" s="2">
        <v>46.0</v>
      </c>
      <c r="F42" s="2">
        <v>53.0</v>
      </c>
      <c r="G42" s="79">
        <f t="shared" si="1"/>
        <v>50.15</v>
      </c>
      <c r="H42" s="38">
        <v>52.0</v>
      </c>
      <c r="I42" s="2">
        <v>39.0</v>
      </c>
      <c r="J42" s="2">
        <v>55.0</v>
      </c>
      <c r="K42" s="2">
        <v>55.0</v>
      </c>
      <c r="L42" s="2">
        <v>48.0</v>
      </c>
      <c r="M42" s="2">
        <v>53.0</v>
      </c>
      <c r="N42" s="80">
        <f t="shared" si="2"/>
        <v>49.9</v>
      </c>
      <c r="O42" s="38">
        <v>52.0</v>
      </c>
      <c r="P42" s="2">
        <v>46.0</v>
      </c>
      <c r="Q42" s="2">
        <v>53.0</v>
      </c>
      <c r="R42" s="2">
        <v>46.0</v>
      </c>
      <c r="S42" s="2">
        <v>53.0</v>
      </c>
      <c r="T42" s="2">
        <v>48.0</v>
      </c>
      <c r="U42" s="81">
        <f t="shared" si="3"/>
        <v>50.05</v>
      </c>
      <c r="V42" s="2">
        <v>52.0</v>
      </c>
      <c r="W42" s="2">
        <v>63.0</v>
      </c>
      <c r="X42" s="2">
        <v>56.0</v>
      </c>
      <c r="Y42" s="2">
        <v>56.0</v>
      </c>
      <c r="Z42" s="2">
        <v>54.0</v>
      </c>
      <c r="AA42" s="76">
        <f t="shared" si="4"/>
        <v>55.8</v>
      </c>
      <c r="AC42" s="82">
        <f t="shared" si="5"/>
        <v>52.05</v>
      </c>
    </row>
    <row r="43">
      <c r="A43" s="2" t="s">
        <v>395</v>
      </c>
      <c r="B43" s="2" t="s">
        <v>396</v>
      </c>
      <c r="C43" s="2">
        <v>235.0</v>
      </c>
      <c r="D43" s="4">
        <v>45.0</v>
      </c>
      <c r="E43" s="4">
        <v>41.0</v>
      </c>
      <c r="F43" s="4">
        <v>57.0</v>
      </c>
      <c r="G43" s="79">
        <f t="shared" si="1"/>
        <v>46.6</v>
      </c>
      <c r="H43" s="4">
        <v>64.0</v>
      </c>
      <c r="I43" s="4">
        <v>50.0</v>
      </c>
      <c r="J43" s="4">
        <v>57.0</v>
      </c>
      <c r="K43" s="4">
        <v>50.0</v>
      </c>
      <c r="L43" s="4">
        <v>50.0</v>
      </c>
      <c r="M43" s="4">
        <v>62.0</v>
      </c>
      <c r="N43" s="80">
        <f t="shared" si="2"/>
        <v>55.5</v>
      </c>
      <c r="O43" s="4">
        <v>41.0</v>
      </c>
      <c r="P43" s="4">
        <v>57.0</v>
      </c>
      <c r="Q43" s="4">
        <v>41.0</v>
      </c>
      <c r="R43" s="4">
        <v>59.0</v>
      </c>
      <c r="S43" s="4">
        <v>45.0</v>
      </c>
      <c r="T43" s="4">
        <v>48.0</v>
      </c>
      <c r="U43" s="81">
        <f t="shared" si="3"/>
        <v>47.85</v>
      </c>
      <c r="V43" s="4">
        <v>50.0</v>
      </c>
      <c r="W43" s="4">
        <v>58.0</v>
      </c>
      <c r="X43" s="4">
        <v>54.0</v>
      </c>
      <c r="Y43" s="4">
        <v>53.0</v>
      </c>
      <c r="Z43" s="4">
        <v>53.0</v>
      </c>
      <c r="AA43" s="76">
        <f t="shared" si="4"/>
        <v>53.25</v>
      </c>
      <c r="AC43" s="82">
        <f t="shared" si="5"/>
        <v>51.34</v>
      </c>
    </row>
    <row r="44">
      <c r="A44" s="2" t="s">
        <v>426</v>
      </c>
      <c r="B44" s="51" t="s">
        <v>427</v>
      </c>
      <c r="C44" s="29">
        <v>210.0</v>
      </c>
      <c r="D44" s="2">
        <v>49.0</v>
      </c>
      <c r="E44" s="38">
        <v>52.0</v>
      </c>
      <c r="F44" s="2">
        <v>47.0</v>
      </c>
      <c r="G44" s="79">
        <f t="shared" si="1"/>
        <v>49.55</v>
      </c>
      <c r="H44" s="2">
        <v>53.0</v>
      </c>
      <c r="I44" s="2">
        <v>51.0</v>
      </c>
      <c r="J44" s="2">
        <v>51.0</v>
      </c>
      <c r="K44" s="2">
        <v>60.0</v>
      </c>
      <c r="L44" s="38">
        <v>52.0</v>
      </c>
      <c r="M44" s="2">
        <v>41.0</v>
      </c>
      <c r="N44" s="80">
        <f t="shared" si="2"/>
        <v>52.5</v>
      </c>
      <c r="O44" s="2">
        <v>56.0</v>
      </c>
      <c r="P44" s="2">
        <v>51.0</v>
      </c>
      <c r="Q44" s="2">
        <v>56.0</v>
      </c>
      <c r="R44" s="2">
        <v>51.0</v>
      </c>
      <c r="S44" s="2">
        <v>49.0</v>
      </c>
      <c r="T44" s="2">
        <v>41.0</v>
      </c>
      <c r="U44" s="81">
        <f t="shared" si="3"/>
        <v>52.45</v>
      </c>
      <c r="V44" s="2">
        <v>52.0</v>
      </c>
      <c r="W44" s="2">
        <v>59.0</v>
      </c>
      <c r="X44" s="2">
        <v>56.0</v>
      </c>
      <c r="Y44" s="2">
        <v>54.0</v>
      </c>
      <c r="Z44" s="2">
        <v>51.0</v>
      </c>
      <c r="AA44" s="76">
        <f t="shared" si="4"/>
        <v>54.1</v>
      </c>
      <c r="AC44" s="82">
        <f t="shared" si="5"/>
        <v>52.315</v>
      </c>
    </row>
    <row r="45">
      <c r="A45" s="2" t="s">
        <v>238</v>
      </c>
      <c r="B45" s="2" t="s">
        <v>239</v>
      </c>
      <c r="C45" s="29">
        <v>165.0</v>
      </c>
      <c r="D45" s="27">
        <v>54.0</v>
      </c>
      <c r="E45" s="27">
        <v>43.0</v>
      </c>
      <c r="F45" s="27">
        <v>56.0</v>
      </c>
      <c r="G45" s="79">
        <f t="shared" si="1"/>
        <v>50.65</v>
      </c>
      <c r="H45" s="27">
        <v>53.0</v>
      </c>
      <c r="I45" s="27">
        <v>53.0</v>
      </c>
      <c r="J45" s="27">
        <v>56.0</v>
      </c>
      <c r="K45" s="27">
        <v>43.0</v>
      </c>
      <c r="L45" s="27">
        <v>56.0</v>
      </c>
      <c r="M45" s="27">
        <v>56.0</v>
      </c>
      <c r="N45" s="80">
        <f t="shared" si="2"/>
        <v>52.7</v>
      </c>
      <c r="O45" s="27">
        <v>56.0</v>
      </c>
      <c r="P45" s="27">
        <v>36.0</v>
      </c>
      <c r="Q45" s="27">
        <v>35.0</v>
      </c>
      <c r="R45" s="27">
        <v>41.0</v>
      </c>
      <c r="S45" s="27">
        <v>45.0</v>
      </c>
      <c r="T45" s="27">
        <v>35.0</v>
      </c>
      <c r="U45" s="81">
        <f t="shared" si="3"/>
        <v>42.85</v>
      </c>
      <c r="V45" s="27">
        <v>54.0</v>
      </c>
      <c r="W45" s="27">
        <v>55.0</v>
      </c>
      <c r="X45" s="27">
        <v>56.0</v>
      </c>
      <c r="Y45" s="27">
        <v>55.0</v>
      </c>
      <c r="Z45" s="49">
        <v>54.0</v>
      </c>
      <c r="AA45" s="76">
        <f t="shared" si="4"/>
        <v>54.65</v>
      </c>
      <c r="AC45" s="82">
        <f t="shared" si="5"/>
        <v>51.3925</v>
      </c>
    </row>
    <row r="46">
      <c r="A46" s="2" t="s">
        <v>253</v>
      </c>
      <c r="B46" s="2" t="s">
        <v>254</v>
      </c>
      <c r="C46" s="4" t="s">
        <v>44</v>
      </c>
      <c r="D46" s="4">
        <v>42.0</v>
      </c>
      <c r="E46" s="4">
        <v>49.0</v>
      </c>
      <c r="F46" s="4">
        <v>59.0</v>
      </c>
      <c r="G46" s="79">
        <f t="shared" si="1"/>
        <v>48.7</v>
      </c>
      <c r="H46" s="4">
        <v>47.0</v>
      </c>
      <c r="I46" s="4">
        <v>37.0</v>
      </c>
      <c r="J46" s="38">
        <v>50.0</v>
      </c>
      <c r="K46" s="4">
        <v>42.0</v>
      </c>
      <c r="L46" s="4">
        <v>54.0</v>
      </c>
      <c r="M46" s="4">
        <v>61.0</v>
      </c>
      <c r="N46" s="80">
        <f t="shared" si="2"/>
        <v>46.6</v>
      </c>
      <c r="O46" s="4">
        <v>64.0</v>
      </c>
      <c r="P46" s="4">
        <v>52.0</v>
      </c>
      <c r="Q46" s="38">
        <v>50.0</v>
      </c>
      <c r="R46" s="4">
        <v>39.0</v>
      </c>
      <c r="S46" s="4">
        <v>37.0</v>
      </c>
      <c r="T46" s="4">
        <v>42.0</v>
      </c>
      <c r="U46" s="81">
        <f t="shared" si="3"/>
        <v>49.9</v>
      </c>
      <c r="V46" s="4">
        <v>51.0</v>
      </c>
      <c r="W46" s="4">
        <v>61.0</v>
      </c>
      <c r="X46" s="4">
        <v>57.0</v>
      </c>
      <c r="Y46" s="4">
        <v>55.0</v>
      </c>
      <c r="Z46" s="4">
        <v>54.0</v>
      </c>
      <c r="AA46" s="76">
        <f t="shared" si="4"/>
        <v>55.1</v>
      </c>
      <c r="AC46" s="82">
        <f t="shared" si="5"/>
        <v>50.595</v>
      </c>
    </row>
    <row r="47">
      <c r="A47" s="2" t="s">
        <v>138</v>
      </c>
      <c r="B47" s="2" t="s">
        <v>139</v>
      </c>
      <c r="C47" s="29">
        <v>239.0</v>
      </c>
      <c r="D47" s="2">
        <v>62.0</v>
      </c>
      <c r="E47" s="2">
        <v>50.0</v>
      </c>
      <c r="F47" s="2">
        <v>54.0</v>
      </c>
      <c r="G47" s="79">
        <f t="shared" si="1"/>
        <v>55.8</v>
      </c>
      <c r="H47" s="2">
        <v>40.0</v>
      </c>
      <c r="I47" s="2">
        <v>45.0</v>
      </c>
      <c r="J47" s="2">
        <v>47.0</v>
      </c>
      <c r="K47" s="2">
        <v>42.0</v>
      </c>
      <c r="L47" s="2">
        <v>50.0</v>
      </c>
      <c r="M47" s="2">
        <v>42.0</v>
      </c>
      <c r="N47" s="80">
        <f t="shared" si="2"/>
        <v>44.3</v>
      </c>
      <c r="O47" s="2">
        <v>45.0</v>
      </c>
      <c r="P47" s="2">
        <v>57.0</v>
      </c>
      <c r="Q47" s="2">
        <v>57.0</v>
      </c>
      <c r="R47" s="2">
        <v>57.0</v>
      </c>
      <c r="S47" s="2">
        <v>50.0</v>
      </c>
      <c r="T47" s="2">
        <v>62.0</v>
      </c>
      <c r="U47" s="81">
        <f t="shared" si="3"/>
        <v>53.2</v>
      </c>
      <c r="V47" s="38">
        <v>51.0</v>
      </c>
      <c r="W47" s="2">
        <v>56.0</v>
      </c>
      <c r="X47" s="38">
        <v>51.0</v>
      </c>
      <c r="Y47" s="2">
        <v>50.0</v>
      </c>
      <c r="Z47" s="2">
        <v>47.0</v>
      </c>
      <c r="AA47" s="76">
        <f t="shared" si="4"/>
        <v>51.05</v>
      </c>
      <c r="AC47" s="82">
        <f t="shared" si="5"/>
        <v>50.8725</v>
      </c>
    </row>
    <row r="48">
      <c r="A48" s="2" t="s">
        <v>433</v>
      </c>
      <c r="B48" s="2" t="s">
        <v>434</v>
      </c>
      <c r="C48" s="2">
        <v>158.0</v>
      </c>
      <c r="D48" s="2">
        <v>56.0</v>
      </c>
      <c r="E48" s="2">
        <v>52.0</v>
      </c>
      <c r="F48" s="2">
        <v>38.0</v>
      </c>
      <c r="G48" s="79">
        <f t="shared" si="1"/>
        <v>50.1</v>
      </c>
      <c r="H48" s="2">
        <v>51.0</v>
      </c>
      <c r="I48" s="2">
        <v>51.0</v>
      </c>
      <c r="J48" s="2">
        <v>52.0</v>
      </c>
      <c r="K48" s="2">
        <v>48.0</v>
      </c>
      <c r="L48" s="2">
        <v>57.0</v>
      </c>
      <c r="M48" s="2">
        <v>48.0</v>
      </c>
      <c r="N48" s="80">
        <f t="shared" si="2"/>
        <v>51.5</v>
      </c>
      <c r="O48" s="2">
        <v>45.0</v>
      </c>
      <c r="P48" s="2">
        <v>37.0</v>
      </c>
      <c r="Q48" s="2">
        <v>51.0</v>
      </c>
      <c r="R48" s="2">
        <v>41.0</v>
      </c>
      <c r="S48" s="2">
        <v>40.0</v>
      </c>
      <c r="T48" s="2">
        <v>37.0</v>
      </c>
      <c r="U48" s="81">
        <f t="shared" si="3"/>
        <v>42.85</v>
      </c>
      <c r="V48" s="38">
        <v>49.0</v>
      </c>
      <c r="W48" s="2">
        <v>61.0</v>
      </c>
      <c r="X48" s="2">
        <v>51.0</v>
      </c>
      <c r="Y48" s="2">
        <v>54.0</v>
      </c>
      <c r="Z48" s="2">
        <v>52.0</v>
      </c>
      <c r="AA48" s="76">
        <f t="shared" si="4"/>
        <v>53.05</v>
      </c>
      <c r="AC48" s="82">
        <f t="shared" si="5"/>
        <v>50.395</v>
      </c>
    </row>
    <row r="49">
      <c r="A49" s="2" t="s">
        <v>416</v>
      </c>
      <c r="B49" s="2" t="s">
        <v>417</v>
      </c>
      <c r="C49" s="29">
        <v>111.0</v>
      </c>
      <c r="D49" s="27">
        <v>43.0</v>
      </c>
      <c r="E49" s="27">
        <v>41.0</v>
      </c>
      <c r="F49" s="27">
        <v>49.0</v>
      </c>
      <c r="G49" s="79">
        <f t="shared" si="1"/>
        <v>43.8</v>
      </c>
      <c r="H49" s="27">
        <v>55.0</v>
      </c>
      <c r="I49" s="27">
        <v>48.0</v>
      </c>
      <c r="J49" s="27">
        <v>54.0</v>
      </c>
      <c r="K49" s="27">
        <v>38.0</v>
      </c>
      <c r="L49" s="27">
        <v>45.0</v>
      </c>
      <c r="M49" s="27">
        <v>56.0</v>
      </c>
      <c r="N49" s="80">
        <f t="shared" si="2"/>
        <v>49.4</v>
      </c>
      <c r="O49" s="27">
        <v>54.0</v>
      </c>
      <c r="P49" s="27">
        <v>48.0</v>
      </c>
      <c r="Q49" s="27">
        <v>51.0</v>
      </c>
      <c r="R49" s="27">
        <v>51.0</v>
      </c>
      <c r="S49" s="27">
        <v>56.0</v>
      </c>
      <c r="T49" s="27">
        <v>55.0</v>
      </c>
      <c r="U49" s="81">
        <f t="shared" si="3"/>
        <v>52.1</v>
      </c>
      <c r="V49" s="27">
        <v>50.0</v>
      </c>
      <c r="W49" s="27">
        <v>59.0</v>
      </c>
      <c r="X49" s="27">
        <v>54.0</v>
      </c>
      <c r="Y49" s="27">
        <v>53.0</v>
      </c>
      <c r="Z49" s="27">
        <v>50.0</v>
      </c>
      <c r="AA49" s="76">
        <f t="shared" si="4"/>
        <v>52.85</v>
      </c>
      <c r="AC49" s="82">
        <f t="shared" si="5"/>
        <v>49.6125</v>
      </c>
    </row>
    <row r="50">
      <c r="A50" s="2" t="s">
        <v>310</v>
      </c>
      <c r="B50" s="2" t="s">
        <v>311</v>
      </c>
      <c r="C50" s="29">
        <v>232.0</v>
      </c>
      <c r="D50" s="2">
        <v>55.0</v>
      </c>
      <c r="E50" s="2">
        <v>41.0</v>
      </c>
      <c r="F50" s="2">
        <v>53.0</v>
      </c>
      <c r="G50" s="79">
        <f t="shared" si="1"/>
        <v>49.6</v>
      </c>
      <c r="H50" s="2">
        <v>43.0</v>
      </c>
      <c r="I50" s="2">
        <v>41.0</v>
      </c>
      <c r="J50" s="2">
        <v>41.0</v>
      </c>
      <c r="K50" s="2">
        <v>39.0</v>
      </c>
      <c r="L50" s="2">
        <v>48.0</v>
      </c>
      <c r="M50" s="2">
        <v>57.0</v>
      </c>
      <c r="N50" s="80">
        <f t="shared" si="2"/>
        <v>43.05</v>
      </c>
      <c r="O50" s="2">
        <v>64.0</v>
      </c>
      <c r="P50" s="2">
        <v>60.0</v>
      </c>
      <c r="Q50" s="2">
        <v>53.0</v>
      </c>
      <c r="R50" s="2">
        <v>57.0</v>
      </c>
      <c r="S50" s="2">
        <v>46.0</v>
      </c>
      <c r="T50" s="2">
        <v>50.0</v>
      </c>
      <c r="U50" s="81">
        <f t="shared" si="3"/>
        <v>56.55</v>
      </c>
      <c r="V50" s="38">
        <v>50.0</v>
      </c>
      <c r="W50" s="2">
        <v>49.0</v>
      </c>
      <c r="X50" s="38">
        <v>50.0</v>
      </c>
      <c r="Y50" s="2">
        <v>51.0</v>
      </c>
      <c r="Z50" s="2">
        <v>50.0</v>
      </c>
      <c r="AA50" s="76">
        <f t="shared" si="4"/>
        <v>49.95</v>
      </c>
      <c r="AC50" s="82">
        <f t="shared" si="5"/>
        <v>49.1275</v>
      </c>
    </row>
    <row r="51">
      <c r="A51" s="26" t="s">
        <v>48</v>
      </c>
      <c r="B51" s="27" t="s">
        <v>49</v>
      </c>
      <c r="C51" s="29">
        <v>210.0</v>
      </c>
      <c r="D51" s="2">
        <v>60.0</v>
      </c>
      <c r="E51" s="2">
        <v>50.0</v>
      </c>
      <c r="F51" s="2">
        <v>44.0</v>
      </c>
      <c r="G51" s="79">
        <f t="shared" si="1"/>
        <v>52.5</v>
      </c>
      <c r="H51" s="2">
        <v>51.0</v>
      </c>
      <c r="I51" s="2">
        <v>50.0</v>
      </c>
      <c r="J51" s="2">
        <v>52.0</v>
      </c>
      <c r="K51" s="2">
        <v>50.0</v>
      </c>
      <c r="L51" s="2">
        <v>42.0</v>
      </c>
      <c r="M51" s="2">
        <v>39.0</v>
      </c>
      <c r="N51" s="80">
        <f t="shared" si="2"/>
        <v>48.9</v>
      </c>
      <c r="O51" s="2">
        <v>51.0</v>
      </c>
      <c r="P51" s="2">
        <v>61.0</v>
      </c>
      <c r="Q51" s="2">
        <v>51.0</v>
      </c>
      <c r="R51" s="2">
        <v>53.0</v>
      </c>
      <c r="S51" s="2">
        <v>48.0</v>
      </c>
      <c r="T51" s="34">
        <v>44.0</v>
      </c>
      <c r="U51" s="81">
        <f t="shared" si="3"/>
        <v>52.5</v>
      </c>
      <c r="V51" s="34">
        <v>46.0</v>
      </c>
      <c r="W51" s="34">
        <v>51.0</v>
      </c>
      <c r="X51" s="34">
        <v>50.0</v>
      </c>
      <c r="Y51" s="34">
        <v>47.0</v>
      </c>
      <c r="Z51" s="34">
        <v>44.0</v>
      </c>
      <c r="AA51" s="76">
        <f t="shared" si="4"/>
        <v>47.35</v>
      </c>
      <c r="AC51" s="82">
        <f t="shared" si="5"/>
        <v>49.7975</v>
      </c>
    </row>
    <row r="52">
      <c r="A52" s="2" t="s">
        <v>418</v>
      </c>
      <c r="B52" s="2" t="s">
        <v>419</v>
      </c>
      <c r="C52" s="29">
        <v>93.0</v>
      </c>
      <c r="D52" s="27">
        <v>46.0</v>
      </c>
      <c r="E52" s="27">
        <v>44.0</v>
      </c>
      <c r="F52" s="27">
        <v>46.0</v>
      </c>
      <c r="G52" s="79">
        <f t="shared" si="1"/>
        <v>45.3</v>
      </c>
      <c r="H52" s="27">
        <v>46.0</v>
      </c>
      <c r="I52" s="27">
        <v>44.0</v>
      </c>
      <c r="J52" s="27">
        <v>44.0</v>
      </c>
      <c r="K52" s="27">
        <v>52.0</v>
      </c>
      <c r="L52" s="27">
        <v>45.0</v>
      </c>
      <c r="M52" s="27">
        <v>48.0</v>
      </c>
      <c r="N52" s="80">
        <f t="shared" si="2"/>
        <v>46.05</v>
      </c>
      <c r="O52" s="27">
        <v>59.0</v>
      </c>
      <c r="P52" s="27">
        <v>59.0</v>
      </c>
      <c r="Q52" s="27">
        <v>55.0</v>
      </c>
      <c r="R52" s="27">
        <v>59.0</v>
      </c>
      <c r="S52" s="27">
        <v>46.0</v>
      </c>
      <c r="T52" s="27">
        <v>56.0</v>
      </c>
      <c r="U52" s="81">
        <f t="shared" si="3"/>
        <v>56.1</v>
      </c>
      <c r="V52" s="27">
        <v>50.0</v>
      </c>
      <c r="W52" s="27">
        <v>51.0</v>
      </c>
      <c r="X52" s="27">
        <v>53.0</v>
      </c>
      <c r="Y52" s="27">
        <v>49.0</v>
      </c>
      <c r="Z52" s="27">
        <v>46.0</v>
      </c>
      <c r="AA52" s="76">
        <f t="shared" si="4"/>
        <v>49.7</v>
      </c>
      <c r="AC52" s="82">
        <f t="shared" si="5"/>
        <v>48.6475</v>
      </c>
    </row>
    <row r="53">
      <c r="A53" s="2" t="s">
        <v>403</v>
      </c>
      <c r="B53" s="2" t="s">
        <v>404</v>
      </c>
      <c r="C53" s="2">
        <v>235.0</v>
      </c>
      <c r="D53" s="4">
        <v>57.0</v>
      </c>
      <c r="E53" s="4">
        <v>45.0</v>
      </c>
      <c r="F53" s="4">
        <v>41.0</v>
      </c>
      <c r="G53" s="79">
        <f t="shared" si="1"/>
        <v>48.8</v>
      </c>
      <c r="H53" s="4">
        <v>50.0</v>
      </c>
      <c r="I53" s="4">
        <v>48.0</v>
      </c>
      <c r="J53" s="38">
        <v>48.0</v>
      </c>
      <c r="K53" s="4">
        <v>48.0</v>
      </c>
      <c r="L53" s="4">
        <v>41.0</v>
      </c>
      <c r="M53" s="4">
        <v>52.0</v>
      </c>
      <c r="N53" s="80">
        <f t="shared" si="2"/>
        <v>47.65</v>
      </c>
      <c r="O53" s="4">
        <v>41.0</v>
      </c>
      <c r="P53" s="4">
        <v>43.0</v>
      </c>
      <c r="Q53" s="38">
        <v>48.0</v>
      </c>
      <c r="R53" s="4">
        <v>45.0</v>
      </c>
      <c r="S53" s="4">
        <v>64.0</v>
      </c>
      <c r="T53" s="4">
        <v>41.0</v>
      </c>
      <c r="U53" s="81">
        <f t="shared" si="3"/>
        <v>46.85</v>
      </c>
      <c r="V53" s="4">
        <v>49.0</v>
      </c>
      <c r="W53" s="4">
        <v>50.0</v>
      </c>
      <c r="X53" s="4">
        <v>49.0</v>
      </c>
      <c r="Y53" s="4">
        <v>50.0</v>
      </c>
      <c r="Z53" s="4">
        <v>53.0</v>
      </c>
      <c r="AA53" s="76">
        <f t="shared" si="4"/>
        <v>50.15</v>
      </c>
      <c r="AC53" s="82">
        <f t="shared" si="5"/>
        <v>48.6925</v>
      </c>
    </row>
    <row r="54">
      <c r="A54" s="27" t="s">
        <v>327</v>
      </c>
      <c r="B54" s="2" t="s">
        <v>328</v>
      </c>
      <c r="C54" s="2">
        <v>225.0</v>
      </c>
      <c r="D54" s="38">
        <v>47.0</v>
      </c>
      <c r="E54" s="2">
        <v>52.0</v>
      </c>
      <c r="F54" s="2">
        <v>54.0</v>
      </c>
      <c r="G54" s="79">
        <f t="shared" si="1"/>
        <v>50.5</v>
      </c>
      <c r="H54" s="38">
        <v>47.0</v>
      </c>
      <c r="I54" s="2">
        <v>38.0</v>
      </c>
      <c r="J54" s="2">
        <v>41.0</v>
      </c>
      <c r="K54" s="2">
        <v>36.0</v>
      </c>
      <c r="L54" s="2">
        <v>41.0</v>
      </c>
      <c r="M54" s="2">
        <v>52.0</v>
      </c>
      <c r="N54" s="80">
        <f t="shared" si="2"/>
        <v>41.7</v>
      </c>
      <c r="O54" s="38">
        <v>47.0</v>
      </c>
      <c r="P54" s="2">
        <v>50.0</v>
      </c>
      <c r="Q54" s="2">
        <v>47.0</v>
      </c>
      <c r="R54" s="2">
        <v>36.0</v>
      </c>
      <c r="S54" s="2">
        <v>54.0</v>
      </c>
      <c r="T54" s="2">
        <v>59.0</v>
      </c>
      <c r="U54" s="81">
        <f t="shared" si="3"/>
        <v>47.6</v>
      </c>
      <c r="V54" s="2">
        <v>46.0</v>
      </c>
      <c r="W54" s="2">
        <v>51.0</v>
      </c>
      <c r="X54" s="2">
        <v>51.0</v>
      </c>
      <c r="Y54" s="2">
        <v>48.0</v>
      </c>
      <c r="Z54" s="2">
        <v>48.0</v>
      </c>
      <c r="AA54" s="76">
        <f t="shared" si="4"/>
        <v>48.45</v>
      </c>
      <c r="AC54" s="82">
        <f t="shared" si="5"/>
        <v>47.1475</v>
      </c>
    </row>
    <row r="55">
      <c r="A55" s="27" t="s">
        <v>99</v>
      </c>
      <c r="B55" s="2" t="s">
        <v>100</v>
      </c>
      <c r="C55" s="2">
        <v>221.0</v>
      </c>
      <c r="D55" s="38">
        <v>47.0</v>
      </c>
      <c r="E55" s="2">
        <v>43.0</v>
      </c>
      <c r="F55" s="2">
        <v>35.0</v>
      </c>
      <c r="G55" s="79">
        <f t="shared" si="1"/>
        <v>42.6</v>
      </c>
      <c r="H55" s="38">
        <v>47.0</v>
      </c>
      <c r="I55" s="2">
        <v>46.0</v>
      </c>
      <c r="J55" s="2">
        <v>46.0</v>
      </c>
      <c r="K55" s="2">
        <v>35.0</v>
      </c>
      <c r="L55" s="2">
        <v>59.0</v>
      </c>
      <c r="M55" s="2">
        <v>43.0</v>
      </c>
      <c r="N55" s="80">
        <f t="shared" si="2"/>
        <v>46.4</v>
      </c>
      <c r="O55" s="38">
        <v>47.0</v>
      </c>
      <c r="P55" s="2">
        <v>43.0</v>
      </c>
      <c r="Q55" s="2">
        <v>59.0</v>
      </c>
      <c r="R55" s="2">
        <v>32.0</v>
      </c>
      <c r="S55" s="2">
        <v>39.0</v>
      </c>
      <c r="T55" s="2">
        <v>41.0</v>
      </c>
      <c r="U55" s="81">
        <f t="shared" si="3"/>
        <v>44.85</v>
      </c>
      <c r="V55" s="2">
        <v>51.0</v>
      </c>
      <c r="W55" s="2">
        <v>62.0</v>
      </c>
      <c r="X55" s="2">
        <v>52.0</v>
      </c>
      <c r="Y55" s="2">
        <v>55.0</v>
      </c>
      <c r="Z55" s="2">
        <v>54.0</v>
      </c>
      <c r="AA55" s="76">
        <f t="shared" si="4"/>
        <v>54.55</v>
      </c>
      <c r="AC55" s="82">
        <f t="shared" si="5"/>
        <v>48.07</v>
      </c>
    </row>
    <row r="56">
      <c r="A56" s="2" t="s">
        <v>397</v>
      </c>
      <c r="B56" s="2" t="s">
        <v>398</v>
      </c>
      <c r="C56" s="2">
        <v>206.0</v>
      </c>
      <c r="D56" s="4">
        <v>35.0</v>
      </c>
      <c r="E56" s="4">
        <v>41.0</v>
      </c>
      <c r="F56" s="4">
        <v>44.0</v>
      </c>
      <c r="G56" s="79">
        <f t="shared" si="1"/>
        <v>39.35</v>
      </c>
      <c r="H56" s="4">
        <v>52.0</v>
      </c>
      <c r="I56" s="4">
        <v>52.0</v>
      </c>
      <c r="J56" s="4">
        <v>56.0</v>
      </c>
      <c r="K56" s="4">
        <v>39.0</v>
      </c>
      <c r="L56" s="4">
        <v>60.0</v>
      </c>
      <c r="M56" s="4">
        <v>35.0</v>
      </c>
      <c r="N56" s="80">
        <f t="shared" si="2"/>
        <v>51.2</v>
      </c>
      <c r="O56" s="4">
        <v>58.0</v>
      </c>
      <c r="P56" s="4">
        <v>37.0</v>
      </c>
      <c r="Q56" s="4">
        <v>52.0</v>
      </c>
      <c r="R56" s="4">
        <v>58.0</v>
      </c>
      <c r="S56" s="4">
        <v>50.0</v>
      </c>
      <c r="T56" s="4">
        <v>39.0</v>
      </c>
      <c r="U56" s="81">
        <f t="shared" si="3"/>
        <v>50.45</v>
      </c>
      <c r="V56" s="4">
        <v>48.0</v>
      </c>
      <c r="W56" s="4">
        <v>59.0</v>
      </c>
      <c r="X56" s="4">
        <v>52.0</v>
      </c>
      <c r="Y56" s="4">
        <v>51.0</v>
      </c>
      <c r="Z56" s="4">
        <v>47.0</v>
      </c>
      <c r="AA56" s="76">
        <f t="shared" si="4"/>
        <v>51.05</v>
      </c>
      <c r="AC56" s="82">
        <f t="shared" si="5"/>
        <v>48.0725</v>
      </c>
    </row>
    <row r="57">
      <c r="A57" s="2" t="s">
        <v>88</v>
      </c>
      <c r="B57" s="2" t="s">
        <v>89</v>
      </c>
      <c r="C57" s="29">
        <v>211.0</v>
      </c>
      <c r="D57" s="2">
        <v>39.0</v>
      </c>
      <c r="E57" s="2">
        <v>55.0</v>
      </c>
      <c r="F57" s="2">
        <v>60.0</v>
      </c>
      <c r="G57" s="79">
        <f t="shared" si="1"/>
        <v>49.85</v>
      </c>
      <c r="H57" s="2">
        <v>51.0</v>
      </c>
      <c r="I57" s="2">
        <v>53.0</v>
      </c>
      <c r="J57" s="2">
        <v>34.0</v>
      </c>
      <c r="K57" s="2">
        <v>60.0</v>
      </c>
      <c r="L57" s="2">
        <v>41.0</v>
      </c>
      <c r="M57" s="2">
        <v>49.0</v>
      </c>
      <c r="N57" s="80">
        <f t="shared" si="2"/>
        <v>47.75</v>
      </c>
      <c r="O57" s="2">
        <v>60.0</v>
      </c>
      <c r="P57" s="2">
        <v>34.0</v>
      </c>
      <c r="Q57" s="2">
        <v>55.0</v>
      </c>
      <c r="R57" s="2">
        <v>51.0</v>
      </c>
      <c r="S57" s="2">
        <v>43.0</v>
      </c>
      <c r="T57" s="2">
        <v>36.0</v>
      </c>
      <c r="U57" s="81">
        <f t="shared" si="3"/>
        <v>48.7</v>
      </c>
      <c r="V57" s="38">
        <v>47.0</v>
      </c>
      <c r="W57" s="2">
        <v>43.0</v>
      </c>
      <c r="X57" s="38">
        <v>47.0</v>
      </c>
      <c r="Y57" s="2">
        <v>45.0</v>
      </c>
      <c r="Z57" s="2">
        <v>43.0</v>
      </c>
      <c r="AA57" s="76">
        <f t="shared" si="4"/>
        <v>45.1</v>
      </c>
      <c r="AC57" s="82">
        <f t="shared" si="5"/>
        <v>47.49</v>
      </c>
    </row>
    <row r="58">
      <c r="A58" s="26" t="s">
        <v>414</v>
      </c>
      <c r="B58" s="27" t="s">
        <v>415</v>
      </c>
      <c r="C58" s="39">
        <v>165.0</v>
      </c>
      <c r="D58" s="2">
        <v>45.0</v>
      </c>
      <c r="E58" s="2">
        <v>46.0</v>
      </c>
      <c r="F58" s="2">
        <v>44.0</v>
      </c>
      <c r="G58" s="79">
        <f t="shared" si="1"/>
        <v>45.1</v>
      </c>
      <c r="H58" s="2">
        <v>46.0</v>
      </c>
      <c r="I58" s="2">
        <v>50.0</v>
      </c>
      <c r="J58" s="2">
        <v>38.0</v>
      </c>
      <c r="K58" s="2">
        <v>43.0</v>
      </c>
      <c r="L58" s="2">
        <v>49.0</v>
      </c>
      <c r="M58" s="2">
        <v>46.0</v>
      </c>
      <c r="N58" s="80">
        <f t="shared" si="2"/>
        <v>45.2</v>
      </c>
      <c r="O58" s="2">
        <v>46.0</v>
      </c>
      <c r="P58" s="2">
        <v>37.0</v>
      </c>
      <c r="Q58" s="2">
        <v>48.0</v>
      </c>
      <c r="R58" s="2">
        <v>41.0</v>
      </c>
      <c r="S58" s="2">
        <v>41.0</v>
      </c>
      <c r="T58" s="34">
        <v>44.0</v>
      </c>
      <c r="U58" s="81">
        <f t="shared" si="3"/>
        <v>43</v>
      </c>
      <c r="V58" s="34">
        <v>49.0</v>
      </c>
      <c r="W58" s="34">
        <v>58.0</v>
      </c>
      <c r="X58" s="34">
        <v>51.0</v>
      </c>
      <c r="Y58" s="34">
        <v>53.0</v>
      </c>
      <c r="Z58" s="34">
        <v>53.0</v>
      </c>
      <c r="AA58" s="76">
        <f t="shared" si="4"/>
        <v>52.5</v>
      </c>
      <c r="AC58" s="82">
        <f t="shared" si="5"/>
        <v>47.4</v>
      </c>
    </row>
    <row r="59">
      <c r="A59" s="2" t="s">
        <v>193</v>
      </c>
      <c r="B59" s="2" t="s">
        <v>194</v>
      </c>
      <c r="C59" s="29">
        <v>169.0</v>
      </c>
      <c r="D59" s="27">
        <v>54.0</v>
      </c>
      <c r="E59" s="27">
        <v>47.0</v>
      </c>
      <c r="F59" s="27">
        <v>44.0</v>
      </c>
      <c r="G59" s="79">
        <f t="shared" si="1"/>
        <v>49.05</v>
      </c>
      <c r="H59" s="27">
        <v>50.0</v>
      </c>
      <c r="I59" s="27">
        <v>37.0</v>
      </c>
      <c r="J59" s="27">
        <v>40.0</v>
      </c>
      <c r="K59" s="27">
        <v>44.0</v>
      </c>
      <c r="L59" s="27">
        <v>37.0</v>
      </c>
      <c r="M59" s="27">
        <v>50.0</v>
      </c>
      <c r="N59" s="80">
        <f t="shared" si="2"/>
        <v>42.55</v>
      </c>
      <c r="O59" s="27">
        <v>33.0</v>
      </c>
      <c r="P59" s="27">
        <v>33.0</v>
      </c>
      <c r="Q59" s="27">
        <v>49.0</v>
      </c>
      <c r="R59" s="27">
        <v>54.0</v>
      </c>
      <c r="S59" s="27">
        <v>42.0</v>
      </c>
      <c r="T59" s="27">
        <v>50.0</v>
      </c>
      <c r="U59" s="81">
        <f t="shared" si="3"/>
        <v>41.55</v>
      </c>
      <c r="V59" s="27">
        <v>45.0</v>
      </c>
      <c r="W59" s="27">
        <v>58.0</v>
      </c>
      <c r="X59" s="27">
        <v>47.0</v>
      </c>
      <c r="Y59" s="27">
        <v>51.0</v>
      </c>
      <c r="Z59" s="27">
        <v>52.0</v>
      </c>
      <c r="AA59" s="76">
        <f t="shared" si="4"/>
        <v>50.2</v>
      </c>
      <c r="AC59" s="82">
        <f t="shared" si="5"/>
        <v>46.7025</v>
      </c>
    </row>
    <row r="60">
      <c r="A60" s="2" t="s">
        <v>301</v>
      </c>
      <c r="B60" s="2" t="s">
        <v>302</v>
      </c>
      <c r="C60" s="29">
        <v>118.0</v>
      </c>
      <c r="D60" s="27">
        <v>39.0</v>
      </c>
      <c r="E60" s="27">
        <v>49.0</v>
      </c>
      <c r="F60" s="27">
        <v>47.0</v>
      </c>
      <c r="G60" s="79">
        <f t="shared" si="1"/>
        <v>44.5</v>
      </c>
      <c r="H60" s="27">
        <v>46.0</v>
      </c>
      <c r="I60" s="27">
        <v>47.0</v>
      </c>
      <c r="J60" s="27">
        <v>49.0</v>
      </c>
      <c r="K60" s="27">
        <v>46.0</v>
      </c>
      <c r="L60" s="27">
        <v>49.0</v>
      </c>
      <c r="M60" s="27">
        <v>45.0</v>
      </c>
      <c r="N60" s="80">
        <f t="shared" si="2"/>
        <v>47.2</v>
      </c>
      <c r="O60" s="27">
        <v>54.0</v>
      </c>
      <c r="P60" s="27">
        <v>47.0</v>
      </c>
      <c r="Q60" s="27">
        <v>41.0</v>
      </c>
      <c r="R60" s="27">
        <v>49.0</v>
      </c>
      <c r="S60" s="27">
        <v>40.0</v>
      </c>
      <c r="T60" s="27">
        <v>41.0</v>
      </c>
      <c r="U60" s="81">
        <f t="shared" si="3"/>
        <v>46.5</v>
      </c>
      <c r="V60" s="27">
        <v>46.0</v>
      </c>
      <c r="W60" s="27">
        <v>50.0</v>
      </c>
      <c r="X60" s="27">
        <v>51.0</v>
      </c>
      <c r="Y60" s="27">
        <v>47.0</v>
      </c>
      <c r="Z60" s="27">
        <v>46.0</v>
      </c>
      <c r="AA60" s="76">
        <f t="shared" si="4"/>
        <v>47.7</v>
      </c>
      <c r="AC60" s="82">
        <f t="shared" si="5"/>
        <v>46.595</v>
      </c>
    </row>
    <row r="61">
      <c r="A61" s="26" t="s">
        <v>385</v>
      </c>
      <c r="B61" s="27" t="s">
        <v>386</v>
      </c>
      <c r="C61" s="29">
        <v>137.0</v>
      </c>
      <c r="D61" s="2">
        <v>52.0</v>
      </c>
      <c r="E61" s="2">
        <v>45.0</v>
      </c>
      <c r="F61" s="2">
        <v>43.0</v>
      </c>
      <c r="G61" s="79">
        <f t="shared" si="1"/>
        <v>47.3</v>
      </c>
      <c r="H61" s="2">
        <v>45.0</v>
      </c>
      <c r="I61" s="2">
        <v>41.0</v>
      </c>
      <c r="J61" s="2">
        <v>42.0</v>
      </c>
      <c r="K61" s="2">
        <v>52.0</v>
      </c>
      <c r="L61" s="2">
        <v>47.0</v>
      </c>
      <c r="M61" s="2">
        <v>39.0</v>
      </c>
      <c r="N61" s="80">
        <f t="shared" si="2"/>
        <v>44.65</v>
      </c>
      <c r="O61" s="2">
        <v>45.0</v>
      </c>
      <c r="P61" s="2">
        <v>50.0</v>
      </c>
      <c r="Q61" s="2">
        <v>46.0</v>
      </c>
      <c r="R61" s="2">
        <v>47.0</v>
      </c>
      <c r="S61" s="2">
        <v>46.0</v>
      </c>
      <c r="T61" s="34">
        <v>42.0</v>
      </c>
      <c r="U61" s="81">
        <f t="shared" si="3"/>
        <v>46.5</v>
      </c>
      <c r="V61" s="34">
        <v>44.0</v>
      </c>
      <c r="W61" s="34">
        <v>52.0</v>
      </c>
      <c r="X61" s="34">
        <v>48.0</v>
      </c>
      <c r="Y61" s="34">
        <v>47.0</v>
      </c>
      <c r="Z61" s="34">
        <v>46.0</v>
      </c>
      <c r="AA61" s="76">
        <f t="shared" si="4"/>
        <v>47.05</v>
      </c>
      <c r="AC61" s="82">
        <f t="shared" si="5"/>
        <v>46.43</v>
      </c>
    </row>
    <row r="62">
      <c r="A62" s="2" t="s">
        <v>77</v>
      </c>
      <c r="B62" s="2" t="s">
        <v>78</v>
      </c>
      <c r="C62" s="29">
        <v>209.0</v>
      </c>
      <c r="D62" s="27">
        <v>39.0</v>
      </c>
      <c r="E62" s="27">
        <v>47.0</v>
      </c>
      <c r="F62" s="27">
        <v>54.0</v>
      </c>
      <c r="G62" s="79">
        <f t="shared" si="1"/>
        <v>45.55</v>
      </c>
      <c r="H62" s="27">
        <v>37.0</v>
      </c>
      <c r="I62" s="27">
        <v>58.0</v>
      </c>
      <c r="J62" s="27">
        <v>37.0</v>
      </c>
      <c r="K62" s="27">
        <v>58.0</v>
      </c>
      <c r="L62" s="27">
        <v>43.0</v>
      </c>
      <c r="M62" s="27">
        <v>56.0</v>
      </c>
      <c r="N62" s="80">
        <f t="shared" si="2"/>
        <v>46.2</v>
      </c>
      <c r="O62" s="27">
        <v>41.0</v>
      </c>
      <c r="P62" s="27">
        <v>49.0</v>
      </c>
      <c r="Q62" s="27">
        <v>60.0</v>
      </c>
      <c r="R62" s="27">
        <v>45.0</v>
      </c>
      <c r="S62" s="27">
        <v>51.0</v>
      </c>
      <c r="T62" s="27">
        <v>39.0</v>
      </c>
      <c r="U62" s="81">
        <f t="shared" si="3"/>
        <v>48.4</v>
      </c>
      <c r="V62" s="27">
        <v>39.0</v>
      </c>
      <c r="W62" s="27">
        <v>54.0</v>
      </c>
      <c r="X62" s="27">
        <v>44.0</v>
      </c>
      <c r="Y62" s="27">
        <v>44.0</v>
      </c>
      <c r="Z62" s="27">
        <v>39.0</v>
      </c>
      <c r="AA62" s="76">
        <f t="shared" si="4"/>
        <v>43.5</v>
      </c>
      <c r="AC62" s="82">
        <f t="shared" si="5"/>
        <v>45.4225</v>
      </c>
    </row>
    <row r="63">
      <c r="A63" s="2" t="s">
        <v>338</v>
      </c>
      <c r="B63" s="2" t="s">
        <v>339</v>
      </c>
      <c r="C63" s="2">
        <v>223.0</v>
      </c>
      <c r="D63" s="4">
        <v>56.0</v>
      </c>
      <c r="E63" s="4">
        <v>48.0</v>
      </c>
      <c r="F63" s="4">
        <v>39.0</v>
      </c>
      <c r="G63" s="79">
        <f t="shared" si="1"/>
        <v>48.95</v>
      </c>
      <c r="H63" s="4">
        <v>48.0</v>
      </c>
      <c r="I63" s="4">
        <v>54.0</v>
      </c>
      <c r="J63" s="38">
        <v>45.0</v>
      </c>
      <c r="K63" s="4">
        <v>36.0</v>
      </c>
      <c r="L63" s="4">
        <v>41.0</v>
      </c>
      <c r="M63" s="4">
        <v>59.0</v>
      </c>
      <c r="N63" s="80">
        <f t="shared" si="2"/>
        <v>46.3</v>
      </c>
      <c r="O63" s="4">
        <v>34.0</v>
      </c>
      <c r="P63" s="4">
        <v>32.0</v>
      </c>
      <c r="Q63" s="38">
        <v>45.0</v>
      </c>
      <c r="R63" s="4">
        <v>39.0</v>
      </c>
      <c r="S63" s="4">
        <v>59.0</v>
      </c>
      <c r="T63" s="4">
        <v>34.0</v>
      </c>
      <c r="U63" s="81">
        <f t="shared" si="3"/>
        <v>40.3</v>
      </c>
      <c r="V63" s="4">
        <v>46.0</v>
      </c>
      <c r="W63" s="4">
        <v>50.0</v>
      </c>
      <c r="X63" s="4">
        <v>46.0</v>
      </c>
      <c r="Y63" s="4">
        <v>47.0</v>
      </c>
      <c r="Z63" s="4">
        <v>46.0</v>
      </c>
      <c r="AA63" s="76">
        <f t="shared" si="4"/>
        <v>46.95</v>
      </c>
      <c r="AC63" s="82">
        <f t="shared" si="5"/>
        <v>46.29</v>
      </c>
    </row>
    <row r="64">
      <c r="A64" s="2" t="s">
        <v>334</v>
      </c>
      <c r="B64" s="2" t="s">
        <v>335</v>
      </c>
      <c r="C64" s="2">
        <v>208.0</v>
      </c>
      <c r="D64" s="4">
        <v>39.0</v>
      </c>
      <c r="E64" s="4">
        <v>35.0</v>
      </c>
      <c r="F64" s="4">
        <v>56.0</v>
      </c>
      <c r="G64" s="79">
        <f t="shared" si="1"/>
        <v>41.85</v>
      </c>
      <c r="H64" s="4">
        <v>43.0</v>
      </c>
      <c r="I64" s="4">
        <v>39.0</v>
      </c>
      <c r="J64" s="4">
        <v>47.0</v>
      </c>
      <c r="K64" s="4">
        <v>49.0</v>
      </c>
      <c r="L64" s="4">
        <v>39.0</v>
      </c>
      <c r="M64" s="4">
        <v>49.0</v>
      </c>
      <c r="N64" s="80">
        <f t="shared" si="2"/>
        <v>43.6</v>
      </c>
      <c r="O64" s="4">
        <v>52.0</v>
      </c>
      <c r="P64" s="4">
        <v>54.0</v>
      </c>
      <c r="Q64" s="4">
        <v>45.0</v>
      </c>
      <c r="R64" s="4">
        <v>37.0</v>
      </c>
      <c r="S64" s="4">
        <v>58.0</v>
      </c>
      <c r="T64" s="4">
        <v>39.0</v>
      </c>
      <c r="U64" s="81">
        <f t="shared" si="3"/>
        <v>49</v>
      </c>
      <c r="V64" s="4">
        <v>44.0</v>
      </c>
      <c r="W64" s="4">
        <v>56.0</v>
      </c>
      <c r="X64" s="4">
        <v>49.0</v>
      </c>
      <c r="Y64" s="4">
        <v>49.0</v>
      </c>
      <c r="Z64" s="4">
        <v>47.0</v>
      </c>
      <c r="AA64" s="76">
        <f t="shared" si="4"/>
        <v>48.5</v>
      </c>
      <c r="AC64" s="82">
        <f t="shared" si="5"/>
        <v>45.6875</v>
      </c>
    </row>
    <row r="65">
      <c r="A65" s="27" t="s">
        <v>442</v>
      </c>
      <c r="B65" s="2" t="s">
        <v>443</v>
      </c>
      <c r="C65" s="48">
        <v>222.0</v>
      </c>
      <c r="D65" s="38">
        <v>46.0</v>
      </c>
      <c r="E65" s="2">
        <v>32.0</v>
      </c>
      <c r="F65" s="2">
        <v>50.0</v>
      </c>
      <c r="G65" s="79">
        <f t="shared" si="1"/>
        <v>42.1</v>
      </c>
      <c r="H65" s="38">
        <v>46.0</v>
      </c>
      <c r="I65" s="2">
        <v>45.0</v>
      </c>
      <c r="J65" s="2">
        <v>45.0</v>
      </c>
      <c r="K65" s="2">
        <v>48.0</v>
      </c>
      <c r="L65" s="2">
        <v>43.0</v>
      </c>
      <c r="M65" s="2">
        <v>48.0</v>
      </c>
      <c r="N65" s="80">
        <f t="shared" si="2"/>
        <v>45.55</v>
      </c>
      <c r="O65" s="38">
        <v>46.0</v>
      </c>
      <c r="P65" s="2">
        <v>45.0</v>
      </c>
      <c r="Q65" s="2">
        <v>39.0</v>
      </c>
      <c r="R65" s="2">
        <v>59.0</v>
      </c>
      <c r="S65" s="2">
        <v>57.0</v>
      </c>
      <c r="T65" s="2">
        <v>39.0</v>
      </c>
      <c r="U65" s="81">
        <f t="shared" si="3"/>
        <v>47.65</v>
      </c>
      <c r="V65" s="2">
        <v>47.0</v>
      </c>
      <c r="W65" s="2">
        <v>48.0</v>
      </c>
      <c r="X65" s="2">
        <v>48.0</v>
      </c>
      <c r="Y65" s="2">
        <v>47.0</v>
      </c>
      <c r="Z65" s="2">
        <v>47.0</v>
      </c>
      <c r="AA65" s="76">
        <f t="shared" si="4"/>
        <v>47.35</v>
      </c>
      <c r="AC65" s="82">
        <f t="shared" si="5"/>
        <v>45.6325</v>
      </c>
    </row>
    <row r="66">
      <c r="A66" s="26" t="s">
        <v>279</v>
      </c>
      <c r="B66" s="27" t="s">
        <v>280</v>
      </c>
      <c r="C66" s="29">
        <v>216.0</v>
      </c>
      <c r="D66" s="2">
        <v>40.0</v>
      </c>
      <c r="E66" s="2">
        <v>42.0</v>
      </c>
      <c r="F66" s="2">
        <v>48.0</v>
      </c>
      <c r="G66" s="79">
        <f t="shared" si="1"/>
        <v>42.7</v>
      </c>
      <c r="H66" s="2">
        <v>40.0</v>
      </c>
      <c r="I66" s="2">
        <v>50.0</v>
      </c>
      <c r="J66" s="2">
        <v>45.0</v>
      </c>
      <c r="K66" s="2">
        <v>46.0</v>
      </c>
      <c r="L66" s="2">
        <v>43.0</v>
      </c>
      <c r="M66" s="2">
        <v>47.0</v>
      </c>
      <c r="N66" s="80">
        <f t="shared" si="2"/>
        <v>44.7</v>
      </c>
      <c r="O66" s="2">
        <v>40.0</v>
      </c>
      <c r="P66" s="2">
        <v>52.0</v>
      </c>
      <c r="Q66" s="2">
        <v>45.0</v>
      </c>
      <c r="R66" s="2">
        <v>43.0</v>
      </c>
      <c r="S66" s="2">
        <v>38.0</v>
      </c>
      <c r="T66" s="34">
        <v>46.0</v>
      </c>
      <c r="U66" s="81">
        <f t="shared" si="3"/>
        <v>43.85</v>
      </c>
      <c r="V66" s="34">
        <v>45.0</v>
      </c>
      <c r="W66" s="34">
        <v>51.0</v>
      </c>
      <c r="X66" s="34">
        <v>48.0</v>
      </c>
      <c r="Y66" s="34">
        <v>47.0</v>
      </c>
      <c r="Z66" s="34">
        <v>46.0</v>
      </c>
      <c r="AA66" s="76">
        <f t="shared" si="4"/>
        <v>47.15</v>
      </c>
      <c r="AC66" s="82">
        <f t="shared" si="5"/>
        <v>44.93</v>
      </c>
    </row>
    <row r="67">
      <c r="A67" s="2" t="s">
        <v>66</v>
      </c>
      <c r="B67" s="2" t="s">
        <v>67</v>
      </c>
      <c r="C67" s="39">
        <v>211.0</v>
      </c>
      <c r="D67" s="27">
        <v>34.0</v>
      </c>
      <c r="E67" s="27">
        <v>39.0</v>
      </c>
      <c r="F67" s="27">
        <v>47.0</v>
      </c>
      <c r="G67" s="79">
        <f t="shared" si="1"/>
        <v>39</v>
      </c>
      <c r="H67" s="27">
        <v>47.0</v>
      </c>
      <c r="I67" s="27">
        <v>34.0</v>
      </c>
      <c r="J67" s="27">
        <v>51.0</v>
      </c>
      <c r="K67" s="27">
        <v>36.0</v>
      </c>
      <c r="L67" s="27">
        <v>45.0</v>
      </c>
      <c r="M67" s="27">
        <v>58.0</v>
      </c>
      <c r="N67" s="80">
        <f t="shared" si="2"/>
        <v>43.8</v>
      </c>
      <c r="O67" s="27">
        <v>58.0</v>
      </c>
      <c r="P67" s="27">
        <v>34.0</v>
      </c>
      <c r="Q67" s="27">
        <v>39.0</v>
      </c>
      <c r="R67" s="27">
        <v>47.0</v>
      </c>
      <c r="S67" s="27">
        <v>47.0</v>
      </c>
      <c r="T67" s="27">
        <v>60.0</v>
      </c>
      <c r="U67" s="81">
        <f t="shared" si="3"/>
        <v>46.2</v>
      </c>
      <c r="V67" s="27">
        <v>46.0</v>
      </c>
      <c r="W67" s="27">
        <v>49.0</v>
      </c>
      <c r="X67" s="27">
        <v>51.0</v>
      </c>
      <c r="Y67" s="27">
        <v>46.0</v>
      </c>
      <c r="Z67" s="27">
        <v>44.0</v>
      </c>
      <c r="AA67" s="76">
        <f t="shared" si="4"/>
        <v>46.95</v>
      </c>
      <c r="AC67" s="82">
        <f t="shared" si="5"/>
        <v>44.0625</v>
      </c>
    </row>
    <row r="68">
      <c r="A68" s="2" t="s">
        <v>451</v>
      </c>
      <c r="B68" s="2" t="s">
        <v>452</v>
      </c>
      <c r="C68" s="2">
        <v>229.0</v>
      </c>
      <c r="D68" s="2">
        <v>45.0</v>
      </c>
      <c r="E68" s="2">
        <v>45.0</v>
      </c>
      <c r="F68" s="2">
        <v>40.0</v>
      </c>
      <c r="G68" s="79">
        <f t="shared" si="1"/>
        <v>43.75</v>
      </c>
      <c r="H68" s="38">
        <v>45.0</v>
      </c>
      <c r="I68" s="2">
        <v>40.0</v>
      </c>
      <c r="J68" s="2">
        <v>50.0</v>
      </c>
      <c r="K68" s="2">
        <v>45.0</v>
      </c>
      <c r="L68" s="2">
        <v>40.0</v>
      </c>
      <c r="M68" s="2">
        <v>55.0</v>
      </c>
      <c r="N68" s="80">
        <f t="shared" si="2"/>
        <v>44.75</v>
      </c>
      <c r="O68" s="2">
        <v>40.0</v>
      </c>
      <c r="P68" s="2">
        <v>55.0</v>
      </c>
      <c r="Q68" s="2">
        <v>40.0</v>
      </c>
      <c r="R68" s="2">
        <v>55.0</v>
      </c>
      <c r="S68" s="2">
        <v>45.0</v>
      </c>
      <c r="T68" s="2">
        <v>45.0</v>
      </c>
      <c r="U68" s="81">
        <f t="shared" si="3"/>
        <v>46.25</v>
      </c>
      <c r="V68" s="2">
        <v>40.0</v>
      </c>
      <c r="W68" s="2">
        <v>48.0</v>
      </c>
      <c r="X68" s="2">
        <v>45.0</v>
      </c>
      <c r="Y68" s="2">
        <v>45.0</v>
      </c>
      <c r="Z68" s="2">
        <v>40.0</v>
      </c>
      <c r="AA68" s="76">
        <f t="shared" si="4"/>
        <v>43.1</v>
      </c>
      <c r="AC68" s="82">
        <f t="shared" si="5"/>
        <v>44.1475</v>
      </c>
    </row>
    <row r="69">
      <c r="A69" s="26" t="s">
        <v>211</v>
      </c>
      <c r="B69" s="27" t="s">
        <v>212</v>
      </c>
      <c r="C69" s="29">
        <v>171.0</v>
      </c>
      <c r="D69" s="2">
        <v>41.0</v>
      </c>
      <c r="E69" s="2">
        <v>47.0</v>
      </c>
      <c r="F69" s="2">
        <v>44.0</v>
      </c>
      <c r="G69" s="79">
        <f t="shared" si="1"/>
        <v>43.85</v>
      </c>
      <c r="H69" s="2">
        <v>40.0</v>
      </c>
      <c r="I69" s="2">
        <v>44.0</v>
      </c>
      <c r="J69" s="2">
        <v>44.0</v>
      </c>
      <c r="K69" s="2">
        <v>43.0</v>
      </c>
      <c r="L69" s="2">
        <v>42.0</v>
      </c>
      <c r="M69" s="2">
        <v>48.0</v>
      </c>
      <c r="N69" s="80">
        <f t="shared" si="2"/>
        <v>42.75</v>
      </c>
      <c r="O69" s="2">
        <v>40.0</v>
      </c>
      <c r="P69" s="2">
        <v>52.0</v>
      </c>
      <c r="Q69" s="2">
        <v>40.0</v>
      </c>
      <c r="R69" s="2">
        <v>42.0</v>
      </c>
      <c r="S69" s="2">
        <v>36.0</v>
      </c>
      <c r="T69" s="34">
        <v>53.0</v>
      </c>
      <c r="U69" s="81">
        <f t="shared" si="3"/>
        <v>42.75</v>
      </c>
      <c r="V69" s="34">
        <v>42.0</v>
      </c>
      <c r="W69" s="34">
        <v>54.0</v>
      </c>
      <c r="X69" s="34">
        <v>45.0</v>
      </c>
      <c r="Y69" s="34">
        <v>46.0</v>
      </c>
      <c r="Z69" s="34">
        <v>43.0</v>
      </c>
      <c r="AA69" s="76">
        <f t="shared" si="4"/>
        <v>45.65</v>
      </c>
      <c r="AC69" s="82">
        <f t="shared" si="5"/>
        <v>44.04</v>
      </c>
    </row>
    <row r="70">
      <c r="A70" s="2" t="s">
        <v>296</v>
      </c>
      <c r="B70" s="51" t="s">
        <v>297</v>
      </c>
      <c r="C70" s="2">
        <v>122.0</v>
      </c>
      <c r="D70" s="2">
        <v>41.0</v>
      </c>
      <c r="E70" s="2">
        <v>39.0</v>
      </c>
      <c r="F70" s="2">
        <v>36.0</v>
      </c>
      <c r="G70" s="79">
        <f t="shared" si="1"/>
        <v>39.05</v>
      </c>
      <c r="H70" s="2">
        <v>48.0</v>
      </c>
      <c r="I70" s="2">
        <v>35.0</v>
      </c>
      <c r="J70" s="2">
        <v>45.0</v>
      </c>
      <c r="K70" s="2">
        <v>52.0</v>
      </c>
      <c r="L70" s="2">
        <v>39.0</v>
      </c>
      <c r="M70" s="2">
        <v>36.0</v>
      </c>
      <c r="N70" s="80">
        <f t="shared" si="2"/>
        <v>43.45</v>
      </c>
      <c r="O70" s="2">
        <v>51.0</v>
      </c>
      <c r="P70" s="2">
        <v>52.0</v>
      </c>
      <c r="Q70" s="2">
        <v>47.0</v>
      </c>
      <c r="R70" s="2">
        <v>37.0</v>
      </c>
      <c r="S70" s="38">
        <v>45.0</v>
      </c>
      <c r="T70" s="2">
        <v>43.0</v>
      </c>
      <c r="U70" s="81">
        <f t="shared" si="3"/>
        <v>47</v>
      </c>
      <c r="V70" s="2">
        <v>46.0</v>
      </c>
      <c r="W70" s="2">
        <v>54.0</v>
      </c>
      <c r="X70" s="2">
        <v>48.0</v>
      </c>
      <c r="Y70" s="2">
        <v>49.0</v>
      </c>
      <c r="Z70" s="2">
        <v>48.0</v>
      </c>
      <c r="AA70" s="76">
        <f t="shared" si="4"/>
        <v>48.75</v>
      </c>
      <c r="AC70" s="82">
        <f t="shared" si="5"/>
        <v>44.7375</v>
      </c>
    </row>
    <row r="71">
      <c r="A71" s="2" t="s">
        <v>287</v>
      </c>
      <c r="B71" s="4" t="s">
        <v>288</v>
      </c>
      <c r="C71" s="2">
        <v>212.0</v>
      </c>
      <c r="D71" s="2">
        <v>40.0</v>
      </c>
      <c r="E71" s="2">
        <v>34.0</v>
      </c>
      <c r="F71" s="2">
        <v>43.0</v>
      </c>
      <c r="G71" s="79">
        <f t="shared" si="1"/>
        <v>38.65</v>
      </c>
      <c r="H71" s="2">
        <v>51.0</v>
      </c>
      <c r="I71" s="2">
        <v>49.0</v>
      </c>
      <c r="J71" s="2">
        <v>34.0</v>
      </c>
      <c r="K71" s="2">
        <v>34.0</v>
      </c>
      <c r="L71" s="2">
        <v>55.0</v>
      </c>
      <c r="M71" s="2">
        <v>51.0</v>
      </c>
      <c r="N71" s="80">
        <f t="shared" si="2"/>
        <v>45.25</v>
      </c>
      <c r="O71" s="2">
        <v>55.0</v>
      </c>
      <c r="P71" s="2">
        <v>51.0</v>
      </c>
      <c r="Q71" s="2">
        <v>34.0</v>
      </c>
      <c r="R71" s="2">
        <v>49.0</v>
      </c>
      <c r="S71" s="2">
        <v>51.0</v>
      </c>
      <c r="T71" s="2">
        <v>36.0</v>
      </c>
      <c r="U71" s="81">
        <f t="shared" si="3"/>
        <v>47.55</v>
      </c>
      <c r="V71" s="38">
        <v>44.0</v>
      </c>
      <c r="W71" s="2">
        <v>39.0</v>
      </c>
      <c r="X71" s="38">
        <v>44.0</v>
      </c>
      <c r="Y71" s="2">
        <v>45.0</v>
      </c>
      <c r="Z71" s="2">
        <v>49.0</v>
      </c>
      <c r="AA71" s="76">
        <f t="shared" si="4"/>
        <v>44.15</v>
      </c>
      <c r="AC71" s="82">
        <f t="shared" si="5"/>
        <v>43.56</v>
      </c>
    </row>
    <row r="72">
      <c r="A72" s="26" t="s">
        <v>319</v>
      </c>
      <c r="B72" s="27" t="s">
        <v>320</v>
      </c>
      <c r="C72" s="29">
        <v>143.0</v>
      </c>
      <c r="D72" s="2">
        <v>35.0</v>
      </c>
      <c r="E72" s="2">
        <v>44.0</v>
      </c>
      <c r="F72" s="2">
        <v>41.0</v>
      </c>
      <c r="G72" s="79">
        <f t="shared" si="1"/>
        <v>39.65</v>
      </c>
      <c r="H72" s="2">
        <v>41.0</v>
      </c>
      <c r="I72" s="2">
        <v>38.0</v>
      </c>
      <c r="J72" s="2">
        <v>40.0</v>
      </c>
      <c r="K72" s="2">
        <v>37.0</v>
      </c>
      <c r="L72" s="2">
        <v>49.0</v>
      </c>
      <c r="M72" s="2">
        <v>47.0</v>
      </c>
      <c r="N72" s="80">
        <f t="shared" si="2"/>
        <v>41.1</v>
      </c>
      <c r="O72" s="2">
        <v>41.0</v>
      </c>
      <c r="P72" s="2">
        <v>50.0</v>
      </c>
      <c r="Q72" s="2">
        <v>44.0</v>
      </c>
      <c r="R72" s="2">
        <v>44.0</v>
      </c>
      <c r="S72" s="2">
        <v>42.0</v>
      </c>
      <c r="T72" s="34">
        <v>42.0</v>
      </c>
      <c r="U72" s="81">
        <f t="shared" si="3"/>
        <v>44.05</v>
      </c>
      <c r="V72" s="34">
        <v>43.0</v>
      </c>
      <c r="W72" s="34">
        <v>53.0</v>
      </c>
      <c r="X72" s="34">
        <v>47.0</v>
      </c>
      <c r="Y72" s="34">
        <v>47.0</v>
      </c>
      <c r="Z72" s="34">
        <v>45.0</v>
      </c>
      <c r="AA72" s="76">
        <f t="shared" si="4"/>
        <v>46.6</v>
      </c>
      <c r="AC72" s="82">
        <f t="shared" si="5"/>
        <v>43.105</v>
      </c>
    </row>
    <row r="73">
      <c r="A73" s="2" t="s">
        <v>467</v>
      </c>
      <c r="B73" s="2" t="s">
        <v>468</v>
      </c>
      <c r="C73" s="2">
        <v>144.0</v>
      </c>
      <c r="D73" s="2">
        <v>32.0</v>
      </c>
      <c r="E73" s="2">
        <v>49.0</v>
      </c>
      <c r="F73" s="2">
        <v>38.0</v>
      </c>
      <c r="G73" s="79">
        <f t="shared" si="1"/>
        <v>39.45</v>
      </c>
      <c r="H73" s="2">
        <v>48.0</v>
      </c>
      <c r="I73" s="2">
        <v>51.0</v>
      </c>
      <c r="J73" s="2">
        <v>49.0</v>
      </c>
      <c r="K73" s="2">
        <v>45.0</v>
      </c>
      <c r="L73" s="2">
        <v>51.0</v>
      </c>
      <c r="M73" s="38">
        <v>44.0</v>
      </c>
      <c r="N73" s="80">
        <f t="shared" si="2"/>
        <v>48.6</v>
      </c>
      <c r="O73" s="2">
        <v>41.0</v>
      </c>
      <c r="P73" s="2">
        <v>38.0</v>
      </c>
      <c r="Q73" s="2">
        <v>32.0</v>
      </c>
      <c r="R73" s="2">
        <v>52.0</v>
      </c>
      <c r="S73" s="2">
        <v>54.0</v>
      </c>
      <c r="T73" s="2">
        <v>47.0</v>
      </c>
      <c r="U73" s="81">
        <f t="shared" si="3"/>
        <v>42.5</v>
      </c>
      <c r="V73" s="2">
        <v>40.0</v>
      </c>
      <c r="W73" s="2">
        <v>44.0</v>
      </c>
      <c r="X73" s="2">
        <v>45.0</v>
      </c>
      <c r="Y73" s="2">
        <v>41.0</v>
      </c>
      <c r="Z73" s="2">
        <v>39.0</v>
      </c>
      <c r="AA73" s="76">
        <f t="shared" si="4"/>
        <v>41.5</v>
      </c>
      <c r="AC73" s="82">
        <f t="shared" si="5"/>
        <v>42.9125</v>
      </c>
    </row>
    <row r="74">
      <c r="A74" s="26" t="s">
        <v>170</v>
      </c>
      <c r="B74" s="27" t="s">
        <v>171</v>
      </c>
      <c r="C74" s="29">
        <v>221.0</v>
      </c>
      <c r="D74" s="32">
        <v>47.0</v>
      </c>
      <c r="E74" s="32">
        <v>41.0</v>
      </c>
      <c r="F74" s="33">
        <v>43.0</v>
      </c>
      <c r="G74" s="79">
        <f t="shared" si="1"/>
        <v>43.9</v>
      </c>
      <c r="H74" s="2">
        <v>39.0</v>
      </c>
      <c r="I74" s="2">
        <v>45.0</v>
      </c>
      <c r="J74" s="2">
        <v>45.0</v>
      </c>
      <c r="K74" s="2">
        <v>36.0</v>
      </c>
      <c r="L74" s="2">
        <v>44.0</v>
      </c>
      <c r="M74" s="2">
        <v>43.0</v>
      </c>
      <c r="N74" s="80">
        <f t="shared" si="2"/>
        <v>41.9</v>
      </c>
      <c r="O74" s="33">
        <v>42.0</v>
      </c>
      <c r="P74" s="33">
        <v>43.0</v>
      </c>
      <c r="Q74" s="33">
        <v>47.0</v>
      </c>
      <c r="R74" s="33">
        <v>43.0</v>
      </c>
      <c r="S74" s="34">
        <v>48.0</v>
      </c>
      <c r="T74" s="34">
        <v>40.0</v>
      </c>
      <c r="U74" s="81">
        <f t="shared" si="3"/>
        <v>44.15</v>
      </c>
      <c r="V74" s="2">
        <v>39.0</v>
      </c>
      <c r="W74" s="2">
        <v>53.0</v>
      </c>
      <c r="X74" s="2">
        <v>44.0</v>
      </c>
      <c r="Y74" s="2">
        <v>43.0</v>
      </c>
      <c r="Z74" s="2">
        <v>37.0</v>
      </c>
      <c r="AA74" s="76">
        <f t="shared" si="4"/>
        <v>42.75</v>
      </c>
      <c r="AC74" s="82">
        <f t="shared" si="5"/>
        <v>43.035</v>
      </c>
    </row>
    <row r="75">
      <c r="A75" s="26" t="s">
        <v>191</v>
      </c>
      <c r="B75" s="27" t="s">
        <v>192</v>
      </c>
      <c r="C75" s="29">
        <v>125.0</v>
      </c>
      <c r="D75" s="2">
        <v>36.0</v>
      </c>
      <c r="E75" s="2">
        <v>41.0</v>
      </c>
      <c r="F75" s="2">
        <v>41.0</v>
      </c>
      <c r="G75" s="79">
        <f t="shared" si="1"/>
        <v>39</v>
      </c>
      <c r="H75" s="2">
        <v>42.0</v>
      </c>
      <c r="I75" s="2">
        <v>40.0</v>
      </c>
      <c r="J75" s="2">
        <v>42.0</v>
      </c>
      <c r="K75" s="2">
        <v>47.0</v>
      </c>
      <c r="L75" s="2">
        <v>42.0</v>
      </c>
      <c r="M75" s="2">
        <v>34.0</v>
      </c>
      <c r="N75" s="80">
        <f t="shared" si="2"/>
        <v>41.95</v>
      </c>
      <c r="O75" s="2">
        <v>42.0</v>
      </c>
      <c r="P75" s="2">
        <v>40.0</v>
      </c>
      <c r="Q75" s="2">
        <v>47.0</v>
      </c>
      <c r="R75" s="2">
        <v>40.0</v>
      </c>
      <c r="S75" s="2">
        <v>38.0</v>
      </c>
      <c r="T75" s="34">
        <v>42.0</v>
      </c>
      <c r="U75" s="81">
        <f t="shared" si="3"/>
        <v>41.7</v>
      </c>
      <c r="V75" s="34">
        <v>44.0</v>
      </c>
      <c r="W75" s="34">
        <v>52.0</v>
      </c>
      <c r="X75" s="34">
        <v>48.0</v>
      </c>
      <c r="Y75" s="34">
        <v>47.0</v>
      </c>
      <c r="Z75" s="34">
        <v>46.0</v>
      </c>
      <c r="AA75" s="76">
        <f t="shared" si="4"/>
        <v>47.05</v>
      </c>
      <c r="AC75" s="82">
        <f t="shared" si="5"/>
        <v>42.96</v>
      </c>
    </row>
    <row r="76">
      <c r="A76" s="2" t="s">
        <v>60</v>
      </c>
      <c r="B76" s="4" t="s">
        <v>61</v>
      </c>
      <c r="C76" s="2">
        <v>142.0</v>
      </c>
      <c r="D76" s="2">
        <v>34.0</v>
      </c>
      <c r="E76" s="38">
        <v>43.0</v>
      </c>
      <c r="F76" s="38">
        <v>43.0</v>
      </c>
      <c r="G76" s="79">
        <f t="shared" si="1"/>
        <v>39.4</v>
      </c>
      <c r="H76" s="2">
        <v>38.0</v>
      </c>
      <c r="I76" s="2">
        <v>44.0</v>
      </c>
      <c r="J76" s="2">
        <v>53.0</v>
      </c>
      <c r="K76" s="2">
        <v>33.0</v>
      </c>
      <c r="L76" s="2">
        <v>47.0</v>
      </c>
      <c r="M76" s="2">
        <v>48.0</v>
      </c>
      <c r="N76" s="80">
        <f t="shared" si="2"/>
        <v>43.3</v>
      </c>
      <c r="O76" s="2">
        <v>46.0</v>
      </c>
      <c r="P76" s="2">
        <v>40.0</v>
      </c>
      <c r="Q76" s="2">
        <v>33.0</v>
      </c>
      <c r="R76" s="2">
        <v>50.0</v>
      </c>
      <c r="S76" s="2">
        <v>36.0</v>
      </c>
      <c r="T76" s="2">
        <v>43.0</v>
      </c>
      <c r="U76" s="81">
        <f t="shared" si="3"/>
        <v>41.15</v>
      </c>
      <c r="V76" s="2">
        <v>39.0</v>
      </c>
      <c r="W76" s="2">
        <v>53.0</v>
      </c>
      <c r="X76" s="2">
        <v>44.0</v>
      </c>
      <c r="Y76" s="2">
        <v>45.0</v>
      </c>
      <c r="Z76" s="2">
        <v>43.0</v>
      </c>
      <c r="AA76" s="76">
        <f t="shared" si="4"/>
        <v>44.25</v>
      </c>
      <c r="AC76" s="82">
        <f t="shared" si="5"/>
        <v>42.335</v>
      </c>
    </row>
    <row r="77">
      <c r="A77" s="2" t="s">
        <v>207</v>
      </c>
      <c r="B77" s="27" t="s">
        <v>208</v>
      </c>
      <c r="C77" s="29">
        <v>197.0</v>
      </c>
      <c r="D77" s="2">
        <v>38.0</v>
      </c>
      <c r="E77" s="2">
        <v>52.0</v>
      </c>
      <c r="F77" s="2">
        <v>34.0</v>
      </c>
      <c r="G77" s="79">
        <f t="shared" si="1"/>
        <v>41.9</v>
      </c>
      <c r="H77" s="2">
        <v>30.0</v>
      </c>
      <c r="I77" s="2">
        <v>38.0</v>
      </c>
      <c r="J77" s="2">
        <v>42.0</v>
      </c>
      <c r="K77" s="2">
        <v>34.0</v>
      </c>
      <c r="L77" s="2">
        <v>34.0</v>
      </c>
      <c r="M77" s="2">
        <v>54.0</v>
      </c>
      <c r="N77" s="80">
        <f t="shared" si="2"/>
        <v>36.4</v>
      </c>
      <c r="O77" s="2">
        <v>40.0</v>
      </c>
      <c r="P77" s="2">
        <v>52.0</v>
      </c>
      <c r="Q77" s="2">
        <v>56.0</v>
      </c>
      <c r="R77" s="2">
        <v>32.0</v>
      </c>
      <c r="S77" s="2">
        <v>54.0</v>
      </c>
      <c r="T77" s="2">
        <v>56.0</v>
      </c>
      <c r="U77" s="81">
        <f t="shared" si="3"/>
        <v>47.3</v>
      </c>
      <c r="V77" s="2">
        <v>36.0</v>
      </c>
      <c r="W77" s="2">
        <v>55.0</v>
      </c>
      <c r="X77" s="38">
        <v>43.0</v>
      </c>
      <c r="Y77" s="2">
        <v>42.0</v>
      </c>
      <c r="Z77" s="2">
        <v>36.0</v>
      </c>
      <c r="AA77" s="76">
        <f t="shared" si="4"/>
        <v>41.75</v>
      </c>
      <c r="AC77" s="82">
        <f t="shared" si="5"/>
        <v>41.2825</v>
      </c>
    </row>
    <row r="78">
      <c r="A78" s="26" t="s">
        <v>366</v>
      </c>
      <c r="B78" s="27" t="s">
        <v>367</v>
      </c>
      <c r="C78" s="29">
        <v>198.0</v>
      </c>
      <c r="D78" s="32">
        <v>38.0</v>
      </c>
      <c r="E78" s="32">
        <v>44.0</v>
      </c>
      <c r="F78" s="33">
        <v>45.0</v>
      </c>
      <c r="G78" s="79">
        <f t="shared" si="1"/>
        <v>41.85</v>
      </c>
      <c r="H78" s="2">
        <v>36.0</v>
      </c>
      <c r="I78" s="2">
        <v>36.0</v>
      </c>
      <c r="J78" s="2">
        <v>44.0</v>
      </c>
      <c r="K78" s="2">
        <v>39.0</v>
      </c>
      <c r="L78" s="2">
        <v>38.0</v>
      </c>
      <c r="M78" s="2">
        <v>47.0</v>
      </c>
      <c r="N78" s="80">
        <f t="shared" si="2"/>
        <v>38.9</v>
      </c>
      <c r="O78" s="33">
        <v>48.0</v>
      </c>
      <c r="P78" s="33">
        <v>49.0</v>
      </c>
      <c r="Q78" s="33">
        <v>48.0</v>
      </c>
      <c r="R78" s="33">
        <v>42.0</v>
      </c>
      <c r="S78" s="34">
        <v>50.0</v>
      </c>
      <c r="T78" s="34">
        <v>47.0</v>
      </c>
      <c r="U78" s="81">
        <f t="shared" si="3"/>
        <v>47.55</v>
      </c>
      <c r="V78" s="2">
        <v>36.0</v>
      </c>
      <c r="W78" s="2">
        <v>45.0</v>
      </c>
      <c r="X78" s="2">
        <v>38.0</v>
      </c>
      <c r="Y78" s="2">
        <v>37.0</v>
      </c>
      <c r="Z78" s="2">
        <v>32.0</v>
      </c>
      <c r="AA78" s="76">
        <f t="shared" si="4"/>
        <v>37.45</v>
      </c>
      <c r="AC78" s="82">
        <f t="shared" si="5"/>
        <v>40.4275</v>
      </c>
    </row>
    <row r="79">
      <c r="A79" s="2"/>
      <c r="B79" s="2"/>
      <c r="C79" s="2"/>
      <c r="G79" s="83"/>
      <c r="N79" s="83"/>
      <c r="U79" s="84"/>
      <c r="AA79" s="84"/>
      <c r="AC79" s="71"/>
    </row>
    <row r="80">
      <c r="A80" s="85" t="s">
        <v>478</v>
      </c>
      <c r="B80" s="64"/>
      <c r="C80" s="64" t="s">
        <v>479</v>
      </c>
      <c r="F80" s="86" t="s">
        <v>480</v>
      </c>
      <c r="G80" s="71"/>
      <c r="H80" s="30"/>
      <c r="I80" s="30"/>
      <c r="N80" s="83"/>
      <c r="U80" s="84"/>
      <c r="AA80" s="84"/>
      <c r="AC80" s="71"/>
    </row>
    <row r="81">
      <c r="A81" s="87" t="s">
        <v>481</v>
      </c>
      <c r="B81" s="24" t="s">
        <v>21</v>
      </c>
      <c r="C81" s="24">
        <v>40.0</v>
      </c>
      <c r="D81" s="24">
        <f t="shared" ref="D81:D100" si="6">C81/100</f>
        <v>0.4</v>
      </c>
      <c r="F81" s="86"/>
      <c r="G81" s="88" t="s">
        <v>482</v>
      </c>
      <c r="H81" s="89">
        <v>25.0</v>
      </c>
      <c r="I81" s="90">
        <f t="shared" ref="I81:I84" si="7">H81/100</f>
        <v>0.25</v>
      </c>
      <c r="N81" s="83"/>
      <c r="U81" s="84"/>
      <c r="AA81" s="84"/>
      <c r="AC81" s="71"/>
    </row>
    <row r="82">
      <c r="A82" s="63"/>
      <c r="B82" s="24" t="s">
        <v>22</v>
      </c>
      <c r="C82" s="24">
        <v>35.0</v>
      </c>
      <c r="D82" s="24">
        <f t="shared" si="6"/>
        <v>0.35</v>
      </c>
      <c r="F82" s="86"/>
      <c r="G82" s="91" t="s">
        <v>483</v>
      </c>
      <c r="H82" s="92">
        <v>25.0</v>
      </c>
      <c r="I82" s="93">
        <f t="shared" si="7"/>
        <v>0.25</v>
      </c>
      <c r="N82" s="83"/>
      <c r="U82" s="84"/>
      <c r="AA82" s="84"/>
      <c r="AC82" s="71"/>
    </row>
    <row r="83">
      <c r="A83" s="71"/>
      <c r="B83" s="24" t="s">
        <v>23</v>
      </c>
      <c r="C83" s="24">
        <v>25.0</v>
      </c>
      <c r="D83" s="24">
        <f t="shared" si="6"/>
        <v>0.25</v>
      </c>
      <c r="F83" s="86"/>
      <c r="G83" s="94" t="s">
        <v>18</v>
      </c>
      <c r="H83" s="95">
        <v>15.0</v>
      </c>
      <c r="I83" s="96">
        <f t="shared" si="7"/>
        <v>0.15</v>
      </c>
      <c r="N83" s="83"/>
      <c r="U83" s="84"/>
      <c r="AA83" s="84"/>
      <c r="AC83" s="71"/>
    </row>
    <row r="84">
      <c r="A84" s="97" t="s">
        <v>484</v>
      </c>
      <c r="B84" s="14" t="s">
        <v>24</v>
      </c>
      <c r="C84" s="14">
        <v>25.0</v>
      </c>
      <c r="D84" s="14">
        <f t="shared" si="6"/>
        <v>0.25</v>
      </c>
      <c r="E84" s="7"/>
      <c r="F84" s="98"/>
      <c r="G84" s="99" t="s">
        <v>485</v>
      </c>
      <c r="H84" s="100">
        <v>35.0</v>
      </c>
      <c r="I84" s="101">
        <f t="shared" si="7"/>
        <v>0.35</v>
      </c>
      <c r="N84" s="6"/>
      <c r="U84" s="84"/>
      <c r="AA84" s="84"/>
      <c r="AC84" s="71"/>
    </row>
    <row r="85">
      <c r="A85" s="71"/>
      <c r="B85" s="14" t="s">
        <v>25</v>
      </c>
      <c r="C85" s="14">
        <v>20.0</v>
      </c>
      <c r="D85" s="14">
        <f t="shared" si="6"/>
        <v>0.2</v>
      </c>
      <c r="G85" s="83"/>
      <c r="N85" s="6"/>
      <c r="U85" s="84"/>
      <c r="AA85" s="84"/>
      <c r="AC85" s="71"/>
    </row>
    <row r="86">
      <c r="A86" s="71"/>
      <c r="B86" s="14" t="s">
        <v>26</v>
      </c>
      <c r="C86" s="14">
        <v>20.0</v>
      </c>
      <c r="D86" s="14">
        <f t="shared" si="6"/>
        <v>0.2</v>
      </c>
      <c r="G86" s="83"/>
      <c r="N86" s="7"/>
      <c r="U86" s="84"/>
      <c r="AA86" s="84"/>
      <c r="AC86" s="71"/>
    </row>
    <row r="87">
      <c r="A87" s="71"/>
      <c r="B87" s="14" t="s">
        <v>27</v>
      </c>
      <c r="C87" s="14">
        <v>15.0</v>
      </c>
      <c r="D87" s="14">
        <f t="shared" si="6"/>
        <v>0.15</v>
      </c>
      <c r="G87" s="83"/>
      <c r="N87" s="6"/>
      <c r="U87" s="84"/>
      <c r="AA87" s="84"/>
      <c r="AC87" s="71"/>
    </row>
    <row r="88">
      <c r="A88" s="71"/>
      <c r="B88" s="14" t="s">
        <v>28</v>
      </c>
      <c r="C88" s="14">
        <v>15.0</v>
      </c>
      <c r="D88" s="14">
        <f t="shared" si="6"/>
        <v>0.15</v>
      </c>
      <c r="G88" s="83"/>
      <c r="N88" s="7"/>
      <c r="U88" s="84"/>
      <c r="AA88" s="84"/>
      <c r="AC88" s="71"/>
    </row>
    <row r="89">
      <c r="A89" s="97"/>
      <c r="B89" s="14" t="s">
        <v>29</v>
      </c>
      <c r="C89" s="14">
        <v>5.0</v>
      </c>
      <c r="D89" s="14">
        <f t="shared" si="6"/>
        <v>0.05</v>
      </c>
      <c r="G89" s="83"/>
      <c r="N89" s="7"/>
      <c r="U89" s="84"/>
      <c r="AA89" s="84"/>
      <c r="AC89" s="71"/>
    </row>
    <row r="90">
      <c r="A90" s="97" t="s">
        <v>18</v>
      </c>
      <c r="B90" s="15" t="s">
        <v>30</v>
      </c>
      <c r="C90" s="15">
        <v>25.0</v>
      </c>
      <c r="D90" s="15">
        <f t="shared" si="6"/>
        <v>0.25</v>
      </c>
      <c r="E90" s="7"/>
      <c r="F90" s="7"/>
      <c r="G90" s="7"/>
      <c r="N90" s="83"/>
      <c r="U90" s="84"/>
      <c r="AA90" s="84"/>
      <c r="AC90" s="71"/>
    </row>
    <row r="91">
      <c r="A91" s="71"/>
      <c r="B91" s="15" t="s">
        <v>31</v>
      </c>
      <c r="C91" s="15">
        <v>20.0</v>
      </c>
      <c r="D91" s="15">
        <f t="shared" si="6"/>
        <v>0.2</v>
      </c>
      <c r="G91" s="83"/>
      <c r="N91" s="83"/>
      <c r="U91" s="84"/>
      <c r="AA91" s="84"/>
      <c r="AC91" s="71"/>
    </row>
    <row r="92">
      <c r="A92" s="71"/>
      <c r="B92" s="15" t="s">
        <v>32</v>
      </c>
      <c r="C92" s="15">
        <v>20.0</v>
      </c>
      <c r="D92" s="15">
        <f t="shared" si="6"/>
        <v>0.2</v>
      </c>
      <c r="G92" s="83"/>
      <c r="N92" s="83"/>
      <c r="U92" s="84"/>
      <c r="AA92" s="84"/>
      <c r="AC92" s="71"/>
    </row>
    <row r="93">
      <c r="A93" s="71"/>
      <c r="B93" s="15" t="s">
        <v>33</v>
      </c>
      <c r="C93" s="15">
        <v>15.0</v>
      </c>
      <c r="D93" s="15">
        <f t="shared" si="6"/>
        <v>0.15</v>
      </c>
      <c r="G93" s="83"/>
      <c r="N93" s="83"/>
      <c r="U93" s="84"/>
      <c r="AA93" s="84"/>
      <c r="AC93" s="71"/>
    </row>
    <row r="94">
      <c r="A94" s="97"/>
      <c r="B94" s="15" t="s">
        <v>34</v>
      </c>
      <c r="C94" s="15">
        <v>15.0</v>
      </c>
      <c r="D94" s="15">
        <f t="shared" si="6"/>
        <v>0.15</v>
      </c>
      <c r="G94" s="83"/>
      <c r="N94" s="83"/>
      <c r="U94" s="84"/>
      <c r="AA94" s="84"/>
      <c r="AC94" s="71"/>
    </row>
    <row r="95">
      <c r="A95" s="97"/>
      <c r="B95" s="15" t="s">
        <v>35</v>
      </c>
      <c r="C95" s="15">
        <v>5.0</v>
      </c>
      <c r="D95" s="15">
        <f t="shared" si="6"/>
        <v>0.05</v>
      </c>
      <c r="G95" s="83"/>
      <c r="N95" s="83"/>
      <c r="U95" s="84"/>
      <c r="AA95" s="84"/>
      <c r="AC95" s="71"/>
    </row>
    <row r="96">
      <c r="A96" s="97" t="s">
        <v>485</v>
      </c>
      <c r="B96" s="25" t="s">
        <v>36</v>
      </c>
      <c r="C96" s="16">
        <v>30.0</v>
      </c>
      <c r="D96" s="16">
        <f t="shared" si="6"/>
        <v>0.3</v>
      </c>
      <c r="E96" s="6"/>
      <c r="F96" s="7"/>
      <c r="G96" s="83"/>
      <c r="N96" s="83"/>
      <c r="U96" s="84"/>
      <c r="AA96" s="84"/>
      <c r="AC96" s="71"/>
    </row>
    <row r="97">
      <c r="A97" s="30"/>
      <c r="B97" s="25" t="s">
        <v>37</v>
      </c>
      <c r="C97" s="16">
        <v>20.0</v>
      </c>
      <c r="D97" s="16">
        <f t="shared" si="6"/>
        <v>0.2</v>
      </c>
      <c r="G97" s="83"/>
      <c r="N97" s="83"/>
      <c r="U97" s="84"/>
      <c r="AA97" s="84"/>
      <c r="AC97" s="71"/>
    </row>
    <row r="98">
      <c r="A98" s="30"/>
      <c r="B98" s="16" t="s">
        <v>38</v>
      </c>
      <c r="C98" s="16">
        <v>15.0</v>
      </c>
      <c r="D98" s="16">
        <f t="shared" si="6"/>
        <v>0.15</v>
      </c>
      <c r="G98" s="83"/>
      <c r="N98" s="83"/>
      <c r="U98" s="84"/>
      <c r="AA98" s="84"/>
      <c r="AC98" s="71"/>
    </row>
    <row r="99">
      <c r="A99" s="30"/>
      <c r="B99" s="25" t="s">
        <v>39</v>
      </c>
      <c r="C99" s="16">
        <v>15.0</v>
      </c>
      <c r="D99" s="16">
        <f t="shared" si="6"/>
        <v>0.15</v>
      </c>
      <c r="G99" s="83"/>
      <c r="N99" s="83"/>
      <c r="U99" s="84"/>
      <c r="AA99" s="84"/>
      <c r="AC99" s="71"/>
    </row>
    <row r="100">
      <c r="A100" s="30"/>
      <c r="B100" s="16" t="s">
        <v>40</v>
      </c>
      <c r="C100" s="16">
        <v>20.0</v>
      </c>
      <c r="D100" s="16">
        <f t="shared" si="6"/>
        <v>0.2</v>
      </c>
      <c r="G100" s="83"/>
      <c r="N100" s="83"/>
      <c r="U100" s="84"/>
      <c r="AA100" s="84"/>
      <c r="AC100" s="71"/>
    </row>
    <row r="101">
      <c r="A101" s="30"/>
      <c r="B101" s="30"/>
      <c r="C101" s="30"/>
      <c r="G101" s="83"/>
      <c r="N101" s="83"/>
      <c r="U101" s="84"/>
      <c r="AA101" s="84"/>
      <c r="AC101" s="71"/>
    </row>
    <row r="102">
      <c r="A102" s="30"/>
      <c r="B102" s="30"/>
      <c r="C102" s="30"/>
      <c r="G102" s="83"/>
      <c r="N102" s="83"/>
      <c r="U102" s="84"/>
      <c r="AA102" s="84"/>
      <c r="AC102" s="71"/>
    </row>
    <row r="103">
      <c r="A103" s="30"/>
      <c r="B103" s="30"/>
      <c r="C103" s="30"/>
      <c r="G103" s="83"/>
      <c r="N103" s="83"/>
      <c r="U103" s="84"/>
      <c r="AA103" s="84"/>
      <c r="AC103" s="71"/>
    </row>
    <row r="104">
      <c r="A104" s="30"/>
      <c r="B104" s="30"/>
      <c r="C104" s="30"/>
      <c r="G104" s="83"/>
      <c r="N104" s="83"/>
      <c r="U104" s="84"/>
      <c r="AA104" s="84"/>
      <c r="AC104" s="71"/>
    </row>
    <row r="105">
      <c r="A105" s="30"/>
      <c r="B105" s="30"/>
      <c r="C105" s="30"/>
      <c r="G105" s="83"/>
      <c r="N105" s="83"/>
      <c r="U105" s="84"/>
      <c r="AA105" s="84"/>
      <c r="AC105" s="71"/>
    </row>
    <row r="106">
      <c r="A106" s="30"/>
      <c r="B106" s="30"/>
      <c r="C106" s="30"/>
      <c r="G106" s="83"/>
      <c r="N106" s="83"/>
      <c r="U106" s="84"/>
      <c r="AA106" s="84"/>
      <c r="AC106" s="71"/>
    </row>
    <row r="107">
      <c r="A107" s="30"/>
      <c r="B107" s="30"/>
      <c r="C107" s="30"/>
      <c r="G107" s="83"/>
      <c r="N107" s="83"/>
      <c r="U107" s="84"/>
      <c r="AA107" s="84"/>
      <c r="AC107" s="71"/>
    </row>
    <row r="108">
      <c r="A108" s="30"/>
      <c r="B108" s="30"/>
      <c r="C108" s="30"/>
      <c r="G108" s="83"/>
      <c r="N108" s="83"/>
      <c r="U108" s="84"/>
      <c r="AA108" s="84"/>
      <c r="AC108" s="71"/>
    </row>
    <row r="109">
      <c r="A109" s="30"/>
      <c r="B109" s="30"/>
      <c r="C109" s="30"/>
      <c r="G109" s="83"/>
      <c r="N109" s="83"/>
      <c r="U109" s="84"/>
      <c r="AA109" s="84"/>
      <c r="AC109" s="71"/>
    </row>
    <row r="110">
      <c r="A110" s="30"/>
      <c r="B110" s="30"/>
      <c r="C110" s="30"/>
      <c r="G110" s="83"/>
      <c r="N110" s="83"/>
      <c r="U110" s="84"/>
      <c r="AA110" s="84"/>
      <c r="AC110" s="71"/>
    </row>
    <row r="111">
      <c r="A111" s="30"/>
      <c r="B111" s="30"/>
      <c r="C111" s="30"/>
      <c r="G111" s="83"/>
      <c r="N111" s="83"/>
      <c r="U111" s="84"/>
      <c r="AA111" s="84"/>
      <c r="AC111" s="71"/>
    </row>
    <row r="112">
      <c r="A112" s="30"/>
      <c r="B112" s="30"/>
      <c r="C112" s="30"/>
      <c r="G112" s="83"/>
      <c r="N112" s="83"/>
      <c r="U112" s="84"/>
      <c r="AA112" s="84"/>
      <c r="AC112" s="71"/>
    </row>
    <row r="113">
      <c r="A113" s="30"/>
      <c r="B113" s="30"/>
      <c r="C113" s="30"/>
      <c r="G113" s="83"/>
      <c r="N113" s="83"/>
      <c r="U113" s="84"/>
      <c r="AA113" s="84"/>
      <c r="AC113" s="71"/>
    </row>
    <row r="114">
      <c r="A114" s="30"/>
      <c r="B114" s="30"/>
      <c r="C114" s="30"/>
      <c r="G114" s="83"/>
      <c r="N114" s="83"/>
      <c r="U114" s="84"/>
      <c r="AA114" s="84"/>
      <c r="AC114" s="71"/>
    </row>
    <row r="115">
      <c r="A115" s="30"/>
      <c r="B115" s="30"/>
      <c r="C115" s="30"/>
      <c r="G115" s="83"/>
      <c r="N115" s="83"/>
      <c r="U115" s="84"/>
      <c r="AA115" s="84"/>
      <c r="AC115" s="71"/>
    </row>
    <row r="116">
      <c r="A116" s="30"/>
      <c r="B116" s="30"/>
      <c r="C116" s="30"/>
      <c r="G116" s="83"/>
      <c r="N116" s="83"/>
      <c r="U116" s="84"/>
      <c r="AA116" s="84"/>
      <c r="AC116" s="71"/>
    </row>
    <row r="117">
      <c r="A117" s="30"/>
      <c r="B117" s="30"/>
      <c r="C117" s="30"/>
      <c r="G117" s="83"/>
      <c r="N117" s="83"/>
      <c r="U117" s="84"/>
      <c r="AA117" s="84"/>
      <c r="AC117" s="71"/>
    </row>
    <row r="118">
      <c r="A118" s="30"/>
      <c r="B118" s="30"/>
      <c r="C118" s="30"/>
      <c r="G118" s="83"/>
      <c r="N118" s="83"/>
      <c r="U118" s="84"/>
      <c r="AA118" s="84"/>
      <c r="AC118" s="71"/>
    </row>
    <row r="119">
      <c r="A119" s="30"/>
      <c r="B119" s="30"/>
      <c r="C119" s="30"/>
      <c r="G119" s="83"/>
      <c r="N119" s="83"/>
      <c r="U119" s="84"/>
      <c r="AA119" s="84"/>
      <c r="AC119" s="71"/>
    </row>
    <row r="120">
      <c r="A120" s="30"/>
      <c r="B120" s="30"/>
      <c r="C120" s="30"/>
      <c r="G120" s="83"/>
      <c r="N120" s="83"/>
      <c r="U120" s="84"/>
      <c r="AA120" s="84"/>
      <c r="AC120" s="71"/>
    </row>
    <row r="121">
      <c r="A121" s="30"/>
      <c r="B121" s="30"/>
      <c r="C121" s="30"/>
      <c r="G121" s="83"/>
      <c r="N121" s="83"/>
      <c r="U121" s="84"/>
      <c r="AA121" s="84"/>
      <c r="AC121" s="71"/>
    </row>
    <row r="122">
      <c r="A122" s="30"/>
      <c r="B122" s="30"/>
      <c r="C122" s="30"/>
      <c r="G122" s="83"/>
      <c r="N122" s="83"/>
      <c r="U122" s="84"/>
      <c r="AA122" s="84"/>
      <c r="AC122" s="71"/>
    </row>
    <row r="123">
      <c r="A123" s="30"/>
      <c r="B123" s="30"/>
      <c r="C123" s="30"/>
      <c r="G123" s="83"/>
      <c r="N123" s="83"/>
      <c r="U123" s="84"/>
      <c r="AA123" s="84"/>
      <c r="AC123" s="71"/>
    </row>
    <row r="124">
      <c r="A124" s="30"/>
      <c r="B124" s="30"/>
      <c r="C124" s="30"/>
      <c r="G124" s="83"/>
      <c r="N124" s="83"/>
      <c r="U124" s="84"/>
      <c r="AA124" s="84"/>
      <c r="AC124" s="71"/>
    </row>
    <row r="125">
      <c r="A125" s="30"/>
      <c r="B125" s="30"/>
      <c r="C125" s="30"/>
      <c r="G125" s="83"/>
      <c r="N125" s="83"/>
      <c r="U125" s="84"/>
      <c r="AA125" s="84"/>
      <c r="AC125" s="71"/>
    </row>
    <row r="126">
      <c r="A126" s="30"/>
      <c r="B126" s="30"/>
      <c r="C126" s="30"/>
      <c r="G126" s="83"/>
      <c r="N126" s="83"/>
      <c r="U126" s="84"/>
      <c r="AA126" s="84"/>
      <c r="AC126" s="71"/>
    </row>
    <row r="127">
      <c r="A127" s="30"/>
      <c r="B127" s="30"/>
      <c r="C127" s="30"/>
      <c r="G127" s="83"/>
      <c r="N127" s="83"/>
      <c r="U127" s="84"/>
      <c r="AA127" s="84"/>
      <c r="AC127" s="71"/>
    </row>
    <row r="128">
      <c r="A128" s="30"/>
      <c r="B128" s="30"/>
      <c r="C128" s="30"/>
      <c r="G128" s="83"/>
      <c r="N128" s="83"/>
      <c r="U128" s="84"/>
      <c r="AA128" s="84"/>
      <c r="AC128" s="71"/>
    </row>
    <row r="129">
      <c r="A129" s="30"/>
      <c r="B129" s="30"/>
      <c r="C129" s="30"/>
      <c r="G129" s="83"/>
      <c r="N129" s="83"/>
      <c r="U129" s="84"/>
      <c r="AA129" s="84"/>
      <c r="AC129" s="71"/>
    </row>
    <row r="130">
      <c r="A130" s="30"/>
      <c r="B130" s="30"/>
      <c r="C130" s="30"/>
      <c r="G130" s="83"/>
      <c r="N130" s="83"/>
      <c r="U130" s="84"/>
      <c r="AA130" s="84"/>
      <c r="AC130" s="71"/>
    </row>
    <row r="131">
      <c r="A131" s="30"/>
      <c r="B131" s="30"/>
      <c r="C131" s="30"/>
      <c r="G131" s="83"/>
      <c r="N131" s="83"/>
      <c r="U131" s="84"/>
      <c r="AA131" s="84"/>
      <c r="AC131" s="71"/>
    </row>
    <row r="132">
      <c r="A132" s="30"/>
      <c r="B132" s="30"/>
      <c r="C132" s="30"/>
      <c r="G132" s="83"/>
      <c r="N132" s="83"/>
      <c r="U132" s="84"/>
      <c r="AA132" s="84"/>
      <c r="AC132" s="71"/>
    </row>
    <row r="133">
      <c r="A133" s="30"/>
      <c r="B133" s="30"/>
      <c r="C133" s="30"/>
      <c r="G133" s="83"/>
      <c r="N133" s="83"/>
      <c r="U133" s="84"/>
      <c r="AA133" s="84"/>
      <c r="AC133" s="71"/>
    </row>
    <row r="134">
      <c r="A134" s="30"/>
      <c r="B134" s="30"/>
      <c r="C134" s="30"/>
      <c r="G134" s="83"/>
      <c r="N134" s="83"/>
      <c r="U134" s="84"/>
      <c r="AA134" s="84"/>
      <c r="AC134" s="71"/>
    </row>
    <row r="135">
      <c r="A135" s="30"/>
      <c r="B135" s="30"/>
      <c r="C135" s="30"/>
      <c r="G135" s="83"/>
      <c r="N135" s="83"/>
      <c r="U135" s="84"/>
      <c r="AA135" s="84"/>
      <c r="AC135" s="71"/>
    </row>
    <row r="136">
      <c r="A136" s="30"/>
      <c r="B136" s="30"/>
      <c r="C136" s="30"/>
      <c r="G136" s="83"/>
      <c r="N136" s="83"/>
      <c r="U136" s="84"/>
      <c r="AA136" s="84"/>
      <c r="AC136" s="71"/>
    </row>
    <row r="137">
      <c r="A137" s="30"/>
      <c r="B137" s="30"/>
      <c r="C137" s="30"/>
      <c r="G137" s="83"/>
      <c r="N137" s="83"/>
      <c r="U137" s="84"/>
      <c r="AA137" s="84"/>
      <c r="AC137" s="71"/>
    </row>
    <row r="138">
      <c r="A138" s="30"/>
      <c r="B138" s="30"/>
      <c r="C138" s="30"/>
      <c r="G138" s="83"/>
      <c r="N138" s="83"/>
      <c r="U138" s="84"/>
      <c r="AA138" s="84"/>
      <c r="AC138" s="71"/>
    </row>
    <row r="139">
      <c r="A139" s="30"/>
      <c r="B139" s="30"/>
      <c r="C139" s="30"/>
      <c r="G139" s="83"/>
      <c r="N139" s="83"/>
      <c r="U139" s="84"/>
      <c r="AA139" s="84"/>
      <c r="AC139" s="71"/>
    </row>
    <row r="140">
      <c r="A140" s="30"/>
      <c r="B140" s="30"/>
      <c r="C140" s="30"/>
      <c r="G140" s="83"/>
      <c r="N140" s="83"/>
      <c r="U140" s="84"/>
      <c r="AA140" s="84"/>
      <c r="AC140" s="71"/>
    </row>
    <row r="141">
      <c r="A141" s="30"/>
      <c r="B141" s="30"/>
      <c r="C141" s="30"/>
      <c r="G141" s="83"/>
      <c r="N141" s="83"/>
      <c r="U141" s="84"/>
      <c r="AA141" s="84"/>
      <c r="AC141" s="71"/>
    </row>
    <row r="142">
      <c r="A142" s="30"/>
      <c r="B142" s="30"/>
      <c r="C142" s="30"/>
      <c r="G142" s="83"/>
      <c r="N142" s="83"/>
      <c r="U142" s="84"/>
      <c r="AA142" s="84"/>
      <c r="AC142" s="71"/>
    </row>
    <row r="143">
      <c r="A143" s="30"/>
      <c r="B143" s="30"/>
      <c r="C143" s="30"/>
      <c r="G143" s="83"/>
      <c r="N143" s="83"/>
      <c r="U143" s="84"/>
      <c r="AA143" s="84"/>
      <c r="AC143" s="71"/>
    </row>
    <row r="144">
      <c r="A144" s="30"/>
      <c r="B144" s="30"/>
      <c r="C144" s="30"/>
      <c r="G144" s="83"/>
      <c r="N144" s="83"/>
      <c r="U144" s="84"/>
      <c r="AA144" s="84"/>
      <c r="AC144" s="71"/>
    </row>
    <row r="145">
      <c r="A145" s="30"/>
      <c r="B145" s="30"/>
      <c r="C145" s="30"/>
      <c r="G145" s="83"/>
      <c r="N145" s="83"/>
      <c r="U145" s="84"/>
      <c r="AA145" s="84"/>
      <c r="AC145" s="71"/>
    </row>
    <row r="146">
      <c r="A146" s="30"/>
      <c r="B146" s="30"/>
      <c r="C146" s="30"/>
      <c r="G146" s="83"/>
      <c r="N146" s="83"/>
      <c r="U146" s="84"/>
      <c r="AA146" s="84"/>
      <c r="AC146" s="71"/>
    </row>
    <row r="147">
      <c r="A147" s="30"/>
      <c r="B147" s="30"/>
      <c r="C147" s="30"/>
      <c r="G147" s="83"/>
      <c r="N147" s="83"/>
      <c r="U147" s="84"/>
      <c r="AA147" s="84"/>
      <c r="AC147" s="71"/>
    </row>
    <row r="148">
      <c r="A148" s="30"/>
      <c r="B148" s="30"/>
      <c r="C148" s="30"/>
      <c r="G148" s="83"/>
      <c r="N148" s="83"/>
      <c r="U148" s="84"/>
      <c r="AA148" s="84"/>
      <c r="AC148" s="71"/>
    </row>
    <row r="149">
      <c r="A149" s="30"/>
      <c r="B149" s="30"/>
      <c r="C149" s="30"/>
      <c r="G149" s="83"/>
      <c r="N149" s="83"/>
      <c r="U149" s="84"/>
      <c r="AA149" s="84"/>
      <c r="AC149" s="71"/>
    </row>
    <row r="150">
      <c r="A150" s="30"/>
      <c r="B150" s="30"/>
      <c r="C150" s="30"/>
      <c r="G150" s="83"/>
      <c r="N150" s="83"/>
      <c r="U150" s="84"/>
      <c r="AA150" s="84"/>
      <c r="AC150" s="71"/>
    </row>
    <row r="151">
      <c r="A151" s="30"/>
      <c r="B151" s="30"/>
      <c r="C151" s="30"/>
      <c r="G151" s="83"/>
      <c r="N151" s="83"/>
      <c r="U151" s="84"/>
      <c r="AA151" s="84"/>
      <c r="AC151" s="71"/>
    </row>
    <row r="152">
      <c r="A152" s="30"/>
      <c r="B152" s="30"/>
      <c r="C152" s="30"/>
      <c r="G152" s="83"/>
      <c r="N152" s="83"/>
      <c r="U152" s="84"/>
      <c r="AA152" s="84"/>
      <c r="AC152" s="71"/>
    </row>
    <row r="153">
      <c r="A153" s="30"/>
      <c r="B153" s="30"/>
      <c r="C153" s="30"/>
      <c r="G153" s="83"/>
      <c r="N153" s="83"/>
      <c r="U153" s="84"/>
      <c r="AA153" s="84"/>
      <c r="AC153" s="71"/>
    </row>
    <row r="154">
      <c r="A154" s="30"/>
      <c r="B154" s="30"/>
      <c r="C154" s="30"/>
      <c r="G154" s="83"/>
      <c r="N154" s="83"/>
      <c r="U154" s="84"/>
      <c r="AA154" s="84"/>
      <c r="AC154" s="71"/>
    </row>
    <row r="155">
      <c r="A155" s="30"/>
      <c r="B155" s="30"/>
      <c r="C155" s="30"/>
      <c r="G155" s="83"/>
      <c r="N155" s="83"/>
      <c r="U155" s="84"/>
      <c r="AA155" s="84"/>
      <c r="AC155" s="71"/>
    </row>
    <row r="156">
      <c r="A156" s="30"/>
      <c r="B156" s="30"/>
      <c r="C156" s="30"/>
      <c r="G156" s="83"/>
      <c r="N156" s="83"/>
      <c r="U156" s="84"/>
      <c r="AA156" s="84"/>
      <c r="AC156" s="71"/>
    </row>
    <row r="157">
      <c r="A157" s="30"/>
      <c r="B157" s="30"/>
      <c r="C157" s="30"/>
      <c r="G157" s="83"/>
      <c r="N157" s="83"/>
      <c r="U157" s="84"/>
      <c r="AA157" s="84"/>
      <c r="AC157" s="71"/>
    </row>
    <row r="158">
      <c r="A158" s="30"/>
      <c r="B158" s="30"/>
      <c r="C158" s="30"/>
      <c r="G158" s="83"/>
      <c r="N158" s="83"/>
      <c r="U158" s="84"/>
      <c r="AA158" s="84"/>
      <c r="AC158" s="71"/>
    </row>
    <row r="159">
      <c r="A159" s="30"/>
      <c r="B159" s="30"/>
      <c r="C159" s="30"/>
      <c r="G159" s="83"/>
      <c r="N159" s="83"/>
      <c r="U159" s="84"/>
      <c r="AA159" s="84"/>
      <c r="AC159" s="71"/>
    </row>
    <row r="160">
      <c r="A160" s="30"/>
      <c r="B160" s="30"/>
      <c r="C160" s="30"/>
      <c r="G160" s="83"/>
      <c r="N160" s="83"/>
      <c r="U160" s="84"/>
      <c r="AA160" s="84"/>
      <c r="AC160" s="71"/>
    </row>
    <row r="161">
      <c r="A161" s="30"/>
      <c r="B161" s="30"/>
      <c r="C161" s="30"/>
      <c r="G161" s="83"/>
      <c r="N161" s="83"/>
      <c r="U161" s="84"/>
      <c r="AA161" s="84"/>
      <c r="AC161" s="71"/>
    </row>
    <row r="162">
      <c r="A162" s="30"/>
      <c r="B162" s="30"/>
      <c r="C162" s="30"/>
      <c r="G162" s="83"/>
      <c r="N162" s="83"/>
      <c r="U162" s="84"/>
      <c r="AA162" s="84"/>
      <c r="AC162" s="71"/>
    </row>
    <row r="163">
      <c r="A163" s="30"/>
      <c r="B163" s="30"/>
      <c r="C163" s="30"/>
      <c r="G163" s="83"/>
      <c r="N163" s="83"/>
      <c r="U163" s="84"/>
      <c r="AA163" s="84"/>
      <c r="AC163" s="71"/>
    </row>
    <row r="164">
      <c r="A164" s="30"/>
      <c r="B164" s="30"/>
      <c r="C164" s="30"/>
      <c r="G164" s="83"/>
      <c r="N164" s="83"/>
      <c r="U164" s="84"/>
      <c r="AA164" s="84"/>
      <c r="AC164" s="71"/>
    </row>
    <row r="165">
      <c r="A165" s="30"/>
      <c r="B165" s="30"/>
      <c r="C165" s="30"/>
      <c r="G165" s="83"/>
      <c r="N165" s="83"/>
      <c r="U165" s="84"/>
      <c r="AA165" s="84"/>
      <c r="AC165" s="71"/>
    </row>
    <row r="166">
      <c r="A166" s="30"/>
      <c r="B166" s="30"/>
      <c r="C166" s="30"/>
      <c r="G166" s="83"/>
      <c r="N166" s="83"/>
      <c r="U166" s="84"/>
      <c r="AA166" s="84"/>
      <c r="AC166" s="71"/>
    </row>
    <row r="167">
      <c r="A167" s="30"/>
      <c r="B167" s="30"/>
      <c r="C167" s="30"/>
      <c r="G167" s="83"/>
      <c r="N167" s="83"/>
      <c r="U167" s="84"/>
      <c r="AA167" s="84"/>
      <c r="AC167" s="71"/>
    </row>
    <row r="168">
      <c r="A168" s="30"/>
      <c r="B168" s="30"/>
      <c r="C168" s="30"/>
      <c r="G168" s="83"/>
      <c r="N168" s="83"/>
      <c r="U168" s="84"/>
      <c r="AA168" s="84"/>
      <c r="AC168" s="71"/>
    </row>
    <row r="169">
      <c r="A169" s="30"/>
      <c r="B169" s="30"/>
      <c r="C169" s="30"/>
      <c r="G169" s="83"/>
      <c r="N169" s="83"/>
      <c r="U169" s="84"/>
      <c r="AA169" s="84"/>
      <c r="AC169" s="71"/>
    </row>
    <row r="170">
      <c r="A170" s="30"/>
      <c r="B170" s="30"/>
      <c r="C170" s="30"/>
      <c r="G170" s="83"/>
      <c r="N170" s="83"/>
      <c r="U170" s="84"/>
      <c r="AA170" s="84"/>
      <c r="AC170" s="71"/>
    </row>
    <row r="171">
      <c r="A171" s="30"/>
      <c r="B171" s="30"/>
      <c r="C171" s="30"/>
      <c r="G171" s="83"/>
      <c r="N171" s="83"/>
      <c r="U171" s="84"/>
      <c r="AA171" s="84"/>
      <c r="AC171" s="71"/>
    </row>
    <row r="172">
      <c r="A172" s="30"/>
      <c r="B172" s="30"/>
      <c r="C172" s="30"/>
      <c r="G172" s="83"/>
      <c r="N172" s="83"/>
      <c r="U172" s="84"/>
      <c r="AA172" s="84"/>
      <c r="AC172" s="71"/>
    </row>
    <row r="173">
      <c r="A173" s="30"/>
      <c r="B173" s="30"/>
      <c r="C173" s="30"/>
      <c r="G173" s="83"/>
      <c r="N173" s="83"/>
      <c r="U173" s="84"/>
      <c r="AA173" s="84"/>
      <c r="AC173" s="71"/>
    </row>
    <row r="174">
      <c r="A174" s="30"/>
      <c r="B174" s="30"/>
      <c r="C174" s="30"/>
      <c r="G174" s="83"/>
      <c r="N174" s="83"/>
      <c r="U174" s="84"/>
      <c r="AA174" s="84"/>
      <c r="AC174" s="71"/>
    </row>
    <row r="175">
      <c r="A175" s="30"/>
      <c r="B175" s="30"/>
      <c r="C175" s="30"/>
      <c r="G175" s="83"/>
      <c r="N175" s="83"/>
      <c r="U175" s="84"/>
      <c r="AA175" s="84"/>
      <c r="AC175" s="71"/>
    </row>
    <row r="176">
      <c r="A176" s="30"/>
      <c r="B176" s="30"/>
      <c r="C176" s="30"/>
      <c r="G176" s="83"/>
      <c r="N176" s="83"/>
      <c r="U176" s="84"/>
      <c r="AA176" s="84"/>
      <c r="AC176" s="71"/>
    </row>
    <row r="177">
      <c r="A177" s="30"/>
      <c r="B177" s="30"/>
      <c r="C177" s="30"/>
      <c r="G177" s="83"/>
      <c r="N177" s="83"/>
      <c r="U177" s="84"/>
      <c r="AA177" s="84"/>
      <c r="AC177" s="71"/>
    </row>
    <row r="178">
      <c r="A178" s="30"/>
      <c r="B178" s="30"/>
      <c r="C178" s="30"/>
      <c r="G178" s="83"/>
      <c r="N178" s="83"/>
      <c r="U178" s="84"/>
      <c r="AA178" s="84"/>
      <c r="AC178" s="71"/>
    </row>
    <row r="179">
      <c r="A179" s="30"/>
      <c r="B179" s="30"/>
      <c r="C179" s="30"/>
      <c r="G179" s="83"/>
      <c r="N179" s="83"/>
      <c r="U179" s="84"/>
      <c r="AA179" s="84"/>
      <c r="AC179" s="71"/>
    </row>
    <row r="180">
      <c r="A180" s="30"/>
      <c r="B180" s="30"/>
      <c r="C180" s="30"/>
      <c r="G180" s="83"/>
      <c r="N180" s="83"/>
      <c r="U180" s="84"/>
      <c r="AA180" s="84"/>
      <c r="AC180" s="71"/>
    </row>
    <row r="181">
      <c r="A181" s="30"/>
      <c r="B181" s="30"/>
      <c r="C181" s="30"/>
      <c r="G181" s="83"/>
      <c r="N181" s="83"/>
      <c r="U181" s="84"/>
      <c r="AA181" s="84"/>
      <c r="AC181" s="71"/>
    </row>
    <row r="182">
      <c r="A182" s="30"/>
      <c r="B182" s="30"/>
      <c r="C182" s="30"/>
      <c r="G182" s="83"/>
      <c r="N182" s="83"/>
      <c r="U182" s="84"/>
      <c r="AA182" s="84"/>
      <c r="AC182" s="71"/>
    </row>
    <row r="183">
      <c r="A183" s="30"/>
      <c r="B183" s="30"/>
      <c r="C183" s="30"/>
      <c r="G183" s="83"/>
      <c r="N183" s="83"/>
      <c r="U183" s="84"/>
      <c r="AA183" s="84"/>
      <c r="AC183" s="71"/>
    </row>
    <row r="184">
      <c r="A184" s="30"/>
      <c r="B184" s="30"/>
      <c r="C184" s="30"/>
      <c r="G184" s="83"/>
      <c r="N184" s="83"/>
      <c r="U184" s="84"/>
      <c r="AA184" s="84"/>
      <c r="AC184" s="71"/>
    </row>
    <row r="185">
      <c r="A185" s="30"/>
      <c r="B185" s="30"/>
      <c r="C185" s="30"/>
      <c r="G185" s="83"/>
      <c r="N185" s="83"/>
      <c r="U185" s="84"/>
      <c r="AA185" s="84"/>
      <c r="AC185" s="71"/>
    </row>
    <row r="186">
      <c r="A186" s="30"/>
      <c r="B186" s="30"/>
      <c r="C186" s="30"/>
      <c r="G186" s="83"/>
      <c r="N186" s="83"/>
      <c r="U186" s="84"/>
      <c r="AA186" s="84"/>
      <c r="AC186" s="71"/>
    </row>
    <row r="187">
      <c r="A187" s="30"/>
      <c r="B187" s="30"/>
      <c r="C187" s="30"/>
      <c r="G187" s="83"/>
      <c r="N187" s="83"/>
      <c r="U187" s="84"/>
      <c r="AA187" s="84"/>
      <c r="AC187" s="71"/>
    </row>
    <row r="188">
      <c r="A188" s="30"/>
      <c r="B188" s="30"/>
      <c r="C188" s="30"/>
      <c r="G188" s="83"/>
      <c r="N188" s="83"/>
      <c r="U188" s="84"/>
      <c r="AA188" s="84"/>
      <c r="AC188" s="71"/>
    </row>
    <row r="189">
      <c r="A189" s="30"/>
      <c r="B189" s="30"/>
      <c r="C189" s="30"/>
      <c r="G189" s="83"/>
      <c r="N189" s="83"/>
      <c r="U189" s="84"/>
      <c r="AA189" s="84"/>
      <c r="AC189" s="71"/>
    </row>
    <row r="190">
      <c r="A190" s="30"/>
      <c r="B190" s="30"/>
      <c r="C190" s="30"/>
      <c r="G190" s="83"/>
      <c r="N190" s="83"/>
      <c r="U190" s="84"/>
      <c r="AA190" s="84"/>
      <c r="AC190" s="71"/>
    </row>
    <row r="191">
      <c r="A191" s="30"/>
      <c r="B191" s="30"/>
      <c r="C191" s="30"/>
      <c r="G191" s="83"/>
      <c r="N191" s="83"/>
      <c r="U191" s="84"/>
      <c r="AA191" s="84"/>
      <c r="AC191" s="71"/>
    </row>
    <row r="192">
      <c r="A192" s="30"/>
      <c r="B192" s="30"/>
      <c r="C192" s="30"/>
      <c r="G192" s="83"/>
      <c r="N192" s="83"/>
      <c r="U192" s="84"/>
      <c r="AA192" s="84"/>
      <c r="AC192" s="71"/>
    </row>
    <row r="193">
      <c r="A193" s="30"/>
      <c r="B193" s="30"/>
      <c r="C193" s="30"/>
      <c r="G193" s="83"/>
      <c r="N193" s="83"/>
      <c r="U193" s="84"/>
      <c r="AA193" s="84"/>
      <c r="AC193" s="71"/>
    </row>
    <row r="194">
      <c r="A194" s="30"/>
      <c r="B194" s="30"/>
      <c r="C194" s="30"/>
      <c r="G194" s="83"/>
      <c r="N194" s="83"/>
      <c r="U194" s="84"/>
      <c r="AA194" s="84"/>
      <c r="AC194" s="71"/>
    </row>
    <row r="195">
      <c r="A195" s="30"/>
      <c r="B195" s="30"/>
      <c r="C195" s="30"/>
      <c r="G195" s="83"/>
      <c r="N195" s="83"/>
      <c r="U195" s="84"/>
      <c r="AA195" s="84"/>
      <c r="AC195" s="71"/>
    </row>
    <row r="196">
      <c r="A196" s="30"/>
      <c r="B196" s="30"/>
      <c r="C196" s="30"/>
      <c r="G196" s="83"/>
      <c r="N196" s="83"/>
      <c r="U196" s="84"/>
      <c r="AA196" s="84"/>
      <c r="AC196" s="71"/>
    </row>
    <row r="197">
      <c r="A197" s="30"/>
      <c r="B197" s="30"/>
      <c r="C197" s="30"/>
      <c r="G197" s="83"/>
      <c r="N197" s="83"/>
      <c r="U197" s="84"/>
      <c r="AA197" s="84"/>
      <c r="AC197" s="71"/>
    </row>
    <row r="198">
      <c r="A198" s="30"/>
      <c r="B198" s="30"/>
      <c r="C198" s="30"/>
      <c r="G198" s="83"/>
      <c r="N198" s="83"/>
      <c r="U198" s="84"/>
      <c r="AA198" s="84"/>
      <c r="AC198" s="71"/>
    </row>
    <row r="199">
      <c r="A199" s="30"/>
      <c r="B199" s="30"/>
      <c r="C199" s="30"/>
      <c r="G199" s="83"/>
      <c r="N199" s="83"/>
      <c r="U199" s="84"/>
      <c r="AA199" s="84"/>
      <c r="AC199" s="71"/>
    </row>
    <row r="200">
      <c r="A200" s="30"/>
      <c r="B200" s="30"/>
      <c r="C200" s="30"/>
      <c r="G200" s="83"/>
      <c r="N200" s="83"/>
      <c r="U200" s="84"/>
      <c r="AA200" s="84"/>
      <c r="AC200" s="71"/>
    </row>
    <row r="201">
      <c r="A201" s="30"/>
      <c r="B201" s="30"/>
      <c r="C201" s="30"/>
      <c r="G201" s="83"/>
      <c r="N201" s="83"/>
      <c r="U201" s="84"/>
      <c r="AA201" s="84"/>
      <c r="AC201" s="71"/>
    </row>
    <row r="202">
      <c r="A202" s="30"/>
      <c r="B202" s="30"/>
      <c r="C202" s="30"/>
      <c r="G202" s="83"/>
      <c r="N202" s="83"/>
      <c r="U202" s="84"/>
      <c r="AA202" s="84"/>
      <c r="AC202" s="71"/>
    </row>
    <row r="203">
      <c r="A203" s="30"/>
      <c r="B203" s="30"/>
      <c r="C203" s="30"/>
      <c r="G203" s="83"/>
      <c r="N203" s="83"/>
      <c r="U203" s="84"/>
      <c r="AA203" s="84"/>
      <c r="AC203" s="71"/>
    </row>
    <row r="204">
      <c r="A204" s="30"/>
      <c r="B204" s="30"/>
      <c r="C204" s="30"/>
      <c r="G204" s="83"/>
      <c r="N204" s="83"/>
      <c r="U204" s="84"/>
      <c r="AA204" s="84"/>
      <c r="AC204" s="71"/>
    </row>
    <row r="205">
      <c r="A205" s="30"/>
      <c r="B205" s="30"/>
      <c r="C205" s="30"/>
      <c r="G205" s="83"/>
      <c r="N205" s="83"/>
      <c r="U205" s="84"/>
      <c r="AA205" s="84"/>
      <c r="AC205" s="71"/>
    </row>
    <row r="206">
      <c r="A206" s="30"/>
      <c r="B206" s="30"/>
      <c r="C206" s="30"/>
      <c r="G206" s="83"/>
      <c r="N206" s="83"/>
      <c r="U206" s="84"/>
      <c r="AA206" s="84"/>
      <c r="AC206" s="71"/>
    </row>
    <row r="207">
      <c r="A207" s="30"/>
      <c r="B207" s="30"/>
      <c r="C207" s="30"/>
      <c r="G207" s="83"/>
      <c r="N207" s="83"/>
      <c r="U207" s="84"/>
      <c r="AA207" s="84"/>
      <c r="AC207" s="71"/>
    </row>
    <row r="208">
      <c r="A208" s="30"/>
      <c r="B208" s="30"/>
      <c r="C208" s="30"/>
      <c r="G208" s="83"/>
      <c r="N208" s="83"/>
      <c r="U208" s="84"/>
      <c r="AA208" s="84"/>
      <c r="AC208" s="71"/>
    </row>
    <row r="209">
      <c r="A209" s="30"/>
      <c r="B209" s="30"/>
      <c r="C209" s="30"/>
      <c r="G209" s="83"/>
      <c r="N209" s="83"/>
      <c r="U209" s="84"/>
      <c r="AA209" s="84"/>
      <c r="AC209" s="71"/>
    </row>
    <row r="210">
      <c r="A210" s="30"/>
      <c r="B210" s="30"/>
      <c r="C210" s="30"/>
      <c r="G210" s="83"/>
      <c r="N210" s="83"/>
      <c r="U210" s="84"/>
      <c r="AA210" s="84"/>
      <c r="AC210" s="71"/>
    </row>
    <row r="211">
      <c r="A211" s="30"/>
      <c r="B211" s="30"/>
      <c r="C211" s="30"/>
      <c r="G211" s="83"/>
      <c r="N211" s="83"/>
      <c r="U211" s="84"/>
      <c r="AA211" s="84"/>
      <c r="AC211" s="71"/>
    </row>
    <row r="212">
      <c r="A212" s="30"/>
      <c r="B212" s="30"/>
      <c r="C212" s="30"/>
      <c r="G212" s="83"/>
      <c r="N212" s="83"/>
      <c r="U212" s="84"/>
      <c r="AA212" s="84"/>
      <c r="AC212" s="71"/>
    </row>
    <row r="213">
      <c r="A213" s="30"/>
      <c r="B213" s="30"/>
      <c r="C213" s="30"/>
      <c r="G213" s="83"/>
      <c r="N213" s="83"/>
      <c r="U213" s="84"/>
      <c r="AA213" s="84"/>
      <c r="AC213" s="71"/>
    </row>
    <row r="214">
      <c r="A214" s="30"/>
      <c r="B214" s="30"/>
      <c r="C214" s="30"/>
      <c r="G214" s="83"/>
      <c r="N214" s="83"/>
      <c r="U214" s="84"/>
      <c r="AA214" s="84"/>
      <c r="AC214" s="71"/>
    </row>
    <row r="215">
      <c r="A215" s="30"/>
      <c r="B215" s="30"/>
      <c r="C215" s="30"/>
      <c r="G215" s="83"/>
      <c r="N215" s="83"/>
      <c r="U215" s="84"/>
      <c r="AA215" s="84"/>
      <c r="AC215" s="71"/>
    </row>
    <row r="216">
      <c r="A216" s="30"/>
      <c r="B216" s="30"/>
      <c r="C216" s="30"/>
      <c r="G216" s="83"/>
      <c r="N216" s="83"/>
      <c r="U216" s="84"/>
      <c r="AA216" s="84"/>
      <c r="AC216" s="71"/>
    </row>
    <row r="217">
      <c r="A217" s="30"/>
      <c r="B217" s="30"/>
      <c r="C217" s="30"/>
      <c r="G217" s="83"/>
      <c r="N217" s="83"/>
      <c r="U217" s="84"/>
      <c r="AA217" s="84"/>
      <c r="AC217" s="71"/>
    </row>
    <row r="218">
      <c r="A218" s="30"/>
      <c r="B218" s="30"/>
      <c r="C218" s="30"/>
      <c r="G218" s="83"/>
      <c r="N218" s="83"/>
      <c r="U218" s="84"/>
      <c r="AA218" s="84"/>
      <c r="AC218" s="71"/>
    </row>
    <row r="219">
      <c r="A219" s="30"/>
      <c r="B219" s="30"/>
      <c r="C219" s="30"/>
      <c r="G219" s="83"/>
      <c r="N219" s="83"/>
      <c r="U219" s="84"/>
      <c r="AA219" s="84"/>
      <c r="AC219" s="71"/>
    </row>
    <row r="220">
      <c r="A220" s="30"/>
      <c r="B220" s="30"/>
      <c r="C220" s="30"/>
      <c r="G220" s="83"/>
      <c r="N220" s="83"/>
      <c r="U220" s="84"/>
      <c r="AA220" s="84"/>
      <c r="AC220" s="71"/>
    </row>
    <row r="221">
      <c r="A221" s="30"/>
      <c r="B221" s="30"/>
      <c r="C221" s="30"/>
      <c r="G221" s="83"/>
      <c r="N221" s="83"/>
      <c r="U221" s="84"/>
      <c r="AA221" s="84"/>
      <c r="AC221" s="71"/>
    </row>
    <row r="222">
      <c r="A222" s="30"/>
      <c r="B222" s="30"/>
      <c r="C222" s="30"/>
      <c r="G222" s="83"/>
      <c r="N222" s="83"/>
      <c r="U222" s="84"/>
      <c r="AA222" s="84"/>
      <c r="AC222" s="71"/>
    </row>
    <row r="223">
      <c r="A223" s="30"/>
      <c r="B223" s="30"/>
      <c r="C223" s="30"/>
      <c r="G223" s="83"/>
      <c r="N223" s="83"/>
      <c r="U223" s="84"/>
      <c r="AA223" s="84"/>
      <c r="AC223" s="71"/>
    </row>
    <row r="224">
      <c r="A224" s="30"/>
      <c r="B224" s="30"/>
      <c r="C224" s="30"/>
      <c r="G224" s="83"/>
      <c r="N224" s="83"/>
      <c r="U224" s="84"/>
      <c r="AA224" s="84"/>
      <c r="AC224" s="71"/>
    </row>
    <row r="225">
      <c r="A225" s="30"/>
      <c r="B225" s="30"/>
      <c r="C225" s="30"/>
      <c r="G225" s="83"/>
      <c r="N225" s="83"/>
      <c r="U225" s="84"/>
      <c r="AA225" s="84"/>
      <c r="AC225" s="71"/>
    </row>
    <row r="226">
      <c r="A226" s="30"/>
      <c r="B226" s="30"/>
      <c r="C226" s="30"/>
      <c r="G226" s="83"/>
      <c r="N226" s="83"/>
      <c r="U226" s="84"/>
      <c r="AA226" s="84"/>
      <c r="AC226" s="71"/>
    </row>
    <row r="227">
      <c r="A227" s="30"/>
      <c r="B227" s="30"/>
      <c r="C227" s="30"/>
      <c r="G227" s="83"/>
      <c r="N227" s="83"/>
      <c r="U227" s="84"/>
      <c r="AA227" s="84"/>
      <c r="AC227" s="71"/>
    </row>
    <row r="228">
      <c r="A228" s="30"/>
      <c r="B228" s="30"/>
      <c r="C228" s="30"/>
      <c r="G228" s="83"/>
      <c r="N228" s="83"/>
      <c r="U228" s="84"/>
      <c r="AA228" s="84"/>
      <c r="AC228" s="71"/>
    </row>
    <row r="229">
      <c r="A229" s="30"/>
      <c r="B229" s="30"/>
      <c r="C229" s="30"/>
      <c r="G229" s="83"/>
      <c r="N229" s="83"/>
      <c r="U229" s="84"/>
      <c r="AA229" s="84"/>
      <c r="AC229" s="71"/>
    </row>
    <row r="230">
      <c r="A230" s="30"/>
      <c r="B230" s="30"/>
      <c r="C230" s="30"/>
      <c r="G230" s="83"/>
      <c r="N230" s="83"/>
      <c r="U230" s="84"/>
      <c r="AA230" s="84"/>
      <c r="AC230" s="71"/>
    </row>
    <row r="231">
      <c r="A231" s="30"/>
      <c r="B231" s="30"/>
      <c r="C231" s="30"/>
      <c r="G231" s="83"/>
      <c r="N231" s="83"/>
      <c r="U231" s="84"/>
      <c r="AA231" s="84"/>
      <c r="AC231" s="71"/>
    </row>
    <row r="232">
      <c r="A232" s="30"/>
      <c r="B232" s="30"/>
      <c r="C232" s="30"/>
      <c r="G232" s="83"/>
      <c r="N232" s="83"/>
      <c r="U232" s="84"/>
      <c r="AA232" s="84"/>
      <c r="AC232" s="71"/>
    </row>
    <row r="233">
      <c r="A233" s="30"/>
      <c r="B233" s="30"/>
      <c r="C233" s="30"/>
      <c r="G233" s="83"/>
      <c r="N233" s="83"/>
      <c r="U233" s="84"/>
      <c r="AA233" s="84"/>
      <c r="AC233" s="71"/>
    </row>
    <row r="234">
      <c r="A234" s="30"/>
      <c r="B234" s="30"/>
      <c r="C234" s="30"/>
      <c r="G234" s="83"/>
      <c r="N234" s="83"/>
      <c r="U234" s="84"/>
      <c r="AA234" s="84"/>
      <c r="AC234" s="71"/>
    </row>
    <row r="235">
      <c r="A235" s="30"/>
      <c r="B235" s="30"/>
      <c r="C235" s="30"/>
      <c r="G235" s="83"/>
      <c r="N235" s="83"/>
      <c r="U235" s="84"/>
      <c r="AA235" s="84"/>
      <c r="AC235" s="71"/>
    </row>
    <row r="236">
      <c r="A236" s="30"/>
      <c r="B236" s="30"/>
      <c r="C236" s="30"/>
      <c r="G236" s="83"/>
      <c r="N236" s="83"/>
      <c r="U236" s="84"/>
      <c r="AA236" s="84"/>
      <c r="AC236" s="71"/>
    </row>
    <row r="237">
      <c r="A237" s="30"/>
      <c r="B237" s="30"/>
      <c r="C237" s="30"/>
      <c r="G237" s="83"/>
      <c r="N237" s="83"/>
      <c r="U237" s="84"/>
      <c r="AA237" s="84"/>
      <c r="AC237" s="71"/>
    </row>
    <row r="238">
      <c r="A238" s="30"/>
      <c r="B238" s="30"/>
      <c r="C238" s="30"/>
      <c r="G238" s="83"/>
      <c r="N238" s="83"/>
      <c r="U238" s="84"/>
      <c r="AA238" s="84"/>
      <c r="AC238" s="71"/>
    </row>
    <row r="239">
      <c r="A239" s="30"/>
      <c r="B239" s="30"/>
      <c r="C239" s="30"/>
      <c r="G239" s="83"/>
      <c r="N239" s="83"/>
      <c r="U239" s="84"/>
      <c r="AA239" s="84"/>
      <c r="AC239" s="71"/>
    </row>
    <row r="240">
      <c r="A240" s="30"/>
      <c r="B240" s="30"/>
      <c r="C240" s="30"/>
      <c r="G240" s="83"/>
      <c r="N240" s="83"/>
      <c r="U240" s="84"/>
      <c r="AA240" s="84"/>
      <c r="AC240" s="71"/>
    </row>
    <row r="241">
      <c r="A241" s="30"/>
      <c r="B241" s="30"/>
      <c r="C241" s="30"/>
      <c r="G241" s="83"/>
      <c r="N241" s="83"/>
      <c r="U241" s="84"/>
      <c r="AA241" s="84"/>
      <c r="AC241" s="71"/>
    </row>
    <row r="242">
      <c r="A242" s="30"/>
      <c r="B242" s="30"/>
      <c r="C242" s="30"/>
      <c r="G242" s="83"/>
      <c r="N242" s="83"/>
      <c r="U242" s="84"/>
      <c r="AA242" s="84"/>
      <c r="AC242" s="71"/>
    </row>
    <row r="243">
      <c r="A243" s="30"/>
      <c r="B243" s="30"/>
      <c r="C243" s="30"/>
      <c r="G243" s="83"/>
      <c r="N243" s="83"/>
      <c r="U243" s="84"/>
      <c r="AA243" s="84"/>
      <c r="AC243" s="71"/>
    </row>
    <row r="244">
      <c r="A244" s="30"/>
      <c r="B244" s="30"/>
      <c r="C244" s="30"/>
      <c r="G244" s="83"/>
      <c r="N244" s="83"/>
      <c r="U244" s="84"/>
      <c r="AA244" s="84"/>
      <c r="AC244" s="71"/>
    </row>
    <row r="245">
      <c r="A245" s="30"/>
      <c r="B245" s="30"/>
      <c r="C245" s="30"/>
      <c r="G245" s="83"/>
      <c r="N245" s="83"/>
      <c r="U245" s="84"/>
      <c r="AA245" s="84"/>
      <c r="AC245" s="71"/>
    </row>
    <row r="246">
      <c r="A246" s="30"/>
      <c r="B246" s="30"/>
      <c r="C246" s="30"/>
      <c r="G246" s="83"/>
      <c r="N246" s="83"/>
      <c r="U246" s="84"/>
      <c r="AA246" s="84"/>
      <c r="AC246" s="71"/>
    </row>
    <row r="247">
      <c r="A247" s="30"/>
      <c r="B247" s="30"/>
      <c r="C247" s="30"/>
      <c r="G247" s="83"/>
      <c r="N247" s="83"/>
      <c r="U247" s="84"/>
      <c r="AA247" s="84"/>
      <c r="AC247" s="71"/>
    </row>
    <row r="248">
      <c r="A248" s="30"/>
      <c r="B248" s="30"/>
      <c r="C248" s="30"/>
      <c r="G248" s="83"/>
      <c r="N248" s="83"/>
      <c r="U248" s="84"/>
      <c r="AA248" s="84"/>
      <c r="AC248" s="71"/>
    </row>
    <row r="249">
      <c r="A249" s="30"/>
      <c r="B249" s="30"/>
      <c r="C249" s="30"/>
      <c r="G249" s="83"/>
      <c r="N249" s="83"/>
      <c r="U249" s="84"/>
      <c r="AA249" s="84"/>
      <c r="AC249" s="71"/>
    </row>
    <row r="250">
      <c r="A250" s="30"/>
      <c r="B250" s="30"/>
      <c r="C250" s="30"/>
      <c r="G250" s="83"/>
      <c r="N250" s="83"/>
      <c r="U250" s="84"/>
      <c r="AA250" s="84"/>
      <c r="AC250" s="71"/>
    </row>
    <row r="251">
      <c r="A251" s="30"/>
      <c r="B251" s="30"/>
      <c r="C251" s="30"/>
      <c r="G251" s="83"/>
      <c r="N251" s="83"/>
      <c r="U251" s="84"/>
      <c r="AA251" s="84"/>
      <c r="AC251" s="71"/>
    </row>
    <row r="252">
      <c r="A252" s="30"/>
      <c r="B252" s="30"/>
      <c r="C252" s="30"/>
      <c r="G252" s="83"/>
      <c r="N252" s="83"/>
      <c r="U252" s="84"/>
      <c r="AA252" s="84"/>
      <c r="AC252" s="71"/>
    </row>
    <row r="253">
      <c r="A253" s="30"/>
      <c r="B253" s="30"/>
      <c r="C253" s="30"/>
      <c r="G253" s="83"/>
      <c r="N253" s="83"/>
      <c r="U253" s="84"/>
      <c r="AA253" s="84"/>
      <c r="AC253" s="71"/>
    </row>
    <row r="254">
      <c r="A254" s="30"/>
      <c r="B254" s="30"/>
      <c r="C254" s="30"/>
      <c r="G254" s="83"/>
      <c r="N254" s="83"/>
      <c r="U254" s="84"/>
      <c r="AA254" s="84"/>
      <c r="AC254" s="71"/>
    </row>
    <row r="255">
      <c r="A255" s="30"/>
      <c r="B255" s="30"/>
      <c r="C255" s="30"/>
      <c r="G255" s="83"/>
      <c r="N255" s="83"/>
      <c r="U255" s="84"/>
      <c r="AA255" s="84"/>
      <c r="AC255" s="71"/>
    </row>
    <row r="256">
      <c r="A256" s="30"/>
      <c r="B256" s="30"/>
      <c r="C256" s="30"/>
      <c r="G256" s="83"/>
      <c r="N256" s="83"/>
      <c r="U256" s="84"/>
      <c r="AA256" s="84"/>
      <c r="AC256" s="71"/>
    </row>
    <row r="257">
      <c r="A257" s="30"/>
      <c r="B257" s="30"/>
      <c r="C257" s="30"/>
      <c r="G257" s="83"/>
      <c r="N257" s="83"/>
      <c r="U257" s="84"/>
      <c r="AA257" s="84"/>
      <c r="AC257" s="71"/>
    </row>
    <row r="258">
      <c r="A258" s="30"/>
      <c r="B258" s="30"/>
      <c r="C258" s="30"/>
      <c r="G258" s="83"/>
      <c r="N258" s="83"/>
      <c r="U258" s="84"/>
      <c r="AA258" s="84"/>
      <c r="AC258" s="71"/>
    </row>
    <row r="259">
      <c r="A259" s="30"/>
      <c r="B259" s="30"/>
      <c r="C259" s="30"/>
      <c r="G259" s="83"/>
      <c r="N259" s="83"/>
      <c r="U259" s="84"/>
      <c r="AA259" s="84"/>
      <c r="AC259" s="71"/>
    </row>
    <row r="260">
      <c r="A260" s="30"/>
      <c r="B260" s="30"/>
      <c r="C260" s="30"/>
      <c r="G260" s="83"/>
      <c r="N260" s="83"/>
      <c r="U260" s="84"/>
      <c r="AA260" s="84"/>
      <c r="AC260" s="71"/>
    </row>
    <row r="261">
      <c r="A261" s="30"/>
      <c r="B261" s="30"/>
      <c r="C261" s="30"/>
      <c r="G261" s="83"/>
      <c r="N261" s="83"/>
      <c r="U261" s="84"/>
      <c r="AA261" s="84"/>
      <c r="AC261" s="71"/>
    </row>
    <row r="262">
      <c r="A262" s="30"/>
      <c r="B262" s="30"/>
      <c r="C262" s="30"/>
      <c r="G262" s="83"/>
      <c r="N262" s="83"/>
      <c r="U262" s="84"/>
      <c r="AA262" s="84"/>
      <c r="AC262" s="71"/>
    </row>
    <row r="263">
      <c r="A263" s="30"/>
      <c r="B263" s="30"/>
      <c r="C263" s="30"/>
      <c r="G263" s="83"/>
      <c r="N263" s="83"/>
      <c r="U263" s="84"/>
      <c r="AA263" s="84"/>
      <c r="AC263" s="71"/>
    </row>
    <row r="264">
      <c r="A264" s="30"/>
      <c r="B264" s="30"/>
      <c r="C264" s="30"/>
      <c r="G264" s="83"/>
      <c r="N264" s="83"/>
      <c r="U264" s="84"/>
      <c r="AA264" s="84"/>
      <c r="AC264" s="71"/>
    </row>
    <row r="265">
      <c r="A265" s="30"/>
      <c r="B265" s="30"/>
      <c r="C265" s="30"/>
      <c r="G265" s="83"/>
      <c r="N265" s="83"/>
      <c r="U265" s="84"/>
      <c r="AA265" s="84"/>
      <c r="AC265" s="71"/>
    </row>
    <row r="266">
      <c r="A266" s="30"/>
      <c r="B266" s="30"/>
      <c r="C266" s="30"/>
      <c r="G266" s="83"/>
      <c r="N266" s="83"/>
      <c r="U266" s="84"/>
      <c r="AA266" s="84"/>
      <c r="AC266" s="71"/>
    </row>
    <row r="267">
      <c r="A267" s="30"/>
      <c r="B267" s="30"/>
      <c r="C267" s="30"/>
      <c r="G267" s="83"/>
      <c r="N267" s="83"/>
      <c r="U267" s="84"/>
      <c r="AA267" s="84"/>
      <c r="AC267" s="71"/>
    </row>
    <row r="268">
      <c r="A268" s="30"/>
      <c r="B268" s="30"/>
      <c r="C268" s="30"/>
      <c r="G268" s="83"/>
      <c r="N268" s="83"/>
      <c r="U268" s="84"/>
      <c r="AA268" s="84"/>
      <c r="AC268" s="71"/>
    </row>
    <row r="269">
      <c r="A269" s="30"/>
      <c r="B269" s="30"/>
      <c r="C269" s="30"/>
      <c r="G269" s="83"/>
      <c r="N269" s="83"/>
      <c r="U269" s="84"/>
      <c r="AA269" s="84"/>
      <c r="AC269" s="71"/>
    </row>
    <row r="270">
      <c r="A270" s="30"/>
      <c r="B270" s="30"/>
      <c r="C270" s="30"/>
      <c r="G270" s="83"/>
      <c r="N270" s="83"/>
      <c r="U270" s="84"/>
      <c r="AA270" s="84"/>
      <c r="AC270" s="71"/>
    </row>
    <row r="271">
      <c r="A271" s="30"/>
      <c r="B271" s="30"/>
      <c r="C271" s="30"/>
      <c r="G271" s="83"/>
      <c r="N271" s="83"/>
      <c r="U271" s="84"/>
      <c r="AA271" s="84"/>
      <c r="AC271" s="71"/>
    </row>
    <row r="272">
      <c r="A272" s="30"/>
      <c r="B272" s="30"/>
      <c r="C272" s="30"/>
      <c r="G272" s="83"/>
      <c r="N272" s="83"/>
      <c r="U272" s="84"/>
      <c r="AA272" s="84"/>
      <c r="AC272" s="71"/>
    </row>
    <row r="273">
      <c r="A273" s="30"/>
      <c r="B273" s="30"/>
      <c r="C273" s="30"/>
      <c r="G273" s="83"/>
      <c r="N273" s="83"/>
      <c r="U273" s="84"/>
      <c r="AA273" s="84"/>
      <c r="AC273" s="71"/>
    </row>
    <row r="274">
      <c r="A274" s="30"/>
      <c r="B274" s="30"/>
      <c r="C274" s="30"/>
      <c r="G274" s="83"/>
      <c r="N274" s="83"/>
      <c r="U274" s="84"/>
      <c r="AA274" s="84"/>
      <c r="AC274" s="71"/>
    </row>
    <row r="275">
      <c r="A275" s="30"/>
      <c r="B275" s="30"/>
      <c r="C275" s="30"/>
      <c r="G275" s="83"/>
      <c r="N275" s="83"/>
      <c r="U275" s="84"/>
      <c r="AA275" s="84"/>
      <c r="AC275" s="71"/>
    </row>
    <row r="276">
      <c r="A276" s="30"/>
      <c r="B276" s="30"/>
      <c r="C276" s="30"/>
      <c r="G276" s="83"/>
      <c r="N276" s="83"/>
      <c r="U276" s="84"/>
      <c r="AA276" s="84"/>
      <c r="AC276" s="71"/>
    </row>
    <row r="277">
      <c r="A277" s="30"/>
      <c r="B277" s="30"/>
      <c r="C277" s="30"/>
      <c r="G277" s="83"/>
      <c r="N277" s="83"/>
      <c r="U277" s="84"/>
      <c r="AA277" s="84"/>
      <c r="AC277" s="71"/>
    </row>
    <row r="278">
      <c r="A278" s="30"/>
      <c r="B278" s="30"/>
      <c r="C278" s="30"/>
      <c r="G278" s="83"/>
      <c r="N278" s="83"/>
      <c r="U278" s="84"/>
      <c r="AA278" s="84"/>
      <c r="AC278" s="71"/>
    </row>
    <row r="279">
      <c r="A279" s="30"/>
      <c r="B279" s="30"/>
      <c r="C279" s="30"/>
      <c r="G279" s="83"/>
      <c r="N279" s="83"/>
      <c r="U279" s="84"/>
      <c r="AA279" s="84"/>
      <c r="AC279" s="71"/>
    </row>
    <row r="280">
      <c r="A280" s="30"/>
      <c r="B280" s="30"/>
      <c r="C280" s="30"/>
      <c r="G280" s="83"/>
      <c r="N280" s="83"/>
      <c r="U280" s="84"/>
      <c r="AA280" s="84"/>
      <c r="AC280" s="71"/>
    </row>
    <row r="281">
      <c r="A281" s="30"/>
      <c r="B281" s="30"/>
      <c r="C281" s="30"/>
      <c r="G281" s="83"/>
      <c r="N281" s="83"/>
      <c r="U281" s="84"/>
      <c r="AA281" s="84"/>
      <c r="AC281" s="71"/>
    </row>
    <row r="282">
      <c r="A282" s="30"/>
      <c r="B282" s="30"/>
      <c r="C282" s="30"/>
      <c r="G282" s="83"/>
      <c r="N282" s="83"/>
      <c r="U282" s="84"/>
      <c r="AA282" s="84"/>
      <c r="AC282" s="71"/>
    </row>
    <row r="283">
      <c r="A283" s="30"/>
      <c r="B283" s="30"/>
      <c r="C283" s="30"/>
      <c r="G283" s="83"/>
      <c r="N283" s="83"/>
      <c r="U283" s="84"/>
      <c r="AA283" s="84"/>
      <c r="AC283" s="71"/>
    </row>
    <row r="284">
      <c r="A284" s="30"/>
      <c r="B284" s="30"/>
      <c r="C284" s="30"/>
      <c r="G284" s="83"/>
      <c r="N284" s="83"/>
      <c r="U284" s="84"/>
      <c r="AA284" s="84"/>
      <c r="AC284" s="71"/>
    </row>
    <row r="285">
      <c r="A285" s="30"/>
      <c r="B285" s="30"/>
      <c r="C285" s="30"/>
      <c r="G285" s="83"/>
      <c r="N285" s="83"/>
      <c r="U285" s="84"/>
      <c r="AA285" s="84"/>
      <c r="AC285" s="71"/>
    </row>
    <row r="286">
      <c r="A286" s="30"/>
      <c r="B286" s="30"/>
      <c r="C286" s="30"/>
      <c r="G286" s="83"/>
      <c r="N286" s="83"/>
      <c r="U286" s="84"/>
      <c r="AA286" s="84"/>
      <c r="AC286" s="71"/>
    </row>
    <row r="287">
      <c r="A287" s="30"/>
      <c r="B287" s="30"/>
      <c r="C287" s="30"/>
      <c r="G287" s="83"/>
      <c r="N287" s="83"/>
      <c r="U287" s="84"/>
      <c r="AA287" s="84"/>
      <c r="AC287" s="71"/>
    </row>
    <row r="288">
      <c r="A288" s="30"/>
      <c r="B288" s="30"/>
      <c r="C288" s="30"/>
      <c r="G288" s="83"/>
      <c r="N288" s="83"/>
      <c r="U288" s="84"/>
      <c r="AA288" s="84"/>
      <c r="AC288" s="71"/>
    </row>
    <row r="289">
      <c r="A289" s="30"/>
      <c r="B289" s="30"/>
      <c r="C289" s="30"/>
      <c r="G289" s="83"/>
      <c r="N289" s="83"/>
      <c r="U289" s="84"/>
      <c r="AA289" s="84"/>
      <c r="AC289" s="71"/>
    </row>
    <row r="290">
      <c r="A290" s="30"/>
      <c r="B290" s="30"/>
      <c r="C290" s="30"/>
      <c r="G290" s="83"/>
      <c r="N290" s="83"/>
      <c r="U290" s="84"/>
      <c r="AA290" s="84"/>
      <c r="AC290" s="71"/>
    </row>
    <row r="291">
      <c r="A291" s="30"/>
      <c r="B291" s="30"/>
      <c r="C291" s="30"/>
      <c r="G291" s="83"/>
      <c r="N291" s="83"/>
      <c r="U291" s="84"/>
      <c r="AA291" s="84"/>
      <c r="AC291" s="71"/>
    </row>
    <row r="292">
      <c r="A292" s="30"/>
      <c r="B292" s="30"/>
      <c r="C292" s="30"/>
      <c r="G292" s="83"/>
      <c r="N292" s="83"/>
      <c r="U292" s="84"/>
      <c r="AA292" s="84"/>
      <c r="AC292" s="71"/>
    </row>
    <row r="293">
      <c r="A293" s="30"/>
      <c r="B293" s="30"/>
      <c r="C293" s="30"/>
      <c r="G293" s="83"/>
      <c r="N293" s="83"/>
      <c r="U293" s="84"/>
      <c r="AA293" s="84"/>
      <c r="AC293" s="71"/>
    </row>
    <row r="294">
      <c r="A294" s="30"/>
      <c r="B294" s="30"/>
      <c r="C294" s="30"/>
      <c r="G294" s="83"/>
      <c r="N294" s="83"/>
      <c r="U294" s="84"/>
      <c r="AA294" s="84"/>
      <c r="AC294" s="71"/>
    </row>
    <row r="295">
      <c r="A295" s="30"/>
      <c r="B295" s="30"/>
      <c r="C295" s="30"/>
      <c r="G295" s="83"/>
      <c r="N295" s="83"/>
      <c r="U295" s="84"/>
      <c r="AA295" s="84"/>
      <c r="AC295" s="71"/>
    </row>
    <row r="296">
      <c r="A296" s="30"/>
      <c r="B296" s="30"/>
      <c r="C296" s="30"/>
      <c r="G296" s="83"/>
      <c r="N296" s="83"/>
      <c r="U296" s="84"/>
      <c r="AA296" s="84"/>
      <c r="AC296" s="71"/>
    </row>
    <row r="297">
      <c r="A297" s="30"/>
      <c r="B297" s="30"/>
      <c r="C297" s="30"/>
      <c r="G297" s="83"/>
      <c r="N297" s="83"/>
      <c r="U297" s="84"/>
      <c r="AA297" s="84"/>
      <c r="AC297" s="71"/>
    </row>
    <row r="298">
      <c r="A298" s="30"/>
      <c r="B298" s="30"/>
      <c r="C298" s="30"/>
      <c r="G298" s="83"/>
      <c r="N298" s="83"/>
      <c r="U298" s="84"/>
      <c r="AA298" s="84"/>
      <c r="AC298" s="71"/>
    </row>
    <row r="299">
      <c r="A299" s="30"/>
      <c r="B299" s="30"/>
      <c r="C299" s="30"/>
      <c r="G299" s="83"/>
      <c r="N299" s="83"/>
      <c r="U299" s="84"/>
      <c r="AA299" s="84"/>
      <c r="AC299" s="71"/>
    </row>
    <row r="300">
      <c r="A300" s="30"/>
      <c r="B300" s="30"/>
      <c r="C300" s="30"/>
      <c r="G300" s="83"/>
      <c r="N300" s="83"/>
      <c r="U300" s="84"/>
      <c r="AA300" s="84"/>
      <c r="AC300" s="71"/>
    </row>
    <row r="301">
      <c r="A301" s="30"/>
      <c r="B301" s="30"/>
      <c r="C301" s="30"/>
      <c r="G301" s="83"/>
      <c r="N301" s="83"/>
      <c r="U301" s="84"/>
      <c r="AA301" s="84"/>
      <c r="AC301" s="71"/>
    </row>
    <row r="302">
      <c r="A302" s="30"/>
      <c r="B302" s="30"/>
      <c r="C302" s="30"/>
      <c r="G302" s="83"/>
      <c r="N302" s="83"/>
      <c r="U302" s="84"/>
      <c r="AA302" s="84"/>
      <c r="AC302" s="71"/>
    </row>
    <row r="303">
      <c r="A303" s="30"/>
      <c r="B303" s="30"/>
      <c r="C303" s="30"/>
      <c r="G303" s="83"/>
      <c r="N303" s="83"/>
      <c r="U303" s="84"/>
      <c r="AA303" s="84"/>
      <c r="AC303" s="71"/>
    </row>
    <row r="304">
      <c r="A304" s="30"/>
      <c r="B304" s="30"/>
      <c r="C304" s="30"/>
      <c r="G304" s="83"/>
      <c r="N304" s="83"/>
      <c r="U304" s="84"/>
      <c r="AA304" s="84"/>
      <c r="AC304" s="71"/>
    </row>
    <row r="305">
      <c r="A305" s="30"/>
      <c r="B305" s="30"/>
      <c r="C305" s="30"/>
      <c r="G305" s="83"/>
      <c r="N305" s="83"/>
      <c r="U305" s="84"/>
      <c r="AA305" s="84"/>
      <c r="AC305" s="71"/>
    </row>
    <row r="306">
      <c r="A306" s="30"/>
      <c r="B306" s="30"/>
      <c r="C306" s="30"/>
      <c r="G306" s="83"/>
      <c r="N306" s="83"/>
      <c r="U306" s="84"/>
      <c r="AA306" s="84"/>
      <c r="AC306" s="71"/>
    </row>
    <row r="307">
      <c r="A307" s="30"/>
      <c r="B307" s="30"/>
      <c r="C307" s="30"/>
      <c r="G307" s="83"/>
      <c r="N307" s="83"/>
      <c r="U307" s="84"/>
      <c r="AA307" s="84"/>
      <c r="AC307" s="71"/>
    </row>
    <row r="308">
      <c r="A308" s="30"/>
      <c r="B308" s="30"/>
      <c r="C308" s="30"/>
      <c r="G308" s="83"/>
      <c r="N308" s="83"/>
      <c r="U308" s="84"/>
      <c r="AA308" s="84"/>
      <c r="AC308" s="71"/>
    </row>
    <row r="309">
      <c r="A309" s="30"/>
      <c r="B309" s="30"/>
      <c r="C309" s="30"/>
      <c r="G309" s="83"/>
      <c r="N309" s="83"/>
      <c r="U309" s="84"/>
      <c r="AA309" s="84"/>
      <c r="AC309" s="71"/>
    </row>
    <row r="310">
      <c r="A310" s="30"/>
      <c r="B310" s="30"/>
      <c r="C310" s="30"/>
      <c r="G310" s="83"/>
      <c r="N310" s="83"/>
      <c r="U310" s="84"/>
      <c r="AA310" s="84"/>
      <c r="AC310" s="71"/>
    </row>
    <row r="311">
      <c r="A311" s="30"/>
      <c r="B311" s="30"/>
      <c r="C311" s="30"/>
      <c r="G311" s="83"/>
      <c r="N311" s="83"/>
      <c r="U311" s="84"/>
      <c r="AA311" s="84"/>
      <c r="AC311" s="71"/>
    </row>
    <row r="312">
      <c r="A312" s="30"/>
      <c r="B312" s="30"/>
      <c r="C312" s="30"/>
      <c r="G312" s="83"/>
      <c r="N312" s="83"/>
      <c r="U312" s="84"/>
      <c r="AA312" s="84"/>
      <c r="AC312" s="71"/>
    </row>
    <row r="313">
      <c r="A313" s="30"/>
      <c r="B313" s="30"/>
      <c r="C313" s="30"/>
      <c r="G313" s="83"/>
      <c r="N313" s="83"/>
      <c r="U313" s="84"/>
      <c r="AA313" s="84"/>
      <c r="AC313" s="71"/>
    </row>
    <row r="314">
      <c r="A314" s="30"/>
      <c r="B314" s="30"/>
      <c r="C314" s="30"/>
      <c r="G314" s="83"/>
      <c r="N314" s="83"/>
      <c r="U314" s="84"/>
      <c r="AA314" s="84"/>
      <c r="AC314" s="71"/>
    </row>
    <row r="315">
      <c r="A315" s="30"/>
      <c r="B315" s="30"/>
      <c r="C315" s="30"/>
      <c r="G315" s="83"/>
      <c r="N315" s="83"/>
      <c r="U315" s="84"/>
      <c r="AA315" s="84"/>
      <c r="AC315" s="71"/>
    </row>
    <row r="316">
      <c r="A316" s="30"/>
      <c r="B316" s="30"/>
      <c r="C316" s="30"/>
      <c r="G316" s="83"/>
      <c r="N316" s="83"/>
      <c r="U316" s="84"/>
      <c r="AA316" s="84"/>
      <c r="AC316" s="71"/>
    </row>
    <row r="317">
      <c r="A317" s="30"/>
      <c r="B317" s="30"/>
      <c r="C317" s="30"/>
      <c r="G317" s="83"/>
      <c r="N317" s="83"/>
      <c r="U317" s="84"/>
      <c r="AA317" s="84"/>
      <c r="AC317" s="71"/>
    </row>
    <row r="318">
      <c r="A318" s="30"/>
      <c r="B318" s="30"/>
      <c r="C318" s="30"/>
      <c r="G318" s="83"/>
      <c r="N318" s="83"/>
      <c r="U318" s="84"/>
      <c r="AA318" s="84"/>
      <c r="AC318" s="71"/>
    </row>
    <row r="319">
      <c r="A319" s="30"/>
      <c r="B319" s="30"/>
      <c r="C319" s="30"/>
      <c r="G319" s="83"/>
      <c r="N319" s="83"/>
      <c r="U319" s="84"/>
      <c r="AA319" s="84"/>
      <c r="AC319" s="71"/>
    </row>
    <row r="320">
      <c r="A320" s="30"/>
      <c r="B320" s="30"/>
      <c r="C320" s="30"/>
      <c r="G320" s="83"/>
      <c r="N320" s="83"/>
      <c r="U320" s="84"/>
      <c r="AA320" s="84"/>
      <c r="AC320" s="71"/>
    </row>
    <row r="321">
      <c r="A321" s="30"/>
      <c r="B321" s="30"/>
      <c r="C321" s="30"/>
      <c r="G321" s="83"/>
      <c r="N321" s="83"/>
      <c r="U321" s="84"/>
      <c r="AA321" s="84"/>
      <c r="AC321" s="71"/>
    </row>
    <row r="322">
      <c r="A322" s="30"/>
      <c r="B322" s="30"/>
      <c r="C322" s="30"/>
      <c r="G322" s="83"/>
      <c r="N322" s="83"/>
      <c r="U322" s="84"/>
      <c r="AA322" s="84"/>
      <c r="AC322" s="71"/>
    </row>
    <row r="323">
      <c r="A323" s="30"/>
      <c r="B323" s="30"/>
      <c r="C323" s="30"/>
      <c r="G323" s="83"/>
      <c r="N323" s="83"/>
      <c r="U323" s="84"/>
      <c r="AA323" s="84"/>
      <c r="AC323" s="71"/>
    </row>
    <row r="324">
      <c r="A324" s="30"/>
      <c r="B324" s="30"/>
      <c r="C324" s="30"/>
      <c r="G324" s="83"/>
      <c r="N324" s="83"/>
      <c r="U324" s="84"/>
      <c r="AA324" s="84"/>
      <c r="AC324" s="71"/>
    </row>
    <row r="325">
      <c r="A325" s="30"/>
      <c r="B325" s="30"/>
      <c r="C325" s="30"/>
      <c r="G325" s="83"/>
      <c r="N325" s="83"/>
      <c r="U325" s="84"/>
      <c r="AA325" s="84"/>
      <c r="AC325" s="71"/>
    </row>
    <row r="326">
      <c r="A326" s="30"/>
      <c r="B326" s="30"/>
      <c r="C326" s="30"/>
      <c r="G326" s="83"/>
      <c r="N326" s="83"/>
      <c r="U326" s="84"/>
      <c r="AA326" s="84"/>
      <c r="AC326" s="71"/>
    </row>
    <row r="327">
      <c r="A327" s="30"/>
      <c r="B327" s="30"/>
      <c r="C327" s="30"/>
      <c r="G327" s="83"/>
      <c r="N327" s="83"/>
      <c r="U327" s="84"/>
      <c r="AA327" s="84"/>
      <c r="AC327" s="71"/>
    </row>
    <row r="328">
      <c r="A328" s="30"/>
      <c r="B328" s="30"/>
      <c r="C328" s="30"/>
      <c r="G328" s="83"/>
      <c r="N328" s="83"/>
      <c r="U328" s="84"/>
      <c r="AA328" s="84"/>
      <c r="AC328" s="71"/>
    </row>
    <row r="329">
      <c r="A329" s="30"/>
      <c r="B329" s="30"/>
      <c r="C329" s="30"/>
      <c r="G329" s="83"/>
      <c r="N329" s="83"/>
      <c r="U329" s="84"/>
      <c r="AA329" s="84"/>
      <c r="AC329" s="71"/>
    </row>
    <row r="330">
      <c r="A330" s="30"/>
      <c r="B330" s="30"/>
      <c r="C330" s="30"/>
      <c r="G330" s="83"/>
      <c r="N330" s="83"/>
      <c r="U330" s="84"/>
      <c r="AA330" s="84"/>
      <c r="AC330" s="71"/>
    </row>
    <row r="331">
      <c r="A331" s="30"/>
      <c r="B331" s="30"/>
      <c r="C331" s="30"/>
      <c r="G331" s="83"/>
      <c r="N331" s="83"/>
      <c r="U331" s="84"/>
      <c r="AA331" s="84"/>
      <c r="AC331" s="71"/>
    </row>
    <row r="332">
      <c r="A332" s="30"/>
      <c r="B332" s="30"/>
      <c r="C332" s="30"/>
      <c r="G332" s="83"/>
      <c r="N332" s="83"/>
      <c r="U332" s="84"/>
      <c r="AA332" s="84"/>
      <c r="AC332" s="71"/>
    </row>
    <row r="333">
      <c r="A333" s="30"/>
      <c r="B333" s="30"/>
      <c r="C333" s="30"/>
      <c r="G333" s="83"/>
      <c r="N333" s="83"/>
      <c r="U333" s="84"/>
      <c r="AA333" s="84"/>
      <c r="AC333" s="71"/>
    </row>
    <row r="334">
      <c r="A334" s="30"/>
      <c r="B334" s="30"/>
      <c r="C334" s="30"/>
      <c r="G334" s="83"/>
      <c r="N334" s="83"/>
      <c r="U334" s="84"/>
      <c r="AA334" s="84"/>
      <c r="AC334" s="71"/>
    </row>
    <row r="335">
      <c r="A335" s="30"/>
      <c r="B335" s="30"/>
      <c r="C335" s="30"/>
      <c r="G335" s="83"/>
      <c r="N335" s="83"/>
      <c r="U335" s="84"/>
      <c r="AA335" s="84"/>
      <c r="AC335" s="71"/>
    </row>
    <row r="336">
      <c r="A336" s="30"/>
      <c r="B336" s="30"/>
      <c r="C336" s="30"/>
      <c r="G336" s="83"/>
      <c r="N336" s="83"/>
      <c r="U336" s="84"/>
      <c r="AA336" s="84"/>
      <c r="AC336" s="71"/>
    </row>
    <row r="337">
      <c r="A337" s="30"/>
      <c r="B337" s="30"/>
      <c r="C337" s="30"/>
      <c r="G337" s="83"/>
      <c r="N337" s="83"/>
      <c r="U337" s="84"/>
      <c r="AA337" s="84"/>
      <c r="AC337" s="71"/>
    </row>
    <row r="338">
      <c r="A338" s="30"/>
      <c r="B338" s="30"/>
      <c r="C338" s="30"/>
      <c r="G338" s="83"/>
      <c r="N338" s="83"/>
      <c r="U338" s="84"/>
      <c r="AA338" s="84"/>
      <c r="AC338" s="71"/>
    </row>
    <row r="339">
      <c r="A339" s="30"/>
      <c r="B339" s="30"/>
      <c r="C339" s="30"/>
      <c r="G339" s="83"/>
      <c r="N339" s="83"/>
      <c r="U339" s="84"/>
      <c r="AA339" s="84"/>
      <c r="AC339" s="71"/>
    </row>
    <row r="340">
      <c r="A340" s="30"/>
      <c r="B340" s="30"/>
      <c r="C340" s="30"/>
      <c r="G340" s="83"/>
      <c r="N340" s="83"/>
      <c r="U340" s="84"/>
      <c r="AA340" s="84"/>
      <c r="AC340" s="71"/>
    </row>
    <row r="341">
      <c r="A341" s="30"/>
      <c r="B341" s="30"/>
      <c r="C341" s="30"/>
      <c r="G341" s="83"/>
      <c r="N341" s="83"/>
      <c r="U341" s="84"/>
      <c r="AA341" s="84"/>
      <c r="AC341" s="71"/>
    </row>
    <row r="342">
      <c r="A342" s="30"/>
      <c r="B342" s="30"/>
      <c r="C342" s="30"/>
      <c r="G342" s="83"/>
      <c r="N342" s="83"/>
      <c r="U342" s="84"/>
      <c r="AA342" s="84"/>
      <c r="AC342" s="71"/>
    </row>
    <row r="343">
      <c r="A343" s="30"/>
      <c r="B343" s="30"/>
      <c r="C343" s="30"/>
      <c r="G343" s="83"/>
      <c r="N343" s="83"/>
      <c r="U343" s="84"/>
      <c r="AA343" s="84"/>
      <c r="AC343" s="71"/>
    </row>
    <row r="344">
      <c r="A344" s="30"/>
      <c r="B344" s="30"/>
      <c r="C344" s="30"/>
      <c r="G344" s="83"/>
      <c r="N344" s="83"/>
      <c r="U344" s="84"/>
      <c r="AA344" s="84"/>
      <c r="AC344" s="71"/>
    </row>
    <row r="345">
      <c r="A345" s="30"/>
      <c r="B345" s="30"/>
      <c r="C345" s="30"/>
      <c r="G345" s="83"/>
      <c r="N345" s="83"/>
      <c r="U345" s="84"/>
      <c r="AA345" s="84"/>
      <c r="AC345" s="71"/>
    </row>
    <row r="346">
      <c r="A346" s="30"/>
      <c r="B346" s="30"/>
      <c r="C346" s="30"/>
      <c r="G346" s="83"/>
      <c r="N346" s="83"/>
      <c r="U346" s="84"/>
      <c r="AA346" s="84"/>
      <c r="AC346" s="71"/>
    </row>
    <row r="347">
      <c r="A347" s="30"/>
      <c r="B347" s="30"/>
      <c r="C347" s="30"/>
      <c r="G347" s="83"/>
      <c r="N347" s="83"/>
      <c r="U347" s="84"/>
      <c r="AA347" s="84"/>
      <c r="AC347" s="71"/>
    </row>
    <row r="348">
      <c r="A348" s="30"/>
      <c r="B348" s="30"/>
      <c r="C348" s="30"/>
      <c r="G348" s="83"/>
      <c r="N348" s="83"/>
      <c r="U348" s="84"/>
      <c r="AA348" s="84"/>
      <c r="AC348" s="71"/>
    </row>
    <row r="349">
      <c r="A349" s="30"/>
      <c r="B349" s="30"/>
      <c r="C349" s="30"/>
      <c r="G349" s="83"/>
      <c r="N349" s="83"/>
      <c r="U349" s="84"/>
      <c r="AA349" s="84"/>
      <c r="AC349" s="71"/>
    </row>
    <row r="350">
      <c r="A350" s="30"/>
      <c r="B350" s="30"/>
      <c r="C350" s="30"/>
      <c r="G350" s="83"/>
      <c r="N350" s="83"/>
      <c r="U350" s="84"/>
      <c r="AA350" s="84"/>
      <c r="AC350" s="71"/>
    </row>
    <row r="351">
      <c r="A351" s="30"/>
      <c r="B351" s="30"/>
      <c r="C351" s="30"/>
      <c r="G351" s="83"/>
      <c r="N351" s="83"/>
      <c r="U351" s="84"/>
      <c r="AA351" s="84"/>
      <c r="AC351" s="71"/>
    </row>
    <row r="352">
      <c r="A352" s="30"/>
      <c r="B352" s="30"/>
      <c r="C352" s="30"/>
      <c r="G352" s="83"/>
      <c r="N352" s="83"/>
      <c r="U352" s="84"/>
      <c r="AA352" s="84"/>
      <c r="AC352" s="71"/>
    </row>
    <row r="353">
      <c r="A353" s="30"/>
      <c r="B353" s="30"/>
      <c r="C353" s="30"/>
      <c r="G353" s="83"/>
      <c r="N353" s="83"/>
      <c r="U353" s="84"/>
      <c r="AA353" s="84"/>
      <c r="AC353" s="71"/>
    </row>
    <row r="354">
      <c r="A354" s="30"/>
      <c r="B354" s="30"/>
      <c r="C354" s="30"/>
      <c r="G354" s="83"/>
      <c r="N354" s="83"/>
      <c r="U354" s="84"/>
      <c r="AA354" s="84"/>
      <c r="AC354" s="71"/>
    </row>
    <row r="355">
      <c r="A355" s="30"/>
      <c r="B355" s="30"/>
      <c r="C355" s="30"/>
      <c r="G355" s="83"/>
      <c r="N355" s="83"/>
      <c r="U355" s="84"/>
      <c r="AA355" s="84"/>
      <c r="AC355" s="71"/>
    </row>
    <row r="356">
      <c r="A356" s="30"/>
      <c r="B356" s="30"/>
      <c r="C356" s="30"/>
      <c r="G356" s="83"/>
      <c r="N356" s="83"/>
      <c r="U356" s="84"/>
      <c r="AA356" s="84"/>
      <c r="AC356" s="71"/>
    </row>
    <row r="357">
      <c r="A357" s="30"/>
      <c r="B357" s="30"/>
      <c r="C357" s="30"/>
      <c r="G357" s="83"/>
      <c r="N357" s="83"/>
      <c r="U357" s="84"/>
      <c r="AA357" s="84"/>
      <c r="AC357" s="71"/>
    </row>
    <row r="358">
      <c r="A358" s="30"/>
      <c r="B358" s="30"/>
      <c r="C358" s="30"/>
      <c r="G358" s="83"/>
      <c r="N358" s="83"/>
      <c r="U358" s="84"/>
      <c r="AA358" s="84"/>
      <c r="AC358" s="71"/>
    </row>
    <row r="359">
      <c r="A359" s="30"/>
      <c r="B359" s="30"/>
      <c r="C359" s="30"/>
      <c r="G359" s="83"/>
      <c r="N359" s="83"/>
      <c r="U359" s="84"/>
      <c r="AA359" s="84"/>
      <c r="AC359" s="71"/>
    </row>
    <row r="360">
      <c r="A360" s="30"/>
      <c r="B360" s="30"/>
      <c r="C360" s="30"/>
      <c r="G360" s="83"/>
      <c r="N360" s="83"/>
      <c r="U360" s="84"/>
      <c r="AA360" s="84"/>
      <c r="AC360" s="71"/>
    </row>
    <row r="361">
      <c r="A361" s="30"/>
      <c r="B361" s="30"/>
      <c r="C361" s="30"/>
      <c r="G361" s="83"/>
      <c r="N361" s="83"/>
      <c r="U361" s="84"/>
      <c r="AA361" s="84"/>
      <c r="AC361" s="71"/>
    </row>
    <row r="362">
      <c r="A362" s="30"/>
      <c r="B362" s="30"/>
      <c r="C362" s="30"/>
      <c r="G362" s="83"/>
      <c r="N362" s="83"/>
      <c r="U362" s="84"/>
      <c r="AA362" s="84"/>
      <c r="AC362" s="71"/>
    </row>
    <row r="363">
      <c r="A363" s="30"/>
      <c r="B363" s="30"/>
      <c r="C363" s="30"/>
      <c r="G363" s="83"/>
      <c r="N363" s="83"/>
      <c r="U363" s="84"/>
      <c r="AA363" s="84"/>
      <c r="AC363" s="71"/>
    </row>
    <row r="364">
      <c r="A364" s="30"/>
      <c r="B364" s="30"/>
      <c r="C364" s="30"/>
      <c r="G364" s="83"/>
      <c r="N364" s="83"/>
      <c r="U364" s="84"/>
      <c r="AA364" s="84"/>
      <c r="AC364" s="71"/>
    </row>
    <row r="365">
      <c r="A365" s="30"/>
      <c r="B365" s="30"/>
      <c r="C365" s="30"/>
      <c r="G365" s="83"/>
      <c r="N365" s="83"/>
      <c r="U365" s="84"/>
      <c r="AA365" s="84"/>
      <c r="AC365" s="71"/>
    </row>
    <row r="366">
      <c r="A366" s="30"/>
      <c r="B366" s="30"/>
      <c r="C366" s="30"/>
      <c r="G366" s="83"/>
      <c r="N366" s="83"/>
      <c r="U366" s="84"/>
      <c r="AA366" s="84"/>
      <c r="AC366" s="71"/>
    </row>
    <row r="367">
      <c r="A367" s="30"/>
      <c r="B367" s="30"/>
      <c r="C367" s="30"/>
      <c r="G367" s="83"/>
      <c r="N367" s="83"/>
      <c r="U367" s="84"/>
      <c r="AA367" s="84"/>
      <c r="AC367" s="71"/>
    </row>
    <row r="368">
      <c r="A368" s="30"/>
      <c r="B368" s="30"/>
      <c r="C368" s="30"/>
      <c r="G368" s="83"/>
      <c r="N368" s="83"/>
      <c r="U368" s="84"/>
      <c r="AA368" s="84"/>
      <c r="AC368" s="71"/>
    </row>
    <row r="369">
      <c r="A369" s="30"/>
      <c r="B369" s="30"/>
      <c r="C369" s="30"/>
      <c r="G369" s="83"/>
      <c r="N369" s="83"/>
      <c r="U369" s="84"/>
      <c r="AA369" s="84"/>
      <c r="AC369" s="71"/>
    </row>
    <row r="370">
      <c r="A370" s="30"/>
      <c r="B370" s="30"/>
      <c r="C370" s="30"/>
      <c r="G370" s="83"/>
      <c r="N370" s="83"/>
      <c r="U370" s="84"/>
      <c r="AA370" s="84"/>
      <c r="AC370" s="71"/>
    </row>
    <row r="371">
      <c r="A371" s="30"/>
      <c r="B371" s="30"/>
      <c r="C371" s="30"/>
      <c r="G371" s="83"/>
      <c r="N371" s="83"/>
      <c r="U371" s="84"/>
      <c r="AA371" s="84"/>
      <c r="AC371" s="71"/>
    </row>
    <row r="372">
      <c r="A372" s="30"/>
      <c r="B372" s="30"/>
      <c r="C372" s="30"/>
      <c r="G372" s="83"/>
      <c r="N372" s="83"/>
      <c r="U372" s="84"/>
      <c r="AA372" s="84"/>
      <c r="AC372" s="71"/>
    </row>
    <row r="373">
      <c r="A373" s="30"/>
      <c r="B373" s="30"/>
      <c r="C373" s="30"/>
      <c r="G373" s="83"/>
      <c r="N373" s="83"/>
      <c r="U373" s="84"/>
      <c r="AA373" s="84"/>
      <c r="AC373" s="71"/>
    </row>
    <row r="374">
      <c r="A374" s="30"/>
      <c r="B374" s="30"/>
      <c r="C374" s="30"/>
      <c r="G374" s="83"/>
      <c r="N374" s="83"/>
      <c r="U374" s="84"/>
      <c r="AA374" s="84"/>
      <c r="AC374" s="71"/>
    </row>
    <row r="375">
      <c r="A375" s="30"/>
      <c r="B375" s="30"/>
      <c r="C375" s="30"/>
      <c r="G375" s="83"/>
      <c r="N375" s="83"/>
      <c r="U375" s="84"/>
      <c r="AA375" s="84"/>
      <c r="AC375" s="71"/>
    </row>
    <row r="376">
      <c r="A376" s="30"/>
      <c r="B376" s="30"/>
      <c r="C376" s="30"/>
      <c r="G376" s="83"/>
      <c r="N376" s="83"/>
      <c r="U376" s="84"/>
      <c r="AA376" s="84"/>
      <c r="AC376" s="71"/>
    </row>
    <row r="377">
      <c r="A377" s="30"/>
      <c r="B377" s="30"/>
      <c r="C377" s="30"/>
      <c r="G377" s="83"/>
      <c r="N377" s="83"/>
      <c r="U377" s="84"/>
      <c r="AA377" s="84"/>
      <c r="AC377" s="71"/>
    </row>
    <row r="378">
      <c r="A378" s="30"/>
      <c r="B378" s="30"/>
      <c r="C378" s="30"/>
      <c r="G378" s="83"/>
      <c r="N378" s="83"/>
      <c r="U378" s="84"/>
      <c r="AA378" s="84"/>
      <c r="AC378" s="71"/>
    </row>
    <row r="379">
      <c r="A379" s="30"/>
      <c r="B379" s="30"/>
      <c r="C379" s="30"/>
      <c r="G379" s="83"/>
      <c r="N379" s="83"/>
      <c r="U379" s="84"/>
      <c r="AA379" s="84"/>
      <c r="AC379" s="71"/>
    </row>
    <row r="380">
      <c r="A380" s="30"/>
      <c r="B380" s="30"/>
      <c r="C380" s="30"/>
      <c r="G380" s="83"/>
      <c r="N380" s="83"/>
      <c r="U380" s="84"/>
      <c r="AA380" s="84"/>
      <c r="AC380" s="71"/>
    </row>
    <row r="381">
      <c r="A381" s="30"/>
      <c r="B381" s="30"/>
      <c r="C381" s="30"/>
      <c r="G381" s="83"/>
      <c r="N381" s="83"/>
      <c r="U381" s="84"/>
      <c r="AA381" s="84"/>
      <c r="AC381" s="71"/>
    </row>
    <row r="382">
      <c r="A382" s="30"/>
      <c r="B382" s="30"/>
      <c r="C382" s="30"/>
      <c r="G382" s="83"/>
      <c r="N382" s="83"/>
      <c r="U382" s="84"/>
      <c r="AA382" s="84"/>
      <c r="AC382" s="71"/>
    </row>
    <row r="383">
      <c r="A383" s="30"/>
      <c r="B383" s="30"/>
      <c r="C383" s="30"/>
      <c r="G383" s="83"/>
      <c r="N383" s="83"/>
      <c r="U383" s="84"/>
      <c r="AA383" s="84"/>
      <c r="AC383" s="71"/>
    </row>
    <row r="384">
      <c r="A384" s="30"/>
      <c r="B384" s="30"/>
      <c r="C384" s="30"/>
      <c r="G384" s="83"/>
      <c r="N384" s="83"/>
      <c r="U384" s="84"/>
      <c r="AA384" s="84"/>
      <c r="AC384" s="71"/>
    </row>
    <row r="385">
      <c r="A385" s="30"/>
      <c r="B385" s="30"/>
      <c r="C385" s="30"/>
      <c r="G385" s="83"/>
      <c r="N385" s="83"/>
      <c r="U385" s="84"/>
      <c r="AA385" s="84"/>
      <c r="AC385" s="71"/>
    </row>
    <row r="386">
      <c r="A386" s="30"/>
      <c r="B386" s="30"/>
      <c r="C386" s="30"/>
      <c r="G386" s="83"/>
      <c r="N386" s="83"/>
      <c r="U386" s="84"/>
      <c r="AA386" s="84"/>
      <c r="AC386" s="71"/>
    </row>
    <row r="387">
      <c r="A387" s="30"/>
      <c r="B387" s="30"/>
      <c r="C387" s="30"/>
      <c r="G387" s="83"/>
      <c r="N387" s="83"/>
      <c r="U387" s="84"/>
      <c r="AA387" s="84"/>
      <c r="AC387" s="71"/>
    </row>
    <row r="388">
      <c r="A388" s="30"/>
      <c r="B388" s="30"/>
      <c r="C388" s="30"/>
      <c r="G388" s="83"/>
      <c r="N388" s="83"/>
      <c r="U388" s="84"/>
      <c r="AA388" s="84"/>
      <c r="AC388" s="71"/>
    </row>
    <row r="389">
      <c r="A389" s="30"/>
      <c r="B389" s="30"/>
      <c r="C389" s="30"/>
      <c r="G389" s="83"/>
      <c r="N389" s="83"/>
      <c r="U389" s="84"/>
      <c r="AA389" s="84"/>
      <c r="AC389" s="71"/>
    </row>
    <row r="390">
      <c r="A390" s="30"/>
      <c r="B390" s="30"/>
      <c r="C390" s="30"/>
      <c r="G390" s="83"/>
      <c r="N390" s="83"/>
      <c r="U390" s="84"/>
      <c r="AA390" s="84"/>
      <c r="AC390" s="71"/>
    </row>
    <row r="391">
      <c r="A391" s="30"/>
      <c r="B391" s="30"/>
      <c r="C391" s="30"/>
      <c r="G391" s="83"/>
      <c r="N391" s="83"/>
      <c r="U391" s="84"/>
      <c r="AA391" s="84"/>
      <c r="AC391" s="71"/>
    </row>
    <row r="392">
      <c r="A392" s="30"/>
      <c r="B392" s="30"/>
      <c r="C392" s="30"/>
      <c r="G392" s="83"/>
      <c r="N392" s="83"/>
      <c r="U392" s="84"/>
      <c r="AA392" s="84"/>
      <c r="AC392" s="71"/>
    </row>
    <row r="393">
      <c r="A393" s="30"/>
      <c r="B393" s="30"/>
      <c r="C393" s="30"/>
      <c r="G393" s="83"/>
      <c r="N393" s="83"/>
      <c r="U393" s="84"/>
      <c r="AA393" s="84"/>
      <c r="AC393" s="71"/>
    </row>
    <row r="394">
      <c r="A394" s="30"/>
      <c r="B394" s="30"/>
      <c r="C394" s="30"/>
      <c r="G394" s="83"/>
      <c r="N394" s="83"/>
      <c r="U394" s="84"/>
      <c r="AA394" s="84"/>
      <c r="AC394" s="71"/>
    </row>
    <row r="395">
      <c r="A395" s="30"/>
      <c r="B395" s="30"/>
      <c r="C395" s="30"/>
      <c r="G395" s="83"/>
      <c r="N395" s="83"/>
      <c r="U395" s="84"/>
      <c r="AA395" s="84"/>
      <c r="AC395" s="71"/>
    </row>
    <row r="396">
      <c r="A396" s="30"/>
      <c r="B396" s="30"/>
      <c r="C396" s="30"/>
      <c r="G396" s="83"/>
      <c r="N396" s="83"/>
      <c r="U396" s="84"/>
      <c r="AA396" s="84"/>
      <c r="AC396" s="71"/>
    </row>
    <row r="397">
      <c r="A397" s="30"/>
      <c r="B397" s="30"/>
      <c r="C397" s="30"/>
      <c r="G397" s="83"/>
      <c r="N397" s="83"/>
      <c r="U397" s="84"/>
      <c r="AA397" s="84"/>
      <c r="AC397" s="71"/>
    </row>
    <row r="398">
      <c r="A398" s="30"/>
      <c r="B398" s="30"/>
      <c r="C398" s="30"/>
      <c r="G398" s="83"/>
      <c r="N398" s="83"/>
      <c r="U398" s="84"/>
      <c r="AA398" s="84"/>
      <c r="AC398" s="71"/>
    </row>
    <row r="399">
      <c r="A399" s="30"/>
      <c r="B399" s="30"/>
      <c r="C399" s="30"/>
      <c r="G399" s="83"/>
      <c r="N399" s="83"/>
      <c r="U399" s="84"/>
      <c r="AA399" s="84"/>
      <c r="AC399" s="71"/>
    </row>
    <row r="400">
      <c r="A400" s="30"/>
      <c r="B400" s="30"/>
      <c r="C400" s="30"/>
      <c r="G400" s="83"/>
      <c r="N400" s="83"/>
      <c r="U400" s="84"/>
      <c r="AA400" s="84"/>
      <c r="AC400" s="71"/>
    </row>
    <row r="401">
      <c r="A401" s="30"/>
      <c r="B401" s="30"/>
      <c r="C401" s="30"/>
      <c r="G401" s="83"/>
      <c r="N401" s="83"/>
      <c r="U401" s="84"/>
      <c r="AA401" s="84"/>
      <c r="AC401" s="71"/>
    </row>
    <row r="402">
      <c r="A402" s="30"/>
      <c r="B402" s="30"/>
      <c r="C402" s="30"/>
      <c r="G402" s="83"/>
      <c r="N402" s="83"/>
      <c r="U402" s="84"/>
      <c r="AA402" s="84"/>
      <c r="AC402" s="71"/>
    </row>
    <row r="403">
      <c r="A403" s="30"/>
      <c r="B403" s="30"/>
      <c r="C403" s="30"/>
      <c r="G403" s="83"/>
      <c r="N403" s="83"/>
      <c r="U403" s="84"/>
      <c r="AA403" s="84"/>
      <c r="AC403" s="71"/>
    </row>
    <row r="404">
      <c r="A404" s="30"/>
      <c r="B404" s="30"/>
      <c r="C404" s="30"/>
      <c r="G404" s="83"/>
      <c r="N404" s="83"/>
      <c r="U404" s="84"/>
      <c r="AA404" s="84"/>
      <c r="AC404" s="71"/>
    </row>
    <row r="405">
      <c r="A405" s="30"/>
      <c r="B405" s="30"/>
      <c r="C405" s="30"/>
      <c r="G405" s="83"/>
      <c r="N405" s="83"/>
      <c r="U405" s="84"/>
      <c r="AA405" s="84"/>
      <c r="AC405" s="71"/>
    </row>
    <row r="406">
      <c r="A406" s="30"/>
      <c r="B406" s="30"/>
      <c r="C406" s="30"/>
      <c r="G406" s="83"/>
      <c r="N406" s="83"/>
      <c r="U406" s="84"/>
      <c r="AA406" s="84"/>
      <c r="AC406" s="71"/>
    </row>
    <row r="407">
      <c r="A407" s="30"/>
      <c r="B407" s="30"/>
      <c r="C407" s="30"/>
      <c r="G407" s="83"/>
      <c r="N407" s="83"/>
      <c r="U407" s="84"/>
      <c r="AA407" s="84"/>
      <c r="AC407" s="71"/>
    </row>
    <row r="408">
      <c r="A408" s="30"/>
      <c r="B408" s="30"/>
      <c r="C408" s="30"/>
      <c r="G408" s="83"/>
      <c r="N408" s="83"/>
      <c r="U408" s="84"/>
      <c r="AA408" s="84"/>
      <c r="AC408" s="71"/>
    </row>
    <row r="409">
      <c r="A409" s="30"/>
      <c r="B409" s="30"/>
      <c r="C409" s="30"/>
      <c r="G409" s="83"/>
      <c r="N409" s="83"/>
      <c r="U409" s="84"/>
      <c r="AA409" s="84"/>
      <c r="AC409" s="71"/>
    </row>
    <row r="410">
      <c r="A410" s="30"/>
      <c r="B410" s="30"/>
      <c r="C410" s="30"/>
      <c r="G410" s="83"/>
      <c r="N410" s="83"/>
      <c r="U410" s="84"/>
      <c r="AA410" s="84"/>
      <c r="AC410" s="71"/>
    </row>
    <row r="411">
      <c r="A411" s="30"/>
      <c r="B411" s="30"/>
      <c r="C411" s="30"/>
      <c r="G411" s="83"/>
      <c r="N411" s="83"/>
      <c r="U411" s="84"/>
      <c r="AA411" s="84"/>
      <c r="AC411" s="71"/>
    </row>
    <row r="412">
      <c r="A412" s="30"/>
      <c r="B412" s="30"/>
      <c r="C412" s="30"/>
      <c r="G412" s="83"/>
      <c r="N412" s="83"/>
      <c r="U412" s="84"/>
      <c r="AA412" s="84"/>
      <c r="AC412" s="71"/>
    </row>
    <row r="413">
      <c r="A413" s="30"/>
      <c r="B413" s="30"/>
      <c r="C413" s="30"/>
      <c r="G413" s="83"/>
      <c r="N413" s="83"/>
      <c r="U413" s="84"/>
      <c r="AA413" s="84"/>
      <c r="AC413" s="71"/>
    </row>
    <row r="414">
      <c r="A414" s="30"/>
      <c r="B414" s="30"/>
      <c r="C414" s="30"/>
      <c r="G414" s="83"/>
      <c r="N414" s="83"/>
      <c r="U414" s="84"/>
      <c r="AA414" s="84"/>
      <c r="AC414" s="71"/>
    </row>
    <row r="415">
      <c r="A415" s="30"/>
      <c r="B415" s="30"/>
      <c r="C415" s="30"/>
      <c r="G415" s="83"/>
      <c r="N415" s="83"/>
      <c r="U415" s="84"/>
      <c r="AA415" s="84"/>
      <c r="AC415" s="71"/>
    </row>
    <row r="416">
      <c r="A416" s="30"/>
      <c r="B416" s="30"/>
      <c r="C416" s="30"/>
      <c r="G416" s="83"/>
      <c r="N416" s="83"/>
      <c r="U416" s="84"/>
      <c r="AA416" s="84"/>
      <c r="AC416" s="71"/>
    </row>
    <row r="417">
      <c r="A417" s="30"/>
      <c r="B417" s="30"/>
      <c r="C417" s="30"/>
      <c r="G417" s="83"/>
      <c r="N417" s="83"/>
      <c r="U417" s="84"/>
      <c r="AA417" s="84"/>
      <c r="AC417" s="71"/>
    </row>
    <row r="418">
      <c r="A418" s="30"/>
      <c r="B418" s="30"/>
      <c r="C418" s="30"/>
      <c r="G418" s="83"/>
      <c r="N418" s="83"/>
      <c r="U418" s="84"/>
      <c r="AA418" s="84"/>
      <c r="AC418" s="71"/>
    </row>
    <row r="419">
      <c r="A419" s="30"/>
      <c r="B419" s="30"/>
      <c r="C419" s="30"/>
      <c r="G419" s="83"/>
      <c r="N419" s="83"/>
      <c r="U419" s="84"/>
      <c r="AA419" s="84"/>
      <c r="AC419" s="71"/>
    </row>
    <row r="420">
      <c r="A420" s="30"/>
      <c r="B420" s="30"/>
      <c r="C420" s="30"/>
      <c r="G420" s="83"/>
      <c r="N420" s="83"/>
      <c r="U420" s="84"/>
      <c r="AA420" s="84"/>
      <c r="AC420" s="71"/>
    </row>
    <row r="421">
      <c r="A421" s="30"/>
      <c r="B421" s="30"/>
      <c r="C421" s="30"/>
      <c r="G421" s="83"/>
      <c r="N421" s="83"/>
      <c r="U421" s="84"/>
      <c r="AA421" s="84"/>
      <c r="AC421" s="71"/>
    </row>
    <row r="422">
      <c r="A422" s="30"/>
      <c r="B422" s="30"/>
      <c r="C422" s="30"/>
      <c r="G422" s="83"/>
      <c r="N422" s="83"/>
      <c r="U422" s="84"/>
      <c r="AA422" s="84"/>
      <c r="AC422" s="71"/>
    </row>
    <row r="423">
      <c r="A423" s="30"/>
      <c r="B423" s="30"/>
      <c r="C423" s="30"/>
      <c r="G423" s="83"/>
      <c r="N423" s="83"/>
      <c r="U423" s="84"/>
      <c r="AA423" s="84"/>
      <c r="AC423" s="71"/>
    </row>
    <row r="424">
      <c r="A424" s="30"/>
      <c r="B424" s="30"/>
      <c r="C424" s="30"/>
      <c r="G424" s="83"/>
      <c r="N424" s="83"/>
      <c r="U424" s="84"/>
      <c r="AA424" s="84"/>
      <c r="AC424" s="71"/>
    </row>
    <row r="425">
      <c r="A425" s="30"/>
      <c r="B425" s="30"/>
      <c r="C425" s="30"/>
      <c r="G425" s="83"/>
      <c r="N425" s="83"/>
      <c r="U425" s="84"/>
      <c r="AA425" s="84"/>
      <c r="AC425" s="71"/>
    </row>
    <row r="426">
      <c r="A426" s="30"/>
      <c r="B426" s="30"/>
      <c r="C426" s="30"/>
      <c r="G426" s="83"/>
      <c r="N426" s="83"/>
      <c r="U426" s="84"/>
      <c r="AA426" s="84"/>
      <c r="AC426" s="71"/>
    </row>
    <row r="427">
      <c r="A427" s="30"/>
      <c r="B427" s="30"/>
      <c r="C427" s="30"/>
      <c r="G427" s="83"/>
      <c r="N427" s="83"/>
      <c r="U427" s="84"/>
      <c r="AA427" s="84"/>
      <c r="AC427" s="71"/>
    </row>
    <row r="428">
      <c r="A428" s="30"/>
      <c r="B428" s="30"/>
      <c r="C428" s="30"/>
      <c r="G428" s="83"/>
      <c r="N428" s="83"/>
      <c r="U428" s="84"/>
      <c r="AA428" s="84"/>
      <c r="AC428" s="71"/>
    </row>
    <row r="429">
      <c r="A429" s="30"/>
      <c r="B429" s="30"/>
      <c r="C429" s="30"/>
      <c r="G429" s="83"/>
      <c r="N429" s="83"/>
      <c r="U429" s="84"/>
      <c r="AA429" s="84"/>
      <c r="AC429" s="71"/>
    </row>
    <row r="430">
      <c r="A430" s="30"/>
      <c r="B430" s="30"/>
      <c r="C430" s="30"/>
      <c r="G430" s="83"/>
      <c r="N430" s="83"/>
      <c r="U430" s="84"/>
      <c r="AA430" s="84"/>
      <c r="AC430" s="71"/>
    </row>
    <row r="431">
      <c r="A431" s="30"/>
      <c r="B431" s="30"/>
      <c r="C431" s="30"/>
      <c r="G431" s="83"/>
      <c r="N431" s="83"/>
      <c r="U431" s="84"/>
      <c r="AA431" s="84"/>
      <c r="AC431" s="71"/>
    </row>
    <row r="432">
      <c r="A432" s="30"/>
      <c r="B432" s="30"/>
      <c r="C432" s="30"/>
      <c r="G432" s="83"/>
      <c r="N432" s="83"/>
      <c r="U432" s="84"/>
      <c r="AA432" s="84"/>
      <c r="AC432" s="71"/>
    </row>
    <row r="433">
      <c r="A433" s="30"/>
      <c r="B433" s="30"/>
      <c r="C433" s="30"/>
      <c r="G433" s="83"/>
      <c r="N433" s="83"/>
      <c r="U433" s="84"/>
      <c r="AA433" s="84"/>
      <c r="AC433" s="71"/>
    </row>
    <row r="434">
      <c r="A434" s="30"/>
      <c r="B434" s="30"/>
      <c r="C434" s="30"/>
      <c r="G434" s="83"/>
      <c r="N434" s="83"/>
      <c r="U434" s="84"/>
      <c r="AA434" s="84"/>
      <c r="AC434" s="71"/>
    </row>
    <row r="435">
      <c r="A435" s="30"/>
      <c r="B435" s="30"/>
      <c r="C435" s="30"/>
      <c r="G435" s="83"/>
      <c r="N435" s="83"/>
      <c r="U435" s="84"/>
      <c r="AA435" s="84"/>
      <c r="AC435" s="71"/>
    </row>
    <row r="436">
      <c r="A436" s="30"/>
      <c r="B436" s="30"/>
      <c r="C436" s="30"/>
      <c r="G436" s="83"/>
      <c r="N436" s="83"/>
      <c r="U436" s="84"/>
      <c r="AA436" s="84"/>
      <c r="AC436" s="71"/>
    </row>
    <row r="437">
      <c r="A437" s="30"/>
      <c r="B437" s="30"/>
      <c r="C437" s="30"/>
      <c r="G437" s="83"/>
      <c r="N437" s="83"/>
      <c r="U437" s="84"/>
      <c r="AA437" s="84"/>
      <c r="AC437" s="71"/>
    </row>
    <row r="438">
      <c r="A438" s="30"/>
      <c r="B438" s="30"/>
      <c r="C438" s="30"/>
      <c r="G438" s="83"/>
      <c r="N438" s="83"/>
      <c r="U438" s="84"/>
      <c r="AA438" s="84"/>
      <c r="AC438" s="71"/>
    </row>
    <row r="439">
      <c r="A439" s="30"/>
      <c r="B439" s="30"/>
      <c r="C439" s="30"/>
      <c r="G439" s="83"/>
      <c r="N439" s="83"/>
      <c r="U439" s="84"/>
      <c r="AA439" s="84"/>
      <c r="AC439" s="71"/>
    </row>
    <row r="440">
      <c r="A440" s="30"/>
      <c r="B440" s="30"/>
      <c r="C440" s="30"/>
      <c r="G440" s="83"/>
      <c r="N440" s="83"/>
      <c r="U440" s="84"/>
      <c r="AA440" s="84"/>
      <c r="AC440" s="71"/>
    </row>
    <row r="441">
      <c r="A441" s="30"/>
      <c r="B441" s="30"/>
      <c r="C441" s="30"/>
      <c r="G441" s="83"/>
      <c r="N441" s="83"/>
      <c r="U441" s="84"/>
      <c r="AA441" s="84"/>
      <c r="AC441" s="71"/>
    </row>
    <row r="442">
      <c r="A442" s="30"/>
      <c r="B442" s="30"/>
      <c r="C442" s="30"/>
      <c r="G442" s="83"/>
      <c r="N442" s="83"/>
      <c r="U442" s="84"/>
      <c r="AA442" s="84"/>
      <c r="AC442" s="71"/>
    </row>
    <row r="443">
      <c r="A443" s="30"/>
      <c r="B443" s="30"/>
      <c r="C443" s="30"/>
      <c r="G443" s="83"/>
      <c r="N443" s="83"/>
      <c r="U443" s="84"/>
      <c r="AA443" s="84"/>
      <c r="AC443" s="71"/>
    </row>
    <row r="444">
      <c r="A444" s="30"/>
      <c r="B444" s="30"/>
      <c r="C444" s="30"/>
      <c r="G444" s="83"/>
      <c r="N444" s="83"/>
      <c r="U444" s="84"/>
      <c r="AA444" s="84"/>
      <c r="AC444" s="71"/>
    </row>
    <row r="445">
      <c r="A445" s="30"/>
      <c r="B445" s="30"/>
      <c r="C445" s="30"/>
      <c r="G445" s="83"/>
      <c r="N445" s="83"/>
      <c r="U445" s="84"/>
      <c r="AA445" s="84"/>
      <c r="AC445" s="71"/>
    </row>
    <row r="446">
      <c r="A446" s="30"/>
      <c r="B446" s="30"/>
      <c r="C446" s="30"/>
      <c r="G446" s="83"/>
      <c r="N446" s="83"/>
      <c r="U446" s="84"/>
      <c r="AA446" s="84"/>
      <c r="AC446" s="71"/>
    </row>
    <row r="447">
      <c r="A447" s="30"/>
      <c r="B447" s="30"/>
      <c r="C447" s="30"/>
      <c r="G447" s="83"/>
      <c r="N447" s="83"/>
      <c r="U447" s="84"/>
      <c r="AA447" s="84"/>
      <c r="AC447" s="71"/>
    </row>
    <row r="448">
      <c r="A448" s="30"/>
      <c r="B448" s="30"/>
      <c r="C448" s="30"/>
      <c r="G448" s="83"/>
      <c r="N448" s="83"/>
      <c r="U448" s="84"/>
      <c r="AA448" s="84"/>
      <c r="AC448" s="71"/>
    </row>
    <row r="449">
      <c r="A449" s="30"/>
      <c r="B449" s="30"/>
      <c r="C449" s="30"/>
      <c r="G449" s="83"/>
      <c r="N449" s="83"/>
      <c r="U449" s="84"/>
      <c r="AA449" s="84"/>
      <c r="AC449" s="71"/>
    </row>
    <row r="450">
      <c r="A450" s="30"/>
      <c r="B450" s="30"/>
      <c r="C450" s="30"/>
      <c r="G450" s="83"/>
      <c r="N450" s="83"/>
      <c r="U450" s="84"/>
      <c r="AA450" s="84"/>
      <c r="AC450" s="71"/>
    </row>
    <row r="451">
      <c r="A451" s="30"/>
      <c r="B451" s="30"/>
      <c r="C451" s="30"/>
      <c r="G451" s="83"/>
      <c r="N451" s="83"/>
      <c r="U451" s="84"/>
      <c r="AA451" s="84"/>
      <c r="AC451" s="71"/>
    </row>
    <row r="452">
      <c r="A452" s="30"/>
      <c r="B452" s="30"/>
      <c r="C452" s="30"/>
      <c r="G452" s="83"/>
      <c r="N452" s="83"/>
      <c r="U452" s="84"/>
      <c r="AA452" s="84"/>
      <c r="AC452" s="71"/>
    </row>
    <row r="453">
      <c r="A453" s="30"/>
      <c r="B453" s="30"/>
      <c r="C453" s="30"/>
      <c r="G453" s="83"/>
      <c r="N453" s="83"/>
      <c r="U453" s="84"/>
      <c r="AA453" s="84"/>
      <c r="AC453" s="71"/>
    </row>
    <row r="454">
      <c r="A454" s="30"/>
      <c r="B454" s="30"/>
      <c r="C454" s="30"/>
      <c r="G454" s="83"/>
      <c r="N454" s="83"/>
      <c r="U454" s="84"/>
      <c r="AA454" s="84"/>
      <c r="AC454" s="71"/>
    </row>
    <row r="455">
      <c r="A455" s="30"/>
      <c r="B455" s="30"/>
      <c r="C455" s="30"/>
      <c r="G455" s="83"/>
      <c r="N455" s="83"/>
      <c r="U455" s="84"/>
      <c r="AA455" s="84"/>
      <c r="AC455" s="71"/>
    </row>
    <row r="456">
      <c r="A456" s="30"/>
      <c r="B456" s="30"/>
      <c r="C456" s="30"/>
      <c r="G456" s="83"/>
      <c r="N456" s="83"/>
      <c r="U456" s="84"/>
      <c r="AA456" s="84"/>
      <c r="AC456" s="71"/>
    </row>
    <row r="457">
      <c r="A457" s="30"/>
      <c r="B457" s="30"/>
      <c r="C457" s="30"/>
      <c r="G457" s="83"/>
      <c r="N457" s="83"/>
      <c r="U457" s="84"/>
      <c r="AA457" s="84"/>
      <c r="AC457" s="71"/>
    </row>
    <row r="458">
      <c r="A458" s="30"/>
      <c r="B458" s="30"/>
      <c r="C458" s="30"/>
      <c r="G458" s="83"/>
      <c r="N458" s="83"/>
      <c r="U458" s="84"/>
      <c r="AA458" s="84"/>
      <c r="AC458" s="71"/>
    </row>
    <row r="459">
      <c r="A459" s="30"/>
      <c r="B459" s="30"/>
      <c r="C459" s="30"/>
      <c r="G459" s="83"/>
      <c r="N459" s="83"/>
      <c r="U459" s="84"/>
      <c r="AA459" s="84"/>
      <c r="AC459" s="71"/>
    </row>
    <row r="460">
      <c r="A460" s="30"/>
      <c r="B460" s="30"/>
      <c r="C460" s="30"/>
      <c r="G460" s="83"/>
      <c r="N460" s="83"/>
      <c r="U460" s="84"/>
      <c r="AA460" s="84"/>
      <c r="AC460" s="71"/>
    </row>
    <row r="461">
      <c r="A461" s="30"/>
      <c r="B461" s="30"/>
      <c r="C461" s="30"/>
      <c r="G461" s="83"/>
      <c r="N461" s="83"/>
      <c r="U461" s="84"/>
      <c r="AA461" s="84"/>
      <c r="AC461" s="71"/>
    </row>
    <row r="462">
      <c r="A462" s="30"/>
      <c r="B462" s="30"/>
      <c r="C462" s="30"/>
      <c r="G462" s="83"/>
      <c r="N462" s="83"/>
      <c r="U462" s="84"/>
      <c r="AA462" s="84"/>
      <c r="AC462" s="71"/>
    </row>
    <row r="463">
      <c r="A463" s="30"/>
      <c r="B463" s="30"/>
      <c r="C463" s="30"/>
      <c r="G463" s="83"/>
      <c r="N463" s="83"/>
      <c r="U463" s="84"/>
      <c r="AA463" s="84"/>
      <c r="AC463" s="71"/>
    </row>
    <row r="464">
      <c r="A464" s="30"/>
      <c r="B464" s="30"/>
      <c r="C464" s="30"/>
      <c r="G464" s="83"/>
      <c r="N464" s="83"/>
      <c r="U464" s="84"/>
      <c r="AA464" s="84"/>
      <c r="AC464" s="71"/>
    </row>
    <row r="465">
      <c r="A465" s="30"/>
      <c r="B465" s="30"/>
      <c r="C465" s="30"/>
      <c r="G465" s="83"/>
      <c r="N465" s="83"/>
      <c r="U465" s="84"/>
      <c r="AA465" s="84"/>
      <c r="AC465" s="71"/>
    </row>
    <row r="466">
      <c r="A466" s="30"/>
      <c r="B466" s="30"/>
      <c r="C466" s="30"/>
      <c r="G466" s="83"/>
      <c r="N466" s="83"/>
      <c r="U466" s="84"/>
      <c r="AA466" s="84"/>
      <c r="AC466" s="71"/>
    </row>
    <row r="467">
      <c r="A467" s="30"/>
      <c r="B467" s="30"/>
      <c r="C467" s="30"/>
      <c r="G467" s="83"/>
      <c r="N467" s="83"/>
      <c r="U467" s="84"/>
      <c r="AA467" s="84"/>
      <c r="AC467" s="71"/>
    </row>
    <row r="468">
      <c r="A468" s="30"/>
      <c r="B468" s="30"/>
      <c r="C468" s="30"/>
      <c r="G468" s="83"/>
      <c r="N468" s="83"/>
      <c r="U468" s="84"/>
      <c r="AA468" s="84"/>
      <c r="AC468" s="71"/>
    </row>
    <row r="469">
      <c r="A469" s="30"/>
      <c r="B469" s="30"/>
      <c r="C469" s="30"/>
      <c r="G469" s="83"/>
      <c r="N469" s="83"/>
      <c r="U469" s="84"/>
      <c r="AA469" s="84"/>
      <c r="AC469" s="71"/>
    </row>
    <row r="470">
      <c r="A470" s="30"/>
      <c r="B470" s="30"/>
      <c r="C470" s="30"/>
      <c r="G470" s="83"/>
      <c r="N470" s="83"/>
      <c r="U470" s="84"/>
      <c r="AA470" s="84"/>
      <c r="AC470" s="71"/>
    </row>
    <row r="471">
      <c r="A471" s="30"/>
      <c r="B471" s="30"/>
      <c r="C471" s="30"/>
      <c r="G471" s="83"/>
      <c r="N471" s="83"/>
      <c r="U471" s="84"/>
      <c r="AA471" s="84"/>
      <c r="AC471" s="71"/>
    </row>
    <row r="472">
      <c r="A472" s="30"/>
      <c r="B472" s="30"/>
      <c r="C472" s="30"/>
      <c r="G472" s="83"/>
      <c r="N472" s="83"/>
      <c r="U472" s="84"/>
      <c r="AA472" s="84"/>
      <c r="AC472" s="71"/>
    </row>
    <row r="473">
      <c r="A473" s="30"/>
      <c r="B473" s="30"/>
      <c r="C473" s="30"/>
      <c r="G473" s="83"/>
      <c r="N473" s="83"/>
      <c r="U473" s="84"/>
      <c r="AA473" s="84"/>
      <c r="AC473" s="71"/>
    </row>
    <row r="474">
      <c r="A474" s="30"/>
      <c r="B474" s="30"/>
      <c r="C474" s="30"/>
      <c r="G474" s="83"/>
      <c r="N474" s="83"/>
      <c r="U474" s="84"/>
      <c r="AA474" s="84"/>
      <c r="AC474" s="71"/>
    </row>
    <row r="475">
      <c r="A475" s="30"/>
      <c r="B475" s="30"/>
      <c r="C475" s="30"/>
      <c r="G475" s="83"/>
      <c r="N475" s="83"/>
      <c r="U475" s="84"/>
      <c r="AA475" s="84"/>
      <c r="AC475" s="71"/>
    </row>
    <row r="476">
      <c r="A476" s="30"/>
      <c r="B476" s="30"/>
      <c r="C476" s="30"/>
      <c r="G476" s="83"/>
      <c r="N476" s="83"/>
      <c r="U476" s="84"/>
      <c r="AA476" s="84"/>
      <c r="AC476" s="71"/>
    </row>
    <row r="477">
      <c r="A477" s="30"/>
      <c r="B477" s="30"/>
      <c r="C477" s="30"/>
      <c r="G477" s="83"/>
      <c r="N477" s="83"/>
      <c r="U477" s="84"/>
      <c r="AA477" s="84"/>
      <c r="AC477" s="71"/>
    </row>
    <row r="478">
      <c r="A478" s="30"/>
      <c r="B478" s="30"/>
      <c r="C478" s="30"/>
      <c r="G478" s="83"/>
      <c r="N478" s="83"/>
      <c r="U478" s="84"/>
      <c r="AA478" s="84"/>
      <c r="AC478" s="71"/>
    </row>
    <row r="479">
      <c r="A479" s="30"/>
      <c r="B479" s="30"/>
      <c r="C479" s="30"/>
      <c r="G479" s="83"/>
      <c r="N479" s="83"/>
      <c r="U479" s="84"/>
      <c r="AA479" s="84"/>
      <c r="AC479" s="71"/>
    </row>
    <row r="480">
      <c r="A480" s="30"/>
      <c r="B480" s="30"/>
      <c r="C480" s="30"/>
      <c r="G480" s="83"/>
      <c r="N480" s="83"/>
      <c r="U480" s="84"/>
      <c r="AA480" s="84"/>
      <c r="AC480" s="71"/>
    </row>
    <row r="481">
      <c r="A481" s="30"/>
      <c r="B481" s="30"/>
      <c r="C481" s="30"/>
      <c r="G481" s="83"/>
      <c r="N481" s="83"/>
      <c r="U481" s="84"/>
      <c r="AA481" s="84"/>
      <c r="AC481" s="71"/>
    </row>
    <row r="482">
      <c r="A482" s="30"/>
      <c r="B482" s="30"/>
      <c r="C482" s="30"/>
      <c r="G482" s="83"/>
      <c r="N482" s="83"/>
      <c r="U482" s="84"/>
      <c r="AA482" s="84"/>
      <c r="AC482" s="71"/>
    </row>
    <row r="483">
      <c r="A483" s="30"/>
      <c r="B483" s="30"/>
      <c r="C483" s="30"/>
      <c r="G483" s="83"/>
      <c r="N483" s="83"/>
      <c r="U483" s="84"/>
      <c r="AA483" s="84"/>
      <c r="AC483" s="71"/>
    </row>
    <row r="484">
      <c r="A484" s="30"/>
      <c r="B484" s="30"/>
      <c r="C484" s="30"/>
      <c r="G484" s="83"/>
      <c r="N484" s="83"/>
      <c r="U484" s="84"/>
      <c r="AA484" s="84"/>
      <c r="AC484" s="71"/>
    </row>
    <row r="485">
      <c r="A485" s="30"/>
      <c r="B485" s="30"/>
      <c r="C485" s="30"/>
      <c r="G485" s="83"/>
      <c r="N485" s="83"/>
      <c r="U485" s="84"/>
      <c r="AA485" s="84"/>
      <c r="AC485" s="71"/>
    </row>
    <row r="486">
      <c r="A486" s="30"/>
      <c r="B486" s="30"/>
      <c r="C486" s="30"/>
      <c r="G486" s="83"/>
      <c r="N486" s="83"/>
      <c r="U486" s="84"/>
      <c r="AA486" s="84"/>
      <c r="AC486" s="71"/>
    </row>
    <row r="487">
      <c r="A487" s="30"/>
      <c r="B487" s="30"/>
      <c r="C487" s="30"/>
      <c r="G487" s="83"/>
      <c r="N487" s="83"/>
      <c r="U487" s="84"/>
      <c r="AA487" s="84"/>
      <c r="AC487" s="71"/>
    </row>
    <row r="488">
      <c r="A488" s="30"/>
      <c r="B488" s="30"/>
      <c r="C488" s="30"/>
      <c r="G488" s="83"/>
      <c r="N488" s="83"/>
      <c r="U488" s="84"/>
      <c r="AA488" s="84"/>
      <c r="AC488" s="71"/>
    </row>
    <row r="489">
      <c r="A489" s="30"/>
      <c r="B489" s="30"/>
      <c r="C489" s="30"/>
      <c r="G489" s="83"/>
      <c r="N489" s="83"/>
      <c r="U489" s="84"/>
      <c r="AA489" s="84"/>
      <c r="AC489" s="71"/>
    </row>
    <row r="490">
      <c r="A490" s="30"/>
      <c r="B490" s="30"/>
      <c r="C490" s="30"/>
      <c r="G490" s="83"/>
      <c r="N490" s="83"/>
      <c r="U490" s="84"/>
      <c r="AA490" s="84"/>
      <c r="AC490" s="71"/>
    </row>
    <row r="491">
      <c r="A491" s="30"/>
      <c r="B491" s="30"/>
      <c r="C491" s="30"/>
      <c r="G491" s="83"/>
      <c r="N491" s="83"/>
      <c r="U491" s="84"/>
      <c r="AA491" s="84"/>
      <c r="AC491" s="71"/>
    </row>
    <row r="492">
      <c r="A492" s="30"/>
      <c r="B492" s="30"/>
      <c r="C492" s="30"/>
      <c r="G492" s="83"/>
      <c r="N492" s="83"/>
      <c r="U492" s="84"/>
      <c r="AA492" s="84"/>
      <c r="AC492" s="71"/>
    </row>
    <row r="493">
      <c r="A493" s="30"/>
      <c r="B493" s="30"/>
      <c r="C493" s="30"/>
      <c r="G493" s="83"/>
      <c r="N493" s="83"/>
      <c r="U493" s="84"/>
      <c r="AA493" s="84"/>
      <c r="AC493" s="71"/>
    </row>
    <row r="494">
      <c r="A494" s="30"/>
      <c r="B494" s="30"/>
      <c r="C494" s="30"/>
      <c r="G494" s="83"/>
      <c r="N494" s="83"/>
      <c r="U494" s="84"/>
      <c r="AA494" s="84"/>
      <c r="AC494" s="71"/>
    </row>
    <row r="495">
      <c r="A495" s="30"/>
      <c r="B495" s="30"/>
      <c r="C495" s="30"/>
      <c r="G495" s="83"/>
      <c r="N495" s="83"/>
      <c r="U495" s="84"/>
      <c r="AA495" s="84"/>
      <c r="AC495" s="71"/>
    </row>
    <row r="496">
      <c r="A496" s="30"/>
      <c r="B496" s="30"/>
      <c r="C496" s="30"/>
      <c r="G496" s="83"/>
      <c r="N496" s="83"/>
      <c r="U496" s="84"/>
      <c r="AA496" s="84"/>
      <c r="AC496" s="71"/>
    </row>
    <row r="497">
      <c r="A497" s="30"/>
      <c r="B497" s="30"/>
      <c r="C497" s="30"/>
      <c r="G497" s="83"/>
      <c r="N497" s="83"/>
      <c r="U497" s="84"/>
      <c r="AA497" s="84"/>
      <c r="AC497" s="71"/>
    </row>
    <row r="498">
      <c r="A498" s="30"/>
      <c r="B498" s="30"/>
      <c r="C498" s="30"/>
      <c r="G498" s="83"/>
      <c r="N498" s="83"/>
      <c r="U498" s="84"/>
      <c r="AA498" s="84"/>
      <c r="AC498" s="71"/>
    </row>
    <row r="499">
      <c r="A499" s="30"/>
      <c r="B499" s="30"/>
      <c r="C499" s="30"/>
      <c r="G499" s="83"/>
      <c r="N499" s="83"/>
      <c r="U499" s="84"/>
      <c r="AA499" s="84"/>
      <c r="AC499" s="71"/>
    </row>
    <row r="500">
      <c r="A500" s="30"/>
      <c r="B500" s="30"/>
      <c r="C500" s="30"/>
      <c r="G500" s="83"/>
      <c r="N500" s="83"/>
      <c r="U500" s="84"/>
      <c r="AA500" s="84"/>
      <c r="AC500" s="71"/>
    </row>
    <row r="501">
      <c r="A501" s="30"/>
      <c r="B501" s="30"/>
      <c r="C501" s="30"/>
      <c r="G501" s="83"/>
      <c r="N501" s="83"/>
      <c r="U501" s="84"/>
      <c r="AA501" s="84"/>
      <c r="AC501" s="71"/>
    </row>
    <row r="502">
      <c r="A502" s="30"/>
      <c r="B502" s="30"/>
      <c r="C502" s="30"/>
      <c r="G502" s="83"/>
      <c r="N502" s="83"/>
      <c r="U502" s="84"/>
      <c r="AA502" s="84"/>
      <c r="AC502" s="71"/>
    </row>
    <row r="503">
      <c r="A503" s="30"/>
      <c r="B503" s="30"/>
      <c r="C503" s="30"/>
      <c r="G503" s="83"/>
      <c r="N503" s="83"/>
      <c r="U503" s="84"/>
      <c r="AA503" s="84"/>
      <c r="AC503" s="71"/>
    </row>
    <row r="504">
      <c r="A504" s="30"/>
      <c r="B504" s="30"/>
      <c r="C504" s="30"/>
      <c r="G504" s="83"/>
      <c r="N504" s="83"/>
      <c r="U504" s="84"/>
      <c r="AA504" s="84"/>
      <c r="AC504" s="71"/>
    </row>
    <row r="505">
      <c r="A505" s="30"/>
      <c r="B505" s="30"/>
      <c r="C505" s="30"/>
      <c r="G505" s="83"/>
      <c r="N505" s="83"/>
      <c r="U505" s="84"/>
      <c r="AA505" s="84"/>
      <c r="AC505" s="71"/>
    </row>
    <row r="506">
      <c r="A506" s="30"/>
      <c r="B506" s="30"/>
      <c r="C506" s="30"/>
      <c r="G506" s="83"/>
      <c r="N506" s="83"/>
      <c r="U506" s="84"/>
      <c r="AA506" s="84"/>
      <c r="AC506" s="71"/>
    </row>
    <row r="507">
      <c r="A507" s="30"/>
      <c r="B507" s="30"/>
      <c r="C507" s="30"/>
      <c r="G507" s="83"/>
      <c r="N507" s="83"/>
      <c r="U507" s="84"/>
      <c r="AA507" s="84"/>
      <c r="AC507" s="71"/>
    </row>
    <row r="508">
      <c r="A508" s="30"/>
      <c r="B508" s="30"/>
      <c r="C508" s="30"/>
      <c r="G508" s="83"/>
      <c r="N508" s="83"/>
      <c r="U508" s="84"/>
      <c r="AA508" s="84"/>
      <c r="AC508" s="71"/>
    </row>
    <row r="509">
      <c r="A509" s="30"/>
      <c r="B509" s="30"/>
      <c r="C509" s="30"/>
      <c r="G509" s="83"/>
      <c r="N509" s="83"/>
      <c r="U509" s="84"/>
      <c r="AA509" s="84"/>
      <c r="AC509" s="71"/>
    </row>
    <row r="510">
      <c r="A510" s="30"/>
      <c r="B510" s="30"/>
      <c r="C510" s="30"/>
      <c r="G510" s="83"/>
      <c r="N510" s="83"/>
      <c r="U510" s="84"/>
      <c r="AA510" s="84"/>
      <c r="AC510" s="71"/>
    </row>
    <row r="511">
      <c r="A511" s="30"/>
      <c r="B511" s="30"/>
      <c r="C511" s="30"/>
      <c r="G511" s="83"/>
      <c r="N511" s="83"/>
      <c r="U511" s="84"/>
      <c r="AA511" s="84"/>
      <c r="AC511" s="71"/>
    </row>
    <row r="512">
      <c r="A512" s="30"/>
      <c r="B512" s="30"/>
      <c r="C512" s="30"/>
      <c r="G512" s="83"/>
      <c r="N512" s="83"/>
      <c r="U512" s="84"/>
      <c r="AA512" s="84"/>
      <c r="AC512" s="71"/>
    </row>
    <row r="513">
      <c r="A513" s="30"/>
      <c r="B513" s="30"/>
      <c r="C513" s="30"/>
      <c r="G513" s="83"/>
      <c r="N513" s="83"/>
      <c r="U513" s="84"/>
      <c r="AA513" s="84"/>
      <c r="AC513" s="71"/>
    </row>
    <row r="514">
      <c r="A514" s="30"/>
      <c r="B514" s="30"/>
      <c r="C514" s="30"/>
      <c r="G514" s="83"/>
      <c r="N514" s="83"/>
      <c r="U514" s="84"/>
      <c r="AA514" s="84"/>
      <c r="AC514" s="71"/>
    </row>
    <row r="515">
      <c r="A515" s="30"/>
      <c r="B515" s="30"/>
      <c r="C515" s="30"/>
      <c r="G515" s="83"/>
      <c r="N515" s="83"/>
      <c r="U515" s="84"/>
      <c r="AA515" s="84"/>
      <c r="AC515" s="71"/>
    </row>
    <row r="516">
      <c r="A516" s="30"/>
      <c r="B516" s="30"/>
      <c r="C516" s="30"/>
      <c r="G516" s="83"/>
      <c r="N516" s="83"/>
      <c r="U516" s="84"/>
      <c r="AA516" s="84"/>
      <c r="AC516" s="71"/>
    </row>
    <row r="517">
      <c r="A517" s="30"/>
      <c r="B517" s="30"/>
      <c r="C517" s="30"/>
      <c r="G517" s="83"/>
      <c r="N517" s="83"/>
      <c r="U517" s="84"/>
      <c r="AA517" s="84"/>
      <c r="AC517" s="71"/>
    </row>
    <row r="518">
      <c r="A518" s="30"/>
      <c r="B518" s="30"/>
      <c r="C518" s="30"/>
      <c r="G518" s="83"/>
      <c r="N518" s="83"/>
      <c r="U518" s="84"/>
      <c r="AA518" s="84"/>
      <c r="AC518" s="71"/>
    </row>
    <row r="519">
      <c r="A519" s="30"/>
      <c r="B519" s="30"/>
      <c r="C519" s="30"/>
      <c r="G519" s="83"/>
      <c r="N519" s="83"/>
      <c r="U519" s="84"/>
      <c r="AA519" s="84"/>
      <c r="AC519" s="71"/>
    </row>
    <row r="520">
      <c r="A520" s="30"/>
      <c r="B520" s="30"/>
      <c r="C520" s="30"/>
      <c r="G520" s="83"/>
      <c r="N520" s="83"/>
      <c r="U520" s="84"/>
      <c r="AA520" s="84"/>
      <c r="AC520" s="71"/>
    </row>
    <row r="521">
      <c r="A521" s="30"/>
      <c r="B521" s="30"/>
      <c r="C521" s="30"/>
      <c r="G521" s="83"/>
      <c r="N521" s="83"/>
      <c r="U521" s="84"/>
      <c r="AA521" s="84"/>
      <c r="AC521" s="71"/>
    </row>
    <row r="522">
      <c r="A522" s="30"/>
      <c r="B522" s="30"/>
      <c r="C522" s="30"/>
      <c r="G522" s="83"/>
      <c r="N522" s="83"/>
      <c r="U522" s="84"/>
      <c r="AA522" s="84"/>
      <c r="AC522" s="71"/>
    </row>
    <row r="523">
      <c r="A523" s="30"/>
      <c r="B523" s="30"/>
      <c r="C523" s="30"/>
      <c r="G523" s="83"/>
      <c r="N523" s="83"/>
      <c r="U523" s="84"/>
      <c r="AA523" s="84"/>
      <c r="AC523" s="71"/>
    </row>
    <row r="524">
      <c r="A524" s="30"/>
      <c r="B524" s="30"/>
      <c r="C524" s="30"/>
      <c r="G524" s="83"/>
      <c r="N524" s="83"/>
      <c r="U524" s="84"/>
      <c r="AA524" s="84"/>
      <c r="AC524" s="71"/>
    </row>
    <row r="525">
      <c r="A525" s="30"/>
      <c r="B525" s="30"/>
      <c r="C525" s="30"/>
      <c r="G525" s="83"/>
      <c r="N525" s="83"/>
      <c r="U525" s="84"/>
      <c r="AA525" s="84"/>
      <c r="AC525" s="71"/>
    </row>
    <row r="526">
      <c r="A526" s="30"/>
      <c r="B526" s="30"/>
      <c r="C526" s="30"/>
      <c r="G526" s="83"/>
      <c r="N526" s="83"/>
      <c r="U526" s="84"/>
      <c r="AA526" s="84"/>
      <c r="AC526" s="71"/>
    </row>
    <row r="527">
      <c r="A527" s="30"/>
      <c r="B527" s="30"/>
      <c r="C527" s="30"/>
      <c r="G527" s="83"/>
      <c r="N527" s="83"/>
      <c r="U527" s="84"/>
      <c r="AA527" s="84"/>
      <c r="AC527" s="71"/>
    </row>
    <row r="528">
      <c r="A528" s="30"/>
      <c r="B528" s="30"/>
      <c r="C528" s="30"/>
      <c r="G528" s="83"/>
      <c r="N528" s="83"/>
      <c r="U528" s="84"/>
      <c r="AA528" s="84"/>
      <c r="AC528" s="71"/>
    </row>
    <row r="529">
      <c r="A529" s="30"/>
      <c r="B529" s="30"/>
      <c r="C529" s="30"/>
      <c r="G529" s="83"/>
      <c r="N529" s="83"/>
      <c r="U529" s="84"/>
      <c r="AA529" s="84"/>
      <c r="AC529" s="71"/>
    </row>
    <row r="530">
      <c r="A530" s="30"/>
      <c r="B530" s="30"/>
      <c r="C530" s="30"/>
      <c r="G530" s="83"/>
      <c r="N530" s="83"/>
      <c r="U530" s="84"/>
      <c r="AA530" s="84"/>
      <c r="AC530" s="71"/>
    </row>
    <row r="531">
      <c r="A531" s="30"/>
      <c r="B531" s="30"/>
      <c r="C531" s="30"/>
      <c r="G531" s="83"/>
      <c r="N531" s="83"/>
      <c r="U531" s="84"/>
      <c r="AA531" s="84"/>
      <c r="AC531" s="71"/>
    </row>
    <row r="532">
      <c r="A532" s="30"/>
      <c r="B532" s="30"/>
      <c r="C532" s="30"/>
      <c r="G532" s="83"/>
      <c r="N532" s="83"/>
      <c r="U532" s="84"/>
      <c r="AA532" s="84"/>
      <c r="AC532" s="71"/>
    </row>
    <row r="533">
      <c r="A533" s="30"/>
      <c r="B533" s="30"/>
      <c r="C533" s="30"/>
      <c r="G533" s="83"/>
      <c r="N533" s="83"/>
      <c r="U533" s="84"/>
      <c r="AA533" s="84"/>
      <c r="AC533" s="71"/>
    </row>
    <row r="534">
      <c r="A534" s="30"/>
      <c r="B534" s="30"/>
      <c r="C534" s="30"/>
      <c r="G534" s="83"/>
      <c r="N534" s="83"/>
      <c r="U534" s="84"/>
      <c r="AA534" s="84"/>
      <c r="AC534" s="71"/>
    </row>
    <row r="535">
      <c r="A535" s="30"/>
      <c r="B535" s="30"/>
      <c r="C535" s="30"/>
      <c r="G535" s="83"/>
      <c r="N535" s="83"/>
      <c r="U535" s="84"/>
      <c r="AA535" s="84"/>
      <c r="AC535" s="71"/>
    </row>
    <row r="536">
      <c r="A536" s="30"/>
      <c r="B536" s="30"/>
      <c r="C536" s="30"/>
      <c r="G536" s="83"/>
      <c r="N536" s="83"/>
      <c r="U536" s="84"/>
      <c r="AA536" s="84"/>
      <c r="AC536" s="71"/>
    </row>
    <row r="537">
      <c r="A537" s="30"/>
      <c r="B537" s="30"/>
      <c r="C537" s="30"/>
      <c r="G537" s="83"/>
      <c r="N537" s="83"/>
      <c r="U537" s="84"/>
      <c r="AA537" s="84"/>
      <c r="AC537" s="71"/>
    </row>
    <row r="538">
      <c r="A538" s="30"/>
      <c r="B538" s="30"/>
      <c r="C538" s="30"/>
      <c r="G538" s="83"/>
      <c r="N538" s="83"/>
      <c r="U538" s="84"/>
      <c r="AA538" s="84"/>
      <c r="AC538" s="71"/>
    </row>
    <row r="539">
      <c r="A539" s="30"/>
      <c r="B539" s="30"/>
      <c r="C539" s="30"/>
      <c r="G539" s="83"/>
      <c r="N539" s="83"/>
      <c r="U539" s="84"/>
      <c r="AA539" s="84"/>
      <c r="AC539" s="71"/>
    </row>
    <row r="540">
      <c r="A540" s="30"/>
      <c r="B540" s="30"/>
      <c r="C540" s="30"/>
      <c r="G540" s="83"/>
      <c r="N540" s="83"/>
      <c r="U540" s="84"/>
      <c r="AA540" s="84"/>
      <c r="AC540" s="71"/>
    </row>
    <row r="541">
      <c r="A541" s="30"/>
      <c r="B541" s="30"/>
      <c r="C541" s="30"/>
      <c r="G541" s="83"/>
      <c r="N541" s="83"/>
      <c r="U541" s="84"/>
      <c r="AA541" s="84"/>
      <c r="AC541" s="71"/>
    </row>
    <row r="542">
      <c r="A542" s="30"/>
      <c r="B542" s="30"/>
      <c r="C542" s="30"/>
      <c r="G542" s="83"/>
      <c r="N542" s="83"/>
      <c r="U542" s="84"/>
      <c r="AA542" s="84"/>
      <c r="AC542" s="71"/>
    </row>
    <row r="543">
      <c r="A543" s="30"/>
      <c r="B543" s="30"/>
      <c r="C543" s="30"/>
      <c r="G543" s="83"/>
      <c r="N543" s="83"/>
      <c r="U543" s="84"/>
      <c r="AA543" s="84"/>
      <c r="AC543" s="71"/>
    </row>
    <row r="544">
      <c r="A544" s="30"/>
      <c r="B544" s="30"/>
      <c r="C544" s="30"/>
      <c r="G544" s="83"/>
      <c r="N544" s="83"/>
      <c r="U544" s="84"/>
      <c r="AA544" s="84"/>
      <c r="AC544" s="71"/>
    </row>
    <row r="545">
      <c r="A545" s="30"/>
      <c r="B545" s="30"/>
      <c r="C545" s="30"/>
      <c r="G545" s="83"/>
      <c r="N545" s="83"/>
      <c r="U545" s="84"/>
      <c r="AA545" s="84"/>
      <c r="AC545" s="71"/>
    </row>
    <row r="546">
      <c r="A546" s="30"/>
      <c r="B546" s="30"/>
      <c r="C546" s="30"/>
      <c r="G546" s="83"/>
      <c r="N546" s="83"/>
      <c r="U546" s="84"/>
      <c r="AA546" s="84"/>
      <c r="AC546" s="71"/>
    </row>
    <row r="547">
      <c r="A547" s="30"/>
      <c r="B547" s="30"/>
      <c r="C547" s="30"/>
      <c r="G547" s="83"/>
      <c r="N547" s="83"/>
      <c r="U547" s="84"/>
      <c r="AA547" s="84"/>
      <c r="AC547" s="71"/>
    </row>
    <row r="548">
      <c r="A548" s="30"/>
      <c r="B548" s="30"/>
      <c r="C548" s="30"/>
      <c r="G548" s="83"/>
      <c r="N548" s="83"/>
      <c r="U548" s="84"/>
      <c r="AA548" s="84"/>
      <c r="AC548" s="71"/>
    </row>
    <row r="549">
      <c r="A549" s="30"/>
      <c r="B549" s="30"/>
      <c r="C549" s="30"/>
      <c r="G549" s="83"/>
      <c r="N549" s="83"/>
      <c r="U549" s="84"/>
      <c r="AA549" s="84"/>
      <c r="AC549" s="71"/>
    </row>
    <row r="550">
      <c r="A550" s="30"/>
      <c r="B550" s="30"/>
      <c r="C550" s="30"/>
      <c r="G550" s="83"/>
      <c r="N550" s="83"/>
      <c r="U550" s="84"/>
      <c r="AA550" s="84"/>
      <c r="AC550" s="71"/>
    </row>
    <row r="551">
      <c r="A551" s="30"/>
      <c r="B551" s="30"/>
      <c r="C551" s="30"/>
      <c r="G551" s="83"/>
      <c r="N551" s="83"/>
      <c r="U551" s="84"/>
      <c r="AA551" s="84"/>
      <c r="AC551" s="71"/>
    </row>
    <row r="552">
      <c r="A552" s="30"/>
      <c r="B552" s="30"/>
      <c r="C552" s="30"/>
      <c r="G552" s="83"/>
      <c r="N552" s="83"/>
      <c r="U552" s="84"/>
      <c r="AA552" s="84"/>
      <c r="AC552" s="71"/>
    </row>
    <row r="553">
      <c r="A553" s="30"/>
      <c r="B553" s="30"/>
      <c r="C553" s="30"/>
      <c r="G553" s="83"/>
      <c r="N553" s="83"/>
      <c r="U553" s="84"/>
      <c r="AA553" s="84"/>
      <c r="AC553" s="71"/>
    </row>
    <row r="554">
      <c r="A554" s="30"/>
      <c r="B554" s="30"/>
      <c r="C554" s="30"/>
      <c r="G554" s="83"/>
      <c r="N554" s="83"/>
      <c r="U554" s="84"/>
      <c r="AA554" s="84"/>
      <c r="AC554" s="71"/>
    </row>
    <row r="555">
      <c r="A555" s="30"/>
      <c r="B555" s="30"/>
      <c r="C555" s="30"/>
      <c r="G555" s="83"/>
      <c r="N555" s="83"/>
      <c r="U555" s="84"/>
      <c r="AA555" s="84"/>
      <c r="AC555" s="71"/>
    </row>
    <row r="556">
      <c r="A556" s="30"/>
      <c r="B556" s="30"/>
      <c r="C556" s="30"/>
      <c r="G556" s="83"/>
      <c r="N556" s="83"/>
      <c r="U556" s="84"/>
      <c r="AA556" s="84"/>
      <c r="AC556" s="71"/>
    </row>
    <row r="557">
      <c r="A557" s="30"/>
      <c r="B557" s="30"/>
      <c r="C557" s="30"/>
      <c r="G557" s="83"/>
      <c r="N557" s="83"/>
      <c r="U557" s="84"/>
      <c r="AA557" s="84"/>
      <c r="AC557" s="71"/>
    </row>
    <row r="558">
      <c r="A558" s="30"/>
      <c r="B558" s="30"/>
      <c r="C558" s="30"/>
      <c r="G558" s="83"/>
      <c r="N558" s="83"/>
      <c r="U558" s="84"/>
      <c r="AA558" s="84"/>
      <c r="AC558" s="71"/>
    </row>
    <row r="559">
      <c r="A559" s="30"/>
      <c r="B559" s="30"/>
      <c r="C559" s="30"/>
      <c r="G559" s="83"/>
      <c r="N559" s="83"/>
      <c r="U559" s="84"/>
      <c r="AA559" s="84"/>
      <c r="AC559" s="71"/>
    </row>
    <row r="560">
      <c r="A560" s="30"/>
      <c r="B560" s="30"/>
      <c r="C560" s="30"/>
      <c r="G560" s="83"/>
      <c r="N560" s="83"/>
      <c r="U560" s="84"/>
      <c r="AA560" s="84"/>
      <c r="AC560" s="71"/>
    </row>
    <row r="561">
      <c r="A561" s="30"/>
      <c r="B561" s="30"/>
      <c r="C561" s="30"/>
      <c r="G561" s="83"/>
      <c r="N561" s="83"/>
      <c r="U561" s="84"/>
      <c r="AA561" s="84"/>
      <c r="AC561" s="71"/>
    </row>
    <row r="562">
      <c r="A562" s="30"/>
      <c r="B562" s="30"/>
      <c r="C562" s="30"/>
      <c r="G562" s="83"/>
      <c r="N562" s="83"/>
      <c r="U562" s="84"/>
      <c r="AA562" s="84"/>
      <c r="AC562" s="71"/>
    </row>
    <row r="563">
      <c r="A563" s="30"/>
      <c r="B563" s="30"/>
      <c r="C563" s="30"/>
      <c r="G563" s="83"/>
      <c r="N563" s="83"/>
      <c r="U563" s="84"/>
      <c r="AA563" s="84"/>
      <c r="AC563" s="71"/>
    </row>
    <row r="564">
      <c r="A564" s="30"/>
      <c r="B564" s="30"/>
      <c r="C564" s="30"/>
      <c r="G564" s="83"/>
      <c r="N564" s="83"/>
      <c r="U564" s="84"/>
      <c r="AA564" s="84"/>
      <c r="AC564" s="71"/>
    </row>
    <row r="565">
      <c r="A565" s="30"/>
      <c r="B565" s="30"/>
      <c r="C565" s="30"/>
      <c r="G565" s="83"/>
      <c r="N565" s="83"/>
      <c r="U565" s="84"/>
      <c r="AA565" s="84"/>
      <c r="AC565" s="71"/>
    </row>
    <row r="566">
      <c r="A566" s="30"/>
      <c r="B566" s="30"/>
      <c r="C566" s="30"/>
      <c r="G566" s="83"/>
      <c r="N566" s="83"/>
      <c r="U566" s="84"/>
      <c r="AA566" s="84"/>
      <c r="AC566" s="71"/>
    </row>
    <row r="567">
      <c r="A567" s="30"/>
      <c r="B567" s="30"/>
      <c r="C567" s="30"/>
      <c r="G567" s="83"/>
      <c r="N567" s="83"/>
      <c r="U567" s="84"/>
      <c r="AA567" s="84"/>
      <c r="AC567" s="71"/>
    </row>
    <row r="568">
      <c r="A568" s="30"/>
      <c r="B568" s="30"/>
      <c r="C568" s="30"/>
      <c r="G568" s="83"/>
      <c r="N568" s="83"/>
      <c r="U568" s="84"/>
      <c r="AA568" s="84"/>
      <c r="AC568" s="71"/>
    </row>
    <row r="569">
      <c r="A569" s="30"/>
      <c r="B569" s="30"/>
      <c r="C569" s="30"/>
      <c r="G569" s="83"/>
      <c r="N569" s="83"/>
      <c r="U569" s="84"/>
      <c r="AA569" s="84"/>
      <c r="AC569" s="71"/>
    </row>
    <row r="570">
      <c r="A570" s="30"/>
      <c r="B570" s="30"/>
      <c r="C570" s="30"/>
      <c r="G570" s="83"/>
      <c r="N570" s="83"/>
      <c r="U570" s="84"/>
      <c r="AA570" s="84"/>
      <c r="AC570" s="71"/>
    </row>
    <row r="571">
      <c r="A571" s="30"/>
      <c r="B571" s="30"/>
      <c r="C571" s="30"/>
      <c r="G571" s="83"/>
      <c r="N571" s="83"/>
      <c r="U571" s="84"/>
      <c r="AA571" s="84"/>
      <c r="AC571" s="71"/>
    </row>
    <row r="572">
      <c r="A572" s="30"/>
      <c r="B572" s="30"/>
      <c r="C572" s="30"/>
      <c r="G572" s="83"/>
      <c r="N572" s="83"/>
      <c r="U572" s="84"/>
      <c r="AA572" s="84"/>
      <c r="AC572" s="71"/>
    </row>
    <row r="573">
      <c r="A573" s="30"/>
      <c r="B573" s="30"/>
      <c r="C573" s="30"/>
      <c r="G573" s="83"/>
      <c r="N573" s="83"/>
      <c r="U573" s="84"/>
      <c r="AA573" s="84"/>
      <c r="AC573" s="71"/>
    </row>
    <row r="574">
      <c r="A574" s="30"/>
      <c r="B574" s="30"/>
      <c r="C574" s="30"/>
      <c r="G574" s="83"/>
      <c r="N574" s="83"/>
      <c r="U574" s="84"/>
      <c r="AA574" s="84"/>
      <c r="AC574" s="71"/>
    </row>
    <row r="575">
      <c r="A575" s="30"/>
      <c r="B575" s="30"/>
      <c r="C575" s="30"/>
      <c r="G575" s="83"/>
      <c r="N575" s="83"/>
      <c r="U575" s="84"/>
      <c r="AA575" s="84"/>
      <c r="AC575" s="71"/>
    </row>
    <row r="576">
      <c r="A576" s="30"/>
      <c r="B576" s="30"/>
      <c r="C576" s="30"/>
      <c r="G576" s="83"/>
      <c r="N576" s="83"/>
      <c r="U576" s="84"/>
      <c r="AA576" s="84"/>
      <c r="AC576" s="71"/>
    </row>
    <row r="577">
      <c r="A577" s="30"/>
      <c r="B577" s="30"/>
      <c r="C577" s="30"/>
      <c r="G577" s="83"/>
      <c r="N577" s="83"/>
      <c r="U577" s="84"/>
      <c r="AA577" s="84"/>
      <c r="AC577" s="71"/>
    </row>
    <row r="578">
      <c r="A578" s="30"/>
      <c r="B578" s="30"/>
      <c r="C578" s="30"/>
      <c r="G578" s="83"/>
      <c r="N578" s="83"/>
      <c r="U578" s="84"/>
      <c r="AA578" s="84"/>
      <c r="AC578" s="71"/>
    </row>
    <row r="579">
      <c r="A579" s="30"/>
      <c r="B579" s="30"/>
      <c r="C579" s="30"/>
      <c r="G579" s="83"/>
      <c r="N579" s="83"/>
      <c r="U579" s="84"/>
      <c r="AA579" s="84"/>
      <c r="AC579" s="71"/>
    </row>
    <row r="580">
      <c r="A580" s="30"/>
      <c r="B580" s="30"/>
      <c r="C580" s="30"/>
      <c r="G580" s="83"/>
      <c r="N580" s="83"/>
      <c r="U580" s="84"/>
      <c r="AA580" s="84"/>
      <c r="AC580" s="71"/>
    </row>
    <row r="581">
      <c r="A581" s="30"/>
      <c r="B581" s="30"/>
      <c r="C581" s="30"/>
      <c r="G581" s="83"/>
      <c r="N581" s="83"/>
      <c r="U581" s="84"/>
      <c r="AA581" s="84"/>
      <c r="AC581" s="71"/>
    </row>
    <row r="582">
      <c r="A582" s="30"/>
      <c r="B582" s="30"/>
      <c r="C582" s="30"/>
      <c r="G582" s="83"/>
      <c r="N582" s="83"/>
      <c r="U582" s="84"/>
      <c r="AA582" s="84"/>
      <c r="AC582" s="71"/>
    </row>
    <row r="583">
      <c r="A583" s="30"/>
      <c r="B583" s="30"/>
      <c r="C583" s="30"/>
      <c r="G583" s="83"/>
      <c r="N583" s="83"/>
      <c r="U583" s="84"/>
      <c r="AA583" s="84"/>
      <c r="AC583" s="71"/>
    </row>
    <row r="584">
      <c r="A584" s="30"/>
      <c r="B584" s="30"/>
      <c r="C584" s="30"/>
      <c r="G584" s="83"/>
      <c r="N584" s="83"/>
      <c r="U584" s="84"/>
      <c r="AA584" s="84"/>
      <c r="AC584" s="71"/>
    </row>
    <row r="585">
      <c r="A585" s="30"/>
      <c r="B585" s="30"/>
      <c r="C585" s="30"/>
      <c r="G585" s="83"/>
      <c r="N585" s="83"/>
      <c r="U585" s="84"/>
      <c r="AA585" s="84"/>
      <c r="AC585" s="71"/>
    </row>
    <row r="586">
      <c r="A586" s="30"/>
      <c r="B586" s="30"/>
      <c r="C586" s="30"/>
      <c r="G586" s="83"/>
      <c r="N586" s="83"/>
      <c r="U586" s="84"/>
      <c r="AA586" s="84"/>
      <c r="AC586" s="71"/>
    </row>
    <row r="587">
      <c r="A587" s="30"/>
      <c r="B587" s="30"/>
      <c r="C587" s="30"/>
      <c r="G587" s="83"/>
      <c r="N587" s="83"/>
      <c r="U587" s="84"/>
      <c r="AA587" s="84"/>
      <c r="AC587" s="71"/>
    </row>
    <row r="588">
      <c r="A588" s="30"/>
      <c r="B588" s="30"/>
      <c r="C588" s="30"/>
      <c r="G588" s="83"/>
      <c r="N588" s="83"/>
      <c r="U588" s="84"/>
      <c r="AA588" s="84"/>
      <c r="AC588" s="71"/>
    </row>
    <row r="589">
      <c r="A589" s="30"/>
      <c r="B589" s="30"/>
      <c r="C589" s="30"/>
      <c r="G589" s="83"/>
      <c r="N589" s="83"/>
      <c r="U589" s="84"/>
      <c r="AA589" s="84"/>
      <c r="AC589" s="71"/>
    </row>
    <row r="590">
      <c r="A590" s="30"/>
      <c r="B590" s="30"/>
      <c r="C590" s="30"/>
      <c r="G590" s="83"/>
      <c r="N590" s="83"/>
      <c r="U590" s="84"/>
      <c r="AA590" s="84"/>
      <c r="AC590" s="71"/>
    </row>
    <row r="591">
      <c r="A591" s="30"/>
      <c r="B591" s="30"/>
      <c r="C591" s="30"/>
      <c r="G591" s="83"/>
      <c r="N591" s="83"/>
      <c r="U591" s="84"/>
      <c r="AA591" s="84"/>
      <c r="AC591" s="71"/>
    </row>
    <row r="592">
      <c r="A592" s="30"/>
      <c r="B592" s="30"/>
      <c r="C592" s="30"/>
      <c r="G592" s="83"/>
      <c r="N592" s="83"/>
      <c r="U592" s="84"/>
      <c r="AA592" s="84"/>
      <c r="AC592" s="71"/>
    </row>
    <row r="593">
      <c r="A593" s="30"/>
      <c r="B593" s="30"/>
      <c r="C593" s="30"/>
      <c r="G593" s="83"/>
      <c r="N593" s="83"/>
      <c r="U593" s="84"/>
      <c r="AA593" s="84"/>
      <c r="AC593" s="71"/>
    </row>
    <row r="594">
      <c r="A594" s="30"/>
      <c r="B594" s="30"/>
      <c r="C594" s="30"/>
      <c r="G594" s="83"/>
      <c r="N594" s="83"/>
      <c r="U594" s="84"/>
      <c r="AA594" s="84"/>
      <c r="AC594" s="71"/>
    </row>
    <row r="595">
      <c r="A595" s="30"/>
      <c r="B595" s="30"/>
      <c r="C595" s="30"/>
      <c r="G595" s="83"/>
      <c r="N595" s="83"/>
      <c r="U595" s="84"/>
      <c r="AA595" s="84"/>
      <c r="AC595" s="71"/>
    </row>
    <row r="596">
      <c r="A596" s="30"/>
      <c r="B596" s="30"/>
      <c r="C596" s="30"/>
      <c r="G596" s="83"/>
      <c r="N596" s="83"/>
      <c r="U596" s="84"/>
      <c r="AA596" s="84"/>
      <c r="AC596" s="71"/>
    </row>
    <row r="597">
      <c r="A597" s="30"/>
      <c r="B597" s="30"/>
      <c r="C597" s="30"/>
      <c r="G597" s="83"/>
      <c r="N597" s="83"/>
      <c r="U597" s="84"/>
      <c r="AA597" s="84"/>
      <c r="AC597" s="71"/>
    </row>
    <row r="598">
      <c r="A598" s="30"/>
      <c r="B598" s="30"/>
      <c r="C598" s="30"/>
      <c r="G598" s="83"/>
      <c r="N598" s="83"/>
      <c r="U598" s="84"/>
      <c r="AA598" s="84"/>
      <c r="AC598" s="71"/>
    </row>
    <row r="599">
      <c r="A599" s="30"/>
      <c r="B599" s="30"/>
      <c r="C599" s="30"/>
      <c r="G599" s="83"/>
      <c r="N599" s="83"/>
      <c r="U599" s="84"/>
      <c r="AA599" s="84"/>
      <c r="AC599" s="71"/>
    </row>
    <row r="600">
      <c r="A600" s="30"/>
      <c r="B600" s="30"/>
      <c r="C600" s="30"/>
      <c r="G600" s="83"/>
      <c r="N600" s="83"/>
      <c r="U600" s="84"/>
      <c r="AA600" s="84"/>
      <c r="AC600" s="71"/>
    </row>
    <row r="601">
      <c r="A601" s="30"/>
      <c r="B601" s="30"/>
      <c r="C601" s="30"/>
      <c r="G601" s="83"/>
      <c r="N601" s="83"/>
      <c r="U601" s="84"/>
      <c r="AA601" s="84"/>
      <c r="AC601" s="71"/>
    </row>
    <row r="602">
      <c r="A602" s="30"/>
      <c r="B602" s="30"/>
      <c r="C602" s="30"/>
      <c r="G602" s="83"/>
      <c r="N602" s="83"/>
      <c r="U602" s="84"/>
      <c r="AA602" s="84"/>
      <c r="AC602" s="71"/>
    </row>
    <row r="603">
      <c r="A603" s="30"/>
      <c r="B603" s="30"/>
      <c r="C603" s="30"/>
      <c r="G603" s="83"/>
      <c r="N603" s="83"/>
      <c r="U603" s="84"/>
      <c r="AA603" s="84"/>
      <c r="AC603" s="71"/>
    </row>
    <row r="604">
      <c r="A604" s="30"/>
      <c r="B604" s="30"/>
      <c r="C604" s="30"/>
      <c r="G604" s="83"/>
      <c r="N604" s="83"/>
      <c r="U604" s="84"/>
      <c r="AA604" s="84"/>
      <c r="AC604" s="71"/>
    </row>
    <row r="605">
      <c r="A605" s="30"/>
      <c r="B605" s="30"/>
      <c r="C605" s="30"/>
      <c r="G605" s="83"/>
      <c r="N605" s="83"/>
      <c r="U605" s="84"/>
      <c r="AA605" s="84"/>
      <c r="AC605" s="71"/>
    </row>
    <row r="606">
      <c r="A606" s="30"/>
      <c r="B606" s="30"/>
      <c r="C606" s="30"/>
      <c r="G606" s="83"/>
      <c r="N606" s="83"/>
      <c r="U606" s="84"/>
      <c r="AA606" s="84"/>
      <c r="AC606" s="71"/>
    </row>
    <row r="607">
      <c r="A607" s="30"/>
      <c r="B607" s="30"/>
      <c r="C607" s="30"/>
      <c r="G607" s="83"/>
      <c r="N607" s="83"/>
      <c r="U607" s="84"/>
      <c r="AA607" s="84"/>
      <c r="AC607" s="71"/>
    </row>
    <row r="608">
      <c r="A608" s="30"/>
      <c r="B608" s="30"/>
      <c r="C608" s="30"/>
      <c r="G608" s="83"/>
      <c r="N608" s="83"/>
      <c r="U608" s="84"/>
      <c r="AA608" s="84"/>
      <c r="AC608" s="71"/>
    </row>
    <row r="609">
      <c r="A609" s="30"/>
      <c r="B609" s="30"/>
      <c r="C609" s="30"/>
      <c r="G609" s="83"/>
      <c r="N609" s="83"/>
      <c r="U609" s="84"/>
      <c r="AA609" s="84"/>
      <c r="AC609" s="71"/>
    </row>
    <row r="610">
      <c r="A610" s="30"/>
      <c r="B610" s="30"/>
      <c r="C610" s="30"/>
      <c r="G610" s="83"/>
      <c r="N610" s="83"/>
      <c r="U610" s="84"/>
      <c r="AA610" s="84"/>
      <c r="AC610" s="71"/>
    </row>
    <row r="611">
      <c r="A611" s="30"/>
      <c r="B611" s="30"/>
      <c r="C611" s="30"/>
      <c r="G611" s="83"/>
      <c r="N611" s="83"/>
      <c r="U611" s="84"/>
      <c r="AA611" s="84"/>
      <c r="AC611" s="71"/>
    </row>
    <row r="612">
      <c r="A612" s="30"/>
      <c r="B612" s="30"/>
      <c r="C612" s="30"/>
      <c r="G612" s="83"/>
      <c r="N612" s="83"/>
      <c r="U612" s="84"/>
      <c r="AA612" s="84"/>
      <c r="AC612" s="71"/>
    </row>
    <row r="613">
      <c r="A613" s="30"/>
      <c r="B613" s="30"/>
      <c r="C613" s="30"/>
      <c r="G613" s="83"/>
      <c r="N613" s="83"/>
      <c r="U613" s="84"/>
      <c r="AA613" s="84"/>
      <c r="AC613" s="71"/>
    </row>
    <row r="614">
      <c r="A614" s="30"/>
      <c r="B614" s="30"/>
      <c r="C614" s="30"/>
      <c r="G614" s="83"/>
      <c r="N614" s="83"/>
      <c r="U614" s="84"/>
      <c r="AA614" s="84"/>
      <c r="AC614" s="71"/>
    </row>
    <row r="615">
      <c r="A615" s="30"/>
      <c r="B615" s="30"/>
      <c r="C615" s="30"/>
      <c r="G615" s="83"/>
      <c r="N615" s="83"/>
      <c r="U615" s="84"/>
      <c r="AA615" s="84"/>
      <c r="AC615" s="71"/>
    </row>
    <row r="616">
      <c r="A616" s="30"/>
      <c r="B616" s="30"/>
      <c r="C616" s="30"/>
      <c r="G616" s="83"/>
      <c r="N616" s="83"/>
      <c r="U616" s="84"/>
      <c r="AA616" s="84"/>
      <c r="AC616" s="71"/>
    </row>
    <row r="617">
      <c r="A617" s="30"/>
      <c r="B617" s="30"/>
      <c r="C617" s="30"/>
      <c r="G617" s="83"/>
      <c r="N617" s="83"/>
      <c r="U617" s="84"/>
      <c r="AA617" s="84"/>
      <c r="AC617" s="71"/>
    </row>
    <row r="618">
      <c r="A618" s="30"/>
      <c r="B618" s="30"/>
      <c r="C618" s="30"/>
      <c r="G618" s="83"/>
      <c r="N618" s="83"/>
      <c r="U618" s="84"/>
      <c r="AA618" s="84"/>
      <c r="AC618" s="71"/>
    </row>
    <row r="619">
      <c r="A619" s="30"/>
      <c r="B619" s="30"/>
      <c r="C619" s="30"/>
      <c r="G619" s="83"/>
      <c r="N619" s="83"/>
      <c r="U619" s="84"/>
      <c r="AA619" s="84"/>
      <c r="AC619" s="71"/>
    </row>
    <row r="620">
      <c r="A620" s="30"/>
      <c r="B620" s="30"/>
      <c r="C620" s="30"/>
      <c r="G620" s="83"/>
      <c r="N620" s="83"/>
      <c r="U620" s="84"/>
      <c r="AA620" s="84"/>
      <c r="AC620" s="71"/>
    </row>
    <row r="621">
      <c r="A621" s="30"/>
      <c r="B621" s="30"/>
      <c r="C621" s="30"/>
      <c r="G621" s="83"/>
      <c r="N621" s="83"/>
      <c r="U621" s="84"/>
      <c r="AA621" s="84"/>
      <c r="AC621" s="71"/>
    </row>
    <row r="622">
      <c r="A622" s="30"/>
      <c r="B622" s="30"/>
      <c r="C622" s="30"/>
      <c r="G622" s="83"/>
      <c r="N622" s="83"/>
      <c r="U622" s="84"/>
      <c r="AA622" s="84"/>
      <c r="AC622" s="71"/>
    </row>
    <row r="623">
      <c r="A623" s="30"/>
      <c r="B623" s="30"/>
      <c r="C623" s="30"/>
      <c r="G623" s="83"/>
      <c r="N623" s="83"/>
      <c r="U623" s="84"/>
      <c r="AA623" s="84"/>
      <c r="AC623" s="71"/>
    </row>
    <row r="624">
      <c r="A624" s="30"/>
      <c r="B624" s="30"/>
      <c r="C624" s="30"/>
      <c r="G624" s="83"/>
      <c r="N624" s="83"/>
      <c r="U624" s="84"/>
      <c r="AA624" s="84"/>
      <c r="AC624" s="71"/>
    </row>
    <row r="625">
      <c r="A625" s="30"/>
      <c r="B625" s="30"/>
      <c r="C625" s="30"/>
      <c r="G625" s="83"/>
      <c r="N625" s="83"/>
      <c r="U625" s="84"/>
      <c r="AA625" s="84"/>
      <c r="AC625" s="71"/>
    </row>
    <row r="626">
      <c r="A626" s="30"/>
      <c r="B626" s="30"/>
      <c r="C626" s="30"/>
      <c r="G626" s="83"/>
      <c r="N626" s="83"/>
      <c r="U626" s="84"/>
      <c r="AA626" s="84"/>
      <c r="AC626" s="71"/>
    </row>
    <row r="627">
      <c r="A627" s="30"/>
      <c r="B627" s="30"/>
      <c r="C627" s="30"/>
      <c r="G627" s="83"/>
      <c r="N627" s="83"/>
      <c r="U627" s="84"/>
      <c r="AA627" s="84"/>
      <c r="AC627" s="71"/>
    </row>
    <row r="628">
      <c r="A628" s="30"/>
      <c r="B628" s="30"/>
      <c r="C628" s="30"/>
      <c r="G628" s="83"/>
      <c r="N628" s="83"/>
      <c r="U628" s="84"/>
      <c r="AA628" s="84"/>
      <c r="AC628" s="71"/>
    </row>
    <row r="629">
      <c r="A629" s="30"/>
      <c r="B629" s="30"/>
      <c r="C629" s="30"/>
      <c r="G629" s="83"/>
      <c r="N629" s="83"/>
      <c r="U629" s="84"/>
      <c r="AA629" s="84"/>
      <c r="AC629" s="71"/>
    </row>
    <row r="630">
      <c r="A630" s="30"/>
      <c r="B630" s="30"/>
      <c r="C630" s="30"/>
      <c r="G630" s="83"/>
      <c r="N630" s="83"/>
      <c r="U630" s="84"/>
      <c r="AA630" s="84"/>
      <c r="AC630" s="71"/>
    </row>
    <row r="631">
      <c r="A631" s="30"/>
      <c r="B631" s="30"/>
      <c r="C631" s="30"/>
      <c r="G631" s="83"/>
      <c r="N631" s="83"/>
      <c r="U631" s="84"/>
      <c r="AA631" s="84"/>
      <c r="AC631" s="71"/>
    </row>
    <row r="632">
      <c r="A632" s="30"/>
      <c r="B632" s="30"/>
      <c r="C632" s="30"/>
      <c r="G632" s="83"/>
      <c r="N632" s="83"/>
      <c r="U632" s="84"/>
      <c r="AA632" s="84"/>
      <c r="AC632" s="71"/>
    </row>
    <row r="633">
      <c r="A633" s="30"/>
      <c r="B633" s="30"/>
      <c r="C633" s="30"/>
      <c r="G633" s="83"/>
      <c r="N633" s="83"/>
      <c r="U633" s="84"/>
      <c r="AA633" s="84"/>
      <c r="AC633" s="71"/>
    </row>
    <row r="634">
      <c r="A634" s="30"/>
      <c r="B634" s="30"/>
      <c r="C634" s="30"/>
      <c r="G634" s="83"/>
      <c r="N634" s="83"/>
      <c r="U634" s="84"/>
      <c r="AA634" s="84"/>
      <c r="AC634" s="71"/>
    </row>
    <row r="635">
      <c r="A635" s="30"/>
      <c r="B635" s="30"/>
      <c r="C635" s="30"/>
      <c r="G635" s="83"/>
      <c r="N635" s="83"/>
      <c r="U635" s="84"/>
      <c r="AA635" s="84"/>
      <c r="AC635" s="71"/>
    </row>
    <row r="636">
      <c r="A636" s="30"/>
      <c r="B636" s="30"/>
      <c r="C636" s="30"/>
      <c r="G636" s="83"/>
      <c r="N636" s="83"/>
      <c r="U636" s="84"/>
      <c r="AA636" s="84"/>
      <c r="AC636" s="71"/>
    </row>
    <row r="637">
      <c r="A637" s="30"/>
      <c r="B637" s="30"/>
      <c r="C637" s="30"/>
      <c r="G637" s="83"/>
      <c r="N637" s="83"/>
      <c r="U637" s="84"/>
      <c r="AA637" s="84"/>
      <c r="AC637" s="71"/>
    </row>
    <row r="638">
      <c r="A638" s="30"/>
      <c r="B638" s="30"/>
      <c r="C638" s="30"/>
      <c r="G638" s="83"/>
      <c r="N638" s="83"/>
      <c r="U638" s="84"/>
      <c r="AA638" s="84"/>
      <c r="AC638" s="71"/>
    </row>
    <row r="639">
      <c r="A639" s="30"/>
      <c r="B639" s="30"/>
      <c r="C639" s="30"/>
      <c r="G639" s="83"/>
      <c r="N639" s="83"/>
      <c r="U639" s="84"/>
      <c r="AA639" s="84"/>
      <c r="AC639" s="71"/>
    </row>
    <row r="640">
      <c r="A640" s="30"/>
      <c r="B640" s="30"/>
      <c r="C640" s="30"/>
      <c r="G640" s="83"/>
      <c r="N640" s="83"/>
      <c r="U640" s="84"/>
      <c r="AA640" s="84"/>
      <c r="AC640" s="71"/>
    </row>
    <row r="641">
      <c r="A641" s="30"/>
      <c r="B641" s="30"/>
      <c r="C641" s="30"/>
      <c r="G641" s="83"/>
      <c r="N641" s="83"/>
      <c r="U641" s="84"/>
      <c r="AA641" s="84"/>
      <c r="AC641" s="71"/>
    </row>
    <row r="642">
      <c r="A642" s="30"/>
      <c r="B642" s="30"/>
      <c r="C642" s="30"/>
      <c r="G642" s="83"/>
      <c r="N642" s="83"/>
      <c r="U642" s="84"/>
      <c r="AA642" s="84"/>
      <c r="AC642" s="71"/>
    </row>
    <row r="643">
      <c r="A643" s="30"/>
      <c r="B643" s="30"/>
      <c r="C643" s="30"/>
      <c r="G643" s="83"/>
      <c r="N643" s="83"/>
      <c r="U643" s="84"/>
      <c r="AA643" s="84"/>
      <c r="AC643" s="71"/>
    </row>
    <row r="644">
      <c r="A644" s="30"/>
      <c r="B644" s="30"/>
      <c r="C644" s="30"/>
      <c r="G644" s="83"/>
      <c r="N644" s="83"/>
      <c r="U644" s="84"/>
      <c r="AA644" s="84"/>
      <c r="AC644" s="71"/>
    </row>
    <row r="645">
      <c r="A645" s="30"/>
      <c r="B645" s="30"/>
      <c r="C645" s="30"/>
      <c r="G645" s="83"/>
      <c r="N645" s="83"/>
      <c r="U645" s="84"/>
      <c r="AA645" s="84"/>
      <c r="AC645" s="71"/>
    </row>
    <row r="646">
      <c r="A646" s="30"/>
      <c r="B646" s="30"/>
      <c r="C646" s="30"/>
      <c r="G646" s="83"/>
      <c r="N646" s="83"/>
      <c r="U646" s="84"/>
      <c r="AA646" s="84"/>
      <c r="AC646" s="71"/>
    </row>
    <row r="647">
      <c r="A647" s="30"/>
      <c r="B647" s="30"/>
      <c r="C647" s="30"/>
      <c r="G647" s="83"/>
      <c r="N647" s="83"/>
      <c r="U647" s="84"/>
      <c r="AA647" s="84"/>
      <c r="AC647" s="71"/>
    </row>
    <row r="648">
      <c r="A648" s="30"/>
      <c r="B648" s="30"/>
      <c r="C648" s="30"/>
      <c r="G648" s="83"/>
      <c r="N648" s="83"/>
      <c r="U648" s="84"/>
      <c r="AA648" s="84"/>
      <c r="AC648" s="71"/>
    </row>
    <row r="649">
      <c r="A649" s="30"/>
      <c r="B649" s="30"/>
      <c r="C649" s="30"/>
      <c r="G649" s="83"/>
      <c r="N649" s="83"/>
      <c r="U649" s="84"/>
      <c r="AA649" s="84"/>
      <c r="AC649" s="71"/>
    </row>
    <row r="650">
      <c r="A650" s="30"/>
      <c r="B650" s="30"/>
      <c r="C650" s="30"/>
      <c r="G650" s="83"/>
      <c r="N650" s="83"/>
      <c r="U650" s="84"/>
      <c r="AA650" s="84"/>
      <c r="AC650" s="71"/>
    </row>
    <row r="651">
      <c r="A651" s="30"/>
      <c r="B651" s="30"/>
      <c r="C651" s="30"/>
      <c r="G651" s="83"/>
      <c r="N651" s="83"/>
      <c r="U651" s="84"/>
      <c r="AA651" s="84"/>
      <c r="AC651" s="71"/>
    </row>
    <row r="652">
      <c r="A652" s="30"/>
      <c r="B652" s="30"/>
      <c r="C652" s="30"/>
      <c r="G652" s="83"/>
      <c r="N652" s="83"/>
      <c r="U652" s="84"/>
      <c r="AA652" s="84"/>
      <c r="AC652" s="71"/>
    </row>
    <row r="653">
      <c r="A653" s="30"/>
      <c r="B653" s="30"/>
      <c r="C653" s="30"/>
      <c r="G653" s="83"/>
      <c r="N653" s="83"/>
      <c r="U653" s="84"/>
      <c r="AA653" s="84"/>
      <c r="AC653" s="71"/>
    </row>
    <row r="654">
      <c r="A654" s="30"/>
      <c r="B654" s="30"/>
      <c r="C654" s="30"/>
      <c r="G654" s="83"/>
      <c r="N654" s="83"/>
      <c r="U654" s="84"/>
      <c r="AA654" s="84"/>
      <c r="AC654" s="71"/>
    </row>
    <row r="655">
      <c r="A655" s="30"/>
      <c r="B655" s="30"/>
      <c r="C655" s="30"/>
      <c r="G655" s="83"/>
      <c r="N655" s="83"/>
      <c r="U655" s="84"/>
      <c r="AA655" s="84"/>
      <c r="AC655" s="71"/>
    </row>
    <row r="656">
      <c r="A656" s="30"/>
      <c r="B656" s="30"/>
      <c r="C656" s="30"/>
      <c r="G656" s="83"/>
      <c r="N656" s="83"/>
      <c r="U656" s="84"/>
      <c r="AA656" s="84"/>
      <c r="AC656" s="71"/>
    </row>
    <row r="657">
      <c r="A657" s="30"/>
      <c r="B657" s="30"/>
      <c r="C657" s="30"/>
      <c r="G657" s="83"/>
      <c r="N657" s="83"/>
      <c r="U657" s="84"/>
      <c r="AA657" s="84"/>
      <c r="AC657" s="71"/>
    </row>
    <row r="658">
      <c r="A658" s="30"/>
      <c r="B658" s="30"/>
      <c r="C658" s="30"/>
      <c r="G658" s="83"/>
      <c r="N658" s="83"/>
      <c r="U658" s="84"/>
      <c r="AA658" s="84"/>
      <c r="AC658" s="71"/>
    </row>
    <row r="659">
      <c r="A659" s="30"/>
      <c r="B659" s="30"/>
      <c r="C659" s="30"/>
      <c r="G659" s="83"/>
      <c r="N659" s="83"/>
      <c r="U659" s="84"/>
      <c r="AA659" s="84"/>
      <c r="AC659" s="71"/>
    </row>
    <row r="660">
      <c r="A660" s="30"/>
      <c r="B660" s="30"/>
      <c r="C660" s="30"/>
      <c r="G660" s="83"/>
      <c r="N660" s="83"/>
      <c r="U660" s="84"/>
      <c r="AA660" s="84"/>
      <c r="AC660" s="71"/>
    </row>
    <row r="661">
      <c r="A661" s="30"/>
      <c r="B661" s="30"/>
      <c r="C661" s="30"/>
      <c r="G661" s="83"/>
      <c r="N661" s="83"/>
      <c r="U661" s="84"/>
      <c r="AA661" s="84"/>
      <c r="AC661" s="71"/>
    </row>
    <row r="662">
      <c r="A662" s="30"/>
      <c r="B662" s="30"/>
      <c r="C662" s="30"/>
      <c r="G662" s="83"/>
      <c r="N662" s="83"/>
      <c r="U662" s="84"/>
      <c r="AA662" s="84"/>
      <c r="AC662" s="71"/>
    </row>
    <row r="663">
      <c r="A663" s="30"/>
      <c r="B663" s="30"/>
      <c r="C663" s="30"/>
      <c r="G663" s="83"/>
      <c r="N663" s="83"/>
      <c r="U663" s="84"/>
      <c r="AA663" s="84"/>
      <c r="AC663" s="71"/>
    </row>
    <row r="664">
      <c r="A664" s="30"/>
      <c r="B664" s="30"/>
      <c r="C664" s="30"/>
      <c r="G664" s="83"/>
      <c r="N664" s="83"/>
      <c r="U664" s="84"/>
      <c r="AA664" s="84"/>
      <c r="AC664" s="71"/>
    </row>
    <row r="665">
      <c r="A665" s="30"/>
      <c r="B665" s="30"/>
      <c r="C665" s="30"/>
      <c r="G665" s="83"/>
      <c r="N665" s="83"/>
      <c r="U665" s="84"/>
      <c r="AA665" s="84"/>
      <c r="AC665" s="71"/>
    </row>
    <row r="666">
      <c r="A666" s="30"/>
      <c r="B666" s="30"/>
      <c r="C666" s="30"/>
      <c r="G666" s="83"/>
      <c r="N666" s="83"/>
      <c r="U666" s="84"/>
      <c r="AA666" s="84"/>
      <c r="AC666" s="71"/>
    </row>
    <row r="667">
      <c r="A667" s="30"/>
      <c r="B667" s="30"/>
      <c r="C667" s="30"/>
      <c r="G667" s="83"/>
      <c r="N667" s="83"/>
      <c r="U667" s="84"/>
      <c r="AA667" s="84"/>
      <c r="AC667" s="71"/>
    </row>
    <row r="668">
      <c r="A668" s="30"/>
      <c r="B668" s="30"/>
      <c r="C668" s="30"/>
      <c r="G668" s="83"/>
      <c r="N668" s="83"/>
      <c r="U668" s="84"/>
      <c r="AA668" s="84"/>
      <c r="AC668" s="71"/>
    </row>
    <row r="669">
      <c r="A669" s="30"/>
      <c r="B669" s="30"/>
      <c r="C669" s="30"/>
      <c r="G669" s="83"/>
      <c r="N669" s="83"/>
      <c r="U669" s="84"/>
      <c r="AA669" s="84"/>
      <c r="AC669" s="71"/>
    </row>
    <row r="670">
      <c r="A670" s="30"/>
      <c r="B670" s="30"/>
      <c r="C670" s="30"/>
      <c r="G670" s="83"/>
      <c r="N670" s="83"/>
      <c r="U670" s="84"/>
      <c r="AA670" s="84"/>
      <c r="AC670" s="71"/>
    </row>
    <row r="671">
      <c r="A671" s="30"/>
      <c r="B671" s="30"/>
      <c r="C671" s="30"/>
      <c r="G671" s="83"/>
      <c r="N671" s="83"/>
      <c r="U671" s="84"/>
      <c r="AA671" s="84"/>
      <c r="AC671" s="71"/>
    </row>
    <row r="672">
      <c r="A672" s="30"/>
      <c r="B672" s="30"/>
      <c r="C672" s="30"/>
      <c r="G672" s="83"/>
      <c r="N672" s="83"/>
      <c r="U672" s="84"/>
      <c r="AA672" s="84"/>
      <c r="AC672" s="71"/>
    </row>
    <row r="673">
      <c r="A673" s="30"/>
      <c r="B673" s="30"/>
      <c r="C673" s="30"/>
      <c r="G673" s="83"/>
      <c r="N673" s="83"/>
      <c r="U673" s="84"/>
      <c r="AA673" s="84"/>
      <c r="AC673" s="71"/>
    </row>
    <row r="674">
      <c r="A674" s="30"/>
      <c r="B674" s="30"/>
      <c r="C674" s="30"/>
      <c r="G674" s="83"/>
      <c r="N674" s="83"/>
      <c r="U674" s="84"/>
      <c r="AA674" s="84"/>
      <c r="AC674" s="71"/>
    </row>
    <row r="675">
      <c r="A675" s="30"/>
      <c r="B675" s="30"/>
      <c r="C675" s="30"/>
      <c r="G675" s="83"/>
      <c r="N675" s="83"/>
      <c r="U675" s="84"/>
      <c r="AA675" s="84"/>
      <c r="AC675" s="71"/>
    </row>
    <row r="676">
      <c r="A676" s="30"/>
      <c r="B676" s="30"/>
      <c r="C676" s="30"/>
      <c r="G676" s="83"/>
      <c r="N676" s="83"/>
      <c r="U676" s="84"/>
      <c r="AA676" s="84"/>
      <c r="AC676" s="71"/>
    </row>
    <row r="677">
      <c r="A677" s="30"/>
      <c r="B677" s="30"/>
      <c r="C677" s="30"/>
      <c r="G677" s="83"/>
      <c r="N677" s="83"/>
      <c r="U677" s="84"/>
      <c r="AA677" s="84"/>
      <c r="AC677" s="71"/>
    </row>
    <row r="678">
      <c r="A678" s="30"/>
      <c r="B678" s="30"/>
      <c r="C678" s="30"/>
      <c r="G678" s="83"/>
      <c r="N678" s="83"/>
      <c r="U678" s="84"/>
      <c r="AA678" s="84"/>
      <c r="AC678" s="71"/>
    </row>
    <row r="679">
      <c r="A679" s="30"/>
      <c r="B679" s="30"/>
      <c r="C679" s="30"/>
      <c r="G679" s="83"/>
      <c r="N679" s="83"/>
      <c r="U679" s="84"/>
      <c r="AA679" s="84"/>
      <c r="AC679" s="71"/>
    </row>
    <row r="680">
      <c r="A680" s="30"/>
      <c r="B680" s="30"/>
      <c r="C680" s="30"/>
      <c r="G680" s="83"/>
      <c r="N680" s="83"/>
      <c r="U680" s="84"/>
      <c r="AA680" s="84"/>
      <c r="AC680" s="71"/>
    </row>
    <row r="681">
      <c r="A681" s="30"/>
      <c r="B681" s="30"/>
      <c r="C681" s="30"/>
      <c r="G681" s="83"/>
      <c r="N681" s="83"/>
      <c r="U681" s="84"/>
      <c r="AA681" s="84"/>
      <c r="AC681" s="71"/>
    </row>
    <row r="682">
      <c r="A682" s="30"/>
      <c r="B682" s="30"/>
      <c r="C682" s="30"/>
      <c r="G682" s="83"/>
      <c r="N682" s="83"/>
      <c r="U682" s="84"/>
      <c r="AA682" s="84"/>
      <c r="AC682" s="71"/>
    </row>
    <row r="683">
      <c r="A683" s="30"/>
      <c r="B683" s="30"/>
      <c r="C683" s="30"/>
      <c r="G683" s="83"/>
      <c r="N683" s="83"/>
      <c r="U683" s="84"/>
      <c r="AA683" s="84"/>
      <c r="AC683" s="71"/>
    </row>
    <row r="684">
      <c r="A684" s="30"/>
      <c r="B684" s="30"/>
      <c r="C684" s="30"/>
      <c r="G684" s="83"/>
      <c r="N684" s="83"/>
      <c r="U684" s="84"/>
      <c r="AA684" s="84"/>
      <c r="AC684" s="71"/>
    </row>
    <row r="685">
      <c r="A685" s="30"/>
      <c r="B685" s="30"/>
      <c r="C685" s="30"/>
      <c r="G685" s="83"/>
      <c r="N685" s="83"/>
      <c r="U685" s="84"/>
      <c r="AA685" s="84"/>
      <c r="AC685" s="71"/>
    </row>
    <row r="686">
      <c r="A686" s="30"/>
      <c r="B686" s="30"/>
      <c r="C686" s="30"/>
      <c r="G686" s="83"/>
      <c r="N686" s="83"/>
      <c r="U686" s="84"/>
      <c r="AA686" s="84"/>
      <c r="AC686" s="71"/>
    </row>
    <row r="687">
      <c r="A687" s="30"/>
      <c r="B687" s="30"/>
      <c r="C687" s="30"/>
      <c r="G687" s="83"/>
      <c r="N687" s="83"/>
      <c r="U687" s="84"/>
      <c r="AA687" s="84"/>
      <c r="AC687" s="71"/>
    </row>
    <row r="688">
      <c r="A688" s="30"/>
      <c r="B688" s="30"/>
      <c r="C688" s="30"/>
      <c r="G688" s="83"/>
      <c r="N688" s="83"/>
      <c r="U688" s="84"/>
      <c r="AA688" s="84"/>
      <c r="AC688" s="71"/>
    </row>
    <row r="689">
      <c r="A689" s="30"/>
      <c r="B689" s="30"/>
      <c r="C689" s="30"/>
      <c r="G689" s="83"/>
      <c r="N689" s="83"/>
      <c r="U689" s="84"/>
      <c r="AA689" s="84"/>
      <c r="AC689" s="71"/>
    </row>
    <row r="690">
      <c r="A690" s="30"/>
      <c r="B690" s="30"/>
      <c r="C690" s="30"/>
      <c r="G690" s="83"/>
      <c r="N690" s="83"/>
      <c r="U690" s="84"/>
      <c r="AA690" s="84"/>
      <c r="AC690" s="71"/>
    </row>
    <row r="691">
      <c r="A691" s="30"/>
      <c r="B691" s="30"/>
      <c r="C691" s="30"/>
      <c r="G691" s="83"/>
      <c r="N691" s="83"/>
      <c r="U691" s="84"/>
      <c r="AA691" s="84"/>
      <c r="AC691" s="71"/>
    </row>
    <row r="692">
      <c r="A692" s="30"/>
      <c r="B692" s="30"/>
      <c r="C692" s="30"/>
      <c r="G692" s="83"/>
      <c r="N692" s="83"/>
      <c r="U692" s="84"/>
      <c r="AA692" s="84"/>
      <c r="AC692" s="71"/>
    </row>
    <row r="693">
      <c r="A693" s="30"/>
      <c r="B693" s="30"/>
      <c r="C693" s="30"/>
      <c r="G693" s="83"/>
      <c r="N693" s="83"/>
      <c r="U693" s="84"/>
      <c r="AA693" s="84"/>
      <c r="AC693" s="71"/>
    </row>
    <row r="694">
      <c r="A694" s="30"/>
      <c r="B694" s="30"/>
      <c r="C694" s="30"/>
      <c r="G694" s="83"/>
      <c r="N694" s="83"/>
      <c r="U694" s="84"/>
      <c r="AA694" s="84"/>
      <c r="AC694" s="71"/>
    </row>
    <row r="695">
      <c r="A695" s="30"/>
      <c r="B695" s="30"/>
      <c r="C695" s="30"/>
      <c r="G695" s="83"/>
      <c r="N695" s="83"/>
      <c r="U695" s="84"/>
      <c r="AA695" s="84"/>
      <c r="AC695" s="71"/>
    </row>
    <row r="696">
      <c r="A696" s="30"/>
      <c r="B696" s="30"/>
      <c r="C696" s="30"/>
      <c r="G696" s="83"/>
      <c r="N696" s="83"/>
      <c r="U696" s="84"/>
      <c r="AA696" s="84"/>
      <c r="AC696" s="71"/>
    </row>
    <row r="697">
      <c r="A697" s="30"/>
      <c r="B697" s="30"/>
      <c r="C697" s="30"/>
      <c r="G697" s="83"/>
      <c r="N697" s="83"/>
      <c r="U697" s="84"/>
      <c r="AA697" s="84"/>
      <c r="AC697" s="71"/>
    </row>
    <row r="698">
      <c r="A698" s="30"/>
      <c r="B698" s="30"/>
      <c r="C698" s="30"/>
      <c r="G698" s="83"/>
      <c r="N698" s="83"/>
      <c r="U698" s="84"/>
      <c r="AA698" s="84"/>
      <c r="AC698" s="71"/>
    </row>
    <row r="699">
      <c r="A699" s="30"/>
      <c r="B699" s="30"/>
      <c r="C699" s="30"/>
      <c r="G699" s="83"/>
      <c r="N699" s="83"/>
      <c r="U699" s="84"/>
      <c r="AA699" s="84"/>
      <c r="AC699" s="71"/>
    </row>
    <row r="700">
      <c r="A700" s="30"/>
      <c r="B700" s="30"/>
      <c r="C700" s="30"/>
      <c r="G700" s="83"/>
      <c r="N700" s="83"/>
      <c r="U700" s="84"/>
      <c r="AA700" s="84"/>
      <c r="AC700" s="71"/>
    </row>
    <row r="701">
      <c r="A701" s="30"/>
      <c r="B701" s="30"/>
      <c r="C701" s="30"/>
      <c r="G701" s="83"/>
      <c r="N701" s="83"/>
      <c r="U701" s="84"/>
      <c r="AA701" s="84"/>
      <c r="AC701" s="71"/>
    </row>
    <row r="702">
      <c r="A702" s="30"/>
      <c r="B702" s="30"/>
      <c r="C702" s="30"/>
      <c r="G702" s="83"/>
      <c r="N702" s="83"/>
      <c r="U702" s="84"/>
      <c r="AA702" s="84"/>
      <c r="AC702" s="71"/>
    </row>
    <row r="703">
      <c r="A703" s="30"/>
      <c r="B703" s="30"/>
      <c r="C703" s="30"/>
      <c r="G703" s="83"/>
      <c r="N703" s="83"/>
      <c r="U703" s="84"/>
      <c r="AA703" s="84"/>
      <c r="AC703" s="71"/>
    </row>
    <row r="704">
      <c r="A704" s="30"/>
      <c r="B704" s="30"/>
      <c r="C704" s="30"/>
      <c r="G704" s="83"/>
      <c r="N704" s="83"/>
      <c r="U704" s="84"/>
      <c r="AA704" s="84"/>
      <c r="AC704" s="71"/>
    </row>
    <row r="705">
      <c r="A705" s="30"/>
      <c r="B705" s="30"/>
      <c r="C705" s="30"/>
      <c r="G705" s="83"/>
      <c r="N705" s="83"/>
      <c r="U705" s="84"/>
      <c r="AA705" s="84"/>
      <c r="AC705" s="71"/>
    </row>
    <row r="706">
      <c r="A706" s="30"/>
      <c r="B706" s="30"/>
      <c r="C706" s="30"/>
      <c r="G706" s="83"/>
      <c r="N706" s="83"/>
      <c r="U706" s="84"/>
      <c r="AA706" s="84"/>
      <c r="AC706" s="71"/>
    </row>
    <row r="707">
      <c r="A707" s="30"/>
      <c r="B707" s="30"/>
      <c r="C707" s="30"/>
      <c r="G707" s="83"/>
      <c r="N707" s="83"/>
      <c r="U707" s="84"/>
      <c r="AA707" s="84"/>
      <c r="AC707" s="71"/>
    </row>
    <row r="708">
      <c r="A708" s="30"/>
      <c r="B708" s="30"/>
      <c r="C708" s="30"/>
      <c r="G708" s="83"/>
      <c r="N708" s="83"/>
      <c r="U708" s="84"/>
      <c r="AA708" s="84"/>
      <c r="AC708" s="71"/>
    </row>
    <row r="709">
      <c r="A709" s="30"/>
      <c r="B709" s="30"/>
      <c r="C709" s="30"/>
      <c r="G709" s="83"/>
      <c r="N709" s="83"/>
      <c r="U709" s="84"/>
      <c r="AA709" s="84"/>
      <c r="AC709" s="71"/>
    </row>
    <row r="710">
      <c r="A710" s="30"/>
      <c r="B710" s="30"/>
      <c r="C710" s="30"/>
      <c r="G710" s="83"/>
      <c r="N710" s="83"/>
      <c r="U710" s="84"/>
      <c r="AA710" s="84"/>
      <c r="AC710" s="71"/>
    </row>
    <row r="711">
      <c r="A711" s="30"/>
      <c r="B711" s="30"/>
      <c r="C711" s="30"/>
      <c r="G711" s="83"/>
      <c r="N711" s="83"/>
      <c r="U711" s="84"/>
      <c r="AA711" s="84"/>
      <c r="AC711" s="71"/>
    </row>
    <row r="712">
      <c r="A712" s="30"/>
      <c r="B712" s="30"/>
      <c r="C712" s="30"/>
      <c r="G712" s="83"/>
      <c r="N712" s="83"/>
      <c r="U712" s="84"/>
      <c r="AA712" s="84"/>
      <c r="AC712" s="71"/>
    </row>
    <row r="713">
      <c r="A713" s="30"/>
      <c r="B713" s="30"/>
      <c r="C713" s="30"/>
      <c r="G713" s="83"/>
      <c r="N713" s="83"/>
      <c r="U713" s="84"/>
      <c r="AA713" s="84"/>
      <c r="AC713" s="71"/>
    </row>
    <row r="714">
      <c r="A714" s="30"/>
      <c r="B714" s="30"/>
      <c r="C714" s="30"/>
      <c r="G714" s="83"/>
      <c r="N714" s="83"/>
      <c r="U714" s="84"/>
      <c r="AA714" s="84"/>
      <c r="AC714" s="71"/>
    </row>
    <row r="715">
      <c r="A715" s="30"/>
      <c r="B715" s="30"/>
      <c r="C715" s="30"/>
      <c r="G715" s="83"/>
      <c r="N715" s="83"/>
      <c r="U715" s="84"/>
      <c r="AA715" s="84"/>
      <c r="AC715" s="71"/>
    </row>
    <row r="716">
      <c r="A716" s="30"/>
      <c r="B716" s="30"/>
      <c r="C716" s="30"/>
      <c r="G716" s="83"/>
      <c r="N716" s="83"/>
      <c r="U716" s="84"/>
      <c r="AA716" s="84"/>
      <c r="AC716" s="71"/>
    </row>
    <row r="717">
      <c r="A717" s="30"/>
      <c r="B717" s="30"/>
      <c r="C717" s="30"/>
      <c r="G717" s="83"/>
      <c r="N717" s="83"/>
      <c r="U717" s="84"/>
      <c r="AA717" s="84"/>
      <c r="AC717" s="71"/>
    </row>
    <row r="718">
      <c r="A718" s="30"/>
      <c r="B718" s="30"/>
      <c r="C718" s="30"/>
      <c r="G718" s="83"/>
      <c r="N718" s="83"/>
      <c r="U718" s="84"/>
      <c r="AA718" s="84"/>
      <c r="AC718" s="71"/>
    </row>
    <row r="719">
      <c r="A719" s="30"/>
      <c r="B719" s="30"/>
      <c r="C719" s="30"/>
      <c r="G719" s="83"/>
      <c r="N719" s="83"/>
      <c r="U719" s="84"/>
      <c r="AA719" s="84"/>
      <c r="AC719" s="71"/>
    </row>
    <row r="720">
      <c r="A720" s="30"/>
      <c r="B720" s="30"/>
      <c r="C720" s="30"/>
      <c r="G720" s="83"/>
      <c r="N720" s="83"/>
      <c r="U720" s="84"/>
      <c r="AA720" s="84"/>
      <c r="AC720" s="71"/>
    </row>
    <row r="721">
      <c r="A721" s="30"/>
      <c r="B721" s="30"/>
      <c r="C721" s="30"/>
      <c r="G721" s="83"/>
      <c r="N721" s="83"/>
      <c r="U721" s="84"/>
      <c r="AA721" s="84"/>
      <c r="AC721" s="71"/>
    </row>
    <row r="722">
      <c r="A722" s="30"/>
      <c r="B722" s="30"/>
      <c r="C722" s="30"/>
      <c r="G722" s="83"/>
      <c r="N722" s="83"/>
      <c r="U722" s="84"/>
      <c r="AA722" s="84"/>
      <c r="AC722" s="71"/>
    </row>
    <row r="723">
      <c r="A723" s="30"/>
      <c r="B723" s="30"/>
      <c r="C723" s="30"/>
      <c r="G723" s="83"/>
      <c r="N723" s="83"/>
      <c r="U723" s="84"/>
      <c r="AA723" s="84"/>
      <c r="AC723" s="71"/>
    </row>
    <row r="724">
      <c r="A724" s="30"/>
      <c r="B724" s="30"/>
      <c r="C724" s="30"/>
      <c r="G724" s="83"/>
      <c r="N724" s="83"/>
      <c r="U724" s="84"/>
      <c r="AA724" s="84"/>
      <c r="AC724" s="71"/>
    </row>
    <row r="725">
      <c r="A725" s="30"/>
      <c r="B725" s="30"/>
      <c r="C725" s="30"/>
      <c r="G725" s="83"/>
      <c r="N725" s="83"/>
      <c r="U725" s="84"/>
      <c r="AA725" s="84"/>
      <c r="AC725" s="71"/>
    </row>
    <row r="726">
      <c r="A726" s="30"/>
      <c r="B726" s="30"/>
      <c r="C726" s="30"/>
      <c r="G726" s="83"/>
      <c r="N726" s="83"/>
      <c r="U726" s="84"/>
      <c r="AA726" s="84"/>
      <c r="AC726" s="71"/>
    </row>
    <row r="727">
      <c r="A727" s="30"/>
      <c r="B727" s="30"/>
      <c r="C727" s="30"/>
      <c r="G727" s="83"/>
      <c r="N727" s="83"/>
      <c r="U727" s="84"/>
      <c r="AA727" s="84"/>
      <c r="AC727" s="71"/>
    </row>
    <row r="728">
      <c r="A728" s="30"/>
      <c r="B728" s="30"/>
      <c r="C728" s="30"/>
      <c r="G728" s="83"/>
      <c r="N728" s="83"/>
      <c r="U728" s="84"/>
      <c r="AA728" s="84"/>
      <c r="AC728" s="71"/>
    </row>
    <row r="729">
      <c r="A729" s="30"/>
      <c r="B729" s="30"/>
      <c r="C729" s="30"/>
      <c r="G729" s="83"/>
      <c r="N729" s="83"/>
      <c r="U729" s="84"/>
      <c r="AA729" s="84"/>
      <c r="AC729" s="71"/>
    </row>
    <row r="730">
      <c r="A730" s="30"/>
      <c r="B730" s="30"/>
      <c r="C730" s="30"/>
      <c r="G730" s="83"/>
      <c r="N730" s="83"/>
      <c r="U730" s="84"/>
      <c r="AA730" s="84"/>
      <c r="AC730" s="71"/>
    </row>
    <row r="731">
      <c r="A731" s="30"/>
      <c r="B731" s="30"/>
      <c r="C731" s="30"/>
      <c r="G731" s="83"/>
      <c r="N731" s="83"/>
      <c r="U731" s="84"/>
      <c r="AA731" s="84"/>
      <c r="AC731" s="71"/>
    </row>
    <row r="732">
      <c r="A732" s="30"/>
      <c r="B732" s="30"/>
      <c r="C732" s="30"/>
      <c r="G732" s="83"/>
      <c r="N732" s="83"/>
      <c r="U732" s="84"/>
      <c r="AA732" s="84"/>
      <c r="AC732" s="71"/>
    </row>
    <row r="733">
      <c r="A733" s="30"/>
      <c r="B733" s="30"/>
      <c r="C733" s="30"/>
      <c r="G733" s="83"/>
      <c r="N733" s="83"/>
      <c r="U733" s="84"/>
      <c r="AA733" s="84"/>
      <c r="AC733" s="71"/>
    </row>
    <row r="734">
      <c r="A734" s="30"/>
      <c r="B734" s="30"/>
      <c r="C734" s="30"/>
      <c r="G734" s="83"/>
      <c r="N734" s="83"/>
      <c r="U734" s="84"/>
      <c r="AA734" s="84"/>
      <c r="AC734" s="71"/>
    </row>
    <row r="735">
      <c r="A735" s="30"/>
      <c r="B735" s="30"/>
      <c r="C735" s="30"/>
      <c r="G735" s="83"/>
      <c r="N735" s="83"/>
      <c r="U735" s="84"/>
      <c r="AA735" s="84"/>
      <c r="AC735" s="71"/>
    </row>
    <row r="736">
      <c r="A736" s="30"/>
      <c r="B736" s="30"/>
      <c r="C736" s="30"/>
      <c r="G736" s="83"/>
      <c r="N736" s="83"/>
      <c r="U736" s="84"/>
      <c r="AA736" s="84"/>
      <c r="AC736" s="71"/>
    </row>
    <row r="737">
      <c r="A737" s="30"/>
      <c r="B737" s="30"/>
      <c r="C737" s="30"/>
      <c r="G737" s="83"/>
      <c r="N737" s="83"/>
      <c r="U737" s="84"/>
      <c r="AA737" s="84"/>
      <c r="AC737" s="71"/>
    </row>
    <row r="738">
      <c r="A738" s="30"/>
      <c r="B738" s="30"/>
      <c r="C738" s="30"/>
      <c r="G738" s="83"/>
      <c r="N738" s="83"/>
      <c r="U738" s="84"/>
      <c r="AA738" s="84"/>
      <c r="AC738" s="71"/>
    </row>
    <row r="739">
      <c r="A739" s="30"/>
      <c r="B739" s="30"/>
      <c r="C739" s="30"/>
      <c r="G739" s="83"/>
      <c r="N739" s="83"/>
      <c r="U739" s="84"/>
      <c r="AA739" s="84"/>
      <c r="AC739" s="71"/>
    </row>
    <row r="740">
      <c r="A740" s="30"/>
      <c r="B740" s="30"/>
      <c r="C740" s="30"/>
      <c r="G740" s="83"/>
      <c r="N740" s="83"/>
      <c r="U740" s="84"/>
      <c r="AA740" s="84"/>
      <c r="AC740" s="71"/>
    </row>
    <row r="741">
      <c r="A741" s="30"/>
      <c r="B741" s="30"/>
      <c r="C741" s="30"/>
      <c r="G741" s="83"/>
      <c r="N741" s="83"/>
      <c r="U741" s="84"/>
      <c r="AA741" s="84"/>
      <c r="AC741" s="71"/>
    </row>
    <row r="742">
      <c r="A742" s="30"/>
      <c r="B742" s="30"/>
      <c r="C742" s="30"/>
      <c r="G742" s="83"/>
      <c r="N742" s="83"/>
      <c r="U742" s="84"/>
      <c r="AA742" s="84"/>
      <c r="AC742" s="71"/>
    </row>
    <row r="743">
      <c r="A743" s="30"/>
      <c r="B743" s="30"/>
      <c r="C743" s="30"/>
      <c r="G743" s="83"/>
      <c r="N743" s="83"/>
      <c r="U743" s="84"/>
      <c r="AA743" s="84"/>
      <c r="AC743" s="71"/>
    </row>
    <row r="744">
      <c r="A744" s="30"/>
      <c r="B744" s="30"/>
      <c r="C744" s="30"/>
      <c r="G744" s="83"/>
      <c r="N744" s="83"/>
      <c r="U744" s="84"/>
      <c r="AA744" s="84"/>
      <c r="AC744" s="71"/>
    </row>
    <row r="745">
      <c r="A745" s="30"/>
      <c r="B745" s="30"/>
      <c r="C745" s="30"/>
      <c r="G745" s="83"/>
      <c r="N745" s="83"/>
      <c r="U745" s="84"/>
      <c r="AA745" s="84"/>
      <c r="AC745" s="71"/>
    </row>
    <row r="746">
      <c r="A746" s="30"/>
      <c r="B746" s="30"/>
      <c r="C746" s="30"/>
      <c r="G746" s="83"/>
      <c r="N746" s="83"/>
      <c r="U746" s="84"/>
      <c r="AA746" s="84"/>
      <c r="AC746" s="71"/>
    </row>
    <row r="747">
      <c r="A747" s="30"/>
      <c r="B747" s="30"/>
      <c r="C747" s="30"/>
      <c r="G747" s="83"/>
      <c r="N747" s="83"/>
      <c r="U747" s="84"/>
      <c r="AA747" s="84"/>
      <c r="AC747" s="71"/>
    </row>
    <row r="748">
      <c r="A748" s="30"/>
      <c r="B748" s="30"/>
      <c r="C748" s="30"/>
      <c r="G748" s="83"/>
      <c r="N748" s="83"/>
      <c r="U748" s="84"/>
      <c r="AA748" s="84"/>
      <c r="AC748" s="71"/>
    </row>
    <row r="749">
      <c r="A749" s="30"/>
      <c r="B749" s="30"/>
      <c r="C749" s="30"/>
      <c r="G749" s="83"/>
      <c r="N749" s="83"/>
      <c r="U749" s="84"/>
      <c r="AA749" s="84"/>
      <c r="AC749" s="71"/>
    </row>
    <row r="750">
      <c r="A750" s="30"/>
      <c r="B750" s="30"/>
      <c r="C750" s="30"/>
      <c r="G750" s="83"/>
      <c r="N750" s="83"/>
      <c r="U750" s="84"/>
      <c r="AA750" s="84"/>
      <c r="AC750" s="71"/>
    </row>
    <row r="751">
      <c r="A751" s="30"/>
      <c r="B751" s="30"/>
      <c r="C751" s="30"/>
      <c r="G751" s="83"/>
      <c r="N751" s="83"/>
      <c r="U751" s="84"/>
      <c r="AA751" s="84"/>
      <c r="AC751" s="71"/>
    </row>
    <row r="752">
      <c r="A752" s="30"/>
      <c r="B752" s="30"/>
      <c r="C752" s="30"/>
      <c r="G752" s="83"/>
      <c r="N752" s="83"/>
      <c r="U752" s="84"/>
      <c r="AA752" s="84"/>
      <c r="AC752" s="71"/>
    </row>
    <row r="753">
      <c r="A753" s="30"/>
      <c r="B753" s="30"/>
      <c r="C753" s="30"/>
      <c r="G753" s="83"/>
      <c r="N753" s="83"/>
      <c r="U753" s="84"/>
      <c r="AA753" s="84"/>
      <c r="AC753" s="71"/>
    </row>
    <row r="754">
      <c r="A754" s="30"/>
      <c r="B754" s="30"/>
      <c r="C754" s="30"/>
      <c r="G754" s="83"/>
      <c r="N754" s="83"/>
      <c r="U754" s="84"/>
      <c r="AA754" s="84"/>
      <c r="AC754" s="71"/>
    </row>
    <row r="755">
      <c r="A755" s="30"/>
      <c r="B755" s="30"/>
      <c r="C755" s="30"/>
      <c r="G755" s="83"/>
      <c r="N755" s="83"/>
      <c r="U755" s="84"/>
      <c r="AA755" s="84"/>
      <c r="AC755" s="71"/>
    </row>
    <row r="756">
      <c r="A756" s="30"/>
      <c r="B756" s="30"/>
      <c r="C756" s="30"/>
      <c r="G756" s="83"/>
      <c r="N756" s="83"/>
      <c r="U756" s="84"/>
      <c r="AA756" s="84"/>
      <c r="AC756" s="71"/>
    </row>
    <row r="757">
      <c r="A757" s="30"/>
      <c r="B757" s="30"/>
      <c r="C757" s="30"/>
      <c r="G757" s="83"/>
      <c r="N757" s="83"/>
      <c r="U757" s="84"/>
      <c r="AA757" s="84"/>
      <c r="AC757" s="71"/>
    </row>
    <row r="758">
      <c r="A758" s="30"/>
      <c r="B758" s="30"/>
      <c r="C758" s="30"/>
      <c r="G758" s="83"/>
      <c r="N758" s="83"/>
      <c r="U758" s="84"/>
      <c r="AA758" s="84"/>
      <c r="AC758" s="71"/>
    </row>
    <row r="759">
      <c r="A759" s="30"/>
      <c r="B759" s="30"/>
      <c r="C759" s="30"/>
      <c r="G759" s="83"/>
      <c r="N759" s="83"/>
      <c r="U759" s="84"/>
      <c r="AA759" s="84"/>
      <c r="AC759" s="71"/>
    </row>
    <row r="760">
      <c r="A760" s="30"/>
      <c r="B760" s="30"/>
      <c r="C760" s="30"/>
      <c r="G760" s="83"/>
      <c r="N760" s="83"/>
      <c r="U760" s="84"/>
      <c r="AA760" s="84"/>
      <c r="AC760" s="71"/>
    </row>
    <row r="761">
      <c r="A761" s="30"/>
      <c r="B761" s="30"/>
      <c r="C761" s="30"/>
      <c r="G761" s="83"/>
      <c r="N761" s="83"/>
      <c r="U761" s="84"/>
      <c r="AA761" s="84"/>
      <c r="AC761" s="71"/>
    </row>
    <row r="762">
      <c r="A762" s="30"/>
      <c r="B762" s="30"/>
      <c r="C762" s="30"/>
      <c r="G762" s="83"/>
      <c r="N762" s="83"/>
      <c r="U762" s="84"/>
      <c r="AA762" s="84"/>
      <c r="AC762" s="71"/>
    </row>
    <row r="763">
      <c r="A763" s="30"/>
      <c r="B763" s="30"/>
      <c r="C763" s="30"/>
      <c r="G763" s="83"/>
      <c r="N763" s="83"/>
      <c r="U763" s="84"/>
      <c r="AA763" s="84"/>
      <c r="AC763" s="71"/>
    </row>
    <row r="764">
      <c r="A764" s="30"/>
      <c r="B764" s="30"/>
      <c r="C764" s="30"/>
      <c r="G764" s="83"/>
      <c r="N764" s="83"/>
      <c r="U764" s="84"/>
      <c r="AA764" s="84"/>
      <c r="AC764" s="71"/>
    </row>
    <row r="765">
      <c r="A765" s="30"/>
      <c r="B765" s="30"/>
      <c r="C765" s="30"/>
      <c r="G765" s="83"/>
      <c r="N765" s="83"/>
      <c r="U765" s="84"/>
      <c r="AA765" s="84"/>
      <c r="AC765" s="71"/>
    </row>
    <row r="766">
      <c r="A766" s="30"/>
      <c r="B766" s="30"/>
      <c r="C766" s="30"/>
      <c r="G766" s="83"/>
      <c r="N766" s="83"/>
      <c r="U766" s="84"/>
      <c r="AA766" s="84"/>
      <c r="AC766" s="71"/>
    </row>
    <row r="767">
      <c r="A767" s="30"/>
      <c r="B767" s="30"/>
      <c r="C767" s="30"/>
      <c r="G767" s="83"/>
      <c r="N767" s="83"/>
      <c r="U767" s="84"/>
      <c r="AA767" s="84"/>
      <c r="AC767" s="71"/>
    </row>
    <row r="768">
      <c r="A768" s="30"/>
      <c r="B768" s="30"/>
      <c r="C768" s="30"/>
      <c r="G768" s="83"/>
      <c r="N768" s="83"/>
      <c r="U768" s="84"/>
      <c r="AA768" s="84"/>
      <c r="AC768" s="71"/>
    </row>
    <row r="769">
      <c r="A769" s="30"/>
      <c r="B769" s="30"/>
      <c r="C769" s="30"/>
      <c r="G769" s="83"/>
      <c r="N769" s="83"/>
      <c r="U769" s="84"/>
      <c r="AA769" s="84"/>
      <c r="AC769" s="71"/>
    </row>
    <row r="770">
      <c r="A770" s="30"/>
      <c r="B770" s="30"/>
      <c r="C770" s="30"/>
      <c r="G770" s="83"/>
      <c r="N770" s="83"/>
      <c r="U770" s="84"/>
      <c r="AA770" s="84"/>
      <c r="AC770" s="71"/>
    </row>
    <row r="771">
      <c r="A771" s="30"/>
      <c r="B771" s="30"/>
      <c r="C771" s="30"/>
      <c r="G771" s="83"/>
      <c r="N771" s="83"/>
      <c r="U771" s="84"/>
      <c r="AA771" s="84"/>
      <c r="AC771" s="71"/>
    </row>
    <row r="772">
      <c r="A772" s="30"/>
      <c r="B772" s="30"/>
      <c r="C772" s="30"/>
      <c r="G772" s="83"/>
      <c r="N772" s="83"/>
      <c r="U772" s="84"/>
      <c r="AA772" s="84"/>
      <c r="AC772" s="71"/>
    </row>
    <row r="773">
      <c r="A773" s="30"/>
      <c r="B773" s="30"/>
      <c r="C773" s="30"/>
      <c r="G773" s="83"/>
      <c r="N773" s="83"/>
      <c r="U773" s="84"/>
      <c r="AA773" s="84"/>
      <c r="AC773" s="71"/>
    </row>
    <row r="774">
      <c r="A774" s="30"/>
      <c r="B774" s="30"/>
      <c r="C774" s="30"/>
      <c r="G774" s="83"/>
      <c r="N774" s="83"/>
      <c r="U774" s="84"/>
      <c r="AA774" s="84"/>
      <c r="AC774" s="71"/>
    </row>
    <row r="775">
      <c r="A775" s="30"/>
      <c r="B775" s="30"/>
      <c r="C775" s="30"/>
      <c r="G775" s="83"/>
      <c r="N775" s="83"/>
      <c r="U775" s="84"/>
      <c r="AA775" s="84"/>
      <c r="AC775" s="71"/>
    </row>
    <row r="776">
      <c r="A776" s="30"/>
      <c r="B776" s="30"/>
      <c r="C776" s="30"/>
      <c r="G776" s="83"/>
      <c r="N776" s="83"/>
      <c r="U776" s="84"/>
      <c r="AA776" s="84"/>
      <c r="AC776" s="71"/>
    </row>
    <row r="777">
      <c r="A777" s="30"/>
      <c r="B777" s="30"/>
      <c r="C777" s="30"/>
      <c r="G777" s="83"/>
      <c r="N777" s="83"/>
      <c r="U777" s="84"/>
      <c r="AA777" s="84"/>
      <c r="AC777" s="71"/>
    </row>
    <row r="778">
      <c r="A778" s="30"/>
      <c r="B778" s="30"/>
      <c r="C778" s="30"/>
      <c r="G778" s="83"/>
      <c r="N778" s="83"/>
      <c r="U778" s="84"/>
      <c r="AA778" s="84"/>
      <c r="AC778" s="71"/>
    </row>
    <row r="779">
      <c r="A779" s="30"/>
      <c r="B779" s="30"/>
      <c r="C779" s="30"/>
      <c r="G779" s="83"/>
      <c r="N779" s="83"/>
      <c r="U779" s="84"/>
      <c r="AA779" s="84"/>
      <c r="AC779" s="71"/>
    </row>
    <row r="780">
      <c r="A780" s="30"/>
      <c r="B780" s="30"/>
      <c r="C780" s="30"/>
      <c r="G780" s="83"/>
      <c r="N780" s="83"/>
      <c r="U780" s="84"/>
      <c r="AA780" s="84"/>
      <c r="AC780" s="71"/>
    </row>
    <row r="781">
      <c r="A781" s="30"/>
      <c r="B781" s="30"/>
      <c r="C781" s="30"/>
      <c r="G781" s="83"/>
      <c r="N781" s="83"/>
      <c r="U781" s="84"/>
      <c r="AA781" s="84"/>
      <c r="AC781" s="71"/>
    </row>
    <row r="782">
      <c r="A782" s="30"/>
      <c r="B782" s="30"/>
      <c r="C782" s="30"/>
      <c r="G782" s="83"/>
      <c r="N782" s="83"/>
      <c r="U782" s="84"/>
      <c r="AA782" s="84"/>
      <c r="AC782" s="71"/>
    </row>
    <row r="783">
      <c r="A783" s="30"/>
      <c r="B783" s="30"/>
      <c r="C783" s="30"/>
      <c r="G783" s="83"/>
      <c r="N783" s="83"/>
      <c r="U783" s="84"/>
      <c r="AA783" s="84"/>
      <c r="AC783" s="71"/>
    </row>
    <row r="784">
      <c r="A784" s="30"/>
      <c r="B784" s="30"/>
      <c r="C784" s="30"/>
      <c r="G784" s="83"/>
      <c r="N784" s="83"/>
      <c r="U784" s="84"/>
      <c r="AA784" s="84"/>
      <c r="AC784" s="71"/>
    </row>
    <row r="785">
      <c r="A785" s="30"/>
      <c r="B785" s="30"/>
      <c r="C785" s="30"/>
      <c r="G785" s="83"/>
      <c r="N785" s="83"/>
      <c r="U785" s="84"/>
      <c r="AA785" s="84"/>
      <c r="AC785" s="71"/>
    </row>
    <row r="786">
      <c r="A786" s="30"/>
      <c r="B786" s="30"/>
      <c r="C786" s="30"/>
      <c r="G786" s="83"/>
      <c r="N786" s="83"/>
      <c r="U786" s="84"/>
      <c r="AA786" s="84"/>
      <c r="AC786" s="71"/>
    </row>
    <row r="787">
      <c r="A787" s="30"/>
      <c r="B787" s="30"/>
      <c r="C787" s="30"/>
      <c r="G787" s="83"/>
      <c r="N787" s="83"/>
      <c r="U787" s="84"/>
      <c r="AA787" s="84"/>
      <c r="AC787" s="71"/>
    </row>
    <row r="788">
      <c r="A788" s="30"/>
      <c r="B788" s="30"/>
      <c r="C788" s="30"/>
      <c r="G788" s="83"/>
      <c r="N788" s="83"/>
      <c r="U788" s="84"/>
      <c r="AA788" s="84"/>
      <c r="AC788" s="71"/>
    </row>
    <row r="789">
      <c r="A789" s="30"/>
      <c r="B789" s="30"/>
      <c r="C789" s="30"/>
      <c r="G789" s="83"/>
      <c r="N789" s="83"/>
      <c r="U789" s="84"/>
      <c r="AA789" s="84"/>
      <c r="AC789" s="71"/>
    </row>
    <row r="790">
      <c r="A790" s="30"/>
      <c r="B790" s="30"/>
      <c r="C790" s="30"/>
      <c r="G790" s="83"/>
      <c r="N790" s="83"/>
      <c r="U790" s="84"/>
      <c r="AA790" s="84"/>
      <c r="AC790" s="71"/>
    </row>
    <row r="791">
      <c r="A791" s="30"/>
      <c r="B791" s="30"/>
      <c r="C791" s="30"/>
      <c r="G791" s="83"/>
      <c r="N791" s="83"/>
      <c r="U791" s="84"/>
      <c r="AA791" s="84"/>
      <c r="AC791" s="71"/>
    </row>
    <row r="792">
      <c r="A792" s="30"/>
      <c r="B792" s="30"/>
      <c r="C792" s="30"/>
      <c r="G792" s="83"/>
      <c r="N792" s="83"/>
      <c r="U792" s="84"/>
      <c r="AA792" s="84"/>
      <c r="AC792" s="71"/>
    </row>
    <row r="793">
      <c r="A793" s="30"/>
      <c r="B793" s="30"/>
      <c r="C793" s="30"/>
      <c r="G793" s="83"/>
      <c r="N793" s="83"/>
      <c r="U793" s="84"/>
      <c r="AA793" s="84"/>
      <c r="AC793" s="71"/>
    </row>
    <row r="794">
      <c r="A794" s="30"/>
      <c r="B794" s="30"/>
      <c r="C794" s="30"/>
      <c r="G794" s="83"/>
      <c r="N794" s="83"/>
      <c r="U794" s="84"/>
      <c r="AA794" s="84"/>
      <c r="AC794" s="71"/>
    </row>
    <row r="795">
      <c r="A795" s="30"/>
      <c r="B795" s="30"/>
      <c r="C795" s="30"/>
      <c r="G795" s="83"/>
      <c r="N795" s="83"/>
      <c r="U795" s="84"/>
      <c r="AA795" s="84"/>
      <c r="AC795" s="71"/>
    </row>
    <row r="796">
      <c r="A796" s="30"/>
      <c r="B796" s="30"/>
      <c r="C796" s="30"/>
      <c r="G796" s="83"/>
      <c r="N796" s="83"/>
      <c r="U796" s="84"/>
      <c r="AA796" s="84"/>
      <c r="AC796" s="71"/>
    </row>
    <row r="797">
      <c r="A797" s="30"/>
      <c r="B797" s="30"/>
      <c r="C797" s="30"/>
      <c r="G797" s="83"/>
      <c r="N797" s="83"/>
      <c r="U797" s="84"/>
      <c r="AA797" s="84"/>
      <c r="AC797" s="71"/>
    </row>
    <row r="798">
      <c r="A798" s="30"/>
      <c r="B798" s="30"/>
      <c r="C798" s="30"/>
      <c r="G798" s="83"/>
      <c r="N798" s="83"/>
      <c r="U798" s="84"/>
      <c r="AA798" s="84"/>
      <c r="AC798" s="71"/>
    </row>
    <row r="799">
      <c r="A799" s="30"/>
      <c r="B799" s="30"/>
      <c r="C799" s="30"/>
      <c r="G799" s="83"/>
      <c r="N799" s="83"/>
      <c r="U799" s="84"/>
      <c r="AA799" s="84"/>
      <c r="AC799" s="71"/>
    </row>
    <row r="800">
      <c r="A800" s="30"/>
      <c r="B800" s="30"/>
      <c r="C800" s="30"/>
      <c r="G800" s="83"/>
      <c r="N800" s="83"/>
      <c r="U800" s="84"/>
      <c r="AA800" s="84"/>
      <c r="AC800" s="71"/>
    </row>
    <row r="801">
      <c r="A801" s="30"/>
      <c r="B801" s="30"/>
      <c r="C801" s="30"/>
      <c r="G801" s="83"/>
      <c r="N801" s="83"/>
      <c r="U801" s="84"/>
      <c r="AA801" s="84"/>
      <c r="AC801" s="71"/>
    </row>
    <row r="802">
      <c r="A802" s="30"/>
      <c r="B802" s="30"/>
      <c r="C802" s="30"/>
      <c r="G802" s="83"/>
      <c r="N802" s="83"/>
      <c r="U802" s="84"/>
      <c r="AA802" s="84"/>
      <c r="AC802" s="71"/>
    </row>
    <row r="803">
      <c r="A803" s="30"/>
      <c r="B803" s="30"/>
      <c r="C803" s="30"/>
      <c r="G803" s="83"/>
      <c r="N803" s="83"/>
      <c r="U803" s="84"/>
      <c r="AA803" s="84"/>
      <c r="AC803" s="71"/>
    </row>
    <row r="804">
      <c r="A804" s="30"/>
      <c r="B804" s="30"/>
      <c r="C804" s="30"/>
      <c r="G804" s="83"/>
      <c r="N804" s="83"/>
      <c r="U804" s="84"/>
      <c r="AA804" s="84"/>
      <c r="AC804" s="71"/>
    </row>
    <row r="805">
      <c r="A805" s="30"/>
      <c r="B805" s="30"/>
      <c r="C805" s="30"/>
      <c r="G805" s="83"/>
      <c r="N805" s="83"/>
      <c r="U805" s="84"/>
      <c r="AA805" s="84"/>
      <c r="AC805" s="71"/>
    </row>
    <row r="806">
      <c r="A806" s="30"/>
      <c r="B806" s="30"/>
      <c r="C806" s="30"/>
      <c r="G806" s="83"/>
      <c r="N806" s="83"/>
      <c r="U806" s="84"/>
      <c r="AA806" s="84"/>
      <c r="AC806" s="71"/>
    </row>
    <row r="807">
      <c r="A807" s="30"/>
      <c r="B807" s="30"/>
      <c r="C807" s="30"/>
      <c r="G807" s="83"/>
      <c r="N807" s="83"/>
      <c r="U807" s="84"/>
      <c r="AA807" s="84"/>
      <c r="AC807" s="71"/>
    </row>
    <row r="808">
      <c r="A808" s="30"/>
      <c r="B808" s="30"/>
      <c r="C808" s="30"/>
      <c r="G808" s="83"/>
      <c r="N808" s="83"/>
      <c r="U808" s="84"/>
      <c r="AA808" s="84"/>
      <c r="AC808" s="71"/>
    </row>
    <row r="809">
      <c r="A809" s="30"/>
      <c r="B809" s="30"/>
      <c r="C809" s="30"/>
      <c r="G809" s="83"/>
      <c r="N809" s="83"/>
      <c r="U809" s="84"/>
      <c r="AA809" s="84"/>
      <c r="AC809" s="71"/>
    </row>
    <row r="810">
      <c r="A810" s="30"/>
      <c r="B810" s="30"/>
      <c r="C810" s="30"/>
      <c r="G810" s="83"/>
      <c r="N810" s="83"/>
      <c r="U810" s="84"/>
      <c r="AA810" s="84"/>
      <c r="AC810" s="71"/>
    </row>
    <row r="811">
      <c r="A811" s="30"/>
      <c r="B811" s="30"/>
      <c r="C811" s="30"/>
      <c r="G811" s="83"/>
      <c r="N811" s="83"/>
      <c r="U811" s="84"/>
      <c r="AA811" s="84"/>
      <c r="AC811" s="71"/>
    </row>
    <row r="812">
      <c r="A812" s="30"/>
      <c r="B812" s="30"/>
      <c r="C812" s="30"/>
      <c r="G812" s="83"/>
      <c r="N812" s="83"/>
      <c r="U812" s="84"/>
      <c r="AA812" s="84"/>
      <c r="AC812" s="71"/>
    </row>
    <row r="813">
      <c r="A813" s="30"/>
      <c r="B813" s="30"/>
      <c r="C813" s="30"/>
      <c r="G813" s="83"/>
      <c r="N813" s="83"/>
      <c r="U813" s="84"/>
      <c r="AA813" s="84"/>
      <c r="AC813" s="71"/>
    </row>
    <row r="814">
      <c r="A814" s="30"/>
      <c r="B814" s="30"/>
      <c r="C814" s="30"/>
      <c r="G814" s="83"/>
      <c r="N814" s="83"/>
      <c r="U814" s="84"/>
      <c r="AA814" s="84"/>
      <c r="AC814" s="71"/>
    </row>
    <row r="815">
      <c r="A815" s="30"/>
      <c r="B815" s="30"/>
      <c r="C815" s="30"/>
      <c r="G815" s="83"/>
      <c r="N815" s="83"/>
      <c r="U815" s="84"/>
      <c r="AA815" s="84"/>
      <c r="AC815" s="71"/>
    </row>
    <row r="816">
      <c r="A816" s="30"/>
      <c r="B816" s="30"/>
      <c r="C816" s="30"/>
      <c r="G816" s="83"/>
      <c r="N816" s="83"/>
      <c r="U816" s="84"/>
      <c r="AA816" s="84"/>
      <c r="AC816" s="71"/>
    </row>
    <row r="817">
      <c r="A817" s="30"/>
      <c r="B817" s="30"/>
      <c r="C817" s="30"/>
      <c r="G817" s="83"/>
      <c r="N817" s="83"/>
      <c r="U817" s="84"/>
      <c r="AA817" s="84"/>
      <c r="AC817" s="71"/>
    </row>
    <row r="818">
      <c r="A818" s="30"/>
      <c r="B818" s="30"/>
      <c r="C818" s="30"/>
      <c r="G818" s="83"/>
      <c r="N818" s="83"/>
      <c r="U818" s="84"/>
      <c r="AA818" s="84"/>
      <c r="AC818" s="71"/>
    </row>
    <row r="819">
      <c r="A819" s="30"/>
      <c r="B819" s="30"/>
      <c r="C819" s="30"/>
      <c r="G819" s="83"/>
      <c r="N819" s="83"/>
      <c r="U819" s="84"/>
      <c r="AA819" s="84"/>
      <c r="AC819" s="71"/>
    </row>
    <row r="820">
      <c r="A820" s="30"/>
      <c r="B820" s="30"/>
      <c r="C820" s="30"/>
      <c r="G820" s="83"/>
      <c r="N820" s="83"/>
      <c r="U820" s="84"/>
      <c r="AA820" s="84"/>
      <c r="AC820" s="71"/>
    </row>
    <row r="821">
      <c r="A821" s="30"/>
      <c r="B821" s="30"/>
      <c r="C821" s="30"/>
      <c r="G821" s="83"/>
      <c r="N821" s="83"/>
      <c r="U821" s="84"/>
      <c r="AA821" s="84"/>
      <c r="AC821" s="71"/>
    </row>
    <row r="822">
      <c r="A822" s="30"/>
      <c r="B822" s="30"/>
      <c r="C822" s="30"/>
      <c r="G822" s="83"/>
      <c r="N822" s="83"/>
      <c r="U822" s="84"/>
      <c r="AA822" s="84"/>
      <c r="AC822" s="71"/>
    </row>
    <row r="823">
      <c r="A823" s="30"/>
      <c r="B823" s="30"/>
      <c r="C823" s="30"/>
      <c r="G823" s="83"/>
      <c r="N823" s="83"/>
      <c r="U823" s="84"/>
      <c r="AA823" s="84"/>
      <c r="AC823" s="71"/>
    </row>
    <row r="824">
      <c r="A824" s="30"/>
      <c r="B824" s="30"/>
      <c r="C824" s="30"/>
      <c r="G824" s="83"/>
      <c r="N824" s="83"/>
      <c r="U824" s="84"/>
      <c r="AA824" s="84"/>
      <c r="AC824" s="71"/>
    </row>
    <row r="825">
      <c r="A825" s="30"/>
      <c r="B825" s="30"/>
      <c r="C825" s="30"/>
      <c r="G825" s="83"/>
      <c r="N825" s="83"/>
      <c r="U825" s="84"/>
      <c r="AA825" s="84"/>
      <c r="AC825" s="71"/>
    </row>
    <row r="826">
      <c r="A826" s="30"/>
      <c r="B826" s="30"/>
      <c r="C826" s="30"/>
      <c r="G826" s="83"/>
      <c r="N826" s="83"/>
      <c r="U826" s="84"/>
      <c r="AA826" s="84"/>
      <c r="AC826" s="71"/>
    </row>
    <row r="827">
      <c r="A827" s="30"/>
      <c r="B827" s="30"/>
      <c r="C827" s="30"/>
      <c r="G827" s="83"/>
      <c r="N827" s="83"/>
      <c r="U827" s="84"/>
      <c r="AA827" s="84"/>
      <c r="AC827" s="71"/>
    </row>
    <row r="828">
      <c r="A828" s="30"/>
      <c r="B828" s="30"/>
      <c r="C828" s="30"/>
      <c r="G828" s="83"/>
      <c r="N828" s="83"/>
      <c r="U828" s="84"/>
      <c r="AA828" s="84"/>
      <c r="AC828" s="71"/>
    </row>
    <row r="829">
      <c r="A829" s="30"/>
      <c r="B829" s="30"/>
      <c r="C829" s="30"/>
      <c r="G829" s="83"/>
      <c r="N829" s="83"/>
      <c r="U829" s="84"/>
      <c r="AA829" s="84"/>
      <c r="AC829" s="71"/>
    </row>
    <row r="830">
      <c r="A830" s="30"/>
      <c r="B830" s="30"/>
      <c r="C830" s="30"/>
      <c r="G830" s="83"/>
      <c r="N830" s="83"/>
      <c r="U830" s="84"/>
      <c r="AA830" s="84"/>
      <c r="AC830" s="71"/>
    </row>
    <row r="831">
      <c r="A831" s="30"/>
      <c r="B831" s="30"/>
      <c r="C831" s="30"/>
      <c r="G831" s="83"/>
      <c r="N831" s="83"/>
      <c r="U831" s="84"/>
      <c r="AA831" s="84"/>
      <c r="AC831" s="71"/>
    </row>
    <row r="832">
      <c r="A832" s="30"/>
      <c r="B832" s="30"/>
      <c r="C832" s="30"/>
      <c r="G832" s="83"/>
      <c r="N832" s="83"/>
      <c r="U832" s="84"/>
      <c r="AA832" s="84"/>
      <c r="AC832" s="71"/>
    </row>
    <row r="833">
      <c r="A833" s="30"/>
      <c r="B833" s="30"/>
      <c r="C833" s="30"/>
      <c r="G833" s="83"/>
      <c r="N833" s="83"/>
      <c r="U833" s="84"/>
      <c r="AA833" s="84"/>
      <c r="AC833" s="71"/>
    </row>
    <row r="834">
      <c r="A834" s="30"/>
      <c r="B834" s="30"/>
      <c r="C834" s="30"/>
      <c r="G834" s="83"/>
      <c r="N834" s="83"/>
      <c r="U834" s="84"/>
      <c r="AA834" s="84"/>
      <c r="AC834" s="71"/>
    </row>
    <row r="835">
      <c r="A835" s="30"/>
      <c r="B835" s="30"/>
      <c r="C835" s="30"/>
      <c r="G835" s="83"/>
      <c r="N835" s="83"/>
      <c r="U835" s="84"/>
      <c r="AA835" s="84"/>
      <c r="AC835" s="71"/>
    </row>
    <row r="836">
      <c r="A836" s="30"/>
      <c r="B836" s="30"/>
      <c r="C836" s="30"/>
      <c r="G836" s="83"/>
      <c r="N836" s="83"/>
      <c r="U836" s="84"/>
      <c r="AA836" s="84"/>
      <c r="AC836" s="71"/>
    </row>
    <row r="837">
      <c r="A837" s="30"/>
      <c r="B837" s="30"/>
      <c r="C837" s="30"/>
      <c r="G837" s="83"/>
      <c r="N837" s="83"/>
      <c r="U837" s="84"/>
      <c r="AA837" s="84"/>
      <c r="AC837" s="71"/>
    </row>
    <row r="838">
      <c r="A838" s="30"/>
      <c r="B838" s="30"/>
      <c r="C838" s="30"/>
      <c r="G838" s="83"/>
      <c r="N838" s="83"/>
      <c r="U838" s="84"/>
      <c r="AA838" s="84"/>
      <c r="AC838" s="71"/>
    </row>
    <row r="839">
      <c r="A839" s="30"/>
      <c r="B839" s="30"/>
      <c r="C839" s="30"/>
      <c r="G839" s="83"/>
      <c r="N839" s="83"/>
      <c r="U839" s="84"/>
      <c r="AA839" s="84"/>
      <c r="AC839" s="71"/>
    </row>
    <row r="840">
      <c r="A840" s="30"/>
      <c r="B840" s="30"/>
      <c r="C840" s="30"/>
      <c r="G840" s="83"/>
      <c r="N840" s="83"/>
      <c r="U840" s="84"/>
      <c r="AA840" s="84"/>
      <c r="AC840" s="71"/>
    </row>
    <row r="841">
      <c r="A841" s="30"/>
      <c r="B841" s="30"/>
      <c r="C841" s="30"/>
      <c r="G841" s="83"/>
      <c r="N841" s="83"/>
      <c r="U841" s="84"/>
      <c r="AA841" s="84"/>
      <c r="AC841" s="71"/>
    </row>
    <row r="842">
      <c r="A842" s="30"/>
      <c r="B842" s="30"/>
      <c r="C842" s="30"/>
      <c r="G842" s="83"/>
      <c r="N842" s="83"/>
      <c r="U842" s="84"/>
      <c r="AA842" s="84"/>
      <c r="AC842" s="71"/>
    </row>
    <row r="843">
      <c r="A843" s="30"/>
      <c r="B843" s="30"/>
      <c r="C843" s="30"/>
      <c r="G843" s="83"/>
      <c r="N843" s="83"/>
      <c r="U843" s="84"/>
      <c r="AA843" s="84"/>
      <c r="AC843" s="71"/>
    </row>
    <row r="844">
      <c r="A844" s="30"/>
      <c r="B844" s="30"/>
      <c r="C844" s="30"/>
      <c r="G844" s="83"/>
      <c r="N844" s="83"/>
      <c r="U844" s="84"/>
      <c r="AA844" s="84"/>
      <c r="AC844" s="71"/>
    </row>
    <row r="845">
      <c r="A845" s="30"/>
      <c r="B845" s="30"/>
      <c r="C845" s="30"/>
      <c r="G845" s="83"/>
      <c r="N845" s="83"/>
      <c r="U845" s="84"/>
      <c r="AA845" s="84"/>
      <c r="AC845" s="71"/>
    </row>
    <row r="846">
      <c r="A846" s="30"/>
      <c r="B846" s="30"/>
      <c r="C846" s="30"/>
      <c r="G846" s="83"/>
      <c r="N846" s="83"/>
      <c r="U846" s="84"/>
      <c r="AA846" s="84"/>
      <c r="AC846" s="71"/>
    </row>
    <row r="847">
      <c r="A847" s="30"/>
      <c r="B847" s="30"/>
      <c r="C847" s="30"/>
      <c r="G847" s="83"/>
      <c r="N847" s="83"/>
      <c r="U847" s="84"/>
      <c r="AA847" s="84"/>
      <c r="AC847" s="71"/>
    </row>
    <row r="848">
      <c r="A848" s="30"/>
      <c r="B848" s="30"/>
      <c r="C848" s="30"/>
      <c r="G848" s="83"/>
      <c r="N848" s="83"/>
      <c r="U848" s="84"/>
      <c r="AA848" s="84"/>
      <c r="AC848" s="71"/>
    </row>
    <row r="849">
      <c r="A849" s="30"/>
      <c r="B849" s="30"/>
      <c r="C849" s="30"/>
      <c r="G849" s="83"/>
      <c r="N849" s="83"/>
      <c r="U849" s="84"/>
      <c r="AA849" s="84"/>
      <c r="AC849" s="71"/>
    </row>
    <row r="850">
      <c r="A850" s="30"/>
      <c r="B850" s="30"/>
      <c r="C850" s="30"/>
      <c r="G850" s="83"/>
      <c r="N850" s="83"/>
      <c r="U850" s="84"/>
      <c r="AA850" s="84"/>
      <c r="AC850" s="71"/>
    </row>
    <row r="851">
      <c r="A851" s="30"/>
      <c r="B851" s="30"/>
      <c r="C851" s="30"/>
      <c r="G851" s="83"/>
      <c r="N851" s="83"/>
      <c r="U851" s="84"/>
      <c r="AA851" s="84"/>
      <c r="AC851" s="71"/>
    </row>
    <row r="852">
      <c r="A852" s="30"/>
      <c r="B852" s="30"/>
      <c r="C852" s="30"/>
      <c r="G852" s="83"/>
      <c r="N852" s="83"/>
      <c r="U852" s="84"/>
      <c r="AA852" s="84"/>
      <c r="AC852" s="71"/>
    </row>
    <row r="853">
      <c r="A853" s="30"/>
      <c r="B853" s="30"/>
      <c r="C853" s="30"/>
      <c r="G853" s="83"/>
      <c r="N853" s="83"/>
      <c r="U853" s="84"/>
      <c r="AA853" s="84"/>
      <c r="AC853" s="71"/>
    </row>
    <row r="854">
      <c r="A854" s="30"/>
      <c r="B854" s="30"/>
      <c r="C854" s="30"/>
      <c r="G854" s="83"/>
      <c r="N854" s="83"/>
      <c r="U854" s="84"/>
      <c r="AA854" s="84"/>
      <c r="AC854" s="71"/>
    </row>
    <row r="855">
      <c r="A855" s="30"/>
      <c r="B855" s="30"/>
      <c r="C855" s="30"/>
      <c r="G855" s="83"/>
      <c r="N855" s="83"/>
      <c r="U855" s="84"/>
      <c r="AA855" s="84"/>
      <c r="AC855" s="71"/>
    </row>
    <row r="856">
      <c r="A856" s="30"/>
      <c r="B856" s="30"/>
      <c r="C856" s="30"/>
      <c r="G856" s="83"/>
      <c r="N856" s="83"/>
      <c r="U856" s="84"/>
      <c r="AA856" s="84"/>
      <c r="AC856" s="71"/>
    </row>
    <row r="857">
      <c r="A857" s="30"/>
      <c r="B857" s="30"/>
      <c r="C857" s="30"/>
      <c r="G857" s="83"/>
      <c r="N857" s="83"/>
      <c r="U857" s="84"/>
      <c r="AA857" s="84"/>
      <c r="AC857" s="71"/>
    </row>
    <row r="858">
      <c r="A858" s="30"/>
      <c r="B858" s="30"/>
      <c r="C858" s="30"/>
      <c r="G858" s="83"/>
      <c r="N858" s="83"/>
      <c r="U858" s="84"/>
      <c r="AA858" s="84"/>
      <c r="AC858" s="71"/>
    </row>
    <row r="859">
      <c r="A859" s="30"/>
      <c r="B859" s="30"/>
      <c r="C859" s="30"/>
      <c r="G859" s="83"/>
      <c r="N859" s="83"/>
      <c r="U859" s="84"/>
      <c r="AA859" s="84"/>
      <c r="AC859" s="71"/>
    </row>
    <row r="860">
      <c r="A860" s="30"/>
      <c r="B860" s="30"/>
      <c r="C860" s="30"/>
      <c r="G860" s="83"/>
      <c r="N860" s="83"/>
      <c r="U860" s="84"/>
      <c r="AA860" s="84"/>
      <c r="AC860" s="71"/>
    </row>
    <row r="861">
      <c r="A861" s="30"/>
      <c r="B861" s="30"/>
      <c r="C861" s="30"/>
      <c r="G861" s="83"/>
      <c r="N861" s="83"/>
      <c r="U861" s="84"/>
      <c r="AA861" s="84"/>
      <c r="AC861" s="71"/>
    </row>
    <row r="862">
      <c r="A862" s="30"/>
      <c r="B862" s="30"/>
      <c r="C862" s="30"/>
      <c r="G862" s="83"/>
      <c r="N862" s="83"/>
      <c r="U862" s="84"/>
      <c r="AA862" s="84"/>
      <c r="AC862" s="71"/>
    </row>
    <row r="863">
      <c r="A863" s="30"/>
      <c r="B863" s="30"/>
      <c r="C863" s="30"/>
      <c r="G863" s="83"/>
      <c r="N863" s="83"/>
      <c r="U863" s="84"/>
      <c r="AA863" s="84"/>
      <c r="AC863" s="71"/>
    </row>
    <row r="864">
      <c r="A864" s="30"/>
      <c r="B864" s="30"/>
      <c r="C864" s="30"/>
      <c r="G864" s="83"/>
      <c r="N864" s="83"/>
      <c r="U864" s="84"/>
      <c r="AA864" s="84"/>
      <c r="AC864" s="71"/>
    </row>
    <row r="865">
      <c r="A865" s="30"/>
      <c r="B865" s="30"/>
      <c r="C865" s="30"/>
      <c r="G865" s="83"/>
      <c r="N865" s="83"/>
      <c r="U865" s="84"/>
      <c r="AA865" s="84"/>
      <c r="AC865" s="71"/>
    </row>
    <row r="866">
      <c r="A866" s="30"/>
      <c r="B866" s="30"/>
      <c r="C866" s="30"/>
      <c r="G866" s="83"/>
      <c r="N866" s="83"/>
      <c r="U866" s="84"/>
      <c r="AA866" s="84"/>
      <c r="AC866" s="71"/>
    </row>
    <row r="867">
      <c r="A867" s="30"/>
      <c r="B867" s="30"/>
      <c r="C867" s="30"/>
      <c r="G867" s="83"/>
      <c r="N867" s="83"/>
      <c r="U867" s="84"/>
      <c r="AA867" s="84"/>
      <c r="AC867" s="71"/>
    </row>
    <row r="868">
      <c r="A868" s="30"/>
      <c r="B868" s="30"/>
      <c r="C868" s="30"/>
      <c r="G868" s="83"/>
      <c r="N868" s="83"/>
      <c r="U868" s="84"/>
      <c r="AA868" s="84"/>
      <c r="AC868" s="71"/>
    </row>
    <row r="869">
      <c r="A869" s="30"/>
      <c r="B869" s="30"/>
      <c r="C869" s="30"/>
      <c r="G869" s="83"/>
      <c r="N869" s="83"/>
      <c r="U869" s="84"/>
      <c r="AA869" s="84"/>
      <c r="AC869" s="71"/>
    </row>
    <row r="870">
      <c r="A870" s="30"/>
      <c r="B870" s="30"/>
      <c r="C870" s="30"/>
      <c r="G870" s="83"/>
      <c r="N870" s="83"/>
      <c r="U870" s="84"/>
      <c r="AA870" s="84"/>
      <c r="AC870" s="71"/>
    </row>
    <row r="871">
      <c r="A871" s="30"/>
      <c r="B871" s="30"/>
      <c r="C871" s="30"/>
      <c r="G871" s="83"/>
      <c r="N871" s="83"/>
      <c r="U871" s="84"/>
      <c r="AA871" s="84"/>
      <c r="AC871" s="71"/>
    </row>
    <row r="872">
      <c r="A872" s="30"/>
      <c r="B872" s="30"/>
      <c r="C872" s="30"/>
      <c r="G872" s="83"/>
      <c r="N872" s="83"/>
      <c r="U872" s="84"/>
      <c r="AA872" s="84"/>
      <c r="AC872" s="71"/>
    </row>
    <row r="873">
      <c r="A873" s="30"/>
      <c r="B873" s="30"/>
      <c r="C873" s="30"/>
      <c r="G873" s="83"/>
      <c r="N873" s="83"/>
      <c r="U873" s="84"/>
      <c r="AA873" s="84"/>
      <c r="AC873" s="71"/>
    </row>
    <row r="874">
      <c r="A874" s="30"/>
      <c r="B874" s="30"/>
      <c r="C874" s="30"/>
      <c r="G874" s="83"/>
      <c r="N874" s="83"/>
      <c r="U874" s="84"/>
      <c r="AA874" s="84"/>
      <c r="AC874" s="71"/>
    </row>
    <row r="875">
      <c r="A875" s="30"/>
      <c r="B875" s="30"/>
      <c r="C875" s="30"/>
      <c r="G875" s="83"/>
      <c r="N875" s="83"/>
      <c r="U875" s="84"/>
      <c r="AA875" s="84"/>
      <c r="AC875" s="71"/>
    </row>
    <row r="876">
      <c r="A876" s="30"/>
      <c r="B876" s="30"/>
      <c r="C876" s="30"/>
      <c r="G876" s="83"/>
      <c r="N876" s="83"/>
      <c r="U876" s="84"/>
      <c r="AA876" s="84"/>
      <c r="AC876" s="71"/>
    </row>
    <row r="877">
      <c r="A877" s="30"/>
      <c r="B877" s="30"/>
      <c r="C877" s="30"/>
      <c r="G877" s="83"/>
      <c r="N877" s="83"/>
      <c r="U877" s="84"/>
      <c r="AA877" s="84"/>
      <c r="AC877" s="71"/>
    </row>
    <row r="878">
      <c r="A878" s="30"/>
      <c r="B878" s="30"/>
      <c r="C878" s="30"/>
      <c r="G878" s="83"/>
      <c r="N878" s="83"/>
      <c r="U878" s="84"/>
      <c r="AA878" s="84"/>
      <c r="AC878" s="71"/>
    </row>
    <row r="879">
      <c r="A879" s="30"/>
      <c r="B879" s="30"/>
      <c r="C879" s="30"/>
      <c r="G879" s="83"/>
      <c r="N879" s="83"/>
      <c r="U879" s="84"/>
      <c r="AA879" s="84"/>
      <c r="AC879" s="71"/>
    </row>
    <row r="880">
      <c r="A880" s="30"/>
      <c r="B880" s="30"/>
      <c r="C880" s="30"/>
      <c r="G880" s="83"/>
      <c r="N880" s="83"/>
      <c r="U880" s="84"/>
      <c r="AA880" s="84"/>
      <c r="AC880" s="71"/>
    </row>
    <row r="881">
      <c r="A881" s="30"/>
      <c r="B881" s="30"/>
      <c r="C881" s="30"/>
      <c r="G881" s="83"/>
      <c r="N881" s="83"/>
      <c r="U881" s="84"/>
      <c r="AA881" s="84"/>
      <c r="AC881" s="71"/>
    </row>
    <row r="882">
      <c r="A882" s="30"/>
      <c r="B882" s="30"/>
      <c r="C882" s="30"/>
      <c r="G882" s="83"/>
      <c r="N882" s="83"/>
      <c r="U882" s="84"/>
      <c r="AA882" s="84"/>
      <c r="AC882" s="71"/>
    </row>
    <row r="883">
      <c r="A883" s="30"/>
      <c r="B883" s="30"/>
      <c r="C883" s="30"/>
      <c r="G883" s="83"/>
      <c r="N883" s="83"/>
      <c r="U883" s="84"/>
      <c r="AA883" s="84"/>
      <c r="AC883" s="71"/>
    </row>
    <row r="884">
      <c r="A884" s="30"/>
      <c r="B884" s="30"/>
      <c r="C884" s="30"/>
      <c r="G884" s="83"/>
      <c r="N884" s="83"/>
      <c r="U884" s="84"/>
      <c r="AA884" s="84"/>
      <c r="AC884" s="71"/>
    </row>
    <row r="885">
      <c r="A885" s="30"/>
      <c r="B885" s="30"/>
      <c r="C885" s="30"/>
      <c r="G885" s="83"/>
      <c r="N885" s="83"/>
      <c r="U885" s="84"/>
      <c r="AA885" s="84"/>
      <c r="AC885" s="71"/>
    </row>
    <row r="886">
      <c r="A886" s="30"/>
      <c r="B886" s="30"/>
      <c r="C886" s="30"/>
      <c r="G886" s="83"/>
      <c r="N886" s="83"/>
      <c r="U886" s="84"/>
      <c r="AA886" s="84"/>
      <c r="AC886" s="71"/>
    </row>
    <row r="887">
      <c r="A887" s="30"/>
      <c r="B887" s="30"/>
      <c r="C887" s="30"/>
      <c r="G887" s="83"/>
      <c r="N887" s="83"/>
      <c r="U887" s="84"/>
      <c r="AA887" s="84"/>
      <c r="AC887" s="71"/>
    </row>
    <row r="888">
      <c r="A888" s="30"/>
      <c r="B888" s="30"/>
      <c r="C888" s="30"/>
      <c r="G888" s="83"/>
      <c r="N888" s="83"/>
      <c r="U888" s="84"/>
      <c r="AA888" s="84"/>
      <c r="AC888" s="71"/>
    </row>
    <row r="889">
      <c r="A889" s="30"/>
      <c r="B889" s="30"/>
      <c r="C889" s="30"/>
      <c r="G889" s="83"/>
      <c r="N889" s="83"/>
      <c r="U889" s="84"/>
      <c r="AA889" s="84"/>
      <c r="AC889" s="71"/>
    </row>
    <row r="890">
      <c r="A890" s="30"/>
      <c r="B890" s="30"/>
      <c r="C890" s="30"/>
      <c r="G890" s="83"/>
      <c r="N890" s="83"/>
      <c r="U890" s="84"/>
      <c r="AA890" s="84"/>
      <c r="AC890" s="71"/>
    </row>
    <row r="891">
      <c r="A891" s="30"/>
      <c r="B891" s="30"/>
      <c r="C891" s="30"/>
      <c r="G891" s="83"/>
      <c r="N891" s="83"/>
      <c r="U891" s="84"/>
      <c r="AA891" s="84"/>
      <c r="AC891" s="71"/>
    </row>
    <row r="892">
      <c r="A892" s="30"/>
      <c r="B892" s="30"/>
      <c r="C892" s="30"/>
      <c r="G892" s="83"/>
      <c r="N892" s="83"/>
      <c r="U892" s="84"/>
      <c r="AA892" s="84"/>
      <c r="AC892" s="71"/>
    </row>
    <row r="893">
      <c r="A893" s="30"/>
      <c r="B893" s="30"/>
      <c r="C893" s="30"/>
      <c r="G893" s="83"/>
      <c r="N893" s="83"/>
      <c r="U893" s="84"/>
      <c r="AA893" s="84"/>
      <c r="AC893" s="71"/>
    </row>
    <row r="894">
      <c r="A894" s="30"/>
      <c r="B894" s="30"/>
      <c r="C894" s="30"/>
      <c r="G894" s="83"/>
      <c r="N894" s="83"/>
      <c r="U894" s="84"/>
      <c r="AA894" s="84"/>
      <c r="AC894" s="71"/>
    </row>
    <row r="895">
      <c r="A895" s="30"/>
      <c r="B895" s="30"/>
      <c r="C895" s="30"/>
      <c r="G895" s="83"/>
      <c r="N895" s="83"/>
      <c r="U895" s="84"/>
      <c r="AA895" s="84"/>
      <c r="AC895" s="71"/>
    </row>
    <row r="896">
      <c r="A896" s="30"/>
      <c r="B896" s="30"/>
      <c r="C896" s="30"/>
      <c r="G896" s="83"/>
      <c r="N896" s="83"/>
      <c r="U896" s="84"/>
      <c r="AA896" s="84"/>
      <c r="AC896" s="71"/>
    </row>
    <row r="897">
      <c r="A897" s="30"/>
      <c r="B897" s="30"/>
      <c r="C897" s="30"/>
      <c r="G897" s="83"/>
      <c r="N897" s="83"/>
      <c r="U897" s="84"/>
      <c r="AA897" s="84"/>
      <c r="AC897" s="71"/>
    </row>
    <row r="898">
      <c r="A898" s="30"/>
      <c r="B898" s="30"/>
      <c r="C898" s="30"/>
      <c r="G898" s="83"/>
      <c r="N898" s="83"/>
      <c r="U898" s="84"/>
      <c r="AA898" s="84"/>
      <c r="AC898" s="71"/>
    </row>
    <row r="899">
      <c r="A899" s="30"/>
      <c r="B899" s="30"/>
      <c r="C899" s="30"/>
      <c r="G899" s="83"/>
      <c r="N899" s="83"/>
      <c r="U899" s="84"/>
      <c r="AA899" s="84"/>
      <c r="AC899" s="71"/>
    </row>
    <row r="900">
      <c r="A900" s="30"/>
      <c r="B900" s="30"/>
      <c r="C900" s="30"/>
      <c r="G900" s="83"/>
      <c r="N900" s="83"/>
      <c r="U900" s="84"/>
      <c r="AA900" s="84"/>
      <c r="AC900" s="71"/>
    </row>
    <row r="901">
      <c r="A901" s="30"/>
      <c r="B901" s="30"/>
      <c r="C901" s="30"/>
      <c r="G901" s="83"/>
      <c r="N901" s="83"/>
      <c r="U901" s="84"/>
      <c r="AA901" s="84"/>
      <c r="AC901" s="71"/>
    </row>
    <row r="902">
      <c r="A902" s="30"/>
      <c r="B902" s="30"/>
      <c r="C902" s="30"/>
      <c r="G902" s="83"/>
      <c r="N902" s="83"/>
      <c r="U902" s="84"/>
      <c r="AA902" s="84"/>
      <c r="AC902" s="71"/>
    </row>
    <row r="903">
      <c r="A903" s="30"/>
      <c r="B903" s="30"/>
      <c r="C903" s="30"/>
      <c r="G903" s="83"/>
      <c r="N903" s="83"/>
      <c r="U903" s="84"/>
      <c r="AA903" s="84"/>
      <c r="AC903" s="71"/>
    </row>
    <row r="904">
      <c r="A904" s="30"/>
      <c r="B904" s="30"/>
      <c r="C904" s="30"/>
      <c r="G904" s="83"/>
      <c r="N904" s="83"/>
      <c r="U904" s="84"/>
      <c r="AA904" s="84"/>
      <c r="AC904" s="71"/>
    </row>
    <row r="905">
      <c r="A905" s="30"/>
      <c r="B905" s="30"/>
      <c r="C905" s="30"/>
      <c r="G905" s="83"/>
      <c r="N905" s="83"/>
      <c r="U905" s="84"/>
      <c r="AA905" s="84"/>
      <c r="AC905" s="71"/>
    </row>
    <row r="906">
      <c r="A906" s="30"/>
      <c r="B906" s="30"/>
      <c r="C906" s="30"/>
      <c r="G906" s="83"/>
      <c r="N906" s="83"/>
      <c r="U906" s="84"/>
      <c r="AA906" s="84"/>
      <c r="AC906" s="71"/>
    </row>
    <row r="907">
      <c r="A907" s="30"/>
      <c r="B907" s="30"/>
      <c r="C907" s="30"/>
      <c r="G907" s="83"/>
      <c r="N907" s="83"/>
      <c r="U907" s="84"/>
      <c r="AA907" s="84"/>
      <c r="AC907" s="71"/>
    </row>
    <row r="908">
      <c r="A908" s="30"/>
      <c r="B908" s="30"/>
      <c r="C908" s="30"/>
      <c r="G908" s="83"/>
      <c r="N908" s="83"/>
      <c r="U908" s="84"/>
      <c r="AA908" s="84"/>
      <c r="AC908" s="71"/>
    </row>
    <row r="909">
      <c r="A909" s="30"/>
      <c r="B909" s="30"/>
      <c r="C909" s="30"/>
      <c r="G909" s="83"/>
      <c r="N909" s="83"/>
      <c r="U909" s="84"/>
      <c r="AA909" s="84"/>
      <c r="AC909" s="71"/>
    </row>
    <row r="910">
      <c r="A910" s="30"/>
      <c r="B910" s="30"/>
      <c r="C910" s="30"/>
      <c r="G910" s="83"/>
      <c r="N910" s="83"/>
      <c r="U910" s="84"/>
      <c r="AA910" s="84"/>
      <c r="AC910" s="71"/>
    </row>
    <row r="911">
      <c r="A911" s="30"/>
      <c r="B911" s="30"/>
      <c r="C911" s="30"/>
      <c r="G911" s="83"/>
      <c r="N911" s="83"/>
      <c r="U911" s="84"/>
      <c r="AA911" s="84"/>
      <c r="AC911" s="71"/>
    </row>
    <row r="912">
      <c r="A912" s="30"/>
      <c r="B912" s="30"/>
      <c r="C912" s="30"/>
      <c r="G912" s="83"/>
      <c r="N912" s="83"/>
      <c r="U912" s="84"/>
      <c r="AA912" s="84"/>
      <c r="AC912" s="71"/>
    </row>
    <row r="913">
      <c r="A913" s="30"/>
      <c r="B913" s="30"/>
      <c r="C913" s="30"/>
      <c r="G913" s="83"/>
      <c r="N913" s="83"/>
      <c r="U913" s="84"/>
      <c r="AA913" s="84"/>
      <c r="AC913" s="71"/>
    </row>
    <row r="914">
      <c r="A914" s="30"/>
      <c r="B914" s="30"/>
      <c r="C914" s="30"/>
      <c r="G914" s="83"/>
      <c r="N914" s="83"/>
      <c r="U914" s="84"/>
      <c r="AA914" s="84"/>
      <c r="AC914" s="71"/>
    </row>
    <row r="915">
      <c r="A915" s="30"/>
      <c r="B915" s="30"/>
      <c r="C915" s="30"/>
      <c r="G915" s="83"/>
      <c r="N915" s="83"/>
      <c r="U915" s="84"/>
      <c r="AA915" s="84"/>
      <c r="AC915" s="71"/>
    </row>
    <row r="916">
      <c r="A916" s="30"/>
      <c r="B916" s="30"/>
      <c r="C916" s="30"/>
      <c r="G916" s="83"/>
      <c r="N916" s="83"/>
      <c r="U916" s="84"/>
      <c r="AA916" s="84"/>
      <c r="AC916" s="71"/>
    </row>
    <row r="917">
      <c r="A917" s="30"/>
      <c r="B917" s="30"/>
      <c r="C917" s="30"/>
      <c r="G917" s="83"/>
      <c r="N917" s="83"/>
      <c r="U917" s="84"/>
      <c r="AA917" s="84"/>
      <c r="AC917" s="71"/>
    </row>
    <row r="918">
      <c r="A918" s="30"/>
      <c r="B918" s="30"/>
      <c r="C918" s="30"/>
      <c r="G918" s="83"/>
      <c r="N918" s="83"/>
      <c r="U918" s="84"/>
      <c r="AA918" s="84"/>
      <c r="AC918" s="71"/>
    </row>
    <row r="919">
      <c r="A919" s="30"/>
      <c r="B919" s="30"/>
      <c r="C919" s="30"/>
      <c r="G919" s="83"/>
      <c r="N919" s="83"/>
      <c r="U919" s="84"/>
      <c r="AA919" s="84"/>
      <c r="AC919" s="71"/>
    </row>
    <row r="920">
      <c r="A920" s="30"/>
      <c r="B920" s="30"/>
      <c r="C920" s="30"/>
      <c r="G920" s="83"/>
      <c r="N920" s="83"/>
      <c r="U920" s="84"/>
      <c r="AA920" s="84"/>
      <c r="AC920" s="71"/>
    </row>
    <row r="921">
      <c r="A921" s="30"/>
      <c r="B921" s="30"/>
      <c r="C921" s="30"/>
      <c r="G921" s="83"/>
      <c r="N921" s="83"/>
      <c r="U921" s="84"/>
      <c r="AA921" s="84"/>
      <c r="AC921" s="71"/>
    </row>
    <row r="922">
      <c r="A922" s="30"/>
      <c r="B922" s="30"/>
      <c r="C922" s="30"/>
      <c r="G922" s="83"/>
      <c r="N922" s="83"/>
      <c r="U922" s="84"/>
      <c r="AA922" s="84"/>
      <c r="AC922" s="71"/>
    </row>
    <row r="923">
      <c r="A923" s="30"/>
      <c r="B923" s="30"/>
      <c r="C923" s="30"/>
      <c r="G923" s="83"/>
      <c r="N923" s="83"/>
      <c r="U923" s="84"/>
      <c r="AA923" s="84"/>
      <c r="AC923" s="71"/>
    </row>
    <row r="924">
      <c r="A924" s="30"/>
      <c r="B924" s="30"/>
      <c r="C924" s="30"/>
      <c r="G924" s="83"/>
      <c r="N924" s="83"/>
      <c r="U924" s="84"/>
      <c r="AA924" s="84"/>
      <c r="AC924" s="71"/>
    </row>
    <row r="925">
      <c r="A925" s="30"/>
      <c r="B925" s="30"/>
      <c r="C925" s="30"/>
      <c r="G925" s="83"/>
      <c r="N925" s="83"/>
      <c r="U925" s="84"/>
      <c r="AA925" s="84"/>
      <c r="AC925" s="71"/>
    </row>
    <row r="926">
      <c r="A926" s="30"/>
      <c r="B926" s="30"/>
      <c r="C926" s="30"/>
      <c r="G926" s="83"/>
      <c r="N926" s="83"/>
      <c r="U926" s="84"/>
      <c r="AA926" s="84"/>
      <c r="AC926" s="71"/>
    </row>
    <row r="927">
      <c r="A927" s="30"/>
      <c r="B927" s="30"/>
      <c r="C927" s="30"/>
      <c r="G927" s="83"/>
      <c r="N927" s="83"/>
      <c r="U927" s="84"/>
      <c r="AA927" s="84"/>
      <c r="AC927" s="71"/>
    </row>
    <row r="928">
      <c r="A928" s="30"/>
      <c r="B928" s="30"/>
      <c r="C928" s="30"/>
      <c r="G928" s="83"/>
      <c r="N928" s="83"/>
      <c r="U928" s="84"/>
      <c r="AA928" s="84"/>
      <c r="AC928" s="71"/>
    </row>
    <row r="929">
      <c r="A929" s="30"/>
      <c r="B929" s="30"/>
      <c r="C929" s="30"/>
      <c r="G929" s="83"/>
      <c r="N929" s="83"/>
      <c r="U929" s="84"/>
      <c r="AA929" s="84"/>
      <c r="AC929" s="71"/>
    </row>
    <row r="930">
      <c r="A930" s="30"/>
      <c r="B930" s="30"/>
      <c r="C930" s="30"/>
      <c r="G930" s="83"/>
      <c r="N930" s="83"/>
      <c r="U930" s="84"/>
      <c r="AA930" s="84"/>
      <c r="AC930" s="71"/>
    </row>
    <row r="931">
      <c r="A931" s="30"/>
      <c r="B931" s="30"/>
      <c r="C931" s="30"/>
      <c r="G931" s="83"/>
      <c r="N931" s="83"/>
      <c r="U931" s="84"/>
      <c r="AA931" s="84"/>
      <c r="AC931" s="71"/>
    </row>
    <row r="932">
      <c r="A932" s="30"/>
      <c r="B932" s="30"/>
      <c r="C932" s="30"/>
      <c r="G932" s="83"/>
      <c r="N932" s="83"/>
      <c r="U932" s="84"/>
      <c r="AA932" s="84"/>
      <c r="AC932" s="71"/>
    </row>
    <row r="933">
      <c r="A933" s="30"/>
      <c r="B933" s="30"/>
      <c r="C933" s="30"/>
      <c r="G933" s="83"/>
      <c r="N933" s="83"/>
      <c r="U933" s="84"/>
      <c r="AA933" s="84"/>
      <c r="AC933" s="71"/>
    </row>
    <row r="934">
      <c r="A934" s="30"/>
      <c r="B934" s="30"/>
      <c r="C934" s="30"/>
      <c r="G934" s="83"/>
      <c r="N934" s="83"/>
      <c r="U934" s="84"/>
      <c r="AA934" s="84"/>
      <c r="AC934" s="71"/>
    </row>
    <row r="935">
      <c r="A935" s="30"/>
      <c r="B935" s="30"/>
      <c r="C935" s="30"/>
      <c r="G935" s="83"/>
      <c r="N935" s="83"/>
      <c r="U935" s="84"/>
      <c r="AA935" s="84"/>
      <c r="AC935" s="71"/>
    </row>
    <row r="936">
      <c r="A936" s="30"/>
      <c r="B936" s="30"/>
      <c r="C936" s="30"/>
      <c r="G936" s="83"/>
      <c r="N936" s="83"/>
      <c r="U936" s="84"/>
      <c r="AA936" s="84"/>
      <c r="AC936" s="71"/>
    </row>
    <row r="937">
      <c r="A937" s="30"/>
      <c r="B937" s="30"/>
      <c r="C937" s="30"/>
      <c r="G937" s="83"/>
      <c r="N937" s="83"/>
      <c r="U937" s="84"/>
      <c r="AA937" s="84"/>
      <c r="AC937" s="71"/>
    </row>
    <row r="938">
      <c r="A938" s="30"/>
      <c r="B938" s="30"/>
      <c r="C938" s="30"/>
      <c r="G938" s="83"/>
      <c r="N938" s="83"/>
      <c r="U938" s="84"/>
      <c r="AA938" s="84"/>
      <c r="AC938" s="71"/>
    </row>
    <row r="939">
      <c r="A939" s="30"/>
      <c r="B939" s="30"/>
      <c r="C939" s="30"/>
      <c r="G939" s="83"/>
      <c r="N939" s="83"/>
      <c r="U939" s="84"/>
      <c r="AA939" s="84"/>
      <c r="AC939" s="71"/>
    </row>
    <row r="940">
      <c r="A940" s="30"/>
      <c r="B940" s="30"/>
      <c r="C940" s="30"/>
      <c r="G940" s="83"/>
      <c r="N940" s="83"/>
      <c r="U940" s="84"/>
      <c r="AA940" s="84"/>
      <c r="AC940" s="71"/>
    </row>
    <row r="941">
      <c r="A941" s="30"/>
      <c r="B941" s="30"/>
      <c r="C941" s="30"/>
      <c r="G941" s="83"/>
      <c r="N941" s="83"/>
      <c r="U941" s="84"/>
      <c r="AA941" s="84"/>
      <c r="AC941" s="71"/>
    </row>
    <row r="942">
      <c r="A942" s="30"/>
      <c r="B942" s="30"/>
      <c r="C942" s="30"/>
      <c r="G942" s="83"/>
      <c r="N942" s="83"/>
      <c r="U942" s="84"/>
      <c r="AA942" s="84"/>
      <c r="AC942" s="71"/>
    </row>
    <row r="943">
      <c r="A943" s="30"/>
      <c r="B943" s="30"/>
      <c r="C943" s="30"/>
      <c r="G943" s="83"/>
      <c r="N943" s="83"/>
      <c r="U943" s="84"/>
      <c r="AA943" s="84"/>
      <c r="AC943" s="71"/>
    </row>
    <row r="944">
      <c r="A944" s="30"/>
      <c r="B944" s="30"/>
      <c r="C944" s="30"/>
      <c r="G944" s="83"/>
      <c r="N944" s="83"/>
      <c r="U944" s="84"/>
      <c r="AA944" s="84"/>
      <c r="AC944" s="71"/>
    </row>
    <row r="945">
      <c r="A945" s="30"/>
      <c r="B945" s="30"/>
      <c r="C945" s="30"/>
      <c r="G945" s="83"/>
      <c r="N945" s="83"/>
      <c r="U945" s="84"/>
      <c r="AA945" s="84"/>
      <c r="AC945" s="71"/>
    </row>
    <row r="946">
      <c r="A946" s="30"/>
      <c r="B946" s="30"/>
      <c r="C946" s="30"/>
      <c r="G946" s="83"/>
      <c r="N946" s="83"/>
      <c r="U946" s="84"/>
      <c r="AA946" s="84"/>
      <c r="AC946" s="71"/>
    </row>
    <row r="947">
      <c r="A947" s="30"/>
      <c r="B947" s="30"/>
      <c r="C947" s="30"/>
      <c r="G947" s="83"/>
      <c r="N947" s="83"/>
      <c r="U947" s="84"/>
      <c r="AA947" s="84"/>
      <c r="AC947" s="71"/>
    </row>
    <row r="948">
      <c r="A948" s="30"/>
      <c r="B948" s="30"/>
      <c r="C948" s="30"/>
      <c r="G948" s="83"/>
      <c r="N948" s="83"/>
      <c r="U948" s="84"/>
      <c r="AA948" s="84"/>
      <c r="AC948" s="71"/>
    </row>
    <row r="949">
      <c r="A949" s="30"/>
      <c r="B949" s="30"/>
      <c r="C949" s="30"/>
      <c r="G949" s="83"/>
      <c r="N949" s="83"/>
      <c r="U949" s="84"/>
      <c r="AA949" s="84"/>
      <c r="AC949" s="71"/>
    </row>
    <row r="950">
      <c r="A950" s="30"/>
      <c r="B950" s="30"/>
      <c r="C950" s="30"/>
      <c r="G950" s="83"/>
      <c r="N950" s="83"/>
      <c r="U950" s="84"/>
      <c r="AA950" s="84"/>
      <c r="AC950" s="71"/>
    </row>
    <row r="951">
      <c r="A951" s="30"/>
      <c r="B951" s="30"/>
      <c r="C951" s="30"/>
      <c r="G951" s="83"/>
      <c r="N951" s="83"/>
      <c r="U951" s="84"/>
      <c r="AA951" s="84"/>
      <c r="AC951" s="71"/>
    </row>
    <row r="952">
      <c r="A952" s="30"/>
      <c r="B952" s="30"/>
      <c r="C952" s="30"/>
      <c r="G952" s="83"/>
      <c r="N952" s="83"/>
      <c r="U952" s="84"/>
      <c r="AA952" s="84"/>
      <c r="AC952" s="71"/>
    </row>
    <row r="953">
      <c r="A953" s="30"/>
      <c r="B953" s="30"/>
      <c r="C953" s="30"/>
      <c r="G953" s="83"/>
      <c r="N953" s="83"/>
      <c r="U953" s="84"/>
      <c r="AA953" s="84"/>
      <c r="AC953" s="71"/>
    </row>
    <row r="954">
      <c r="A954" s="30"/>
      <c r="B954" s="30"/>
      <c r="C954" s="30"/>
      <c r="G954" s="83"/>
      <c r="N954" s="83"/>
      <c r="U954" s="84"/>
      <c r="AA954" s="84"/>
      <c r="AC954" s="71"/>
    </row>
    <row r="955">
      <c r="A955" s="30"/>
      <c r="B955" s="30"/>
      <c r="C955" s="30"/>
      <c r="G955" s="83"/>
      <c r="N955" s="83"/>
      <c r="U955" s="84"/>
      <c r="AA955" s="84"/>
      <c r="AC955" s="71"/>
    </row>
    <row r="956">
      <c r="A956" s="30"/>
      <c r="B956" s="30"/>
      <c r="C956" s="30"/>
      <c r="G956" s="83"/>
      <c r="N956" s="83"/>
      <c r="U956" s="84"/>
      <c r="AA956" s="84"/>
      <c r="AC956" s="71"/>
    </row>
    <row r="957">
      <c r="A957" s="30"/>
      <c r="B957" s="30"/>
      <c r="C957" s="30"/>
      <c r="G957" s="83"/>
      <c r="N957" s="83"/>
      <c r="U957" s="84"/>
      <c r="AA957" s="84"/>
      <c r="AC957" s="71"/>
    </row>
    <row r="958">
      <c r="A958" s="30"/>
      <c r="B958" s="30"/>
      <c r="C958" s="30"/>
      <c r="G958" s="83"/>
      <c r="N958" s="83"/>
      <c r="U958" s="84"/>
      <c r="AA958" s="84"/>
      <c r="AC958" s="71"/>
    </row>
    <row r="959">
      <c r="A959" s="30"/>
      <c r="B959" s="30"/>
      <c r="C959" s="30"/>
      <c r="G959" s="83"/>
      <c r="N959" s="83"/>
      <c r="U959" s="84"/>
      <c r="AA959" s="84"/>
      <c r="AC959" s="71"/>
    </row>
    <row r="960">
      <c r="A960" s="30"/>
      <c r="B960" s="30"/>
      <c r="C960" s="30"/>
      <c r="G960" s="83"/>
      <c r="N960" s="83"/>
      <c r="U960" s="84"/>
      <c r="AA960" s="84"/>
      <c r="AC960" s="71"/>
    </row>
    <row r="961">
      <c r="A961" s="30"/>
      <c r="B961" s="30"/>
      <c r="C961" s="30"/>
      <c r="G961" s="83"/>
      <c r="N961" s="83"/>
      <c r="U961" s="84"/>
      <c r="AA961" s="84"/>
      <c r="AC961" s="71"/>
    </row>
    <row r="962">
      <c r="A962" s="30"/>
      <c r="B962" s="30"/>
      <c r="C962" s="30"/>
      <c r="G962" s="83"/>
      <c r="N962" s="83"/>
      <c r="U962" s="84"/>
      <c r="AA962" s="84"/>
      <c r="AC962" s="71"/>
    </row>
    <row r="963">
      <c r="A963" s="30"/>
      <c r="B963" s="30"/>
      <c r="C963" s="30"/>
      <c r="G963" s="83"/>
      <c r="N963" s="83"/>
      <c r="U963" s="84"/>
      <c r="AA963" s="84"/>
      <c r="AC963" s="71"/>
    </row>
    <row r="964">
      <c r="A964" s="30"/>
      <c r="B964" s="30"/>
      <c r="C964" s="30"/>
      <c r="G964" s="83"/>
      <c r="N964" s="83"/>
      <c r="U964" s="84"/>
      <c r="AA964" s="84"/>
      <c r="AC964" s="71"/>
    </row>
    <row r="965">
      <c r="A965" s="30"/>
      <c r="B965" s="30"/>
      <c r="C965" s="30"/>
      <c r="G965" s="83"/>
      <c r="N965" s="83"/>
      <c r="U965" s="84"/>
      <c r="AA965" s="84"/>
      <c r="AC965" s="71"/>
    </row>
    <row r="966">
      <c r="A966" s="30"/>
      <c r="B966" s="30"/>
      <c r="C966" s="30"/>
      <c r="G966" s="83"/>
      <c r="N966" s="83"/>
      <c r="U966" s="84"/>
      <c r="AA966" s="84"/>
      <c r="AC966" s="71"/>
    </row>
    <row r="967">
      <c r="A967" s="30"/>
      <c r="B967" s="30"/>
      <c r="C967" s="30"/>
      <c r="G967" s="83"/>
      <c r="N967" s="83"/>
      <c r="U967" s="84"/>
      <c r="AA967" s="84"/>
      <c r="AC967" s="71"/>
    </row>
    <row r="968">
      <c r="A968" s="30"/>
      <c r="B968" s="30"/>
      <c r="C968" s="30"/>
      <c r="G968" s="83"/>
      <c r="N968" s="83"/>
      <c r="U968" s="84"/>
      <c r="AA968" s="84"/>
      <c r="AC968" s="71"/>
    </row>
    <row r="969">
      <c r="A969" s="30"/>
      <c r="B969" s="30"/>
      <c r="C969" s="30"/>
      <c r="G969" s="83"/>
      <c r="N969" s="83"/>
      <c r="U969" s="84"/>
      <c r="AA969" s="84"/>
      <c r="AC969" s="71"/>
    </row>
    <row r="970">
      <c r="A970" s="30"/>
      <c r="B970" s="30"/>
      <c r="C970" s="30"/>
      <c r="G970" s="83"/>
      <c r="N970" s="83"/>
      <c r="U970" s="84"/>
      <c r="AA970" s="84"/>
      <c r="AC970" s="71"/>
    </row>
    <row r="971">
      <c r="A971" s="30"/>
      <c r="B971" s="30"/>
      <c r="C971" s="30"/>
      <c r="G971" s="83"/>
      <c r="N971" s="83"/>
      <c r="U971" s="84"/>
      <c r="AA971" s="84"/>
      <c r="AC971" s="71"/>
    </row>
    <row r="972">
      <c r="A972" s="30"/>
      <c r="B972" s="30"/>
      <c r="C972" s="30"/>
      <c r="G972" s="83"/>
      <c r="N972" s="83"/>
      <c r="U972" s="84"/>
      <c r="AA972" s="84"/>
      <c r="AC972" s="71"/>
    </row>
    <row r="973">
      <c r="A973" s="30"/>
      <c r="B973" s="30"/>
      <c r="C973" s="30"/>
      <c r="G973" s="83"/>
      <c r="N973" s="83"/>
      <c r="U973" s="84"/>
      <c r="AA973" s="84"/>
      <c r="AC973" s="71"/>
    </row>
    <row r="974">
      <c r="A974" s="30"/>
      <c r="B974" s="30"/>
      <c r="C974" s="30"/>
      <c r="G974" s="83"/>
      <c r="N974" s="83"/>
      <c r="U974" s="84"/>
      <c r="AA974" s="84"/>
      <c r="AC974" s="71"/>
    </row>
    <row r="975">
      <c r="A975" s="30"/>
      <c r="B975" s="30"/>
      <c r="C975" s="30"/>
      <c r="G975" s="83"/>
      <c r="N975" s="83"/>
      <c r="U975" s="84"/>
      <c r="AA975" s="84"/>
      <c r="AC975" s="71"/>
    </row>
    <row r="976">
      <c r="A976" s="30"/>
      <c r="B976" s="30"/>
      <c r="C976" s="30"/>
      <c r="G976" s="83"/>
      <c r="N976" s="83"/>
      <c r="U976" s="84"/>
      <c r="AA976" s="84"/>
      <c r="AC976" s="71"/>
    </row>
    <row r="977">
      <c r="A977" s="30"/>
      <c r="B977" s="30"/>
      <c r="C977" s="30"/>
      <c r="G977" s="83"/>
      <c r="N977" s="83"/>
      <c r="U977" s="84"/>
      <c r="AA977" s="84"/>
      <c r="AC977" s="71"/>
    </row>
    <row r="978">
      <c r="A978" s="30"/>
      <c r="B978" s="30"/>
      <c r="C978" s="30"/>
      <c r="G978" s="83"/>
      <c r="N978" s="83"/>
      <c r="U978" s="84"/>
      <c r="AA978" s="84"/>
      <c r="AC978" s="71"/>
    </row>
    <row r="979">
      <c r="A979" s="30"/>
      <c r="B979" s="30"/>
      <c r="C979" s="30"/>
      <c r="G979" s="83"/>
      <c r="N979" s="83"/>
      <c r="U979" s="84"/>
      <c r="AA979" s="84"/>
      <c r="AC979" s="71"/>
    </row>
    <row r="980">
      <c r="A980" s="30"/>
      <c r="B980" s="30"/>
      <c r="C980" s="30"/>
      <c r="G980" s="83"/>
      <c r="N980" s="83"/>
      <c r="U980" s="84"/>
      <c r="AA980" s="84"/>
      <c r="AC980" s="71"/>
    </row>
    <row r="981">
      <c r="A981" s="30"/>
      <c r="B981" s="30"/>
      <c r="C981" s="30"/>
      <c r="G981" s="83"/>
      <c r="N981" s="83"/>
      <c r="U981" s="84"/>
      <c r="AA981" s="84"/>
      <c r="AC981" s="71"/>
    </row>
    <row r="982">
      <c r="A982" s="30"/>
      <c r="B982" s="30"/>
      <c r="C982" s="30"/>
      <c r="G982" s="83"/>
      <c r="N982" s="83"/>
      <c r="U982" s="84"/>
      <c r="AA982" s="84"/>
      <c r="AC982" s="71"/>
    </row>
    <row r="983">
      <c r="A983" s="30"/>
      <c r="B983" s="30"/>
      <c r="C983" s="30"/>
      <c r="G983" s="83"/>
      <c r="N983" s="83"/>
      <c r="U983" s="84"/>
      <c r="AA983" s="84"/>
      <c r="AC983" s="71"/>
    </row>
    <row r="984">
      <c r="A984" s="30"/>
      <c r="B984" s="30"/>
      <c r="C984" s="30"/>
      <c r="G984" s="83"/>
      <c r="N984" s="83"/>
      <c r="U984" s="84"/>
      <c r="AA984" s="84"/>
      <c r="AC984" s="71"/>
    </row>
    <row r="985">
      <c r="A985" s="30"/>
      <c r="B985" s="30"/>
      <c r="C985" s="30"/>
      <c r="G985" s="83"/>
      <c r="N985" s="83"/>
      <c r="U985" s="84"/>
      <c r="AA985" s="84"/>
      <c r="AC985" s="71"/>
    </row>
    <row r="986">
      <c r="A986" s="30"/>
      <c r="B986" s="30"/>
      <c r="C986" s="30"/>
      <c r="G986" s="83"/>
      <c r="N986" s="83"/>
      <c r="U986" s="84"/>
      <c r="AA986" s="84"/>
      <c r="AC986" s="71"/>
    </row>
    <row r="987">
      <c r="A987" s="30"/>
      <c r="B987" s="30"/>
      <c r="C987" s="30"/>
      <c r="G987" s="83"/>
      <c r="N987" s="83"/>
      <c r="U987" s="84"/>
      <c r="AA987" s="84"/>
      <c r="AC987" s="71"/>
    </row>
    <row r="988">
      <c r="A988" s="30"/>
      <c r="B988" s="30"/>
      <c r="C988" s="30"/>
      <c r="G988" s="83"/>
      <c r="N988" s="83"/>
      <c r="U988" s="84"/>
      <c r="AA988" s="84"/>
      <c r="AC988" s="71"/>
    </row>
    <row r="989">
      <c r="A989" s="30"/>
      <c r="B989" s="30"/>
      <c r="C989" s="30"/>
      <c r="G989" s="83"/>
      <c r="N989" s="83"/>
      <c r="U989" s="84"/>
      <c r="AA989" s="84"/>
      <c r="AC989" s="71"/>
    </row>
    <row r="990">
      <c r="A990" s="30"/>
      <c r="B990" s="30"/>
      <c r="C990" s="30"/>
      <c r="G990" s="83"/>
      <c r="N990" s="83"/>
      <c r="U990" s="84"/>
      <c r="AA990" s="84"/>
      <c r="AC990" s="71"/>
    </row>
    <row r="991">
      <c r="A991" s="30"/>
      <c r="B991" s="30"/>
      <c r="C991" s="30"/>
      <c r="G991" s="83"/>
      <c r="N991" s="83"/>
      <c r="U991" s="84"/>
      <c r="AA991" s="84"/>
      <c r="AC991" s="71"/>
    </row>
    <row r="992">
      <c r="A992" s="30"/>
      <c r="B992" s="30"/>
      <c r="C992" s="30"/>
      <c r="G992" s="83"/>
      <c r="N992" s="83"/>
      <c r="U992" s="84"/>
      <c r="AA992" s="84"/>
      <c r="AC992" s="71"/>
    </row>
    <row r="993">
      <c r="A993" s="30"/>
      <c r="B993" s="30"/>
      <c r="C993" s="30"/>
      <c r="G993" s="83"/>
      <c r="N993" s="83"/>
      <c r="U993" s="84"/>
      <c r="AA993" s="84"/>
      <c r="AC993" s="71"/>
    </row>
    <row r="994">
      <c r="A994" s="30"/>
      <c r="B994" s="30"/>
      <c r="C994" s="30"/>
      <c r="G994" s="83"/>
      <c r="N994" s="83"/>
      <c r="U994" s="84"/>
      <c r="AA994" s="84"/>
      <c r="AC994" s="71"/>
    </row>
    <row r="995">
      <c r="A995" s="30"/>
      <c r="B995" s="30"/>
      <c r="C995" s="30"/>
      <c r="G995" s="83"/>
      <c r="N995" s="83"/>
      <c r="U995" s="84"/>
      <c r="AA995" s="84"/>
      <c r="AC995" s="71"/>
    </row>
    <row r="996">
      <c r="A996" s="30"/>
      <c r="B996" s="30"/>
      <c r="C996" s="30"/>
      <c r="G996" s="83"/>
      <c r="N996" s="83"/>
      <c r="U996" s="84"/>
      <c r="AA996" s="84"/>
      <c r="AC996" s="71"/>
    </row>
    <row r="997">
      <c r="A997" s="30"/>
      <c r="B997" s="30"/>
      <c r="C997" s="30"/>
      <c r="G997" s="83"/>
      <c r="N997" s="83"/>
      <c r="U997" s="84"/>
      <c r="AA997" s="84"/>
      <c r="AC997" s="71"/>
    </row>
    <row r="998">
      <c r="A998" s="30"/>
      <c r="B998" s="30"/>
      <c r="C998" s="30"/>
      <c r="G998" s="83"/>
      <c r="N998" s="83"/>
      <c r="U998" s="84"/>
      <c r="AA998" s="84"/>
      <c r="AC998" s="71"/>
    </row>
    <row r="999">
      <c r="A999" s="30"/>
      <c r="B999" s="30"/>
      <c r="C999" s="30"/>
      <c r="G999" s="83"/>
      <c r="N999" s="83"/>
      <c r="U999" s="84"/>
      <c r="AA999" s="84"/>
      <c r="AC999" s="71"/>
    </row>
    <row r="1000">
      <c r="A1000" s="30"/>
      <c r="B1000" s="30"/>
      <c r="C1000" s="30"/>
      <c r="G1000" s="83"/>
      <c r="N1000" s="83"/>
      <c r="U1000" s="84"/>
      <c r="AA1000" s="84"/>
      <c r="AC1000" s="71"/>
    </row>
    <row r="1001">
      <c r="A1001" s="30"/>
      <c r="B1001" s="30"/>
      <c r="C1001" s="30"/>
      <c r="G1001" s="83"/>
      <c r="N1001" s="83"/>
      <c r="U1001" s="84"/>
      <c r="AA1001" s="84"/>
      <c r="AC1001" s="71"/>
    </row>
    <row r="1002">
      <c r="A1002" s="30"/>
      <c r="B1002" s="30"/>
      <c r="C1002" s="30"/>
      <c r="G1002" s="83"/>
      <c r="N1002" s="83"/>
      <c r="U1002" s="84"/>
      <c r="AA1002" s="84"/>
      <c r="AC1002" s="71"/>
    </row>
    <row r="1003">
      <c r="A1003" s="30"/>
      <c r="B1003" s="30"/>
      <c r="C1003" s="30"/>
      <c r="G1003" s="83"/>
      <c r="N1003" s="83"/>
      <c r="U1003" s="84"/>
      <c r="AA1003" s="84"/>
      <c r="AC1003" s="71"/>
    </row>
    <row r="1004">
      <c r="A1004" s="30"/>
      <c r="B1004" s="30"/>
      <c r="C1004" s="30"/>
      <c r="G1004" s="83"/>
      <c r="N1004" s="83"/>
      <c r="U1004" s="84"/>
      <c r="AA1004" s="84"/>
      <c r="AC1004" s="71"/>
    </row>
  </sheetData>
  <mergeCells count="4">
    <mergeCell ref="D1:F1"/>
    <mergeCell ref="H1:M1"/>
    <mergeCell ref="O1:T1"/>
    <mergeCell ref="V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3" max="3" width="22.88"/>
    <col customWidth="1" min="6" max="6" width="14.63"/>
    <col customWidth="1" min="10" max="10" width="20.13"/>
  </cols>
  <sheetData>
    <row r="1" ht="15.75" customHeight="1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4"/>
      <c r="N1" s="5"/>
      <c r="O1" s="4"/>
      <c r="P1" s="13" t="s">
        <v>2</v>
      </c>
      <c r="S1" s="14" t="s">
        <v>3</v>
      </c>
      <c r="Y1" s="15" t="s">
        <v>4</v>
      </c>
      <c r="AE1" s="16" t="s">
        <v>5</v>
      </c>
      <c r="AJ1" s="102"/>
      <c r="AK1" s="7"/>
    </row>
    <row r="2" ht="15.75" customHeight="1">
      <c r="A2" s="17" t="s">
        <v>6</v>
      </c>
      <c r="B2" s="17" t="s">
        <v>7</v>
      </c>
      <c r="C2" s="18" t="s">
        <v>8</v>
      </c>
      <c r="D2" s="19" t="s">
        <v>9</v>
      </c>
      <c r="E2" s="19" t="s">
        <v>10</v>
      </c>
      <c r="F2" s="19" t="s">
        <v>11</v>
      </c>
      <c r="G2" s="20" t="s">
        <v>12</v>
      </c>
      <c r="H2" s="21" t="s">
        <v>13</v>
      </c>
      <c r="I2" s="20" t="s">
        <v>14</v>
      </c>
      <c r="J2" s="20" t="s">
        <v>15</v>
      </c>
      <c r="K2" s="20" t="s">
        <v>16</v>
      </c>
      <c r="L2" s="20" t="s">
        <v>17</v>
      </c>
      <c r="M2" s="22" t="s">
        <v>18</v>
      </c>
      <c r="N2" s="23" t="s">
        <v>19</v>
      </c>
      <c r="O2" s="20" t="s">
        <v>20</v>
      </c>
      <c r="P2" s="24" t="s">
        <v>21</v>
      </c>
      <c r="Q2" s="24" t="s">
        <v>22</v>
      </c>
      <c r="R2" s="24" t="s">
        <v>23</v>
      </c>
      <c r="S2" s="14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5" t="s">
        <v>30</v>
      </c>
      <c r="Z2" s="15" t="s">
        <v>31</v>
      </c>
      <c r="AA2" s="15" t="s">
        <v>32</v>
      </c>
      <c r="AB2" s="15" t="s">
        <v>33</v>
      </c>
      <c r="AC2" s="15" t="s">
        <v>34</v>
      </c>
      <c r="AD2" s="15" t="s">
        <v>35</v>
      </c>
      <c r="AE2" s="25" t="s">
        <v>36</v>
      </c>
      <c r="AF2" s="25" t="s">
        <v>37</v>
      </c>
      <c r="AG2" s="16" t="s">
        <v>38</v>
      </c>
      <c r="AH2" s="25" t="s">
        <v>39</v>
      </c>
      <c r="AI2" s="16" t="s">
        <v>40</v>
      </c>
      <c r="AJ2" s="102" t="s">
        <v>473</v>
      </c>
      <c r="AK2" s="7"/>
    </row>
    <row r="3">
      <c r="A3" s="26" t="s">
        <v>341</v>
      </c>
      <c r="B3" s="27" t="s">
        <v>342</v>
      </c>
      <c r="C3" s="28" t="s">
        <v>43</v>
      </c>
      <c r="D3" s="29">
        <v>10.0</v>
      </c>
      <c r="E3" s="29">
        <v>1500.0</v>
      </c>
      <c r="F3" s="4" t="s">
        <v>44</v>
      </c>
      <c r="G3" s="2" t="s">
        <v>56</v>
      </c>
      <c r="H3" s="3">
        <v>33065.0</v>
      </c>
      <c r="I3" s="30">
        <f t="shared" ref="I3:I21" si="1">DATEDIF(H3, TODAY(), "Y")
</f>
        <v>35</v>
      </c>
      <c r="J3" s="2" t="s">
        <v>343</v>
      </c>
      <c r="K3" s="2">
        <v>2007.0</v>
      </c>
      <c r="L3" s="29" t="s">
        <v>47</v>
      </c>
      <c r="M3" s="28">
        <v>1.0</v>
      </c>
      <c r="N3" s="5" t="s">
        <v>344</v>
      </c>
      <c r="O3" s="31" t="s">
        <v>206</v>
      </c>
      <c r="P3" s="46">
        <v>83.0</v>
      </c>
      <c r="Q3" s="46">
        <v>82.0</v>
      </c>
      <c r="R3" s="55">
        <v>84.0</v>
      </c>
      <c r="S3" s="2">
        <v>89.0</v>
      </c>
      <c r="T3" s="2">
        <v>89.0</v>
      </c>
      <c r="U3" s="2">
        <v>89.0</v>
      </c>
      <c r="V3" s="2">
        <v>89.0</v>
      </c>
      <c r="W3" s="2">
        <v>89.0</v>
      </c>
      <c r="X3" s="2">
        <v>90.0</v>
      </c>
      <c r="Y3" s="55">
        <v>78.0</v>
      </c>
      <c r="Z3" s="55">
        <v>79.0</v>
      </c>
      <c r="AA3" s="55">
        <v>81.0</v>
      </c>
      <c r="AB3" s="55">
        <v>84.0</v>
      </c>
      <c r="AC3" s="53">
        <v>83.0</v>
      </c>
      <c r="AD3" s="53">
        <v>80.0</v>
      </c>
      <c r="AE3" s="2">
        <v>89.0</v>
      </c>
      <c r="AF3" s="2">
        <v>95.0</v>
      </c>
      <c r="AG3" s="2">
        <v>95.0</v>
      </c>
      <c r="AH3" s="2">
        <v>89.0</v>
      </c>
      <c r="AI3" s="2">
        <v>85.0</v>
      </c>
      <c r="AJ3" s="62">
        <f t="shared" ref="AJ3:AJ57" si="2">AVERAGE(P3:AI5)</f>
        <v>76.7</v>
      </c>
      <c r="AK3" s="2"/>
    </row>
    <row r="4">
      <c r="A4" s="2" t="s">
        <v>154</v>
      </c>
      <c r="B4" s="2" t="s">
        <v>155</v>
      </c>
      <c r="C4" s="28" t="s">
        <v>68</v>
      </c>
      <c r="D4" s="29">
        <v>30.0</v>
      </c>
      <c r="E4" s="29">
        <v>1040.0</v>
      </c>
      <c r="F4" s="4" t="s">
        <v>44</v>
      </c>
      <c r="G4" s="2" t="s">
        <v>56</v>
      </c>
      <c r="H4" s="35">
        <v>33597.0</v>
      </c>
      <c r="I4" s="30">
        <f t="shared" si="1"/>
        <v>33</v>
      </c>
      <c r="J4" s="2" t="s">
        <v>105</v>
      </c>
      <c r="K4" s="2">
        <v>2011.0</v>
      </c>
      <c r="L4" s="29" t="s">
        <v>52</v>
      </c>
      <c r="M4" s="28">
        <v>1.0</v>
      </c>
      <c r="N4" s="37" t="s">
        <v>156</v>
      </c>
      <c r="O4" s="31" t="s">
        <v>157</v>
      </c>
      <c r="P4" s="4">
        <v>80.0</v>
      </c>
      <c r="Q4" s="4">
        <v>80.0</v>
      </c>
      <c r="R4" s="4">
        <v>80.0</v>
      </c>
      <c r="S4" s="4">
        <v>80.0</v>
      </c>
      <c r="T4" s="4">
        <v>80.0</v>
      </c>
      <c r="U4" s="4">
        <v>81.0</v>
      </c>
      <c r="V4" s="4">
        <v>81.0</v>
      </c>
      <c r="W4" s="4">
        <v>79.0</v>
      </c>
      <c r="X4" s="4">
        <v>78.0</v>
      </c>
      <c r="Y4" s="4">
        <v>79.0</v>
      </c>
      <c r="Z4" s="4">
        <v>80.0</v>
      </c>
      <c r="AA4" s="4">
        <v>78.0</v>
      </c>
      <c r="AB4" s="4">
        <v>81.0</v>
      </c>
      <c r="AC4" s="4">
        <v>81.0</v>
      </c>
      <c r="AD4" s="4">
        <v>77.0</v>
      </c>
      <c r="AE4" s="4">
        <v>79.0</v>
      </c>
      <c r="AF4" s="4">
        <v>91.0</v>
      </c>
      <c r="AG4" s="4">
        <v>85.0</v>
      </c>
      <c r="AH4" s="4">
        <v>83.0</v>
      </c>
      <c r="AI4" s="4">
        <v>81.0</v>
      </c>
      <c r="AJ4" s="62">
        <f t="shared" si="2"/>
        <v>69.43333333</v>
      </c>
      <c r="AK4" s="4"/>
    </row>
    <row r="5">
      <c r="A5" s="2" t="s">
        <v>313</v>
      </c>
      <c r="B5" s="2" t="s">
        <v>314</v>
      </c>
      <c r="C5" s="4" t="s">
        <v>219</v>
      </c>
      <c r="D5" s="2">
        <v>63.0</v>
      </c>
      <c r="E5" s="53">
        <v>670.0</v>
      </c>
      <c r="F5" s="4" t="s">
        <v>44</v>
      </c>
      <c r="G5" s="2" t="s">
        <v>56</v>
      </c>
      <c r="H5" s="35">
        <v>34368.0</v>
      </c>
      <c r="I5" s="30">
        <f t="shared" si="1"/>
        <v>31</v>
      </c>
      <c r="J5" s="2" t="s">
        <v>265</v>
      </c>
      <c r="K5" s="2">
        <v>2013.0</v>
      </c>
      <c r="L5" s="2" t="s">
        <v>47</v>
      </c>
      <c r="M5" s="4">
        <v>1.0</v>
      </c>
      <c r="N5" s="5" t="s">
        <v>115</v>
      </c>
      <c r="O5" s="37" t="s">
        <v>315</v>
      </c>
      <c r="P5" s="2">
        <v>57.0</v>
      </c>
      <c r="Q5" s="2">
        <v>57.0</v>
      </c>
      <c r="R5" s="2">
        <v>66.0</v>
      </c>
      <c r="S5" s="2">
        <v>61.0</v>
      </c>
      <c r="T5" s="36">
        <v>62.0</v>
      </c>
      <c r="U5" s="2">
        <v>66.0</v>
      </c>
      <c r="V5" s="2">
        <v>60.0</v>
      </c>
      <c r="W5" s="2">
        <v>57.0</v>
      </c>
      <c r="X5" s="2">
        <v>65.0</v>
      </c>
      <c r="Y5" s="2">
        <v>57.0</v>
      </c>
      <c r="Z5" s="2">
        <v>66.0</v>
      </c>
      <c r="AA5" s="2">
        <v>60.0</v>
      </c>
      <c r="AB5" s="2">
        <v>68.0</v>
      </c>
      <c r="AC5" s="2">
        <v>61.0</v>
      </c>
      <c r="AD5" s="2">
        <v>66.0</v>
      </c>
      <c r="AE5" s="2">
        <v>58.0</v>
      </c>
      <c r="AF5" s="2">
        <v>85.0</v>
      </c>
      <c r="AG5" s="2">
        <v>63.0</v>
      </c>
      <c r="AH5" s="36">
        <v>62.0</v>
      </c>
      <c r="AI5" s="2">
        <v>69.0</v>
      </c>
      <c r="AJ5" s="62">
        <f t="shared" si="2"/>
        <v>62.3</v>
      </c>
      <c r="AK5" s="2"/>
    </row>
    <row r="6">
      <c r="A6" s="26" t="s">
        <v>85</v>
      </c>
      <c r="B6" s="27" t="s">
        <v>86</v>
      </c>
      <c r="C6" s="28" t="s">
        <v>50</v>
      </c>
      <c r="D6" s="29">
        <v>74.0</v>
      </c>
      <c r="E6" s="29">
        <v>615.0</v>
      </c>
      <c r="F6" s="4" t="s">
        <v>44</v>
      </c>
      <c r="G6" s="2" t="s">
        <v>56</v>
      </c>
      <c r="H6" s="35">
        <v>39125.0</v>
      </c>
      <c r="I6" s="30">
        <f t="shared" si="1"/>
        <v>18</v>
      </c>
      <c r="J6" s="2" t="s">
        <v>87</v>
      </c>
      <c r="K6" s="4">
        <v>2018.0</v>
      </c>
      <c r="L6" s="28" t="s">
        <v>47</v>
      </c>
      <c r="M6" s="28">
        <v>2.0</v>
      </c>
      <c r="N6" s="5">
        <v>190.5</v>
      </c>
      <c r="O6" s="31">
        <v>65.8</v>
      </c>
      <c r="P6" s="2">
        <v>54.0</v>
      </c>
      <c r="Q6" s="2">
        <v>57.0</v>
      </c>
      <c r="R6" s="2">
        <v>61.0</v>
      </c>
      <c r="S6" s="2">
        <v>58.0</v>
      </c>
      <c r="T6" s="2">
        <v>59.0</v>
      </c>
      <c r="U6" s="2">
        <v>58.0</v>
      </c>
      <c r="V6" s="2">
        <v>58.0</v>
      </c>
      <c r="W6" s="2">
        <v>60.0</v>
      </c>
      <c r="X6" s="2">
        <v>58.0</v>
      </c>
      <c r="Y6" s="2">
        <v>58.0</v>
      </c>
      <c r="Z6" s="2">
        <v>88.0</v>
      </c>
      <c r="AA6" s="2">
        <v>62.0</v>
      </c>
      <c r="AB6" s="2">
        <v>73.0</v>
      </c>
      <c r="AC6" s="2">
        <v>74.0</v>
      </c>
      <c r="AD6" s="34">
        <v>63.0</v>
      </c>
      <c r="AE6" s="34">
        <v>61.0</v>
      </c>
      <c r="AF6" s="34">
        <v>82.0</v>
      </c>
      <c r="AG6" s="34">
        <v>66.0</v>
      </c>
      <c r="AH6" s="34">
        <v>68.0</v>
      </c>
      <c r="AI6" s="34">
        <v>68.0</v>
      </c>
      <c r="AJ6" s="62">
        <f t="shared" si="2"/>
        <v>59.93333333</v>
      </c>
      <c r="AK6" s="30"/>
    </row>
    <row r="7">
      <c r="A7" s="2" t="s">
        <v>290</v>
      </c>
      <c r="B7" s="2" t="s">
        <v>291</v>
      </c>
      <c r="C7" s="28" t="s">
        <v>68</v>
      </c>
      <c r="D7" s="29">
        <v>76.0</v>
      </c>
      <c r="E7" s="29">
        <v>610.0</v>
      </c>
      <c r="F7" s="4" t="s">
        <v>44</v>
      </c>
      <c r="G7" s="2" t="s">
        <v>56</v>
      </c>
      <c r="H7" s="3">
        <v>33008.0</v>
      </c>
      <c r="I7" s="30">
        <f t="shared" si="1"/>
        <v>35</v>
      </c>
      <c r="J7" s="2" t="s">
        <v>292</v>
      </c>
      <c r="K7" s="2">
        <v>2011.0</v>
      </c>
      <c r="L7" s="29" t="s">
        <v>47</v>
      </c>
      <c r="M7" s="28">
        <v>1.0</v>
      </c>
      <c r="N7" s="5" t="s">
        <v>271</v>
      </c>
      <c r="O7" s="31" t="s">
        <v>248</v>
      </c>
      <c r="P7" s="4">
        <v>54.0</v>
      </c>
      <c r="Q7" s="4">
        <v>60.0</v>
      </c>
      <c r="R7" s="4">
        <v>54.0</v>
      </c>
      <c r="S7" s="4">
        <v>54.0</v>
      </c>
      <c r="T7" s="4">
        <v>57.0</v>
      </c>
      <c r="U7" s="4">
        <v>58.0</v>
      </c>
      <c r="V7" s="4">
        <v>63.0</v>
      </c>
      <c r="W7" s="4">
        <v>53.0</v>
      </c>
      <c r="X7" s="4">
        <v>63.0</v>
      </c>
      <c r="Y7" s="4">
        <v>62.0</v>
      </c>
      <c r="Z7" s="4">
        <v>57.0</v>
      </c>
      <c r="AA7" s="4">
        <v>59.0</v>
      </c>
      <c r="AB7" s="4">
        <v>54.0</v>
      </c>
      <c r="AC7" s="4">
        <v>63.0</v>
      </c>
      <c r="AD7" s="4">
        <v>57.0</v>
      </c>
      <c r="AE7" s="4">
        <v>56.0</v>
      </c>
      <c r="AF7" s="4">
        <v>74.0</v>
      </c>
      <c r="AG7" s="4">
        <v>61.0</v>
      </c>
      <c r="AH7" s="4">
        <v>64.0</v>
      </c>
      <c r="AI7" s="4">
        <v>63.0</v>
      </c>
      <c r="AJ7" s="62">
        <f t="shared" si="2"/>
        <v>56.4</v>
      </c>
      <c r="AK7" s="4"/>
    </row>
    <row r="8">
      <c r="A8" s="2" t="s">
        <v>180</v>
      </c>
      <c r="B8" s="27" t="s">
        <v>181</v>
      </c>
      <c r="C8" s="28" t="s">
        <v>163</v>
      </c>
      <c r="D8" s="29">
        <v>85.0</v>
      </c>
      <c r="E8" s="29">
        <v>568.0</v>
      </c>
      <c r="F8" s="4" t="s">
        <v>44</v>
      </c>
      <c r="G8" s="2" t="s">
        <v>56</v>
      </c>
      <c r="H8" s="3">
        <v>38846.0</v>
      </c>
      <c r="I8" s="30">
        <f t="shared" si="1"/>
        <v>19</v>
      </c>
      <c r="J8" s="2" t="s">
        <v>120</v>
      </c>
      <c r="K8" s="2">
        <v>2023.0</v>
      </c>
      <c r="L8" s="29" t="s">
        <v>47</v>
      </c>
      <c r="M8" s="28">
        <v>2.0</v>
      </c>
      <c r="N8" s="37" t="s">
        <v>182</v>
      </c>
      <c r="O8" s="47" t="s">
        <v>183</v>
      </c>
      <c r="P8" s="2">
        <v>57.0</v>
      </c>
      <c r="Q8" s="2">
        <v>53.0</v>
      </c>
      <c r="R8" s="2">
        <v>52.0</v>
      </c>
      <c r="S8" s="2">
        <v>50.0</v>
      </c>
      <c r="T8" s="2">
        <v>58.0</v>
      </c>
      <c r="U8" s="36">
        <v>53.0</v>
      </c>
      <c r="V8" s="2">
        <v>59.0</v>
      </c>
      <c r="W8" s="2">
        <v>48.0</v>
      </c>
      <c r="X8" s="2">
        <v>60.0</v>
      </c>
      <c r="Y8" s="2">
        <v>47.0</v>
      </c>
      <c r="Z8" s="2">
        <v>59.0</v>
      </c>
      <c r="AA8" s="2">
        <v>57.0</v>
      </c>
      <c r="AB8" s="2">
        <v>62.0</v>
      </c>
      <c r="AC8" s="2">
        <v>51.0</v>
      </c>
      <c r="AD8" s="2">
        <v>53.0</v>
      </c>
      <c r="AE8" s="2">
        <v>51.0</v>
      </c>
      <c r="AF8" s="2">
        <v>78.0</v>
      </c>
      <c r="AG8" s="2">
        <v>53.0</v>
      </c>
      <c r="AH8" s="2">
        <v>63.0</v>
      </c>
      <c r="AI8" s="2">
        <v>60.0</v>
      </c>
      <c r="AJ8" s="62">
        <f t="shared" si="2"/>
        <v>53.91666667</v>
      </c>
      <c r="AK8" s="2"/>
    </row>
    <row r="9">
      <c r="A9" s="26" t="s">
        <v>215</v>
      </c>
      <c r="B9" s="27" t="s">
        <v>216</v>
      </c>
      <c r="C9" s="28" t="s">
        <v>50</v>
      </c>
      <c r="D9" s="29">
        <v>101.0</v>
      </c>
      <c r="E9" s="29">
        <v>493.0</v>
      </c>
      <c r="F9" s="4" t="s">
        <v>44</v>
      </c>
      <c r="G9" s="2" t="s">
        <v>56</v>
      </c>
      <c r="H9" s="3">
        <v>33976.0</v>
      </c>
      <c r="I9" s="30">
        <f t="shared" si="1"/>
        <v>32</v>
      </c>
      <c r="J9" s="2" t="s">
        <v>87</v>
      </c>
      <c r="K9" s="4">
        <v>2016.0</v>
      </c>
      <c r="L9" s="29" t="s">
        <v>47</v>
      </c>
      <c r="M9" s="28">
        <v>1.0</v>
      </c>
      <c r="N9" s="37" t="s">
        <v>70</v>
      </c>
      <c r="O9" s="31">
        <v>69.9</v>
      </c>
      <c r="P9" s="2">
        <v>50.0</v>
      </c>
      <c r="Q9" s="2">
        <v>51.0</v>
      </c>
      <c r="R9" s="2">
        <v>48.0</v>
      </c>
      <c r="S9" s="2">
        <v>50.0</v>
      </c>
      <c r="T9" s="2">
        <v>47.0</v>
      </c>
      <c r="U9" s="2">
        <v>49.0</v>
      </c>
      <c r="V9" s="2">
        <v>55.0</v>
      </c>
      <c r="W9" s="2">
        <v>50.0</v>
      </c>
      <c r="X9" s="2">
        <v>50.0</v>
      </c>
      <c r="Y9" s="2">
        <v>50.0</v>
      </c>
      <c r="Z9" s="2">
        <v>59.0</v>
      </c>
      <c r="AA9" s="2">
        <v>54.0</v>
      </c>
      <c r="AB9" s="2">
        <v>55.0</v>
      </c>
      <c r="AC9" s="2">
        <v>56.0</v>
      </c>
      <c r="AD9" s="34">
        <v>49.0</v>
      </c>
      <c r="AE9" s="34">
        <v>52.0</v>
      </c>
      <c r="AF9" s="34">
        <v>71.0</v>
      </c>
      <c r="AG9" s="34">
        <v>56.0</v>
      </c>
      <c r="AH9" s="34">
        <v>61.0</v>
      </c>
      <c r="AI9" s="34">
        <v>61.0</v>
      </c>
      <c r="AJ9" s="62">
        <f t="shared" si="2"/>
        <v>51.85</v>
      </c>
      <c r="AK9" s="30"/>
    </row>
    <row r="10">
      <c r="A10" s="26" t="s">
        <v>453</v>
      </c>
      <c r="B10" s="27" t="s">
        <v>454</v>
      </c>
      <c r="C10" s="28" t="s">
        <v>50</v>
      </c>
      <c r="D10" s="29">
        <v>109.0</v>
      </c>
      <c r="E10" s="29">
        <v>468.0</v>
      </c>
      <c r="F10" s="4" t="s">
        <v>44</v>
      </c>
      <c r="G10" s="2" t="s">
        <v>56</v>
      </c>
      <c r="H10" s="3">
        <v>36679.0</v>
      </c>
      <c r="I10" s="30">
        <f t="shared" si="1"/>
        <v>25</v>
      </c>
      <c r="J10" s="2" t="s">
        <v>97</v>
      </c>
      <c r="K10" s="4">
        <v>2018.0</v>
      </c>
      <c r="L10" s="29" t="s">
        <v>47</v>
      </c>
      <c r="M10" s="29">
        <v>1.0</v>
      </c>
      <c r="N10" s="37" t="s">
        <v>64</v>
      </c>
      <c r="O10" s="31">
        <v>59.9</v>
      </c>
      <c r="P10" s="2">
        <v>40.0</v>
      </c>
      <c r="Q10" s="2">
        <v>47.0</v>
      </c>
      <c r="R10" s="2">
        <v>45.0</v>
      </c>
      <c r="S10" s="2">
        <v>42.0</v>
      </c>
      <c r="T10" s="2">
        <v>44.0</v>
      </c>
      <c r="U10" s="2">
        <v>45.0</v>
      </c>
      <c r="V10" s="2">
        <v>51.0</v>
      </c>
      <c r="W10" s="2">
        <v>45.0</v>
      </c>
      <c r="X10" s="2">
        <v>48.0</v>
      </c>
      <c r="Y10" s="2">
        <v>42.0</v>
      </c>
      <c r="Z10" s="2">
        <v>75.0</v>
      </c>
      <c r="AA10" s="2">
        <v>46.0</v>
      </c>
      <c r="AB10" s="2">
        <v>58.0</v>
      </c>
      <c r="AC10" s="2">
        <v>59.0</v>
      </c>
      <c r="AD10" s="34">
        <v>49.0</v>
      </c>
      <c r="AE10" s="34">
        <v>52.0</v>
      </c>
      <c r="AF10" s="34">
        <v>71.0</v>
      </c>
      <c r="AG10" s="34">
        <v>56.0</v>
      </c>
      <c r="AH10" s="34">
        <v>61.0</v>
      </c>
      <c r="AI10" s="34">
        <v>61.0</v>
      </c>
      <c r="AJ10" s="62">
        <f t="shared" si="2"/>
        <v>50.51666667</v>
      </c>
      <c r="AK10" s="30"/>
    </row>
    <row r="11">
      <c r="A11" s="2" t="s">
        <v>81</v>
      </c>
      <c r="B11" s="4" t="s">
        <v>82</v>
      </c>
      <c r="C11" s="4" t="s">
        <v>62</v>
      </c>
      <c r="D11" s="2">
        <v>154.0</v>
      </c>
      <c r="E11" s="2">
        <v>266.0</v>
      </c>
      <c r="F11" s="4" t="s">
        <v>44</v>
      </c>
      <c r="G11" s="2" t="s">
        <v>56</v>
      </c>
      <c r="H11" s="3">
        <v>36681.0</v>
      </c>
      <c r="I11" s="30">
        <f t="shared" si="1"/>
        <v>25</v>
      </c>
      <c r="J11" s="2" t="s">
        <v>83</v>
      </c>
      <c r="K11" s="2">
        <v>2018.0</v>
      </c>
      <c r="L11" s="2" t="s">
        <v>52</v>
      </c>
      <c r="M11" s="2">
        <v>2.0</v>
      </c>
      <c r="N11" s="5" t="s">
        <v>64</v>
      </c>
      <c r="O11" s="5" t="s">
        <v>84</v>
      </c>
      <c r="P11" s="2">
        <v>49.0</v>
      </c>
      <c r="Q11" s="36">
        <v>49.0</v>
      </c>
      <c r="R11" s="2">
        <v>58.0</v>
      </c>
      <c r="S11" s="2">
        <v>49.0</v>
      </c>
      <c r="T11" s="2">
        <v>52.0</v>
      </c>
      <c r="U11" s="2">
        <v>38.0</v>
      </c>
      <c r="V11" s="2">
        <v>38.0</v>
      </c>
      <c r="W11" s="2">
        <v>56.0</v>
      </c>
      <c r="X11" s="2">
        <v>46.0</v>
      </c>
      <c r="Y11" s="2">
        <v>49.0</v>
      </c>
      <c r="Z11" s="2">
        <v>56.0</v>
      </c>
      <c r="AA11" s="2">
        <v>49.0</v>
      </c>
      <c r="AB11" s="2">
        <v>50.0</v>
      </c>
      <c r="AC11" s="2">
        <v>47.0</v>
      </c>
      <c r="AD11" s="2">
        <v>36.0</v>
      </c>
      <c r="AE11" s="2">
        <v>49.0</v>
      </c>
      <c r="AF11" s="2">
        <v>60.0</v>
      </c>
      <c r="AG11" s="2">
        <v>53.0</v>
      </c>
      <c r="AH11" s="2">
        <v>56.0</v>
      </c>
      <c r="AI11" s="2">
        <v>60.0</v>
      </c>
      <c r="AJ11" s="62">
        <f t="shared" si="2"/>
        <v>49.05</v>
      </c>
      <c r="AK11" s="2"/>
    </row>
    <row r="12">
      <c r="A12" s="26" t="s">
        <v>188</v>
      </c>
      <c r="B12" s="27" t="s">
        <v>189</v>
      </c>
      <c r="C12" s="28" t="s">
        <v>50</v>
      </c>
      <c r="D12" s="29">
        <v>156.0</v>
      </c>
      <c r="E12" s="29">
        <v>260.0</v>
      </c>
      <c r="F12" s="4" t="s">
        <v>44</v>
      </c>
      <c r="G12" s="2" t="s">
        <v>56</v>
      </c>
      <c r="H12" s="35">
        <v>37062.0</v>
      </c>
      <c r="I12" s="30">
        <f t="shared" si="1"/>
        <v>24</v>
      </c>
      <c r="J12" s="2" t="s">
        <v>190</v>
      </c>
      <c r="K12" s="4">
        <v>2020.0</v>
      </c>
      <c r="L12" s="29" t="s">
        <v>52</v>
      </c>
      <c r="M12" s="28">
        <v>1.0</v>
      </c>
      <c r="N12" s="5">
        <v>190.5</v>
      </c>
      <c r="O12" s="31">
        <v>77.0</v>
      </c>
      <c r="P12" s="2">
        <v>48.0</v>
      </c>
      <c r="Q12" s="2">
        <v>46.0</v>
      </c>
      <c r="R12" s="2">
        <v>47.0</v>
      </c>
      <c r="S12" s="2">
        <v>50.0</v>
      </c>
      <c r="T12" s="2">
        <v>42.0</v>
      </c>
      <c r="U12" s="2">
        <v>47.0</v>
      </c>
      <c r="V12" s="2">
        <v>39.0</v>
      </c>
      <c r="W12" s="2">
        <v>54.0</v>
      </c>
      <c r="X12" s="2">
        <v>47.0</v>
      </c>
      <c r="Y12" s="2">
        <v>50.0</v>
      </c>
      <c r="Z12" s="2">
        <v>57.0</v>
      </c>
      <c r="AA12" s="2">
        <v>52.0</v>
      </c>
      <c r="AB12" s="2">
        <v>53.0</v>
      </c>
      <c r="AC12" s="2">
        <v>54.0</v>
      </c>
      <c r="AD12" s="34">
        <v>42.0</v>
      </c>
      <c r="AE12" s="34">
        <v>49.0</v>
      </c>
      <c r="AF12" s="34">
        <v>56.0</v>
      </c>
      <c r="AG12" s="34">
        <v>52.0</v>
      </c>
      <c r="AH12" s="34">
        <v>53.0</v>
      </c>
      <c r="AI12" s="34">
        <v>56.0</v>
      </c>
      <c r="AJ12" s="62">
        <f t="shared" si="2"/>
        <v>47.75</v>
      </c>
      <c r="AK12" s="30"/>
    </row>
    <row r="13">
      <c r="A13" s="26" t="s">
        <v>445</v>
      </c>
      <c r="B13" s="27" t="s">
        <v>446</v>
      </c>
      <c r="C13" s="28" t="s">
        <v>43</v>
      </c>
      <c r="D13" s="29">
        <v>183.0</v>
      </c>
      <c r="E13" s="29">
        <v>155.0</v>
      </c>
      <c r="F13" s="4" t="s">
        <v>44</v>
      </c>
      <c r="G13" s="2" t="s">
        <v>56</v>
      </c>
      <c r="H13" s="3">
        <v>35397.0</v>
      </c>
      <c r="I13" s="30">
        <f t="shared" si="1"/>
        <v>28</v>
      </c>
      <c r="J13" s="2" t="s">
        <v>447</v>
      </c>
      <c r="K13" s="2">
        <v>2013.0</v>
      </c>
      <c r="L13" s="29" t="s">
        <v>47</v>
      </c>
      <c r="M13" s="28">
        <v>2.0</v>
      </c>
      <c r="N13" s="5" t="s">
        <v>140</v>
      </c>
      <c r="O13" s="31" t="s">
        <v>111</v>
      </c>
      <c r="P13" s="32">
        <v>49.0</v>
      </c>
      <c r="Q13" s="32">
        <v>41.0</v>
      </c>
      <c r="R13" s="33">
        <v>51.0</v>
      </c>
      <c r="S13" s="2">
        <v>46.0</v>
      </c>
      <c r="T13" s="2">
        <v>53.0</v>
      </c>
      <c r="U13" s="2">
        <v>35.0</v>
      </c>
      <c r="V13" s="2">
        <v>48.0</v>
      </c>
      <c r="W13" s="2">
        <v>50.0</v>
      </c>
      <c r="X13" s="2">
        <v>52.0</v>
      </c>
      <c r="Y13" s="33">
        <v>47.0</v>
      </c>
      <c r="Z13" s="33">
        <v>54.0</v>
      </c>
      <c r="AA13" s="33">
        <v>50.0</v>
      </c>
      <c r="AB13" s="33">
        <v>53.0</v>
      </c>
      <c r="AC13" s="34">
        <v>47.0</v>
      </c>
      <c r="AD13" s="34">
        <v>42.0</v>
      </c>
      <c r="AE13" s="2">
        <v>46.0</v>
      </c>
      <c r="AF13" s="2">
        <v>41.0</v>
      </c>
      <c r="AG13" s="2">
        <v>49.0</v>
      </c>
      <c r="AH13" s="2">
        <v>45.0</v>
      </c>
      <c r="AI13" s="2">
        <v>50.0</v>
      </c>
      <c r="AJ13" s="62">
        <f t="shared" si="2"/>
        <v>46.4</v>
      </c>
      <c r="AK13" s="2"/>
    </row>
    <row r="14">
      <c r="A14" s="2" t="s">
        <v>173</v>
      </c>
      <c r="B14" s="2" t="s">
        <v>174</v>
      </c>
      <c r="C14" s="28" t="s">
        <v>68</v>
      </c>
      <c r="D14" s="29">
        <v>197.0</v>
      </c>
      <c r="E14" s="46">
        <v>139.0</v>
      </c>
      <c r="F14" s="4" t="s">
        <v>44</v>
      </c>
      <c r="G14" s="2" t="s">
        <v>56</v>
      </c>
      <c r="H14" s="3">
        <v>32945.0</v>
      </c>
      <c r="I14" s="30">
        <f t="shared" si="1"/>
        <v>35</v>
      </c>
      <c r="J14" s="2" t="s">
        <v>91</v>
      </c>
      <c r="K14" s="2">
        <v>2007.0</v>
      </c>
      <c r="L14" s="28" t="s">
        <v>47</v>
      </c>
      <c r="M14" s="28">
        <v>1.0</v>
      </c>
      <c r="N14" s="37" t="s">
        <v>140</v>
      </c>
      <c r="O14" s="31" t="s">
        <v>175</v>
      </c>
      <c r="P14" s="4">
        <v>52.0</v>
      </c>
      <c r="Q14" s="4">
        <v>32.0</v>
      </c>
      <c r="R14" s="4">
        <v>54.0</v>
      </c>
      <c r="S14" s="4">
        <v>48.0</v>
      </c>
      <c r="T14" s="4">
        <v>38.0</v>
      </c>
      <c r="U14" s="4">
        <v>34.0</v>
      </c>
      <c r="V14" s="4">
        <v>52.0</v>
      </c>
      <c r="W14" s="4">
        <v>42.0</v>
      </c>
      <c r="X14" s="4">
        <v>30.0</v>
      </c>
      <c r="Y14" s="4">
        <v>42.0</v>
      </c>
      <c r="Z14" s="4">
        <v>56.0</v>
      </c>
      <c r="AA14" s="4">
        <v>48.0</v>
      </c>
      <c r="AB14" s="4">
        <v>56.0</v>
      </c>
      <c r="AC14" s="4">
        <v>48.0</v>
      </c>
      <c r="AD14" s="4">
        <v>42.0</v>
      </c>
      <c r="AE14" s="4">
        <v>47.0</v>
      </c>
      <c r="AF14" s="4">
        <v>51.0</v>
      </c>
      <c r="AG14" s="4">
        <v>48.0</v>
      </c>
      <c r="AH14" s="4">
        <v>50.0</v>
      </c>
      <c r="AI14" s="4">
        <v>52.0</v>
      </c>
      <c r="AJ14" s="62">
        <f t="shared" si="2"/>
        <v>44.85</v>
      </c>
      <c r="AK14" s="4"/>
    </row>
    <row r="15">
      <c r="A15" s="4" t="s">
        <v>459</v>
      </c>
      <c r="B15" s="27" t="s">
        <v>460</v>
      </c>
      <c r="C15" s="4" t="s">
        <v>96</v>
      </c>
      <c r="D15" s="2">
        <v>209.0</v>
      </c>
      <c r="E15" s="2">
        <v>128.0</v>
      </c>
      <c r="F15" s="2">
        <v>9.0</v>
      </c>
      <c r="G15" s="2" t="s">
        <v>56</v>
      </c>
      <c r="H15" s="3">
        <v>35873.0</v>
      </c>
      <c r="I15" s="2">
        <f t="shared" si="1"/>
        <v>27</v>
      </c>
      <c r="J15" s="2" t="s">
        <v>461</v>
      </c>
      <c r="K15" s="2">
        <v>2018.0</v>
      </c>
      <c r="L15" s="2" t="s">
        <v>52</v>
      </c>
      <c r="M15" s="4">
        <v>1.0</v>
      </c>
      <c r="N15" s="5">
        <v>175.26</v>
      </c>
      <c r="O15" s="5">
        <v>73.9</v>
      </c>
      <c r="P15" s="36">
        <v>45.0</v>
      </c>
      <c r="Q15" s="2">
        <v>35.0</v>
      </c>
      <c r="R15" s="2">
        <v>45.0</v>
      </c>
      <c r="S15" s="36">
        <v>45.0</v>
      </c>
      <c r="T15" s="2">
        <v>39.0</v>
      </c>
      <c r="U15" s="2">
        <v>37.0</v>
      </c>
      <c r="V15" s="2">
        <v>37.0</v>
      </c>
      <c r="W15" s="2">
        <v>37.0</v>
      </c>
      <c r="X15" s="2">
        <v>56.0</v>
      </c>
      <c r="Y15" s="36">
        <v>45.0</v>
      </c>
      <c r="Z15" s="2">
        <v>45.0</v>
      </c>
      <c r="AA15" s="2">
        <v>51.0</v>
      </c>
      <c r="AB15" s="2">
        <v>54.0</v>
      </c>
      <c r="AC15" s="2">
        <v>37.0</v>
      </c>
      <c r="AD15" s="2">
        <v>47.0</v>
      </c>
      <c r="AE15" s="2">
        <v>51.0</v>
      </c>
      <c r="AF15" s="2">
        <v>51.0</v>
      </c>
      <c r="AG15" s="2">
        <v>52.0</v>
      </c>
      <c r="AH15" s="2">
        <v>51.0</v>
      </c>
      <c r="AI15" s="2">
        <v>53.0</v>
      </c>
      <c r="AJ15" s="62">
        <f t="shared" si="2"/>
        <v>44.53333333</v>
      </c>
      <c r="AK15" s="2"/>
    </row>
    <row r="16">
      <c r="A16" s="2" t="s">
        <v>350</v>
      </c>
      <c r="B16" s="2" t="s">
        <v>351</v>
      </c>
      <c r="C16" s="40" t="s">
        <v>74</v>
      </c>
      <c r="D16" s="2">
        <v>211.0</v>
      </c>
      <c r="E16" s="2">
        <v>124.0</v>
      </c>
      <c r="F16" s="2">
        <v>11.0</v>
      </c>
      <c r="G16" s="2" t="s">
        <v>56</v>
      </c>
      <c r="H16" s="35">
        <v>36086.0</v>
      </c>
      <c r="I16" s="2">
        <f t="shared" si="1"/>
        <v>26</v>
      </c>
      <c r="J16" s="2" t="s">
        <v>343</v>
      </c>
      <c r="K16" s="4">
        <v>2019.0</v>
      </c>
      <c r="L16" s="29" t="s">
        <v>47</v>
      </c>
      <c r="M16" s="28">
        <v>2.0</v>
      </c>
      <c r="N16" s="5" t="s">
        <v>237</v>
      </c>
      <c r="O16" s="47">
        <v>63.0</v>
      </c>
      <c r="P16" s="4">
        <v>51.0</v>
      </c>
      <c r="Q16" s="4">
        <v>45.0</v>
      </c>
      <c r="R16" s="4">
        <v>43.0</v>
      </c>
      <c r="S16" s="4">
        <v>43.0</v>
      </c>
      <c r="T16" s="4">
        <v>43.0</v>
      </c>
      <c r="U16" s="4">
        <v>36.0</v>
      </c>
      <c r="V16" s="4">
        <v>36.0</v>
      </c>
      <c r="W16" s="4">
        <v>58.0</v>
      </c>
      <c r="X16" s="4">
        <v>39.0</v>
      </c>
      <c r="Y16" s="4">
        <v>34.0</v>
      </c>
      <c r="Z16" s="4">
        <v>39.0</v>
      </c>
      <c r="AA16" s="4">
        <v>39.0</v>
      </c>
      <c r="AB16" s="4">
        <v>34.0</v>
      </c>
      <c r="AC16" s="4">
        <v>47.0</v>
      </c>
      <c r="AD16" s="4">
        <v>41.0</v>
      </c>
      <c r="AE16" s="4">
        <v>42.0</v>
      </c>
      <c r="AF16" s="4">
        <v>48.0</v>
      </c>
      <c r="AG16" s="4">
        <v>44.0</v>
      </c>
      <c r="AH16" s="4">
        <v>46.0</v>
      </c>
      <c r="AI16" s="4">
        <v>48.0</v>
      </c>
      <c r="AJ16" s="62">
        <f t="shared" si="2"/>
        <v>46.08333333</v>
      </c>
      <c r="AK16" s="4"/>
    </row>
    <row r="17">
      <c r="A17" s="2" t="s">
        <v>455</v>
      </c>
      <c r="B17" s="2" t="s">
        <v>456</v>
      </c>
      <c r="C17" s="40" t="s">
        <v>74</v>
      </c>
      <c r="D17" s="2">
        <v>214.0</v>
      </c>
      <c r="E17" s="2">
        <v>115.0</v>
      </c>
      <c r="F17" s="2">
        <v>14.0</v>
      </c>
      <c r="G17" s="2" t="s">
        <v>56</v>
      </c>
      <c r="H17" s="35">
        <v>34008.0</v>
      </c>
      <c r="I17" s="2">
        <f t="shared" si="1"/>
        <v>32</v>
      </c>
      <c r="J17" s="2" t="s">
        <v>144</v>
      </c>
      <c r="K17" s="4">
        <v>2020.0</v>
      </c>
      <c r="L17" s="29" t="s">
        <v>47</v>
      </c>
      <c r="M17" s="28">
        <v>1.0</v>
      </c>
      <c r="N17" s="5">
        <v>180.34</v>
      </c>
      <c r="O17" s="31">
        <v>76.2</v>
      </c>
      <c r="P17" s="4">
        <v>55.0</v>
      </c>
      <c r="Q17" s="4">
        <v>55.0</v>
      </c>
      <c r="R17" s="4">
        <v>38.0</v>
      </c>
      <c r="S17" s="4">
        <v>34.0</v>
      </c>
      <c r="T17" s="4">
        <v>44.0</v>
      </c>
      <c r="U17" s="4">
        <v>44.0</v>
      </c>
      <c r="V17" s="4">
        <v>36.0</v>
      </c>
      <c r="W17" s="4">
        <v>49.0</v>
      </c>
      <c r="X17" s="4">
        <v>34.0</v>
      </c>
      <c r="Y17" s="4">
        <v>40.0</v>
      </c>
      <c r="Z17" s="4">
        <v>34.0</v>
      </c>
      <c r="AA17" s="4">
        <v>59.0</v>
      </c>
      <c r="AB17" s="4">
        <v>49.0</v>
      </c>
      <c r="AC17" s="4">
        <v>53.0</v>
      </c>
      <c r="AD17" s="4">
        <v>38.0</v>
      </c>
      <c r="AE17" s="4">
        <v>43.0</v>
      </c>
      <c r="AF17" s="4">
        <v>60.0</v>
      </c>
      <c r="AG17" s="4">
        <v>44.0</v>
      </c>
      <c r="AH17" s="4">
        <v>49.0</v>
      </c>
      <c r="AI17" s="4">
        <v>45.0</v>
      </c>
      <c r="AJ17" s="62">
        <f t="shared" si="2"/>
        <v>47.06666667</v>
      </c>
      <c r="AK17" s="4"/>
    </row>
    <row r="18">
      <c r="A18" s="26" t="s">
        <v>385</v>
      </c>
      <c r="B18" s="27" t="s">
        <v>386</v>
      </c>
      <c r="C18" s="28" t="s">
        <v>50</v>
      </c>
      <c r="D18" s="29">
        <v>215.0</v>
      </c>
      <c r="E18" s="29">
        <v>112.0</v>
      </c>
      <c r="F18" s="4" t="s">
        <v>44</v>
      </c>
      <c r="G18" s="2" t="s">
        <v>56</v>
      </c>
      <c r="H18" s="3">
        <v>34526.0</v>
      </c>
      <c r="I18" s="30">
        <f t="shared" si="1"/>
        <v>31</v>
      </c>
      <c r="J18" s="2" t="s">
        <v>190</v>
      </c>
      <c r="K18" s="4">
        <v>2020.0</v>
      </c>
      <c r="L18" s="29" t="s">
        <v>47</v>
      </c>
      <c r="M18" s="28">
        <v>2.0</v>
      </c>
      <c r="N18" s="5">
        <v>187.96</v>
      </c>
      <c r="O18" s="31">
        <v>64.0</v>
      </c>
      <c r="P18" s="2">
        <v>57.0</v>
      </c>
      <c r="Q18" s="2">
        <v>48.0</v>
      </c>
      <c r="R18" s="2">
        <v>43.0</v>
      </c>
      <c r="S18" s="2">
        <v>55.0</v>
      </c>
      <c r="T18" s="2">
        <v>47.0</v>
      </c>
      <c r="U18" s="2">
        <v>40.0</v>
      </c>
      <c r="V18" s="2">
        <v>45.0</v>
      </c>
      <c r="W18" s="2">
        <v>45.0</v>
      </c>
      <c r="X18" s="2">
        <v>41.0</v>
      </c>
      <c r="Y18" s="2">
        <v>55.0</v>
      </c>
      <c r="Z18" s="2">
        <v>63.0</v>
      </c>
      <c r="AA18" s="2">
        <v>54.0</v>
      </c>
      <c r="AB18" s="2">
        <v>63.0</v>
      </c>
      <c r="AC18" s="2">
        <v>71.0</v>
      </c>
      <c r="AD18" s="34">
        <v>44.0</v>
      </c>
      <c r="AE18" s="34">
        <v>43.0</v>
      </c>
      <c r="AF18" s="34">
        <v>50.0</v>
      </c>
      <c r="AG18" s="34">
        <v>47.0</v>
      </c>
      <c r="AH18" s="34">
        <v>47.0</v>
      </c>
      <c r="AI18" s="34">
        <v>48.0</v>
      </c>
      <c r="AJ18" s="62">
        <f t="shared" si="2"/>
        <v>47.8</v>
      </c>
      <c r="AK18" s="30"/>
    </row>
    <row r="19">
      <c r="A19" s="2" t="s">
        <v>249</v>
      </c>
      <c r="B19" s="2" t="s">
        <v>250</v>
      </c>
      <c r="C19" s="28" t="s">
        <v>68</v>
      </c>
      <c r="D19" s="29">
        <v>216.0</v>
      </c>
      <c r="E19" s="29">
        <v>109.0</v>
      </c>
      <c r="F19" s="4" t="s">
        <v>44</v>
      </c>
      <c r="G19" s="2" t="s">
        <v>56</v>
      </c>
      <c r="H19" s="3">
        <v>32323.0</v>
      </c>
      <c r="I19" s="30">
        <f t="shared" si="1"/>
        <v>37</v>
      </c>
      <c r="J19" s="2" t="s">
        <v>251</v>
      </c>
      <c r="K19" s="2">
        <v>2007.0</v>
      </c>
      <c r="L19" s="29" t="s">
        <v>47</v>
      </c>
      <c r="M19" s="28">
        <v>1.0</v>
      </c>
      <c r="N19" s="5">
        <v>172.72</v>
      </c>
      <c r="O19" s="47" t="s">
        <v>252</v>
      </c>
      <c r="P19" s="4">
        <v>33.0</v>
      </c>
      <c r="Q19" s="4">
        <v>48.0</v>
      </c>
      <c r="R19" s="4">
        <v>33.0</v>
      </c>
      <c r="S19" s="4">
        <v>35.0</v>
      </c>
      <c r="T19" s="4">
        <v>48.0</v>
      </c>
      <c r="U19" s="4">
        <v>40.0</v>
      </c>
      <c r="V19" s="4">
        <v>40.0</v>
      </c>
      <c r="W19" s="4">
        <v>53.0</v>
      </c>
      <c r="X19" s="4">
        <v>55.0</v>
      </c>
      <c r="Y19" s="4">
        <v>59.0</v>
      </c>
      <c r="Z19" s="4">
        <v>55.0</v>
      </c>
      <c r="AA19" s="4">
        <v>33.0</v>
      </c>
      <c r="AB19" s="4">
        <v>53.0</v>
      </c>
      <c r="AC19" s="4">
        <v>51.0</v>
      </c>
      <c r="AD19" s="4">
        <v>51.0</v>
      </c>
      <c r="AE19" s="4">
        <v>42.0</v>
      </c>
      <c r="AF19" s="4">
        <v>47.0</v>
      </c>
      <c r="AG19" s="4">
        <v>46.0</v>
      </c>
      <c r="AH19" s="4">
        <v>45.0</v>
      </c>
      <c r="AI19" s="4">
        <v>48.0</v>
      </c>
      <c r="AJ19" s="62">
        <f t="shared" si="2"/>
        <v>46.76666667</v>
      </c>
      <c r="AK19" s="4"/>
    </row>
    <row r="20">
      <c r="A20" s="2" t="s">
        <v>246</v>
      </c>
      <c r="B20" s="4" t="s">
        <v>247</v>
      </c>
      <c r="C20" s="4" t="s">
        <v>62</v>
      </c>
      <c r="D20" s="2">
        <v>218.0</v>
      </c>
      <c r="E20" s="2">
        <v>104.0</v>
      </c>
      <c r="F20" s="4" t="s">
        <v>44</v>
      </c>
      <c r="G20" s="2" t="s">
        <v>56</v>
      </c>
      <c r="H20" s="35">
        <v>34454.0</v>
      </c>
      <c r="I20" s="30">
        <f t="shared" si="1"/>
        <v>31</v>
      </c>
      <c r="J20" s="2" t="s">
        <v>148</v>
      </c>
      <c r="K20" s="2">
        <v>2014.0</v>
      </c>
      <c r="L20" s="2" t="s">
        <v>52</v>
      </c>
      <c r="M20" s="4">
        <v>1.0</v>
      </c>
      <c r="N20" s="37" t="s">
        <v>121</v>
      </c>
      <c r="O20" s="5" t="s">
        <v>248</v>
      </c>
      <c r="P20" s="2">
        <v>39.0</v>
      </c>
      <c r="Q20" s="2">
        <v>55.0</v>
      </c>
      <c r="R20" s="2">
        <v>55.0</v>
      </c>
      <c r="S20" s="36">
        <v>47.0</v>
      </c>
      <c r="T20" s="2">
        <v>55.0</v>
      </c>
      <c r="U20" s="2">
        <v>33.0</v>
      </c>
      <c r="V20" s="2">
        <v>50.0</v>
      </c>
      <c r="W20" s="2">
        <v>48.0</v>
      </c>
      <c r="X20" s="2">
        <v>57.0</v>
      </c>
      <c r="Y20" s="2">
        <v>55.0</v>
      </c>
      <c r="Z20" s="2">
        <v>44.0</v>
      </c>
      <c r="AA20" s="2">
        <v>42.0</v>
      </c>
      <c r="AB20" s="2">
        <v>33.0</v>
      </c>
      <c r="AC20" s="2">
        <v>46.0</v>
      </c>
      <c r="AD20" s="2">
        <v>46.0</v>
      </c>
      <c r="AE20" s="2">
        <v>46.0</v>
      </c>
      <c r="AF20" s="2">
        <v>46.0</v>
      </c>
      <c r="AG20" s="2">
        <v>53.0</v>
      </c>
      <c r="AH20" s="2">
        <v>47.0</v>
      </c>
      <c r="AI20" s="2">
        <v>50.0</v>
      </c>
      <c r="AJ20" s="62">
        <f t="shared" si="2"/>
        <v>47.36666667</v>
      </c>
      <c r="AK20" s="2"/>
    </row>
    <row r="21">
      <c r="A21" s="2" t="s">
        <v>439</v>
      </c>
      <c r="B21" s="2" t="s">
        <v>440</v>
      </c>
      <c r="C21" s="4" t="s">
        <v>119</v>
      </c>
      <c r="D21" s="2">
        <v>221.0</v>
      </c>
      <c r="E21" s="2">
        <v>100.0</v>
      </c>
      <c r="F21" s="2">
        <v>21.0</v>
      </c>
      <c r="G21" s="2" t="s">
        <v>56</v>
      </c>
      <c r="H21" s="3">
        <v>36282.0</v>
      </c>
      <c r="I21" s="2">
        <f t="shared" si="1"/>
        <v>26</v>
      </c>
      <c r="J21" s="2" t="s">
        <v>441</v>
      </c>
      <c r="K21" s="2">
        <v>2020.0</v>
      </c>
      <c r="L21" s="2" t="s">
        <v>47</v>
      </c>
      <c r="M21" s="4">
        <v>2.0</v>
      </c>
      <c r="N21" s="5" t="s">
        <v>278</v>
      </c>
      <c r="O21" s="5" t="s">
        <v>59</v>
      </c>
      <c r="P21" s="4">
        <v>41.0</v>
      </c>
      <c r="Q21" s="4">
        <v>41.0</v>
      </c>
      <c r="R21" s="4">
        <v>43.0</v>
      </c>
      <c r="S21" s="4">
        <v>35.0</v>
      </c>
      <c r="T21" s="4">
        <v>43.0</v>
      </c>
      <c r="U21" s="36">
        <v>48.0</v>
      </c>
      <c r="V21" s="4">
        <v>54.0</v>
      </c>
      <c r="W21" s="4">
        <v>35.0</v>
      </c>
      <c r="X21" s="4">
        <v>41.0</v>
      </c>
      <c r="Y21" s="4">
        <v>59.0</v>
      </c>
      <c r="Z21" s="4">
        <v>48.0</v>
      </c>
      <c r="AA21" s="36">
        <v>48.0</v>
      </c>
      <c r="AB21" s="4">
        <v>35.0</v>
      </c>
      <c r="AC21" s="4">
        <v>57.0</v>
      </c>
      <c r="AD21" s="4">
        <v>54.0</v>
      </c>
      <c r="AE21" s="4">
        <v>45.0</v>
      </c>
      <c r="AF21" s="4">
        <v>65.0</v>
      </c>
      <c r="AG21" s="4">
        <v>48.0</v>
      </c>
      <c r="AH21" s="4">
        <v>53.0</v>
      </c>
      <c r="AI21" s="4">
        <v>51.0</v>
      </c>
      <c r="AJ21" s="62">
        <f t="shared" si="2"/>
        <v>47.73333333</v>
      </c>
      <c r="AK21" s="4"/>
    </row>
    <row r="22">
      <c r="A22" s="2" t="s">
        <v>221</v>
      </c>
      <c r="B22" s="2" t="s">
        <v>222</v>
      </c>
      <c r="C22" s="4" t="s">
        <v>147</v>
      </c>
      <c r="D22" s="2">
        <v>222.0</v>
      </c>
      <c r="E22" s="2">
        <v>99.0</v>
      </c>
      <c r="F22" s="2">
        <v>22.0</v>
      </c>
      <c r="G22" s="2" t="s">
        <v>56</v>
      </c>
      <c r="H22" s="43"/>
      <c r="I22" s="44"/>
      <c r="J22" s="2" t="s">
        <v>223</v>
      </c>
      <c r="K22" s="2">
        <v>2006.0</v>
      </c>
      <c r="L22" s="4" t="s">
        <v>52</v>
      </c>
      <c r="M22" s="2">
        <v>1.0</v>
      </c>
      <c r="N22" s="37" t="s">
        <v>224</v>
      </c>
      <c r="O22" s="5" t="s">
        <v>225</v>
      </c>
      <c r="P22" s="4">
        <v>55.0</v>
      </c>
      <c r="Q22" s="4">
        <v>45.0</v>
      </c>
      <c r="R22" s="4">
        <v>30.0</v>
      </c>
      <c r="S22" s="4">
        <v>55.0</v>
      </c>
      <c r="T22" s="4">
        <v>60.0</v>
      </c>
      <c r="U22" s="4">
        <v>50.0</v>
      </c>
      <c r="V22" s="4">
        <v>41.0</v>
      </c>
      <c r="W22" s="4">
        <v>35.0</v>
      </c>
      <c r="X22" s="4">
        <v>40.0</v>
      </c>
      <c r="Y22" s="4">
        <v>45.0</v>
      </c>
      <c r="Z22" s="4">
        <v>45.0</v>
      </c>
      <c r="AA22" s="4">
        <v>45.0</v>
      </c>
      <c r="AB22" s="4">
        <v>45.0</v>
      </c>
      <c r="AC22" s="4">
        <v>50.0</v>
      </c>
      <c r="AD22" s="4">
        <v>40.0</v>
      </c>
      <c r="AE22" s="4">
        <v>50.0</v>
      </c>
      <c r="AF22" s="4">
        <v>60.0</v>
      </c>
      <c r="AG22" s="4">
        <v>50.0</v>
      </c>
      <c r="AH22" s="4">
        <v>55.0</v>
      </c>
      <c r="AI22" s="4">
        <v>55.0</v>
      </c>
      <c r="AJ22" s="62">
        <f t="shared" si="2"/>
        <v>49.86666667</v>
      </c>
      <c r="AK22" s="4"/>
    </row>
    <row r="23">
      <c r="A23" s="2" t="s">
        <v>331</v>
      </c>
      <c r="B23" s="2" t="s">
        <v>332</v>
      </c>
      <c r="C23" s="4" t="s">
        <v>147</v>
      </c>
      <c r="D23" s="2">
        <v>223.0</v>
      </c>
      <c r="E23" s="2">
        <v>98.0</v>
      </c>
      <c r="F23" s="2">
        <v>23.0</v>
      </c>
      <c r="G23" s="2" t="s">
        <v>56</v>
      </c>
      <c r="H23" s="43"/>
      <c r="I23" s="44"/>
      <c r="J23" s="2" t="s">
        <v>213</v>
      </c>
      <c r="K23" s="2">
        <v>2008.0</v>
      </c>
      <c r="L23" s="4" t="s">
        <v>52</v>
      </c>
      <c r="M23" s="2">
        <v>2.0</v>
      </c>
      <c r="N23" s="37" t="s">
        <v>58</v>
      </c>
      <c r="O23" s="37" t="s">
        <v>333</v>
      </c>
      <c r="P23" s="36">
        <v>50.0</v>
      </c>
      <c r="Q23" s="4">
        <v>50.0</v>
      </c>
      <c r="R23" s="4">
        <v>40.0</v>
      </c>
      <c r="S23" s="4">
        <v>35.0</v>
      </c>
      <c r="T23" s="4">
        <v>40.0</v>
      </c>
      <c r="U23" s="4">
        <v>55.0</v>
      </c>
      <c r="V23" s="4">
        <v>45.0</v>
      </c>
      <c r="W23" s="4">
        <v>45.0</v>
      </c>
      <c r="X23" s="4">
        <v>50.0</v>
      </c>
      <c r="Y23" s="4">
        <v>60.0</v>
      </c>
      <c r="Z23" s="4">
        <v>50.0</v>
      </c>
      <c r="AA23" s="4">
        <v>35.0</v>
      </c>
      <c r="AB23" s="4">
        <v>50.0</v>
      </c>
      <c r="AC23" s="4">
        <v>35.0</v>
      </c>
      <c r="AD23" s="4">
        <v>50.0</v>
      </c>
      <c r="AE23" s="4">
        <v>49.0</v>
      </c>
      <c r="AF23" s="4">
        <v>65.0</v>
      </c>
      <c r="AG23" s="4">
        <v>50.0</v>
      </c>
      <c r="AH23" s="36">
        <v>50.0</v>
      </c>
      <c r="AI23" s="4">
        <v>65.0</v>
      </c>
      <c r="AJ23" s="62">
        <f t="shared" si="2"/>
        <v>50.53333333</v>
      </c>
      <c r="AK23" s="4"/>
    </row>
    <row r="24">
      <c r="A24" s="2" t="s">
        <v>272</v>
      </c>
      <c r="B24" s="51" t="s">
        <v>273</v>
      </c>
      <c r="C24" s="28" t="s">
        <v>55</v>
      </c>
      <c r="D24" s="29">
        <v>224.0</v>
      </c>
      <c r="E24" s="29">
        <v>96.0</v>
      </c>
      <c r="F24" s="29">
        <v>24.0</v>
      </c>
      <c r="G24" s="4" t="s">
        <v>56</v>
      </c>
      <c r="H24" s="35">
        <v>37030.0</v>
      </c>
      <c r="I24" s="2">
        <f t="shared" ref="I24:I34" si="3">DATEDIF(H24, TODAY(), "Y")
</f>
        <v>24</v>
      </c>
      <c r="J24" s="29" t="s">
        <v>274</v>
      </c>
      <c r="K24" s="2">
        <v>2022.0</v>
      </c>
      <c r="L24" s="2" t="s">
        <v>52</v>
      </c>
      <c r="M24" s="4">
        <v>1.0</v>
      </c>
      <c r="N24" s="5" t="s">
        <v>58</v>
      </c>
      <c r="O24" s="5" t="s">
        <v>229</v>
      </c>
      <c r="P24" s="2">
        <v>59.0</v>
      </c>
      <c r="Q24" s="36">
        <v>53.0</v>
      </c>
      <c r="R24" s="2">
        <v>56.0</v>
      </c>
      <c r="S24" s="2">
        <v>41.0</v>
      </c>
      <c r="T24" s="2">
        <v>54.0</v>
      </c>
      <c r="U24" s="2">
        <v>47.0</v>
      </c>
      <c r="V24" s="2">
        <v>52.0</v>
      </c>
      <c r="W24" s="36">
        <v>53.0</v>
      </c>
      <c r="X24" s="2">
        <v>47.0</v>
      </c>
      <c r="Y24" s="2">
        <v>59.0</v>
      </c>
      <c r="Z24" s="2">
        <v>56.0</v>
      </c>
      <c r="AA24" s="2">
        <v>47.0</v>
      </c>
      <c r="AB24" s="2">
        <v>52.0</v>
      </c>
      <c r="AC24" s="2">
        <v>41.0</v>
      </c>
      <c r="AD24" s="2">
        <v>56.0</v>
      </c>
      <c r="AE24" s="2">
        <v>53.0</v>
      </c>
      <c r="AF24" s="2">
        <v>66.0</v>
      </c>
      <c r="AG24" s="2">
        <v>53.0</v>
      </c>
      <c r="AH24" s="2">
        <v>61.0</v>
      </c>
      <c r="AI24" s="2">
        <v>66.0</v>
      </c>
      <c r="AJ24" s="62">
        <f t="shared" si="2"/>
        <v>52.53333333</v>
      </c>
      <c r="AK24" s="2"/>
    </row>
    <row r="25">
      <c r="A25" s="26" t="s">
        <v>347</v>
      </c>
      <c r="B25" s="27" t="s">
        <v>348</v>
      </c>
      <c r="C25" s="28" t="s">
        <v>43</v>
      </c>
      <c r="D25" s="29">
        <v>225.0</v>
      </c>
      <c r="E25" s="29">
        <v>95.0</v>
      </c>
      <c r="F25" s="4" t="s">
        <v>44</v>
      </c>
      <c r="G25" s="2" t="s">
        <v>56</v>
      </c>
      <c r="H25" s="3">
        <v>37334.0</v>
      </c>
      <c r="I25" s="30">
        <f t="shared" si="3"/>
        <v>23</v>
      </c>
      <c r="J25" s="2" t="s">
        <v>349</v>
      </c>
      <c r="K25" s="2">
        <v>2023.0</v>
      </c>
      <c r="L25" s="29" t="s">
        <v>47</v>
      </c>
      <c r="M25" s="28">
        <v>1.0</v>
      </c>
      <c r="N25" s="5" t="s">
        <v>182</v>
      </c>
      <c r="O25" s="31" t="s">
        <v>283</v>
      </c>
      <c r="P25" s="56">
        <v>56.0</v>
      </c>
      <c r="Q25" s="56">
        <v>53.0</v>
      </c>
      <c r="R25" s="56">
        <v>51.0</v>
      </c>
      <c r="S25" s="2">
        <v>44.0</v>
      </c>
      <c r="T25" s="2">
        <v>51.0</v>
      </c>
      <c r="U25" s="2">
        <v>44.0</v>
      </c>
      <c r="V25" s="2">
        <v>52.0</v>
      </c>
      <c r="W25" s="2">
        <v>43.0</v>
      </c>
      <c r="X25" s="2">
        <v>38.0</v>
      </c>
      <c r="Y25" s="33">
        <v>58.0</v>
      </c>
      <c r="Z25" s="33">
        <v>53.0</v>
      </c>
      <c r="AA25" s="33">
        <v>49.0</v>
      </c>
      <c r="AB25" s="33">
        <v>54.0</v>
      </c>
      <c r="AC25" s="34">
        <v>46.0</v>
      </c>
      <c r="AD25" s="34">
        <v>51.0</v>
      </c>
      <c r="AE25" s="2">
        <v>44.0</v>
      </c>
      <c r="AF25" s="2">
        <v>52.0</v>
      </c>
      <c r="AG25" s="2">
        <v>50.0</v>
      </c>
      <c r="AH25" s="2">
        <v>49.0</v>
      </c>
      <c r="AI25" s="2">
        <v>53.0</v>
      </c>
      <c r="AJ25" s="62">
        <f t="shared" si="2"/>
        <v>53.06666667</v>
      </c>
      <c r="AK25" s="2"/>
    </row>
    <row r="26">
      <c r="A26" s="2" t="s">
        <v>150</v>
      </c>
      <c r="B26" s="2" t="s">
        <v>151</v>
      </c>
      <c r="C26" s="28" t="s">
        <v>90</v>
      </c>
      <c r="D26" s="29">
        <v>226.0</v>
      </c>
      <c r="E26" s="29">
        <v>93.0</v>
      </c>
      <c r="F26" s="29">
        <v>26.0</v>
      </c>
      <c r="G26" s="2" t="s">
        <v>56</v>
      </c>
      <c r="H26" s="3">
        <v>33928.0</v>
      </c>
      <c r="I26" s="2">
        <f t="shared" si="3"/>
        <v>32</v>
      </c>
      <c r="J26" s="2" t="s">
        <v>152</v>
      </c>
      <c r="K26" s="2">
        <v>2009.0</v>
      </c>
      <c r="L26" s="2" t="s">
        <v>47</v>
      </c>
      <c r="M26" s="4">
        <v>1.0</v>
      </c>
      <c r="N26" s="5" t="s">
        <v>64</v>
      </c>
      <c r="O26" s="5" t="s">
        <v>153</v>
      </c>
      <c r="P26" s="2">
        <v>60.0</v>
      </c>
      <c r="Q26" s="2">
        <v>49.0</v>
      </c>
      <c r="R26" s="2">
        <v>62.0</v>
      </c>
      <c r="S26" s="2">
        <v>44.0</v>
      </c>
      <c r="T26" s="2">
        <v>46.0</v>
      </c>
      <c r="U26" s="2">
        <v>42.0</v>
      </c>
      <c r="V26" s="2">
        <v>58.0</v>
      </c>
      <c r="W26" s="2">
        <v>58.0</v>
      </c>
      <c r="X26" s="2">
        <v>53.0</v>
      </c>
      <c r="Y26" s="2">
        <v>53.0</v>
      </c>
      <c r="Z26" s="2">
        <v>42.0</v>
      </c>
      <c r="AA26" s="2">
        <v>62.0</v>
      </c>
      <c r="AB26" s="2">
        <v>49.0</v>
      </c>
      <c r="AC26" s="2">
        <v>46.0</v>
      </c>
      <c r="AD26" s="2">
        <v>49.0</v>
      </c>
      <c r="AE26" s="36">
        <v>53.0</v>
      </c>
      <c r="AF26" s="2">
        <v>77.0</v>
      </c>
      <c r="AG26" s="36">
        <v>53.0</v>
      </c>
      <c r="AH26" s="2">
        <v>65.0</v>
      </c>
      <c r="AI26" s="2">
        <v>68.0</v>
      </c>
      <c r="AJ26" s="62">
        <f t="shared" si="2"/>
        <v>53.01666667</v>
      </c>
      <c r="AK26" s="2"/>
    </row>
    <row r="27">
      <c r="A27" s="2" t="s">
        <v>464</v>
      </c>
      <c r="B27" s="2" t="s">
        <v>465</v>
      </c>
      <c r="C27" s="4" t="s">
        <v>119</v>
      </c>
      <c r="D27" s="2">
        <v>228.0</v>
      </c>
      <c r="E27" s="2">
        <v>92.0</v>
      </c>
      <c r="F27" s="2">
        <v>28.0</v>
      </c>
      <c r="G27" s="2" t="s">
        <v>56</v>
      </c>
      <c r="H27" s="3">
        <v>38643.0</v>
      </c>
      <c r="I27" s="2">
        <f t="shared" si="3"/>
        <v>19</v>
      </c>
      <c r="J27" s="2" t="s">
        <v>209</v>
      </c>
      <c r="K27" s="2">
        <v>2014.0</v>
      </c>
      <c r="L27" s="4" t="s">
        <v>47</v>
      </c>
      <c r="M27" s="4">
        <v>1.0</v>
      </c>
      <c r="N27" s="37" t="s">
        <v>326</v>
      </c>
      <c r="O27" s="37" t="s">
        <v>466</v>
      </c>
      <c r="P27" s="4">
        <v>53.0</v>
      </c>
      <c r="Q27" s="4">
        <v>58.0</v>
      </c>
      <c r="R27" s="4">
        <v>46.0</v>
      </c>
      <c r="S27" s="4">
        <v>42.0</v>
      </c>
      <c r="T27" s="4">
        <v>62.0</v>
      </c>
      <c r="U27" s="36">
        <v>51.0</v>
      </c>
      <c r="V27" s="4">
        <v>64.0</v>
      </c>
      <c r="W27" s="4">
        <v>55.0</v>
      </c>
      <c r="X27" s="4">
        <v>58.0</v>
      </c>
      <c r="Y27" s="4">
        <v>58.0</v>
      </c>
      <c r="Z27" s="4">
        <v>64.0</v>
      </c>
      <c r="AA27" s="36">
        <v>51.0</v>
      </c>
      <c r="AB27" s="4">
        <v>64.0</v>
      </c>
      <c r="AC27" s="4">
        <v>60.0</v>
      </c>
      <c r="AD27" s="4">
        <v>48.0</v>
      </c>
      <c r="AE27" s="4">
        <v>51.0</v>
      </c>
      <c r="AF27" s="4">
        <v>59.0</v>
      </c>
      <c r="AG27" s="4">
        <v>54.0</v>
      </c>
      <c r="AH27" s="4">
        <v>54.0</v>
      </c>
      <c r="AI27" s="4">
        <v>52.0</v>
      </c>
      <c r="AJ27" s="62">
        <f t="shared" si="2"/>
        <v>51.26666667</v>
      </c>
      <c r="AK27" s="4"/>
    </row>
    <row r="28">
      <c r="A28" s="2" t="s">
        <v>142</v>
      </c>
      <c r="B28" s="2" t="s">
        <v>143</v>
      </c>
      <c r="C28" s="40" t="s">
        <v>74</v>
      </c>
      <c r="D28" s="2">
        <v>229.0</v>
      </c>
      <c r="E28" s="2">
        <v>91.0</v>
      </c>
      <c r="F28" s="2">
        <v>29.0</v>
      </c>
      <c r="G28" s="2" t="s">
        <v>56</v>
      </c>
      <c r="H28" s="35">
        <v>32496.0</v>
      </c>
      <c r="I28" s="2">
        <f t="shared" si="3"/>
        <v>36</v>
      </c>
      <c r="J28" s="2" t="s">
        <v>144</v>
      </c>
      <c r="K28" s="4">
        <v>2020.0</v>
      </c>
      <c r="L28" s="29" t="s">
        <v>47</v>
      </c>
      <c r="M28" s="28">
        <v>1.0</v>
      </c>
      <c r="N28" s="5">
        <v>175.26</v>
      </c>
      <c r="O28" s="31">
        <v>74.8</v>
      </c>
      <c r="P28" s="4">
        <v>53.0</v>
      </c>
      <c r="Q28" s="4">
        <v>60.0</v>
      </c>
      <c r="R28" s="4">
        <v>39.0</v>
      </c>
      <c r="S28" s="4">
        <v>44.0</v>
      </c>
      <c r="T28" s="4">
        <v>60.0</v>
      </c>
      <c r="U28" s="4">
        <v>39.0</v>
      </c>
      <c r="V28" s="4">
        <v>62.0</v>
      </c>
      <c r="W28" s="4">
        <v>51.0</v>
      </c>
      <c r="X28" s="4">
        <v>39.0</v>
      </c>
      <c r="Y28" s="4">
        <v>51.0</v>
      </c>
      <c r="Z28" s="4">
        <v>44.0</v>
      </c>
      <c r="AA28" s="4">
        <v>46.0</v>
      </c>
      <c r="AB28" s="4">
        <v>44.0</v>
      </c>
      <c r="AC28" s="4">
        <v>64.0</v>
      </c>
      <c r="AD28" s="4">
        <v>44.0</v>
      </c>
      <c r="AE28" s="4">
        <v>49.0</v>
      </c>
      <c r="AF28" s="4">
        <v>49.0</v>
      </c>
      <c r="AG28" s="4">
        <v>51.0</v>
      </c>
      <c r="AH28" s="4">
        <v>49.0</v>
      </c>
      <c r="AI28" s="4">
        <v>50.0</v>
      </c>
      <c r="AJ28" s="62">
        <f t="shared" si="2"/>
        <v>50.4</v>
      </c>
      <c r="AK28" s="4"/>
    </row>
    <row r="29">
      <c r="A29" s="2" t="s">
        <v>230</v>
      </c>
      <c r="B29" s="2" t="s">
        <v>231</v>
      </c>
      <c r="C29" s="28" t="s">
        <v>55</v>
      </c>
      <c r="D29" s="29">
        <v>231.0</v>
      </c>
      <c r="E29" s="29">
        <v>90.0</v>
      </c>
      <c r="F29" s="29">
        <v>31.0</v>
      </c>
      <c r="G29" s="4" t="s">
        <v>56</v>
      </c>
      <c r="H29" s="35">
        <v>34305.0</v>
      </c>
      <c r="I29" s="2">
        <f t="shared" si="3"/>
        <v>31</v>
      </c>
      <c r="J29" s="29" t="s">
        <v>232</v>
      </c>
      <c r="K29" s="2">
        <v>2014.0</v>
      </c>
      <c r="L29" s="2" t="s">
        <v>52</v>
      </c>
      <c r="M29" s="4">
        <v>1.0</v>
      </c>
      <c r="N29" s="37" t="s">
        <v>156</v>
      </c>
      <c r="O29" s="5" t="s">
        <v>233</v>
      </c>
      <c r="P29" s="2">
        <v>50.0</v>
      </c>
      <c r="Q29" s="36">
        <v>53.0</v>
      </c>
      <c r="R29" s="2">
        <v>50.0</v>
      </c>
      <c r="S29" s="2">
        <v>64.0</v>
      </c>
      <c r="T29" s="2">
        <v>50.0</v>
      </c>
      <c r="U29" s="2">
        <v>39.0</v>
      </c>
      <c r="V29" s="2">
        <v>39.0</v>
      </c>
      <c r="W29" s="36">
        <v>53.0</v>
      </c>
      <c r="X29" s="2">
        <v>48.0</v>
      </c>
      <c r="Y29" s="2">
        <v>41.0</v>
      </c>
      <c r="Z29" s="2">
        <v>48.0</v>
      </c>
      <c r="AA29" s="2">
        <v>41.0</v>
      </c>
      <c r="AB29" s="2">
        <v>46.0</v>
      </c>
      <c r="AC29" s="2">
        <v>50.0</v>
      </c>
      <c r="AD29" s="2">
        <v>57.0</v>
      </c>
      <c r="AE29" s="2">
        <v>51.0</v>
      </c>
      <c r="AF29" s="2">
        <v>47.0</v>
      </c>
      <c r="AG29" s="2">
        <v>54.0</v>
      </c>
      <c r="AH29" s="2">
        <v>50.0</v>
      </c>
      <c r="AI29" s="2">
        <v>53.0</v>
      </c>
      <c r="AJ29" s="62">
        <f t="shared" si="2"/>
        <v>52.63333333</v>
      </c>
      <c r="AK29" s="2"/>
    </row>
    <row r="30">
      <c r="A30" s="2" t="s">
        <v>123</v>
      </c>
      <c r="B30" s="2" t="s">
        <v>124</v>
      </c>
      <c r="C30" s="40" t="s">
        <v>74</v>
      </c>
      <c r="D30" s="2">
        <v>232.0</v>
      </c>
      <c r="E30" s="2">
        <v>89.0</v>
      </c>
      <c r="F30" s="2">
        <v>32.0</v>
      </c>
      <c r="G30" s="2" t="s">
        <v>56</v>
      </c>
      <c r="H30" s="35">
        <v>38296.0</v>
      </c>
      <c r="I30" s="2">
        <f t="shared" si="3"/>
        <v>20</v>
      </c>
      <c r="J30" s="2" t="s">
        <v>46</v>
      </c>
      <c r="K30" s="4">
        <v>2016.0</v>
      </c>
      <c r="L30" s="29" t="s">
        <v>52</v>
      </c>
      <c r="M30" s="28">
        <v>1.0</v>
      </c>
      <c r="N30" s="5">
        <v>180.34</v>
      </c>
      <c r="O30" s="31">
        <v>73.9</v>
      </c>
      <c r="P30" s="4">
        <v>53.0</v>
      </c>
      <c r="Q30" s="4">
        <v>46.0</v>
      </c>
      <c r="R30" s="4">
        <v>53.0</v>
      </c>
      <c r="S30" s="4">
        <v>57.0</v>
      </c>
      <c r="T30" s="4">
        <v>39.0</v>
      </c>
      <c r="U30" s="4">
        <v>41.0</v>
      </c>
      <c r="V30" s="4">
        <v>57.0</v>
      </c>
      <c r="W30" s="4">
        <v>48.0</v>
      </c>
      <c r="X30" s="4">
        <v>62.0</v>
      </c>
      <c r="Y30" s="4">
        <v>64.0</v>
      </c>
      <c r="Z30" s="4">
        <v>53.0</v>
      </c>
      <c r="AA30" s="4">
        <v>50.0</v>
      </c>
      <c r="AB30" s="4">
        <v>50.0</v>
      </c>
      <c r="AC30" s="4">
        <v>46.0</v>
      </c>
      <c r="AD30" s="4">
        <v>39.0</v>
      </c>
      <c r="AE30" s="4">
        <v>58.0</v>
      </c>
      <c r="AF30" s="4">
        <v>55.0</v>
      </c>
      <c r="AG30" s="4">
        <v>60.0</v>
      </c>
      <c r="AH30" s="4">
        <v>58.0</v>
      </c>
      <c r="AI30" s="4">
        <v>63.0</v>
      </c>
      <c r="AJ30" s="62">
        <f t="shared" si="2"/>
        <v>54.28333333</v>
      </c>
      <c r="AK30" s="4"/>
    </row>
    <row r="31">
      <c r="A31" s="2" t="s">
        <v>299</v>
      </c>
      <c r="B31" s="2" t="s">
        <v>300</v>
      </c>
      <c r="C31" s="28" t="s">
        <v>90</v>
      </c>
      <c r="D31" s="29">
        <v>234.0</v>
      </c>
      <c r="E31" s="29">
        <v>88.0</v>
      </c>
      <c r="F31" s="29">
        <v>34.0</v>
      </c>
      <c r="G31" s="4" t="s">
        <v>56</v>
      </c>
      <c r="H31" s="3">
        <v>36878.0</v>
      </c>
      <c r="I31" s="2">
        <f t="shared" si="3"/>
        <v>24</v>
      </c>
      <c r="J31" s="2" t="s">
        <v>240</v>
      </c>
      <c r="K31" s="2">
        <v>2018.0</v>
      </c>
      <c r="L31" s="2" t="s">
        <v>47</v>
      </c>
      <c r="M31" s="4">
        <v>2.0</v>
      </c>
      <c r="N31" s="37" t="s">
        <v>64</v>
      </c>
      <c r="O31" s="5" t="s">
        <v>59</v>
      </c>
      <c r="P31" s="2">
        <v>48.0</v>
      </c>
      <c r="Q31" s="2">
        <v>62.0</v>
      </c>
      <c r="R31" s="2">
        <v>55.0</v>
      </c>
      <c r="S31" s="2">
        <v>52.0</v>
      </c>
      <c r="T31" s="2">
        <v>43.0</v>
      </c>
      <c r="U31" s="2">
        <v>41.0</v>
      </c>
      <c r="V31" s="2">
        <v>64.0</v>
      </c>
      <c r="W31" s="2">
        <v>45.0</v>
      </c>
      <c r="X31" s="2">
        <v>57.0</v>
      </c>
      <c r="Y31" s="2">
        <v>62.0</v>
      </c>
      <c r="Z31" s="2">
        <v>43.0</v>
      </c>
      <c r="AA31" s="2">
        <v>57.0</v>
      </c>
      <c r="AB31" s="2">
        <v>62.0</v>
      </c>
      <c r="AC31" s="2">
        <v>62.0</v>
      </c>
      <c r="AD31" s="2">
        <v>62.0</v>
      </c>
      <c r="AE31" s="36">
        <v>56.0</v>
      </c>
      <c r="AF31" s="2">
        <v>67.0</v>
      </c>
      <c r="AG31" s="36">
        <v>56.0</v>
      </c>
      <c r="AH31" s="2">
        <v>62.0</v>
      </c>
      <c r="AI31" s="2">
        <v>66.0</v>
      </c>
      <c r="AJ31" s="62">
        <f t="shared" si="2"/>
        <v>56.16666667</v>
      </c>
      <c r="AK31" s="2"/>
    </row>
    <row r="32">
      <c r="A32" s="2" t="s">
        <v>423</v>
      </c>
      <c r="B32" s="2" t="s">
        <v>424</v>
      </c>
      <c r="C32" s="28" t="s">
        <v>90</v>
      </c>
      <c r="D32" s="29">
        <v>234.0</v>
      </c>
      <c r="E32" s="29">
        <v>88.0</v>
      </c>
      <c r="F32" s="29">
        <v>34.0</v>
      </c>
      <c r="G32" s="2" t="s">
        <v>56</v>
      </c>
      <c r="H32" s="3">
        <v>39011.0</v>
      </c>
      <c r="I32" s="2">
        <f t="shared" si="3"/>
        <v>18</v>
      </c>
      <c r="J32" s="2" t="s">
        <v>114</v>
      </c>
      <c r="K32" s="4">
        <v>2016.0</v>
      </c>
      <c r="L32" s="2" t="s">
        <v>47</v>
      </c>
      <c r="M32" s="4">
        <v>1.0</v>
      </c>
      <c r="N32" s="5" t="s">
        <v>76</v>
      </c>
      <c r="O32" s="37" t="s">
        <v>425</v>
      </c>
      <c r="P32" s="2">
        <v>55.0</v>
      </c>
      <c r="Q32" s="2">
        <v>52.0</v>
      </c>
      <c r="R32" s="2">
        <v>57.0</v>
      </c>
      <c r="S32" s="2">
        <v>57.0</v>
      </c>
      <c r="T32" s="2">
        <v>48.0</v>
      </c>
      <c r="U32" s="2">
        <v>64.0</v>
      </c>
      <c r="V32" s="2">
        <v>55.0</v>
      </c>
      <c r="W32" s="2">
        <v>38.0</v>
      </c>
      <c r="X32" s="2">
        <v>62.0</v>
      </c>
      <c r="Y32" s="2">
        <v>62.0</v>
      </c>
      <c r="Z32" s="2">
        <v>50.0</v>
      </c>
      <c r="AA32" s="2">
        <v>41.0</v>
      </c>
      <c r="AB32" s="2">
        <v>45.0</v>
      </c>
      <c r="AC32" s="2">
        <v>43.0</v>
      </c>
      <c r="AD32" s="2">
        <v>45.0</v>
      </c>
      <c r="AE32" s="36">
        <v>55.0</v>
      </c>
      <c r="AF32" s="2">
        <v>68.0</v>
      </c>
      <c r="AG32" s="36">
        <v>55.0</v>
      </c>
      <c r="AH32" s="2">
        <v>64.0</v>
      </c>
      <c r="AI32" s="2">
        <v>67.0</v>
      </c>
      <c r="AJ32" s="62">
        <f t="shared" si="2"/>
        <v>55.26666667</v>
      </c>
      <c r="AK32" s="2"/>
    </row>
    <row r="33">
      <c r="A33" s="2" t="s">
        <v>161</v>
      </c>
      <c r="B33" s="27" t="s">
        <v>162</v>
      </c>
      <c r="C33" s="28" t="s">
        <v>163</v>
      </c>
      <c r="D33" s="29">
        <v>236.0</v>
      </c>
      <c r="E33" s="29">
        <v>84.0</v>
      </c>
      <c r="F33" s="4" t="s">
        <v>44</v>
      </c>
      <c r="G33" s="2" t="s">
        <v>56</v>
      </c>
      <c r="H33" s="3">
        <v>32726.0</v>
      </c>
      <c r="I33" s="30">
        <f t="shared" si="3"/>
        <v>36</v>
      </c>
      <c r="J33" s="2" t="s">
        <v>164</v>
      </c>
      <c r="K33" s="2">
        <v>2009.0</v>
      </c>
      <c r="L33" s="29" t="s">
        <v>47</v>
      </c>
      <c r="M33" s="28">
        <v>2.0</v>
      </c>
      <c r="N33" s="37" t="s">
        <v>156</v>
      </c>
      <c r="O33" s="31" t="s">
        <v>137</v>
      </c>
      <c r="P33" s="2">
        <v>48.0</v>
      </c>
      <c r="Q33" s="2">
        <v>64.0</v>
      </c>
      <c r="R33" s="2">
        <v>64.0</v>
      </c>
      <c r="S33" s="2">
        <v>55.0</v>
      </c>
      <c r="T33" s="2">
        <v>48.0</v>
      </c>
      <c r="U33" s="2">
        <v>62.0</v>
      </c>
      <c r="V33" s="2">
        <v>64.0</v>
      </c>
      <c r="W33" s="2">
        <v>64.0</v>
      </c>
      <c r="X33" s="2">
        <v>59.0</v>
      </c>
      <c r="Y33" s="2">
        <v>50.0</v>
      </c>
      <c r="Z33" s="2">
        <v>59.0</v>
      </c>
      <c r="AA33" s="2">
        <v>62.0</v>
      </c>
      <c r="AB33" s="2">
        <v>43.0</v>
      </c>
      <c r="AC33" s="2">
        <v>52.0</v>
      </c>
      <c r="AD33" s="2">
        <v>52.0</v>
      </c>
      <c r="AE33" s="2">
        <v>51.0</v>
      </c>
      <c r="AF33" s="2">
        <v>84.0</v>
      </c>
      <c r="AG33" s="2">
        <v>58.0</v>
      </c>
      <c r="AH33" s="2">
        <v>65.0</v>
      </c>
      <c r="AI33" s="2">
        <v>61.0</v>
      </c>
      <c r="AJ33" s="62">
        <f t="shared" si="2"/>
        <v>53.3</v>
      </c>
      <c r="AK33" s="2"/>
    </row>
    <row r="34">
      <c r="A34" s="2" t="s">
        <v>226</v>
      </c>
      <c r="B34" s="2" t="s">
        <v>227</v>
      </c>
      <c r="C34" s="4" t="s">
        <v>119</v>
      </c>
      <c r="D34" s="2">
        <v>244.0</v>
      </c>
      <c r="E34" s="2">
        <v>76.0</v>
      </c>
      <c r="F34" s="2">
        <v>44.0</v>
      </c>
      <c r="G34" s="2" t="s">
        <v>56</v>
      </c>
      <c r="H34" s="35">
        <v>33289.0</v>
      </c>
      <c r="I34" s="2">
        <f t="shared" si="3"/>
        <v>34</v>
      </c>
      <c r="J34" s="2" t="s">
        <v>228</v>
      </c>
      <c r="K34" s="2">
        <v>2011.0</v>
      </c>
      <c r="L34" s="2" t="s">
        <v>52</v>
      </c>
      <c r="M34" s="4">
        <v>1.0</v>
      </c>
      <c r="N34" s="37" t="s">
        <v>140</v>
      </c>
      <c r="O34" s="5" t="s">
        <v>229</v>
      </c>
      <c r="P34" s="4">
        <v>37.0</v>
      </c>
      <c r="Q34" s="4">
        <v>56.0</v>
      </c>
      <c r="R34" s="4">
        <v>44.0</v>
      </c>
      <c r="S34" s="4">
        <v>52.0</v>
      </c>
      <c r="T34" s="4">
        <v>54.0</v>
      </c>
      <c r="U34" s="36">
        <v>54.0</v>
      </c>
      <c r="V34" s="4">
        <v>54.0</v>
      </c>
      <c r="W34" s="4">
        <v>52.0</v>
      </c>
      <c r="X34" s="4">
        <v>64.0</v>
      </c>
      <c r="Y34" s="4">
        <v>59.0</v>
      </c>
      <c r="Z34" s="4">
        <v>52.0</v>
      </c>
      <c r="AA34" s="36">
        <v>54.0</v>
      </c>
      <c r="AB34" s="4">
        <v>52.0</v>
      </c>
      <c r="AC34" s="4">
        <v>59.0</v>
      </c>
      <c r="AD34" s="4">
        <v>56.0</v>
      </c>
      <c r="AE34" s="4">
        <v>49.0</v>
      </c>
      <c r="AF34" s="4">
        <v>54.0</v>
      </c>
      <c r="AG34" s="4">
        <v>55.0</v>
      </c>
      <c r="AH34" s="4">
        <v>53.0</v>
      </c>
      <c r="AI34" s="4">
        <v>58.0</v>
      </c>
      <c r="AJ34" s="62">
        <f t="shared" si="2"/>
        <v>54</v>
      </c>
      <c r="AK34" s="4"/>
    </row>
    <row r="35">
      <c r="A35" s="2" t="s">
        <v>145</v>
      </c>
      <c r="B35" s="2" t="s">
        <v>146</v>
      </c>
      <c r="C35" s="4" t="s">
        <v>147</v>
      </c>
      <c r="D35" s="2">
        <v>250.0</v>
      </c>
      <c r="E35" s="2">
        <v>70.0</v>
      </c>
      <c r="F35" s="2">
        <v>50.0</v>
      </c>
      <c r="G35" s="2" t="s">
        <v>56</v>
      </c>
      <c r="H35" s="43"/>
      <c r="I35" s="44"/>
      <c r="J35" s="2" t="s">
        <v>148</v>
      </c>
      <c r="K35" s="2">
        <v>2008.0</v>
      </c>
      <c r="L35" s="4" t="s">
        <v>52</v>
      </c>
      <c r="M35" s="2">
        <v>1.0</v>
      </c>
      <c r="N35" s="37" t="s">
        <v>149</v>
      </c>
      <c r="O35" s="5" t="s">
        <v>84</v>
      </c>
      <c r="P35" s="4">
        <v>45.0</v>
      </c>
      <c r="Q35" s="4">
        <v>55.0</v>
      </c>
      <c r="R35" s="4">
        <v>55.0</v>
      </c>
      <c r="S35" s="4">
        <v>40.0</v>
      </c>
      <c r="T35" s="4">
        <v>60.0</v>
      </c>
      <c r="U35" s="4">
        <v>35.0</v>
      </c>
      <c r="V35" s="4">
        <v>60.0</v>
      </c>
      <c r="W35" s="4">
        <v>40.0</v>
      </c>
      <c r="X35" s="4">
        <v>50.0</v>
      </c>
      <c r="Y35" s="4">
        <v>35.0</v>
      </c>
      <c r="Z35" s="4">
        <v>55.0</v>
      </c>
      <c r="AA35" s="4">
        <v>55.0</v>
      </c>
      <c r="AB35" s="4">
        <v>60.0</v>
      </c>
      <c r="AC35" s="4">
        <v>35.0</v>
      </c>
      <c r="AD35" s="4">
        <v>55.0</v>
      </c>
      <c r="AE35" s="4">
        <v>40.0</v>
      </c>
      <c r="AF35" s="4">
        <v>55.0</v>
      </c>
      <c r="AG35" s="4">
        <v>45.0</v>
      </c>
      <c r="AH35" s="4">
        <v>45.0</v>
      </c>
      <c r="AI35" s="4">
        <v>45.0</v>
      </c>
      <c r="AJ35" s="62">
        <f t="shared" si="2"/>
        <v>56.65</v>
      </c>
      <c r="AK35" s="4"/>
    </row>
    <row r="36">
      <c r="A36" s="2" t="s">
        <v>345</v>
      </c>
      <c r="B36" s="2" t="s">
        <v>346</v>
      </c>
      <c r="C36" s="28" t="s">
        <v>90</v>
      </c>
      <c r="D36" s="29">
        <v>251.0</v>
      </c>
      <c r="E36" s="29">
        <v>69.0</v>
      </c>
      <c r="F36" s="29">
        <v>51.0</v>
      </c>
      <c r="G36" s="2" t="s">
        <v>56</v>
      </c>
      <c r="H36" s="3">
        <v>32571.0</v>
      </c>
      <c r="I36" s="2">
        <f t="shared" ref="I36:I41" si="4">DATEDIF(H36, TODAY(), "Y")
</f>
        <v>36</v>
      </c>
      <c r="J36" s="2" t="s">
        <v>105</v>
      </c>
      <c r="K36" s="2">
        <v>2007.0</v>
      </c>
      <c r="L36" s="2" t="s">
        <v>47</v>
      </c>
      <c r="M36" s="4">
        <v>1.0</v>
      </c>
      <c r="N36" s="5" t="s">
        <v>140</v>
      </c>
      <c r="O36" s="5" t="s">
        <v>59</v>
      </c>
      <c r="P36" s="2">
        <v>58.0</v>
      </c>
      <c r="Q36" s="2">
        <v>68.0</v>
      </c>
      <c r="R36" s="2">
        <v>65.0</v>
      </c>
      <c r="S36" s="2">
        <v>63.0</v>
      </c>
      <c r="T36" s="2">
        <v>60.0</v>
      </c>
      <c r="U36" s="2">
        <v>63.0</v>
      </c>
      <c r="V36" s="2">
        <v>55.0</v>
      </c>
      <c r="W36" s="2">
        <v>55.0</v>
      </c>
      <c r="X36" s="2">
        <v>53.0</v>
      </c>
      <c r="Y36" s="2">
        <v>60.0</v>
      </c>
      <c r="Z36" s="2">
        <v>45.0</v>
      </c>
      <c r="AA36" s="2">
        <v>60.0</v>
      </c>
      <c r="AB36" s="2">
        <v>50.0</v>
      </c>
      <c r="AC36" s="2">
        <v>63.0</v>
      </c>
      <c r="AD36" s="2">
        <v>53.0</v>
      </c>
      <c r="AE36" s="36">
        <v>62.0</v>
      </c>
      <c r="AF36" s="2">
        <v>77.0</v>
      </c>
      <c r="AG36" s="36">
        <v>62.0</v>
      </c>
      <c r="AH36" s="2">
        <v>68.0</v>
      </c>
      <c r="AI36" s="2">
        <v>67.0</v>
      </c>
      <c r="AJ36" s="62">
        <f t="shared" si="2"/>
        <v>61.91666667</v>
      </c>
      <c r="AK36" s="2"/>
    </row>
    <row r="37">
      <c r="A37" s="2" t="s">
        <v>316</v>
      </c>
      <c r="B37" s="2" t="s">
        <v>317</v>
      </c>
      <c r="C37" s="4" t="s">
        <v>119</v>
      </c>
      <c r="D37" s="2">
        <v>262.0</v>
      </c>
      <c r="E37" s="2">
        <v>62.0</v>
      </c>
      <c r="F37" s="2">
        <v>62.0</v>
      </c>
      <c r="G37" s="2" t="s">
        <v>56</v>
      </c>
      <c r="H37" s="35">
        <v>34128.0</v>
      </c>
      <c r="I37" s="2">
        <f t="shared" si="4"/>
        <v>32</v>
      </c>
      <c r="J37" s="2" t="s">
        <v>228</v>
      </c>
      <c r="K37" s="2">
        <v>2014.0</v>
      </c>
      <c r="L37" s="2" t="s">
        <v>47</v>
      </c>
      <c r="M37" s="4">
        <v>1.0</v>
      </c>
      <c r="N37" s="37" t="s">
        <v>318</v>
      </c>
      <c r="O37" s="5" t="s">
        <v>65</v>
      </c>
      <c r="P37" s="4">
        <v>65.0</v>
      </c>
      <c r="Q37" s="4">
        <v>71.0</v>
      </c>
      <c r="R37" s="4">
        <v>44.0</v>
      </c>
      <c r="S37" s="4">
        <v>65.0</v>
      </c>
      <c r="T37" s="4">
        <v>47.0</v>
      </c>
      <c r="U37" s="36">
        <v>61.0</v>
      </c>
      <c r="V37" s="4">
        <v>57.0</v>
      </c>
      <c r="W37" s="4">
        <v>63.0</v>
      </c>
      <c r="X37" s="4">
        <v>63.0</v>
      </c>
      <c r="Y37" s="4">
        <v>71.0</v>
      </c>
      <c r="Z37" s="4">
        <v>60.0</v>
      </c>
      <c r="AA37" s="36">
        <v>61.0</v>
      </c>
      <c r="AB37" s="4">
        <v>65.0</v>
      </c>
      <c r="AC37" s="4">
        <v>68.0</v>
      </c>
      <c r="AD37" s="4">
        <v>44.0</v>
      </c>
      <c r="AE37" s="4">
        <v>67.0</v>
      </c>
      <c r="AF37" s="4">
        <v>55.0</v>
      </c>
      <c r="AG37" s="4">
        <v>69.0</v>
      </c>
      <c r="AH37" s="4">
        <v>63.0</v>
      </c>
      <c r="AI37" s="4">
        <v>68.0</v>
      </c>
      <c r="AJ37" s="62">
        <f t="shared" si="2"/>
        <v>62.51666667</v>
      </c>
      <c r="AK37" s="4"/>
    </row>
    <row r="38">
      <c r="A38" s="2" t="s">
        <v>409</v>
      </c>
      <c r="B38" s="2" t="s">
        <v>410</v>
      </c>
      <c r="C38" s="28" t="s">
        <v>55</v>
      </c>
      <c r="D38" s="29">
        <v>262.0</v>
      </c>
      <c r="E38" s="29">
        <v>62.0</v>
      </c>
      <c r="F38" s="29">
        <v>62.0</v>
      </c>
      <c r="G38" s="4" t="s">
        <v>56</v>
      </c>
      <c r="H38" s="35">
        <v>33800.0</v>
      </c>
      <c r="I38" s="2">
        <f t="shared" si="4"/>
        <v>33</v>
      </c>
      <c r="J38" s="29" t="s">
        <v>411</v>
      </c>
      <c r="K38" s="2">
        <v>2013.0</v>
      </c>
      <c r="L38" s="2" t="s">
        <v>52</v>
      </c>
      <c r="M38" s="4">
        <v>1.0</v>
      </c>
      <c r="N38" s="5" t="s">
        <v>92</v>
      </c>
      <c r="O38" s="5" t="s">
        <v>199</v>
      </c>
      <c r="P38" s="2">
        <v>68.0</v>
      </c>
      <c r="Q38" s="36">
        <v>63.0</v>
      </c>
      <c r="R38" s="2">
        <v>65.0</v>
      </c>
      <c r="S38" s="2">
        <v>65.0</v>
      </c>
      <c r="T38" s="2">
        <v>60.0</v>
      </c>
      <c r="U38" s="2">
        <v>57.0</v>
      </c>
      <c r="V38" s="2">
        <v>63.0</v>
      </c>
      <c r="W38" s="36">
        <v>63.0</v>
      </c>
      <c r="X38" s="2">
        <v>63.0</v>
      </c>
      <c r="Y38" s="2">
        <v>60.0</v>
      </c>
      <c r="Z38" s="2">
        <v>65.0</v>
      </c>
      <c r="AA38" s="2">
        <v>44.0</v>
      </c>
      <c r="AB38" s="2">
        <v>60.0</v>
      </c>
      <c r="AC38" s="2">
        <v>68.0</v>
      </c>
      <c r="AD38" s="2">
        <v>65.0</v>
      </c>
      <c r="AE38" s="2">
        <v>64.0</v>
      </c>
      <c r="AF38" s="2">
        <v>71.0</v>
      </c>
      <c r="AG38" s="2">
        <v>66.0</v>
      </c>
      <c r="AH38" s="2">
        <v>71.0</v>
      </c>
      <c r="AI38" s="2">
        <v>80.0</v>
      </c>
      <c r="AJ38" s="62">
        <f t="shared" si="2"/>
        <v>61.98333333</v>
      </c>
      <c r="AK38" s="2"/>
    </row>
    <row r="39">
      <c r="A39" s="2" t="s">
        <v>383</v>
      </c>
      <c r="B39" s="2" t="s">
        <v>384</v>
      </c>
      <c r="C39" s="28" t="s">
        <v>55</v>
      </c>
      <c r="D39" s="29">
        <v>277.0</v>
      </c>
      <c r="E39" s="29">
        <v>54.0</v>
      </c>
      <c r="F39" s="29">
        <v>77.0</v>
      </c>
      <c r="G39" s="4" t="s">
        <v>56</v>
      </c>
      <c r="H39" s="35">
        <v>38417.0</v>
      </c>
      <c r="I39" s="2">
        <f t="shared" si="4"/>
        <v>20</v>
      </c>
      <c r="J39" s="29" t="s">
        <v>132</v>
      </c>
      <c r="K39" s="2">
        <v>2024.0</v>
      </c>
      <c r="L39" s="2" t="s">
        <v>47</v>
      </c>
      <c r="M39" s="4">
        <v>1.0</v>
      </c>
      <c r="N39" s="37" t="s">
        <v>140</v>
      </c>
      <c r="O39" s="5" t="s">
        <v>248</v>
      </c>
      <c r="P39" s="2">
        <v>56.0</v>
      </c>
      <c r="Q39" s="36">
        <v>61.0</v>
      </c>
      <c r="R39" s="2">
        <v>59.0</v>
      </c>
      <c r="S39" s="2">
        <v>68.0</v>
      </c>
      <c r="T39" s="2">
        <v>68.0</v>
      </c>
      <c r="U39" s="2">
        <v>56.0</v>
      </c>
      <c r="V39" s="2">
        <v>65.0</v>
      </c>
      <c r="W39" s="36">
        <v>61.0</v>
      </c>
      <c r="X39" s="2">
        <v>68.0</v>
      </c>
      <c r="Y39" s="2">
        <v>62.0</v>
      </c>
      <c r="Z39" s="2">
        <v>59.0</v>
      </c>
      <c r="AA39" s="2">
        <v>54.0</v>
      </c>
      <c r="AB39" s="2">
        <v>56.0</v>
      </c>
      <c r="AC39" s="2">
        <v>68.0</v>
      </c>
      <c r="AD39" s="2">
        <v>59.0</v>
      </c>
      <c r="AE39" s="2">
        <v>62.0</v>
      </c>
      <c r="AF39" s="2">
        <v>65.0</v>
      </c>
      <c r="AG39" s="2">
        <v>66.0</v>
      </c>
      <c r="AH39" s="2">
        <v>64.0</v>
      </c>
      <c r="AI39" s="2">
        <v>66.0</v>
      </c>
      <c r="AJ39" s="62">
        <f t="shared" si="2"/>
        <v>61.16666667</v>
      </c>
      <c r="AK39" s="2"/>
    </row>
    <row r="40">
      <c r="A40" s="2" t="s">
        <v>324</v>
      </c>
      <c r="B40" s="2" t="s">
        <v>325</v>
      </c>
      <c r="C40" s="4" t="s">
        <v>119</v>
      </c>
      <c r="D40" s="2">
        <v>284.0</v>
      </c>
      <c r="E40" s="2">
        <v>50.0</v>
      </c>
      <c r="F40" s="2">
        <v>84.0</v>
      </c>
      <c r="G40" s="2" t="s">
        <v>56</v>
      </c>
      <c r="H40" s="35">
        <v>36548.0</v>
      </c>
      <c r="I40" s="2">
        <f t="shared" si="4"/>
        <v>25</v>
      </c>
      <c r="J40" s="2" t="s">
        <v>120</v>
      </c>
      <c r="K40" s="2">
        <v>2018.0</v>
      </c>
      <c r="L40" s="2" t="s">
        <v>47</v>
      </c>
      <c r="M40" s="4">
        <v>2.0</v>
      </c>
      <c r="N40" s="5" t="s">
        <v>326</v>
      </c>
      <c r="O40" s="5" t="s">
        <v>248</v>
      </c>
      <c r="P40" s="4">
        <v>62.0</v>
      </c>
      <c r="Q40" s="4">
        <v>65.0</v>
      </c>
      <c r="R40" s="4">
        <v>62.0</v>
      </c>
      <c r="S40" s="4">
        <v>53.0</v>
      </c>
      <c r="T40" s="4">
        <v>65.0</v>
      </c>
      <c r="U40" s="36">
        <v>61.0</v>
      </c>
      <c r="V40" s="4">
        <v>56.0</v>
      </c>
      <c r="W40" s="4">
        <v>59.0</v>
      </c>
      <c r="X40" s="4">
        <v>53.0</v>
      </c>
      <c r="Y40" s="4">
        <v>59.0</v>
      </c>
      <c r="Z40" s="4">
        <v>68.0</v>
      </c>
      <c r="AA40" s="36">
        <v>61.0</v>
      </c>
      <c r="AB40" s="4">
        <v>59.0</v>
      </c>
      <c r="AC40" s="4">
        <v>56.0</v>
      </c>
      <c r="AD40" s="4">
        <v>53.0</v>
      </c>
      <c r="AE40" s="4">
        <v>58.0</v>
      </c>
      <c r="AF40" s="4">
        <v>65.0</v>
      </c>
      <c r="AG40" s="4">
        <v>62.0</v>
      </c>
      <c r="AH40" s="4">
        <v>60.0</v>
      </c>
      <c r="AI40" s="4">
        <v>58.0</v>
      </c>
      <c r="AJ40" s="62">
        <f t="shared" si="2"/>
        <v>61.05084746</v>
      </c>
      <c r="AK40" s="4"/>
    </row>
    <row r="41">
      <c r="A41" s="2" t="s">
        <v>53</v>
      </c>
      <c r="B41" s="2" t="s">
        <v>54</v>
      </c>
      <c r="C41" s="28" t="s">
        <v>55</v>
      </c>
      <c r="D41" s="29">
        <v>292.0</v>
      </c>
      <c r="E41" s="29">
        <v>46.0</v>
      </c>
      <c r="F41" s="29">
        <v>92.0</v>
      </c>
      <c r="G41" s="4" t="s">
        <v>56</v>
      </c>
      <c r="H41" s="3">
        <v>34645.0</v>
      </c>
      <c r="I41" s="2">
        <f t="shared" si="4"/>
        <v>30</v>
      </c>
      <c r="J41" s="29" t="s">
        <v>57</v>
      </c>
      <c r="K41" s="2">
        <v>2011.0</v>
      </c>
      <c r="L41" s="2" t="s">
        <v>47</v>
      </c>
      <c r="M41" s="4">
        <v>1.0</v>
      </c>
      <c r="N41" s="5" t="s">
        <v>58</v>
      </c>
      <c r="O41" s="5" t="s">
        <v>59</v>
      </c>
      <c r="P41" s="2">
        <v>62.0</v>
      </c>
      <c r="Q41" s="36">
        <v>62.0</v>
      </c>
      <c r="R41" s="2">
        <v>59.0</v>
      </c>
      <c r="S41" s="2">
        <v>65.0</v>
      </c>
      <c r="T41" s="2">
        <v>53.0</v>
      </c>
      <c r="U41" s="2">
        <v>53.0</v>
      </c>
      <c r="V41" s="2">
        <v>53.0</v>
      </c>
      <c r="W41" s="36">
        <v>62.0</v>
      </c>
      <c r="X41" s="2">
        <v>53.0</v>
      </c>
      <c r="Y41" s="2">
        <v>53.0</v>
      </c>
      <c r="Z41" s="2">
        <v>62.0</v>
      </c>
      <c r="AA41" s="2">
        <v>68.0</v>
      </c>
      <c r="AB41" s="2">
        <v>65.0</v>
      </c>
      <c r="AC41" s="2">
        <v>59.0</v>
      </c>
      <c r="AD41" s="2">
        <v>59.0</v>
      </c>
      <c r="AE41" s="2">
        <v>60.0</v>
      </c>
      <c r="AF41" s="2">
        <v>80.0</v>
      </c>
      <c r="AG41" s="2">
        <v>63.0</v>
      </c>
      <c r="AH41" s="2">
        <v>70.0</v>
      </c>
      <c r="AI41" s="2">
        <v>71.0</v>
      </c>
      <c r="AJ41" s="62">
        <f t="shared" si="2"/>
        <v>62.28813559</v>
      </c>
      <c r="AK41" s="2"/>
    </row>
    <row r="42">
      <c r="A42" s="2" t="s">
        <v>234</v>
      </c>
      <c r="B42" s="2" t="s">
        <v>235</v>
      </c>
      <c r="C42" s="4" t="s">
        <v>147</v>
      </c>
      <c r="D42" s="2">
        <v>294.0</v>
      </c>
      <c r="E42" s="2">
        <v>45.0</v>
      </c>
      <c r="F42" s="2">
        <v>94.0</v>
      </c>
      <c r="G42" s="2" t="s">
        <v>56</v>
      </c>
      <c r="H42" s="43"/>
      <c r="I42" s="44"/>
      <c r="J42" s="2" t="s">
        <v>236</v>
      </c>
      <c r="K42" s="2">
        <v>2021.0</v>
      </c>
      <c r="L42" s="4" t="s">
        <v>52</v>
      </c>
      <c r="M42" s="2">
        <v>2.0</v>
      </c>
      <c r="N42" s="37" t="s">
        <v>237</v>
      </c>
      <c r="O42" s="37" t="s">
        <v>315</v>
      </c>
      <c r="P42" s="4">
        <v>70.0</v>
      </c>
      <c r="Q42" s="38"/>
      <c r="R42" s="4">
        <v>55.0</v>
      </c>
      <c r="S42" s="4">
        <v>65.0</v>
      </c>
      <c r="T42" s="4">
        <v>60.0</v>
      </c>
      <c r="U42" s="4">
        <v>55.0</v>
      </c>
      <c r="V42" s="4">
        <v>70.0</v>
      </c>
      <c r="W42" s="4">
        <v>70.0</v>
      </c>
      <c r="X42" s="4">
        <v>55.0</v>
      </c>
      <c r="Y42" s="4">
        <v>60.0</v>
      </c>
      <c r="Z42" s="4">
        <v>65.0</v>
      </c>
      <c r="AA42" s="4">
        <v>60.0</v>
      </c>
      <c r="AB42" s="4">
        <v>55.0</v>
      </c>
      <c r="AC42" s="4">
        <v>55.0</v>
      </c>
      <c r="AD42" s="4">
        <v>55.0</v>
      </c>
      <c r="AE42" s="4">
        <v>65.0</v>
      </c>
      <c r="AF42" s="4">
        <v>65.0</v>
      </c>
      <c r="AG42" s="4">
        <v>65.0</v>
      </c>
      <c r="AH42" s="4">
        <v>65.0</v>
      </c>
      <c r="AI42" s="4">
        <v>65.0</v>
      </c>
      <c r="AJ42" s="62">
        <f t="shared" si="2"/>
        <v>62.83050847</v>
      </c>
      <c r="AK42" s="4"/>
    </row>
    <row r="43">
      <c r="A43" s="2" t="s">
        <v>369</v>
      </c>
      <c r="B43" s="2" t="s">
        <v>370</v>
      </c>
      <c r="C43" s="4" t="s">
        <v>147</v>
      </c>
      <c r="D43" s="2">
        <v>296.0</v>
      </c>
      <c r="E43" s="2">
        <v>43.0</v>
      </c>
      <c r="F43" s="2">
        <v>96.0</v>
      </c>
      <c r="G43" s="2" t="s">
        <v>56</v>
      </c>
      <c r="H43" s="43"/>
      <c r="I43" s="44"/>
      <c r="J43" s="2" t="s">
        <v>371</v>
      </c>
      <c r="K43" s="2">
        <v>2021.0</v>
      </c>
      <c r="L43" s="4" t="s">
        <v>52</v>
      </c>
      <c r="M43" s="2">
        <v>1.0</v>
      </c>
      <c r="N43" s="37" t="s">
        <v>271</v>
      </c>
      <c r="O43" s="37" t="s">
        <v>372</v>
      </c>
      <c r="P43" s="4">
        <v>60.0</v>
      </c>
      <c r="Q43" s="4">
        <v>55.0</v>
      </c>
      <c r="R43" s="4">
        <v>70.0</v>
      </c>
      <c r="S43" s="4">
        <v>60.0</v>
      </c>
      <c r="T43" s="36">
        <v>63.0</v>
      </c>
      <c r="U43" s="4">
        <v>55.0</v>
      </c>
      <c r="V43" s="4">
        <v>55.0</v>
      </c>
      <c r="W43" s="4">
        <v>60.0</v>
      </c>
      <c r="X43" s="4">
        <v>60.0</v>
      </c>
      <c r="Y43" s="4">
        <v>55.0</v>
      </c>
      <c r="Z43" s="4">
        <v>60.0</v>
      </c>
      <c r="AA43" s="4">
        <v>70.0</v>
      </c>
      <c r="AB43" s="4">
        <v>55.0</v>
      </c>
      <c r="AC43" s="4">
        <v>55.0</v>
      </c>
      <c r="AD43" s="4">
        <v>55.0</v>
      </c>
      <c r="AE43" s="4">
        <v>60.0</v>
      </c>
      <c r="AF43" s="4">
        <v>95.0</v>
      </c>
      <c r="AG43" s="4">
        <v>65.0</v>
      </c>
      <c r="AH43" s="4">
        <v>80.0</v>
      </c>
      <c r="AI43" s="4">
        <v>80.0</v>
      </c>
      <c r="AJ43" s="62">
        <f t="shared" si="2"/>
        <v>63.05</v>
      </c>
      <c r="AK43" s="4"/>
    </row>
    <row r="44">
      <c r="A44" s="4" t="s">
        <v>336</v>
      </c>
      <c r="B44" s="27" t="s">
        <v>337</v>
      </c>
      <c r="C44" s="4" t="s">
        <v>96</v>
      </c>
      <c r="D44" s="2">
        <v>299.0</v>
      </c>
      <c r="E44" s="2">
        <v>40.0</v>
      </c>
      <c r="F44" s="2">
        <v>99.0</v>
      </c>
      <c r="G44" s="2" t="s">
        <v>56</v>
      </c>
      <c r="H44" s="3">
        <v>36259.0</v>
      </c>
      <c r="I44" s="2">
        <f t="shared" ref="I44:I57" si="5">DATEDIF(H44, TODAY(), "Y")
</f>
        <v>26</v>
      </c>
      <c r="J44" s="2" t="s">
        <v>190</v>
      </c>
      <c r="K44" s="2">
        <v>2019.0</v>
      </c>
      <c r="L44" s="2" t="s">
        <v>47</v>
      </c>
      <c r="M44" s="4">
        <v>1.0</v>
      </c>
      <c r="N44" s="5" t="s">
        <v>64</v>
      </c>
      <c r="O44" s="5" t="s">
        <v>225</v>
      </c>
      <c r="P44" s="36">
        <v>63.0</v>
      </c>
      <c r="Q44" s="2">
        <v>53.0</v>
      </c>
      <c r="R44" s="2">
        <v>59.0</v>
      </c>
      <c r="S44" s="36">
        <v>63.0</v>
      </c>
      <c r="T44" s="2">
        <v>59.0</v>
      </c>
      <c r="U44" s="2">
        <v>62.0</v>
      </c>
      <c r="V44" s="2">
        <v>68.0</v>
      </c>
      <c r="W44" s="2">
        <v>53.0</v>
      </c>
      <c r="X44" s="2">
        <v>59.0</v>
      </c>
      <c r="Y44" s="36">
        <v>63.0</v>
      </c>
      <c r="Z44" s="2">
        <v>68.0</v>
      </c>
      <c r="AA44" s="2">
        <v>62.0</v>
      </c>
      <c r="AB44" s="2">
        <v>62.0</v>
      </c>
      <c r="AC44" s="2">
        <v>56.0</v>
      </c>
      <c r="AD44" s="2">
        <v>59.0</v>
      </c>
      <c r="AE44" s="2">
        <v>59.0</v>
      </c>
      <c r="AF44" s="2">
        <v>87.0</v>
      </c>
      <c r="AG44" s="2">
        <v>62.0</v>
      </c>
      <c r="AH44" s="2">
        <v>73.0</v>
      </c>
      <c r="AI44" s="2">
        <v>74.0</v>
      </c>
      <c r="AJ44" s="62">
        <f t="shared" si="2"/>
        <v>62.46666667</v>
      </c>
      <c r="AK44" s="2"/>
    </row>
    <row r="45">
      <c r="A45" s="2" t="s">
        <v>103</v>
      </c>
      <c r="B45" s="2" t="s">
        <v>104</v>
      </c>
      <c r="C45" s="28" t="s">
        <v>90</v>
      </c>
      <c r="D45" s="29">
        <v>303.0</v>
      </c>
      <c r="E45" s="29">
        <v>37.0</v>
      </c>
      <c r="F45" s="29">
        <v>103.0</v>
      </c>
      <c r="G45" s="2" t="s">
        <v>56</v>
      </c>
      <c r="H45" s="35">
        <v>33412.0</v>
      </c>
      <c r="I45" s="2">
        <f t="shared" si="5"/>
        <v>34</v>
      </c>
      <c r="J45" s="2" t="s">
        <v>105</v>
      </c>
      <c r="K45" s="2">
        <v>2006.0</v>
      </c>
      <c r="L45" s="2" t="s">
        <v>52</v>
      </c>
      <c r="M45" s="4">
        <v>1.0</v>
      </c>
      <c r="N45" s="37" t="s">
        <v>106</v>
      </c>
      <c r="O45" s="37" t="s">
        <v>372</v>
      </c>
      <c r="P45" s="2">
        <v>58.0</v>
      </c>
      <c r="Q45" s="2">
        <v>61.0</v>
      </c>
      <c r="R45" s="2">
        <v>55.0</v>
      </c>
      <c r="S45" s="2">
        <v>68.0</v>
      </c>
      <c r="T45" s="2">
        <v>52.0</v>
      </c>
      <c r="U45" s="2">
        <v>58.0</v>
      </c>
      <c r="V45" s="2">
        <v>58.0</v>
      </c>
      <c r="W45" s="2">
        <v>61.0</v>
      </c>
      <c r="X45" s="2">
        <v>61.0</v>
      </c>
      <c r="Y45" s="2">
        <v>55.0</v>
      </c>
      <c r="Z45" s="2">
        <v>61.0</v>
      </c>
      <c r="AA45" s="2">
        <v>55.0</v>
      </c>
      <c r="AB45" s="2">
        <v>55.0</v>
      </c>
      <c r="AC45" s="2">
        <v>64.0</v>
      </c>
      <c r="AD45" s="2">
        <v>58.0</v>
      </c>
      <c r="AE45" s="36">
        <v>61.0</v>
      </c>
      <c r="AF45" s="2">
        <v>88.0</v>
      </c>
      <c r="AG45" s="36">
        <v>61.0</v>
      </c>
      <c r="AH45" s="2">
        <v>77.0</v>
      </c>
      <c r="AI45" s="2">
        <v>84.0</v>
      </c>
      <c r="AJ45" s="62">
        <f t="shared" si="2"/>
        <v>61.03333333</v>
      </c>
      <c r="AK45" s="2"/>
    </row>
    <row r="46">
      <c r="A46" s="2" t="s">
        <v>387</v>
      </c>
      <c r="B46" s="2" t="s">
        <v>388</v>
      </c>
      <c r="C46" s="28" t="s">
        <v>90</v>
      </c>
      <c r="D46" s="29">
        <v>305.0</v>
      </c>
      <c r="E46" s="29">
        <v>36.0</v>
      </c>
      <c r="F46" s="29">
        <v>105.0</v>
      </c>
      <c r="G46" s="2" t="s">
        <v>56</v>
      </c>
      <c r="H46" s="35">
        <v>38896.0</v>
      </c>
      <c r="I46" s="2">
        <f t="shared" si="5"/>
        <v>19</v>
      </c>
      <c r="J46" s="2" t="s">
        <v>389</v>
      </c>
      <c r="K46" s="2">
        <v>2022.0</v>
      </c>
      <c r="L46" s="2" t="s">
        <v>47</v>
      </c>
      <c r="M46" s="4">
        <v>1.0</v>
      </c>
      <c r="N46" s="5" t="s">
        <v>358</v>
      </c>
      <c r="O46" s="5" t="s">
        <v>175</v>
      </c>
      <c r="P46" s="2">
        <v>61.0</v>
      </c>
      <c r="Q46" s="2">
        <v>61.0</v>
      </c>
      <c r="R46" s="2">
        <v>68.0</v>
      </c>
      <c r="S46" s="2">
        <v>68.0</v>
      </c>
      <c r="T46" s="2">
        <v>64.0</v>
      </c>
      <c r="U46" s="2">
        <v>58.0</v>
      </c>
      <c r="V46" s="2">
        <v>68.0</v>
      </c>
      <c r="W46" s="2">
        <v>52.0</v>
      </c>
      <c r="X46" s="2">
        <v>68.0</v>
      </c>
      <c r="Y46" s="2">
        <v>52.0</v>
      </c>
      <c r="Z46" s="2">
        <v>61.0</v>
      </c>
      <c r="AA46" s="2">
        <v>52.0</v>
      </c>
      <c r="AB46" s="2">
        <v>68.0</v>
      </c>
      <c r="AC46" s="2">
        <v>52.0</v>
      </c>
      <c r="AD46" s="2">
        <v>52.0</v>
      </c>
      <c r="AE46" s="36">
        <v>61.0</v>
      </c>
      <c r="AF46" s="2">
        <v>71.0</v>
      </c>
      <c r="AG46" s="36">
        <v>61.0</v>
      </c>
      <c r="AH46" s="2">
        <v>66.0</v>
      </c>
      <c r="AI46" s="2">
        <v>69.0</v>
      </c>
      <c r="AJ46" s="62">
        <f t="shared" si="2"/>
        <v>60.85</v>
      </c>
      <c r="AK46" s="2"/>
    </row>
    <row r="47">
      <c r="A47" s="2" t="s">
        <v>72</v>
      </c>
      <c r="B47" s="2" t="s">
        <v>73</v>
      </c>
      <c r="C47" s="40" t="s">
        <v>74</v>
      </c>
      <c r="D47" s="2">
        <v>307.0</v>
      </c>
      <c r="E47" s="2">
        <v>34.0</v>
      </c>
      <c r="F47" s="2">
        <v>107.0</v>
      </c>
      <c r="G47" s="2" t="s">
        <v>56</v>
      </c>
      <c r="H47" s="35">
        <v>38246.0</v>
      </c>
      <c r="I47" s="2">
        <f t="shared" si="5"/>
        <v>20</v>
      </c>
      <c r="J47" s="2" t="s">
        <v>75</v>
      </c>
      <c r="K47" s="4">
        <v>2017.0</v>
      </c>
      <c r="L47" s="29" t="s">
        <v>52</v>
      </c>
      <c r="M47" s="28">
        <v>1.0</v>
      </c>
      <c r="N47" s="5" t="s">
        <v>76</v>
      </c>
      <c r="O47" s="31" t="s">
        <v>59</v>
      </c>
      <c r="P47" s="4">
        <v>64.0</v>
      </c>
      <c r="Q47" s="4">
        <v>64.0</v>
      </c>
      <c r="R47" s="4">
        <v>58.0</v>
      </c>
      <c r="S47" s="4">
        <v>52.0</v>
      </c>
      <c r="T47" s="4">
        <v>55.0</v>
      </c>
      <c r="U47" s="4">
        <v>58.0</v>
      </c>
      <c r="V47" s="4">
        <v>61.0</v>
      </c>
      <c r="W47" s="4">
        <v>58.0</v>
      </c>
      <c r="X47" s="4">
        <v>58.0</v>
      </c>
      <c r="Y47" s="4">
        <v>58.0</v>
      </c>
      <c r="Z47" s="4">
        <v>64.0</v>
      </c>
      <c r="AA47" s="4">
        <v>52.0</v>
      </c>
      <c r="AB47" s="4">
        <v>52.0</v>
      </c>
      <c r="AC47" s="4">
        <v>55.0</v>
      </c>
      <c r="AD47" s="4">
        <v>55.0</v>
      </c>
      <c r="AE47" s="4">
        <v>58.0</v>
      </c>
      <c r="AF47" s="4">
        <v>68.0</v>
      </c>
      <c r="AG47" s="4">
        <v>61.0</v>
      </c>
      <c r="AH47" s="4">
        <v>63.0</v>
      </c>
      <c r="AI47" s="4">
        <v>64.0</v>
      </c>
      <c r="AJ47" s="62">
        <f t="shared" si="2"/>
        <v>60.4</v>
      </c>
      <c r="AK47" s="4"/>
    </row>
    <row r="48">
      <c r="A48" s="4" t="s">
        <v>373</v>
      </c>
      <c r="B48" s="27" t="s">
        <v>374</v>
      </c>
      <c r="C48" s="4" t="s">
        <v>96</v>
      </c>
      <c r="D48" s="2">
        <v>339.0</v>
      </c>
      <c r="E48" s="2">
        <v>22.0</v>
      </c>
      <c r="F48" s="2">
        <v>139.0</v>
      </c>
      <c r="G48" s="2" t="s">
        <v>56</v>
      </c>
      <c r="H48" s="35">
        <v>34364.0</v>
      </c>
      <c r="I48" s="2">
        <f t="shared" si="5"/>
        <v>31</v>
      </c>
      <c r="J48" s="2" t="s">
        <v>190</v>
      </c>
      <c r="K48" s="2">
        <v>2012.0</v>
      </c>
      <c r="L48" s="2" t="s">
        <v>52</v>
      </c>
      <c r="M48" s="4">
        <v>1.0</v>
      </c>
      <c r="N48" s="5" t="s">
        <v>375</v>
      </c>
      <c r="O48" s="5" t="s">
        <v>376</v>
      </c>
      <c r="P48" s="36">
        <v>62.0</v>
      </c>
      <c r="Q48" s="2">
        <v>61.0</v>
      </c>
      <c r="R48" s="2">
        <v>54.0</v>
      </c>
      <c r="S48" s="36">
        <v>62.0</v>
      </c>
      <c r="T48" s="2">
        <v>68.0</v>
      </c>
      <c r="U48" s="2">
        <v>64.0</v>
      </c>
      <c r="V48" s="2">
        <v>68.0</v>
      </c>
      <c r="W48" s="2">
        <v>51.0</v>
      </c>
      <c r="X48" s="2">
        <v>61.0</v>
      </c>
      <c r="Y48" s="36">
        <v>62.0</v>
      </c>
      <c r="Z48" s="2">
        <v>64.0</v>
      </c>
      <c r="AA48" s="2">
        <v>54.0</v>
      </c>
      <c r="AB48" s="2">
        <v>51.0</v>
      </c>
      <c r="AC48" s="2">
        <v>64.0</v>
      </c>
      <c r="AD48" s="2">
        <v>54.0</v>
      </c>
      <c r="AE48" s="2">
        <v>58.0</v>
      </c>
      <c r="AF48" s="2">
        <v>81.0</v>
      </c>
      <c r="AG48" s="2">
        <v>62.0</v>
      </c>
      <c r="AH48" s="2">
        <v>69.0</v>
      </c>
      <c r="AI48" s="2">
        <v>70.0</v>
      </c>
      <c r="AJ48" s="62">
        <f t="shared" si="2"/>
        <v>61.7</v>
      </c>
      <c r="AK48" s="2"/>
    </row>
    <row r="49">
      <c r="A49" s="4" t="s">
        <v>243</v>
      </c>
      <c r="B49" s="27" t="s">
        <v>244</v>
      </c>
      <c r="C49" s="4" t="s">
        <v>96</v>
      </c>
      <c r="D49" s="2">
        <v>341.0</v>
      </c>
      <c r="E49" s="2">
        <v>21.0</v>
      </c>
      <c r="F49" s="2">
        <v>141.0</v>
      </c>
      <c r="G49" s="2" t="s">
        <v>56</v>
      </c>
      <c r="H49" s="3">
        <v>32337.0</v>
      </c>
      <c r="I49" s="2">
        <f t="shared" si="5"/>
        <v>37</v>
      </c>
      <c r="J49" s="2" t="s">
        <v>245</v>
      </c>
      <c r="K49" s="2">
        <v>2007.0</v>
      </c>
      <c r="L49" s="2" t="s">
        <v>47</v>
      </c>
      <c r="M49" s="4">
        <v>1.0</v>
      </c>
      <c r="N49" s="5">
        <v>170.18</v>
      </c>
      <c r="O49" s="5" t="s">
        <v>153</v>
      </c>
      <c r="P49" s="36">
        <v>62.0</v>
      </c>
      <c r="Q49" s="2">
        <v>54.0</v>
      </c>
      <c r="R49" s="2">
        <v>50.0</v>
      </c>
      <c r="S49" s="36">
        <v>62.0</v>
      </c>
      <c r="T49" s="2">
        <v>64.0</v>
      </c>
      <c r="U49" s="2">
        <v>57.0</v>
      </c>
      <c r="V49" s="2">
        <v>54.0</v>
      </c>
      <c r="W49" s="2">
        <v>54.0</v>
      </c>
      <c r="X49" s="2">
        <v>64.0</v>
      </c>
      <c r="Y49" s="36">
        <v>62.0</v>
      </c>
      <c r="Z49" s="2">
        <v>61.0</v>
      </c>
      <c r="AA49" s="2">
        <v>54.0</v>
      </c>
      <c r="AB49" s="2">
        <v>50.0</v>
      </c>
      <c r="AC49" s="2">
        <v>64.0</v>
      </c>
      <c r="AD49" s="2">
        <v>61.0</v>
      </c>
      <c r="AE49" s="2">
        <v>60.0</v>
      </c>
      <c r="AF49" s="2">
        <v>73.0</v>
      </c>
      <c r="AG49" s="2">
        <v>63.0</v>
      </c>
      <c r="AH49" s="2">
        <v>67.0</v>
      </c>
      <c r="AI49" s="2">
        <v>70.0</v>
      </c>
      <c r="AJ49" s="62">
        <f t="shared" si="2"/>
        <v>61.38333333</v>
      </c>
      <c r="AK49" s="2"/>
    </row>
    <row r="50">
      <c r="A50" s="2" t="s">
        <v>400</v>
      </c>
      <c r="B50" s="2" t="s">
        <v>401</v>
      </c>
      <c r="C50" s="28" t="s">
        <v>90</v>
      </c>
      <c r="D50" s="29">
        <v>341.0</v>
      </c>
      <c r="E50" s="29">
        <v>21.0</v>
      </c>
      <c r="F50" s="29">
        <v>141.0</v>
      </c>
      <c r="G50" s="2" t="s">
        <v>56</v>
      </c>
      <c r="H50" s="35">
        <v>37018.0</v>
      </c>
      <c r="I50" s="2">
        <f t="shared" si="5"/>
        <v>24</v>
      </c>
      <c r="J50" s="2" t="s">
        <v>303</v>
      </c>
      <c r="K50" s="2">
        <v>2019.0</v>
      </c>
      <c r="L50" s="2" t="s">
        <v>47</v>
      </c>
      <c r="M50" s="4">
        <v>2.0</v>
      </c>
      <c r="N50" s="5" t="s">
        <v>402</v>
      </c>
      <c r="O50" s="5" t="s">
        <v>199</v>
      </c>
      <c r="P50" s="2">
        <v>54.0</v>
      </c>
      <c r="Q50" s="2">
        <v>54.0</v>
      </c>
      <c r="R50" s="2">
        <v>61.0</v>
      </c>
      <c r="S50" s="2">
        <v>50.0</v>
      </c>
      <c r="T50" s="2">
        <v>54.0</v>
      </c>
      <c r="U50" s="2">
        <v>68.0</v>
      </c>
      <c r="V50" s="2">
        <v>68.0</v>
      </c>
      <c r="W50" s="2">
        <v>68.0</v>
      </c>
      <c r="X50" s="2">
        <v>64.0</v>
      </c>
      <c r="Y50" s="2">
        <v>54.0</v>
      </c>
      <c r="Z50" s="2">
        <v>68.0</v>
      </c>
      <c r="AA50" s="2">
        <v>61.0</v>
      </c>
      <c r="AB50" s="2">
        <v>61.0</v>
      </c>
      <c r="AC50" s="2">
        <v>68.0</v>
      </c>
      <c r="AD50" s="2">
        <v>57.0</v>
      </c>
      <c r="AE50" s="36">
        <v>61.0</v>
      </c>
      <c r="AF50" s="2">
        <v>84.0</v>
      </c>
      <c r="AG50" s="36">
        <v>61.0</v>
      </c>
      <c r="AH50" s="2">
        <v>69.0</v>
      </c>
      <c r="AI50" s="2">
        <v>71.0</v>
      </c>
      <c r="AJ50" s="62">
        <f t="shared" si="2"/>
        <v>62.2</v>
      </c>
      <c r="AK50" s="2"/>
    </row>
    <row r="51">
      <c r="A51" s="2" t="s">
        <v>107</v>
      </c>
      <c r="B51" s="2" t="s">
        <v>108</v>
      </c>
      <c r="C51" s="28" t="s">
        <v>90</v>
      </c>
      <c r="D51" s="29">
        <v>341.0</v>
      </c>
      <c r="E51" s="29">
        <v>21.0</v>
      </c>
      <c r="F51" s="29">
        <v>141.0</v>
      </c>
      <c r="G51" s="2" t="s">
        <v>56</v>
      </c>
      <c r="H51" s="3">
        <v>36532.0</v>
      </c>
      <c r="I51" s="2">
        <f t="shared" si="5"/>
        <v>25</v>
      </c>
      <c r="J51" s="2" t="s">
        <v>109</v>
      </c>
      <c r="K51" s="2">
        <v>2019.0</v>
      </c>
      <c r="L51" s="2" t="s">
        <v>47</v>
      </c>
      <c r="M51" s="4">
        <v>1.0</v>
      </c>
      <c r="N51" s="5" t="s">
        <v>110</v>
      </c>
      <c r="O51" s="5" t="s">
        <v>111</v>
      </c>
      <c r="P51" s="2">
        <v>54.0</v>
      </c>
      <c r="Q51" s="2">
        <v>64.0</v>
      </c>
      <c r="R51" s="2">
        <v>68.0</v>
      </c>
      <c r="S51" s="2">
        <v>57.0</v>
      </c>
      <c r="T51" s="2">
        <v>54.0</v>
      </c>
      <c r="U51" s="2">
        <v>64.0</v>
      </c>
      <c r="V51" s="2">
        <v>61.0</v>
      </c>
      <c r="W51" s="2">
        <v>61.0</v>
      </c>
      <c r="X51" s="2">
        <v>68.0</v>
      </c>
      <c r="Y51" s="2">
        <v>57.0</v>
      </c>
      <c r="Z51" s="2">
        <v>57.0</v>
      </c>
      <c r="AA51" s="2">
        <v>50.0</v>
      </c>
      <c r="AB51" s="2">
        <v>50.0</v>
      </c>
      <c r="AC51" s="2">
        <v>68.0</v>
      </c>
      <c r="AD51" s="2">
        <v>68.0</v>
      </c>
      <c r="AE51" s="36">
        <v>61.0</v>
      </c>
      <c r="AF51" s="2">
        <v>72.0</v>
      </c>
      <c r="AG51" s="36">
        <v>61.0</v>
      </c>
      <c r="AH51" s="2">
        <v>63.0</v>
      </c>
      <c r="AI51" s="2">
        <v>63.0</v>
      </c>
      <c r="AJ51" s="62">
        <f t="shared" si="2"/>
        <v>62.51666667</v>
      </c>
      <c r="AK51" s="2"/>
    </row>
    <row r="52">
      <c r="A52" s="4" t="s">
        <v>261</v>
      </c>
      <c r="B52" s="27" t="s">
        <v>262</v>
      </c>
      <c r="C52" s="4" t="s">
        <v>96</v>
      </c>
      <c r="D52" s="2">
        <v>348.0</v>
      </c>
      <c r="E52" s="2">
        <v>18.0</v>
      </c>
      <c r="F52" s="2">
        <v>148.0</v>
      </c>
      <c r="G52" s="2" t="s">
        <v>56</v>
      </c>
      <c r="H52" s="3">
        <v>36845.0</v>
      </c>
      <c r="I52" s="2">
        <f t="shared" si="5"/>
        <v>24</v>
      </c>
      <c r="J52" s="2" t="s">
        <v>245</v>
      </c>
      <c r="K52" s="2">
        <v>2018.0</v>
      </c>
      <c r="L52" s="2" t="s">
        <v>47</v>
      </c>
      <c r="M52" s="4">
        <v>2.0</v>
      </c>
      <c r="N52" s="5">
        <v>177.8</v>
      </c>
      <c r="O52" s="5" t="s">
        <v>199</v>
      </c>
      <c r="P52" s="36">
        <v>64.0</v>
      </c>
      <c r="Q52" s="2">
        <v>50.0</v>
      </c>
      <c r="R52" s="2">
        <v>64.0</v>
      </c>
      <c r="S52" s="36">
        <v>64.0</v>
      </c>
      <c r="T52" s="2">
        <v>50.0</v>
      </c>
      <c r="U52" s="2">
        <v>54.0</v>
      </c>
      <c r="V52" s="2">
        <v>61.0</v>
      </c>
      <c r="W52" s="2">
        <v>64.0</v>
      </c>
      <c r="X52" s="2">
        <v>54.0</v>
      </c>
      <c r="Y52" s="36">
        <v>64.0</v>
      </c>
      <c r="Z52" s="2">
        <v>54.0</v>
      </c>
      <c r="AA52" s="2">
        <v>68.0</v>
      </c>
      <c r="AB52" s="2">
        <v>54.0</v>
      </c>
      <c r="AC52" s="2">
        <v>68.0</v>
      </c>
      <c r="AD52" s="2">
        <v>68.0</v>
      </c>
      <c r="AE52" s="2">
        <v>59.0</v>
      </c>
      <c r="AF52" s="2">
        <v>87.0</v>
      </c>
      <c r="AG52" s="2">
        <v>61.0</v>
      </c>
      <c r="AH52" s="2">
        <v>73.0</v>
      </c>
      <c r="AI52" s="2">
        <v>74.0</v>
      </c>
      <c r="AJ52" s="62">
        <f t="shared" si="2"/>
        <v>58.58333333</v>
      </c>
      <c r="AK52" s="2"/>
    </row>
    <row r="53">
      <c r="A53" s="2" t="s">
        <v>281</v>
      </c>
      <c r="B53" s="2" t="s">
        <v>282</v>
      </c>
      <c r="C53" s="28" t="s">
        <v>55</v>
      </c>
      <c r="D53" s="28" t="s">
        <v>44</v>
      </c>
      <c r="E53" s="42"/>
      <c r="F53" s="29">
        <v>64.0</v>
      </c>
      <c r="G53" s="4" t="s">
        <v>56</v>
      </c>
      <c r="H53" s="3">
        <v>37750.0</v>
      </c>
      <c r="I53" s="2">
        <f t="shared" si="5"/>
        <v>22</v>
      </c>
      <c r="J53" s="29" t="s">
        <v>259</v>
      </c>
      <c r="K53" s="4" t="s">
        <v>44</v>
      </c>
      <c r="L53" s="2" t="s">
        <v>47</v>
      </c>
      <c r="M53" s="4">
        <v>2.0</v>
      </c>
      <c r="N53" s="37" t="s">
        <v>278</v>
      </c>
      <c r="O53" s="5" t="s">
        <v>283</v>
      </c>
      <c r="P53" s="2">
        <v>65.0</v>
      </c>
      <c r="Q53" s="36">
        <v>64.0</v>
      </c>
      <c r="R53" s="2">
        <v>55.0</v>
      </c>
      <c r="S53" s="2">
        <v>60.0</v>
      </c>
      <c r="T53" s="2">
        <v>63.0</v>
      </c>
      <c r="U53" s="2">
        <v>60.0</v>
      </c>
      <c r="V53" s="2">
        <v>65.0</v>
      </c>
      <c r="W53" s="36">
        <v>64.0</v>
      </c>
      <c r="X53" s="2">
        <v>68.0</v>
      </c>
      <c r="Y53" s="2">
        <v>65.0</v>
      </c>
      <c r="Z53" s="2">
        <v>60.0</v>
      </c>
      <c r="AA53" s="2">
        <v>63.0</v>
      </c>
      <c r="AB53" s="2">
        <v>49.0</v>
      </c>
      <c r="AC53" s="2">
        <v>49.0</v>
      </c>
      <c r="AD53" s="2">
        <v>65.0</v>
      </c>
      <c r="AE53" s="2">
        <v>63.0</v>
      </c>
      <c r="AF53" s="2">
        <v>82.0</v>
      </c>
      <c r="AG53" s="2">
        <v>67.0</v>
      </c>
      <c r="AH53" s="2">
        <v>73.0</v>
      </c>
      <c r="AI53" s="2">
        <v>75.0</v>
      </c>
      <c r="AJ53" s="62">
        <f t="shared" si="2"/>
        <v>58</v>
      </c>
      <c r="AK53" s="2"/>
    </row>
    <row r="54">
      <c r="A54" s="2" t="s">
        <v>457</v>
      </c>
      <c r="B54" s="2" t="s">
        <v>458</v>
      </c>
      <c r="C54" s="4" t="s">
        <v>119</v>
      </c>
      <c r="D54" s="50"/>
      <c r="E54" s="50"/>
      <c r="F54" s="2">
        <v>7.0</v>
      </c>
      <c r="G54" s="2" t="s">
        <v>56</v>
      </c>
      <c r="H54" s="35">
        <v>38066.0</v>
      </c>
      <c r="I54" s="2">
        <f t="shared" si="5"/>
        <v>21</v>
      </c>
      <c r="J54" s="2" t="s">
        <v>209</v>
      </c>
      <c r="K54" s="4" t="s">
        <v>44</v>
      </c>
      <c r="L54" s="4" t="s">
        <v>47</v>
      </c>
      <c r="M54" s="4">
        <v>1.0</v>
      </c>
      <c r="N54" s="37" t="s">
        <v>98</v>
      </c>
      <c r="O54" s="37" t="s">
        <v>323</v>
      </c>
      <c r="P54" s="4">
        <v>52.0</v>
      </c>
      <c r="Q54" s="4">
        <v>45.0</v>
      </c>
      <c r="R54" s="4">
        <v>39.0</v>
      </c>
      <c r="S54" s="4">
        <v>43.0</v>
      </c>
      <c r="T54" s="4">
        <v>35.0</v>
      </c>
      <c r="U54" s="36">
        <v>49.0</v>
      </c>
      <c r="V54" s="4">
        <v>52.0</v>
      </c>
      <c r="W54" s="4">
        <v>58.0</v>
      </c>
      <c r="X54" s="4">
        <v>43.0</v>
      </c>
      <c r="Y54" s="4">
        <v>58.0</v>
      </c>
      <c r="Z54" s="4">
        <v>58.0</v>
      </c>
      <c r="AA54" s="36">
        <v>49.0</v>
      </c>
      <c r="AB54" s="4">
        <v>45.0</v>
      </c>
      <c r="AC54" s="4">
        <v>39.0</v>
      </c>
      <c r="AD54" s="4">
        <v>41.0</v>
      </c>
      <c r="AE54" s="4">
        <v>51.0</v>
      </c>
      <c r="AF54" s="4">
        <v>64.0</v>
      </c>
      <c r="AG54" s="4">
        <v>51.0</v>
      </c>
      <c r="AH54" s="4">
        <v>57.0</v>
      </c>
      <c r="AI54" s="4">
        <v>56.0</v>
      </c>
      <c r="AJ54" s="62">
        <f t="shared" si="2"/>
        <v>58.18333333</v>
      </c>
      <c r="AK54" s="4"/>
    </row>
    <row r="55">
      <c r="A55" s="2" t="s">
        <v>133</v>
      </c>
      <c r="B55" s="2" t="s">
        <v>134</v>
      </c>
      <c r="C55" s="28" t="s">
        <v>90</v>
      </c>
      <c r="D55" s="42"/>
      <c r="E55" s="42"/>
      <c r="F55" s="29">
        <v>73.0</v>
      </c>
      <c r="G55" s="2" t="s">
        <v>56</v>
      </c>
      <c r="H55" s="3">
        <v>38320.0</v>
      </c>
      <c r="I55" s="2">
        <f t="shared" si="5"/>
        <v>20</v>
      </c>
      <c r="J55" s="2" t="s">
        <v>135</v>
      </c>
      <c r="K55" s="4" t="s">
        <v>44</v>
      </c>
      <c r="L55" s="2" t="s">
        <v>47</v>
      </c>
      <c r="M55" s="2">
        <v>1.0</v>
      </c>
      <c r="N55" s="37" t="s">
        <v>136</v>
      </c>
      <c r="O55" s="37" t="s">
        <v>137</v>
      </c>
      <c r="P55" s="2">
        <v>68.0</v>
      </c>
      <c r="Q55" s="2">
        <v>51.0</v>
      </c>
      <c r="R55" s="2">
        <v>62.0</v>
      </c>
      <c r="S55" s="2">
        <v>60.0</v>
      </c>
      <c r="T55" s="2">
        <v>51.0</v>
      </c>
      <c r="U55" s="2">
        <v>71.0</v>
      </c>
      <c r="V55" s="2">
        <v>62.0</v>
      </c>
      <c r="W55" s="2">
        <v>57.0</v>
      </c>
      <c r="X55" s="2">
        <v>62.0</v>
      </c>
      <c r="Y55" s="2">
        <v>51.0</v>
      </c>
      <c r="Z55" s="2">
        <v>54.0</v>
      </c>
      <c r="AA55" s="2">
        <v>65.0</v>
      </c>
      <c r="AB55" s="2">
        <v>68.0</v>
      </c>
      <c r="AC55" s="2">
        <v>46.0</v>
      </c>
      <c r="AD55" s="2">
        <v>49.0</v>
      </c>
      <c r="AE55" s="36">
        <v>55.0</v>
      </c>
      <c r="AF55" s="2">
        <v>82.0</v>
      </c>
      <c r="AG55" s="36">
        <v>55.0</v>
      </c>
      <c r="AH55" s="2">
        <v>73.0</v>
      </c>
      <c r="AI55" s="2">
        <v>78.0</v>
      </c>
      <c r="AJ55" s="62">
        <f t="shared" si="2"/>
        <v>62.96666667</v>
      </c>
      <c r="AK55" s="2"/>
    </row>
    <row r="56">
      <c r="A56" s="2" t="s">
        <v>307</v>
      </c>
      <c r="B56" s="2" t="s">
        <v>308</v>
      </c>
      <c r="C56" s="28" t="s">
        <v>68</v>
      </c>
      <c r="D56" s="42"/>
      <c r="E56" s="29">
        <v>707.0</v>
      </c>
      <c r="F56" s="4" t="s">
        <v>44</v>
      </c>
      <c r="G56" s="2" t="s">
        <v>56</v>
      </c>
      <c r="H56" s="3">
        <v>38875.0</v>
      </c>
      <c r="I56" s="30">
        <f t="shared" si="5"/>
        <v>19</v>
      </c>
      <c r="J56" s="2" t="s">
        <v>309</v>
      </c>
      <c r="K56" s="2">
        <v>2023.0</v>
      </c>
      <c r="L56" s="29" t="s">
        <v>47</v>
      </c>
      <c r="M56" s="28">
        <v>2.0</v>
      </c>
      <c r="N56" s="5">
        <v>170.18</v>
      </c>
      <c r="O56" s="31" t="s">
        <v>225</v>
      </c>
      <c r="P56" s="4">
        <v>61.0</v>
      </c>
      <c r="Q56" s="4">
        <v>66.0</v>
      </c>
      <c r="R56" s="4">
        <v>63.0</v>
      </c>
      <c r="S56" s="4">
        <v>61.0</v>
      </c>
      <c r="T56" s="4">
        <v>61.0</v>
      </c>
      <c r="U56" s="4">
        <v>68.0</v>
      </c>
      <c r="V56" s="4">
        <v>60.0</v>
      </c>
      <c r="W56" s="4">
        <v>67.0</v>
      </c>
      <c r="X56" s="4">
        <v>63.0</v>
      </c>
      <c r="Y56" s="4">
        <v>57.0</v>
      </c>
      <c r="Z56" s="4">
        <v>66.0</v>
      </c>
      <c r="AA56" s="4">
        <v>65.0</v>
      </c>
      <c r="AB56" s="4">
        <v>65.0</v>
      </c>
      <c r="AC56" s="4">
        <v>60.0</v>
      </c>
      <c r="AD56" s="4">
        <v>61.0</v>
      </c>
      <c r="AE56" s="4">
        <v>59.0</v>
      </c>
      <c r="AF56" s="4">
        <v>84.0</v>
      </c>
      <c r="AG56" s="4">
        <v>64.0</v>
      </c>
      <c r="AH56" s="4">
        <v>69.0</v>
      </c>
      <c r="AI56" s="4">
        <v>66.0</v>
      </c>
      <c r="AJ56" s="62">
        <f t="shared" si="2"/>
        <v>63.95</v>
      </c>
      <c r="AK56" s="4"/>
    </row>
    <row r="57">
      <c r="A57" s="2" t="s">
        <v>196</v>
      </c>
      <c r="B57" s="2" t="s">
        <v>197</v>
      </c>
      <c r="C57" s="28" t="s">
        <v>55</v>
      </c>
      <c r="D57" s="42"/>
      <c r="E57" s="29">
        <v>49.0</v>
      </c>
      <c r="F57" s="29">
        <v>87.0</v>
      </c>
      <c r="G57" s="4" t="s">
        <v>56</v>
      </c>
      <c r="H57" s="3">
        <v>37763.0</v>
      </c>
      <c r="I57" s="2">
        <f t="shared" si="5"/>
        <v>22</v>
      </c>
      <c r="J57" s="29" t="s">
        <v>198</v>
      </c>
      <c r="K57" s="2">
        <v>2023.0</v>
      </c>
      <c r="L57" s="2" t="s">
        <v>52</v>
      </c>
      <c r="M57" s="4">
        <v>2.0</v>
      </c>
      <c r="N57" s="5" t="s">
        <v>76</v>
      </c>
      <c r="O57" s="5" t="s">
        <v>199</v>
      </c>
      <c r="P57" s="2">
        <v>53.0</v>
      </c>
      <c r="Q57" s="36">
        <v>58.0</v>
      </c>
      <c r="R57" s="2">
        <v>65.0</v>
      </c>
      <c r="S57" s="2">
        <v>53.0</v>
      </c>
      <c r="T57" s="2">
        <v>65.0</v>
      </c>
      <c r="U57" s="2">
        <v>65.0</v>
      </c>
      <c r="V57" s="2">
        <v>65.0</v>
      </c>
      <c r="W57" s="36">
        <v>58.0</v>
      </c>
      <c r="X57" s="2">
        <v>59.0</v>
      </c>
      <c r="Y57" s="2">
        <v>68.0</v>
      </c>
      <c r="Z57" s="2">
        <v>56.0</v>
      </c>
      <c r="AA57" s="2">
        <v>62.0</v>
      </c>
      <c r="AB57" s="2">
        <v>56.0</v>
      </c>
      <c r="AC57" s="2">
        <v>68.0</v>
      </c>
      <c r="AD57" s="2">
        <v>68.0</v>
      </c>
      <c r="AE57" s="2">
        <v>58.0</v>
      </c>
      <c r="AF57" s="2">
        <v>88.0</v>
      </c>
      <c r="AG57" s="2">
        <v>64.0</v>
      </c>
      <c r="AH57" s="2">
        <v>72.0</v>
      </c>
      <c r="AI57" s="2">
        <v>71.0</v>
      </c>
      <c r="AJ57" s="62">
        <f t="shared" si="2"/>
        <v>60.11197811</v>
      </c>
      <c r="AK57" s="2"/>
    </row>
    <row r="58"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0"/>
      <c r="AK58" s="73"/>
    </row>
    <row r="59">
      <c r="A59" s="103" t="s">
        <v>474</v>
      </c>
      <c r="B59" s="103">
        <v>55.0</v>
      </c>
      <c r="C59" s="103" t="s">
        <v>486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103" t="s">
        <v>473</v>
      </c>
      <c r="P59" s="70">
        <f t="shared" ref="P59:AI59" si="6">AVERAGE(P3:P57)</f>
        <v>55.6</v>
      </c>
      <c r="Q59" s="70">
        <f t="shared" si="6"/>
        <v>55.35185185</v>
      </c>
      <c r="R59" s="70">
        <f t="shared" si="6"/>
        <v>54.58181818</v>
      </c>
      <c r="S59" s="70">
        <f t="shared" si="6"/>
        <v>54.18181818</v>
      </c>
      <c r="T59" s="70">
        <f t="shared" si="6"/>
        <v>54.29090909</v>
      </c>
      <c r="U59" s="70">
        <f t="shared" si="6"/>
        <v>52.94545455</v>
      </c>
      <c r="V59" s="70">
        <f t="shared" si="6"/>
        <v>56.41818182</v>
      </c>
      <c r="W59" s="70">
        <f t="shared" si="6"/>
        <v>54.67272727</v>
      </c>
      <c r="X59" s="70">
        <f t="shared" si="6"/>
        <v>55.58181818</v>
      </c>
      <c r="Y59" s="70">
        <f t="shared" si="6"/>
        <v>55.83636364</v>
      </c>
      <c r="Z59" s="70">
        <f t="shared" si="6"/>
        <v>57.52727273</v>
      </c>
      <c r="AA59" s="70">
        <f t="shared" si="6"/>
        <v>54.67272727</v>
      </c>
      <c r="AB59" s="70">
        <f t="shared" si="6"/>
        <v>55.18181818</v>
      </c>
      <c r="AC59" s="70">
        <f t="shared" si="6"/>
        <v>56.14545455</v>
      </c>
      <c r="AD59" s="70">
        <f t="shared" si="6"/>
        <v>53.45454545</v>
      </c>
      <c r="AE59" s="70">
        <f t="shared" si="6"/>
        <v>55.12727273</v>
      </c>
      <c r="AF59" s="70">
        <f t="shared" si="6"/>
        <v>68.43636364</v>
      </c>
      <c r="AG59" s="70">
        <f t="shared" si="6"/>
        <v>57.94545455</v>
      </c>
      <c r="AH59" s="70">
        <f t="shared" si="6"/>
        <v>61.41818182</v>
      </c>
      <c r="AI59" s="70">
        <f t="shared" si="6"/>
        <v>63.10909091</v>
      </c>
      <c r="AJ59" s="70"/>
      <c r="AK59" s="70"/>
    </row>
    <row r="60">
      <c r="A60" s="71"/>
      <c r="B60" s="71"/>
      <c r="C60" s="65" t="s">
        <v>475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65" t="s">
        <v>475</v>
      </c>
      <c r="P60" s="74">
        <f t="shared" ref="P60:AI60" si="7">MEDIAN(P3:P57)</f>
        <v>55</v>
      </c>
      <c r="Q60" s="74">
        <f t="shared" si="7"/>
        <v>55</v>
      </c>
      <c r="R60" s="74">
        <f t="shared" si="7"/>
        <v>55</v>
      </c>
      <c r="S60" s="74">
        <f t="shared" si="7"/>
        <v>54</v>
      </c>
      <c r="T60" s="74">
        <f t="shared" si="7"/>
        <v>54</v>
      </c>
      <c r="U60" s="74">
        <f t="shared" si="7"/>
        <v>54</v>
      </c>
      <c r="V60" s="74">
        <f t="shared" si="7"/>
        <v>57</v>
      </c>
      <c r="W60" s="74">
        <f t="shared" si="7"/>
        <v>54</v>
      </c>
      <c r="X60" s="74">
        <f t="shared" si="7"/>
        <v>57</v>
      </c>
      <c r="Y60" s="74">
        <f t="shared" si="7"/>
        <v>58</v>
      </c>
      <c r="Z60" s="74">
        <f t="shared" si="7"/>
        <v>57</v>
      </c>
      <c r="AA60" s="74">
        <f t="shared" si="7"/>
        <v>54</v>
      </c>
      <c r="AB60" s="74">
        <f t="shared" si="7"/>
        <v>54</v>
      </c>
      <c r="AC60" s="74">
        <f t="shared" si="7"/>
        <v>56</v>
      </c>
      <c r="AD60" s="74">
        <f t="shared" si="7"/>
        <v>53</v>
      </c>
      <c r="AE60" s="74">
        <f t="shared" si="7"/>
        <v>55</v>
      </c>
      <c r="AF60" s="74">
        <f t="shared" si="7"/>
        <v>68</v>
      </c>
      <c r="AG60" s="74">
        <f t="shared" si="7"/>
        <v>56</v>
      </c>
      <c r="AH60" s="74">
        <f t="shared" si="7"/>
        <v>63</v>
      </c>
      <c r="AI60" s="74">
        <f t="shared" si="7"/>
        <v>64</v>
      </c>
      <c r="AJ60" s="70"/>
      <c r="AK60" s="74"/>
    </row>
    <row r="61"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0"/>
      <c r="AK61" s="73"/>
    </row>
    <row r="62"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0"/>
      <c r="AK62" s="73"/>
    </row>
    <row r="63"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0"/>
      <c r="AK63" s="73"/>
    </row>
    <row r="64"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0"/>
      <c r="AK64" s="73"/>
    </row>
    <row r="65"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0"/>
      <c r="AK65" s="73"/>
    </row>
    <row r="66"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0"/>
      <c r="AK66" s="73"/>
    </row>
    <row r="67"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0"/>
      <c r="AK67" s="73"/>
    </row>
    <row r="68"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0"/>
      <c r="AK68" s="73"/>
    </row>
    <row r="69"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0"/>
      <c r="AK69" s="73"/>
    </row>
    <row r="70"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0"/>
      <c r="AK70" s="73"/>
    </row>
    <row r="71"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0"/>
      <c r="AK71" s="73"/>
    </row>
    <row r="72">
      <c r="AJ72" s="84"/>
    </row>
    <row r="73">
      <c r="AJ73" s="84"/>
    </row>
    <row r="74">
      <c r="AJ74" s="84"/>
    </row>
    <row r="75">
      <c r="AJ75" s="84"/>
    </row>
    <row r="76">
      <c r="AJ76" s="84"/>
    </row>
    <row r="77">
      <c r="AJ77" s="84"/>
    </row>
    <row r="78">
      <c r="AJ78" s="84"/>
    </row>
    <row r="79">
      <c r="AJ79" s="84"/>
    </row>
    <row r="80">
      <c r="AJ80" s="84"/>
    </row>
    <row r="81">
      <c r="AJ81" s="84"/>
    </row>
    <row r="82">
      <c r="AJ82" s="84"/>
    </row>
    <row r="83">
      <c r="AJ83" s="84"/>
    </row>
    <row r="84">
      <c r="AJ84" s="84"/>
    </row>
    <row r="85">
      <c r="AJ85" s="84"/>
    </row>
    <row r="86">
      <c r="AJ86" s="84"/>
    </row>
    <row r="87">
      <c r="AJ87" s="84"/>
    </row>
    <row r="88">
      <c r="AJ88" s="84"/>
    </row>
    <row r="89">
      <c r="AJ89" s="84"/>
    </row>
    <row r="90">
      <c r="AJ90" s="84"/>
    </row>
    <row r="91">
      <c r="AJ91" s="84"/>
    </row>
    <row r="92">
      <c r="AJ92" s="84"/>
    </row>
    <row r="93">
      <c r="AJ93" s="84"/>
    </row>
    <row r="94">
      <c r="AJ94" s="84"/>
    </row>
    <row r="95">
      <c r="AJ95" s="84"/>
    </row>
    <row r="96">
      <c r="AJ96" s="84"/>
    </row>
    <row r="97">
      <c r="AJ97" s="84"/>
    </row>
    <row r="98">
      <c r="AJ98" s="84"/>
    </row>
    <row r="99">
      <c r="AJ99" s="84"/>
    </row>
    <row r="100">
      <c r="AJ100" s="84"/>
    </row>
    <row r="101">
      <c r="AJ101" s="84"/>
    </row>
    <row r="102">
      <c r="AJ102" s="84"/>
    </row>
    <row r="103">
      <c r="AJ103" s="84"/>
    </row>
    <row r="104">
      <c r="AJ104" s="84"/>
    </row>
    <row r="105">
      <c r="AJ105" s="84"/>
    </row>
    <row r="106">
      <c r="AJ106" s="84"/>
    </row>
    <row r="107">
      <c r="AJ107" s="84"/>
    </row>
    <row r="108">
      <c r="AJ108" s="84"/>
    </row>
    <row r="109">
      <c r="AJ109" s="84"/>
    </row>
    <row r="110">
      <c r="AJ110" s="84"/>
    </row>
    <row r="111">
      <c r="AJ111" s="84"/>
    </row>
    <row r="112">
      <c r="AJ112" s="84"/>
    </row>
    <row r="113">
      <c r="AJ113" s="84"/>
    </row>
    <row r="114">
      <c r="AJ114" s="84"/>
    </row>
    <row r="115">
      <c r="AJ115" s="84"/>
    </row>
    <row r="116">
      <c r="AJ116" s="84"/>
    </row>
    <row r="117">
      <c r="AJ117" s="84"/>
    </row>
    <row r="118">
      <c r="AJ118" s="84"/>
    </row>
    <row r="119">
      <c r="AJ119" s="84"/>
    </row>
    <row r="120">
      <c r="AJ120" s="84"/>
    </row>
    <row r="121">
      <c r="AJ121" s="84"/>
    </row>
    <row r="122">
      <c r="AJ122" s="84"/>
    </row>
    <row r="123">
      <c r="AJ123" s="84"/>
    </row>
    <row r="124">
      <c r="AJ124" s="84"/>
    </row>
    <row r="125">
      <c r="AJ125" s="84"/>
    </row>
    <row r="126">
      <c r="AJ126" s="84"/>
    </row>
    <row r="127">
      <c r="AJ127" s="84"/>
    </row>
    <row r="128">
      <c r="AJ128" s="84"/>
    </row>
    <row r="129">
      <c r="AJ129" s="84"/>
    </row>
    <row r="130">
      <c r="AJ130" s="84"/>
    </row>
    <row r="131">
      <c r="AJ131" s="84"/>
    </row>
    <row r="132">
      <c r="AJ132" s="84"/>
    </row>
    <row r="133">
      <c r="AJ133" s="84"/>
    </row>
    <row r="134">
      <c r="AJ134" s="84"/>
    </row>
    <row r="135">
      <c r="AJ135" s="84"/>
    </row>
    <row r="136">
      <c r="AJ136" s="84"/>
    </row>
    <row r="137">
      <c r="AJ137" s="84"/>
    </row>
    <row r="138">
      <c r="AJ138" s="84"/>
    </row>
    <row r="139">
      <c r="AJ139" s="84"/>
    </row>
    <row r="140">
      <c r="AJ140" s="84"/>
    </row>
    <row r="141">
      <c r="AJ141" s="84"/>
    </row>
    <row r="142">
      <c r="AJ142" s="84"/>
    </row>
    <row r="143">
      <c r="AJ143" s="84"/>
    </row>
    <row r="144">
      <c r="AJ144" s="84"/>
    </row>
    <row r="145">
      <c r="AJ145" s="84"/>
    </row>
    <row r="146">
      <c r="AJ146" s="84"/>
    </row>
    <row r="147">
      <c r="AJ147" s="84"/>
    </row>
    <row r="148">
      <c r="AJ148" s="84"/>
    </row>
    <row r="149">
      <c r="AJ149" s="84"/>
    </row>
    <row r="150">
      <c r="AJ150" s="84"/>
    </row>
    <row r="151">
      <c r="AJ151" s="84"/>
    </row>
    <row r="152">
      <c r="AJ152" s="84"/>
    </row>
    <row r="153">
      <c r="AJ153" s="84"/>
    </row>
    <row r="154">
      <c r="AJ154" s="84"/>
    </row>
    <row r="155">
      <c r="AJ155" s="84"/>
    </row>
    <row r="156">
      <c r="AJ156" s="84"/>
    </row>
    <row r="157">
      <c r="AJ157" s="84"/>
    </row>
    <row r="158">
      <c r="AJ158" s="84"/>
    </row>
    <row r="159">
      <c r="AJ159" s="84"/>
    </row>
    <row r="160">
      <c r="AJ160" s="84"/>
    </row>
    <row r="161">
      <c r="AJ161" s="84"/>
    </row>
    <row r="162">
      <c r="AJ162" s="84"/>
    </row>
    <row r="163">
      <c r="AJ163" s="84"/>
    </row>
    <row r="164">
      <c r="AJ164" s="84"/>
    </row>
    <row r="165">
      <c r="AJ165" s="84"/>
    </row>
    <row r="166">
      <c r="AJ166" s="84"/>
    </row>
    <row r="167">
      <c r="AJ167" s="84"/>
    </row>
    <row r="168">
      <c r="AJ168" s="84"/>
    </row>
    <row r="169">
      <c r="AJ169" s="84"/>
    </row>
    <row r="170">
      <c r="AJ170" s="84"/>
    </row>
    <row r="171">
      <c r="AJ171" s="84"/>
    </row>
    <row r="172">
      <c r="AJ172" s="84"/>
    </row>
    <row r="173">
      <c r="AJ173" s="84"/>
    </row>
    <row r="174">
      <c r="AJ174" s="84"/>
    </row>
    <row r="175">
      <c r="AJ175" s="84"/>
    </row>
    <row r="176">
      <c r="AJ176" s="84"/>
    </row>
    <row r="177">
      <c r="AJ177" s="84"/>
    </row>
    <row r="178">
      <c r="AJ178" s="84"/>
    </row>
    <row r="179">
      <c r="AJ179" s="84"/>
    </row>
    <row r="180">
      <c r="AJ180" s="84"/>
    </row>
    <row r="181">
      <c r="AJ181" s="84"/>
    </row>
    <row r="182">
      <c r="AJ182" s="84"/>
    </row>
    <row r="183">
      <c r="AJ183" s="84"/>
    </row>
    <row r="184">
      <c r="AJ184" s="84"/>
    </row>
    <row r="185">
      <c r="AJ185" s="84"/>
    </row>
    <row r="186">
      <c r="AJ186" s="84"/>
    </row>
    <row r="187">
      <c r="AJ187" s="84"/>
    </row>
    <row r="188">
      <c r="AJ188" s="84"/>
    </row>
    <row r="189">
      <c r="AJ189" s="84"/>
    </row>
    <row r="190">
      <c r="AJ190" s="84"/>
    </row>
    <row r="191">
      <c r="AJ191" s="84"/>
    </row>
    <row r="192">
      <c r="AJ192" s="84"/>
    </row>
    <row r="193">
      <c r="AJ193" s="84"/>
    </row>
    <row r="194">
      <c r="AJ194" s="84"/>
    </row>
    <row r="195">
      <c r="AJ195" s="84"/>
    </row>
    <row r="196">
      <c r="AJ196" s="84"/>
    </row>
    <row r="197">
      <c r="AJ197" s="84"/>
    </row>
    <row r="198">
      <c r="AJ198" s="84"/>
    </row>
    <row r="199">
      <c r="AJ199" s="84"/>
    </row>
    <row r="200">
      <c r="AJ200" s="84"/>
    </row>
    <row r="201">
      <c r="AJ201" s="84"/>
    </row>
    <row r="202">
      <c r="AJ202" s="84"/>
    </row>
    <row r="203">
      <c r="AJ203" s="84"/>
    </row>
    <row r="204">
      <c r="AJ204" s="84"/>
    </row>
    <row r="205">
      <c r="AJ205" s="84"/>
    </row>
    <row r="206">
      <c r="AJ206" s="84"/>
    </row>
    <row r="207">
      <c r="AJ207" s="84"/>
    </row>
    <row r="208">
      <c r="AJ208" s="84"/>
    </row>
    <row r="209">
      <c r="AJ209" s="84"/>
    </row>
    <row r="210">
      <c r="AJ210" s="84"/>
    </row>
    <row r="211">
      <c r="AJ211" s="84"/>
    </row>
    <row r="212">
      <c r="AJ212" s="84"/>
    </row>
    <row r="213">
      <c r="AJ213" s="84"/>
    </row>
    <row r="214">
      <c r="AJ214" s="84"/>
    </row>
    <row r="215">
      <c r="AJ215" s="84"/>
    </row>
    <row r="216">
      <c r="AJ216" s="84"/>
    </row>
    <row r="217">
      <c r="AJ217" s="84"/>
    </row>
    <row r="218">
      <c r="AJ218" s="84"/>
    </row>
    <row r="219">
      <c r="AJ219" s="84"/>
    </row>
    <row r="220">
      <c r="AJ220" s="84"/>
    </row>
    <row r="221">
      <c r="AJ221" s="84"/>
    </row>
    <row r="222">
      <c r="AJ222" s="84"/>
    </row>
    <row r="223">
      <c r="AJ223" s="84"/>
    </row>
    <row r="224">
      <c r="AJ224" s="84"/>
    </row>
    <row r="225">
      <c r="AJ225" s="84"/>
    </row>
    <row r="226">
      <c r="AJ226" s="84"/>
    </row>
    <row r="227">
      <c r="AJ227" s="84"/>
    </row>
    <row r="228">
      <c r="AJ228" s="84"/>
    </row>
    <row r="229">
      <c r="AJ229" s="84"/>
    </row>
    <row r="230">
      <c r="AJ230" s="84"/>
    </row>
    <row r="231">
      <c r="AJ231" s="84"/>
    </row>
    <row r="232">
      <c r="AJ232" s="84"/>
    </row>
    <row r="233">
      <c r="AJ233" s="84"/>
    </row>
    <row r="234">
      <c r="AJ234" s="84"/>
    </row>
    <row r="235">
      <c r="AJ235" s="84"/>
    </row>
    <row r="236">
      <c r="AJ236" s="84"/>
    </row>
    <row r="237">
      <c r="AJ237" s="84"/>
    </row>
    <row r="238">
      <c r="AJ238" s="84"/>
    </row>
    <row r="239">
      <c r="AJ239" s="84"/>
    </row>
    <row r="240">
      <c r="AJ240" s="84"/>
    </row>
    <row r="241">
      <c r="AJ241" s="84"/>
    </row>
    <row r="242">
      <c r="AJ242" s="84"/>
    </row>
    <row r="243">
      <c r="AJ243" s="84"/>
    </row>
    <row r="244">
      <c r="AJ244" s="84"/>
    </row>
    <row r="245">
      <c r="AJ245" s="84"/>
    </row>
    <row r="246">
      <c r="AJ246" s="84"/>
    </row>
    <row r="247">
      <c r="AJ247" s="84"/>
    </row>
    <row r="248">
      <c r="AJ248" s="84"/>
    </row>
    <row r="249">
      <c r="AJ249" s="84"/>
    </row>
    <row r="250">
      <c r="AJ250" s="84"/>
    </row>
    <row r="251">
      <c r="AJ251" s="84"/>
    </row>
    <row r="252">
      <c r="AJ252" s="84"/>
    </row>
    <row r="253">
      <c r="AJ253" s="84"/>
    </row>
    <row r="254">
      <c r="AJ254" s="84"/>
    </row>
    <row r="255">
      <c r="AJ255" s="84"/>
    </row>
    <row r="256">
      <c r="AJ256" s="84"/>
    </row>
    <row r="257">
      <c r="AJ257" s="84"/>
    </row>
    <row r="258">
      <c r="AJ258" s="84"/>
    </row>
    <row r="259">
      <c r="AJ259" s="84"/>
    </row>
    <row r="260">
      <c r="AJ260" s="84"/>
    </row>
    <row r="261">
      <c r="AJ261" s="84"/>
    </row>
    <row r="262">
      <c r="AJ262" s="84"/>
    </row>
    <row r="263">
      <c r="AJ263" s="84"/>
    </row>
    <row r="264">
      <c r="AJ264" s="84"/>
    </row>
    <row r="265">
      <c r="AJ265" s="84"/>
    </row>
    <row r="266">
      <c r="AJ266" s="84"/>
    </row>
    <row r="267">
      <c r="AJ267" s="84"/>
    </row>
    <row r="268">
      <c r="AJ268" s="84"/>
    </row>
    <row r="269">
      <c r="AJ269" s="84"/>
    </row>
    <row r="270">
      <c r="AJ270" s="84"/>
    </row>
    <row r="271">
      <c r="AJ271" s="84"/>
    </row>
    <row r="272">
      <c r="AJ272" s="84"/>
    </row>
    <row r="273">
      <c r="AJ273" s="84"/>
    </row>
    <row r="274">
      <c r="AJ274" s="84"/>
    </row>
    <row r="275">
      <c r="AJ275" s="84"/>
    </row>
    <row r="276">
      <c r="AJ276" s="84"/>
    </row>
    <row r="277">
      <c r="AJ277" s="84"/>
    </row>
    <row r="278">
      <c r="AJ278" s="84"/>
    </row>
    <row r="279">
      <c r="AJ279" s="84"/>
    </row>
    <row r="280">
      <c r="AJ280" s="84"/>
    </row>
    <row r="281">
      <c r="AJ281" s="84"/>
    </row>
    <row r="282">
      <c r="AJ282" s="84"/>
    </row>
    <row r="283">
      <c r="AJ283" s="84"/>
    </row>
    <row r="284">
      <c r="AJ284" s="84"/>
    </row>
    <row r="285">
      <c r="AJ285" s="84"/>
    </row>
    <row r="286">
      <c r="AJ286" s="84"/>
    </row>
    <row r="287">
      <c r="AJ287" s="84"/>
    </row>
    <row r="288">
      <c r="AJ288" s="84"/>
    </row>
    <row r="289">
      <c r="AJ289" s="84"/>
    </row>
    <row r="290">
      <c r="AJ290" s="84"/>
    </row>
    <row r="291">
      <c r="AJ291" s="84"/>
    </row>
    <row r="292">
      <c r="AJ292" s="84"/>
    </row>
    <row r="293">
      <c r="AJ293" s="84"/>
    </row>
    <row r="294">
      <c r="AJ294" s="84"/>
    </row>
    <row r="295">
      <c r="AJ295" s="84"/>
    </row>
    <row r="296">
      <c r="AJ296" s="84"/>
    </row>
    <row r="297">
      <c r="AJ297" s="84"/>
    </row>
    <row r="298">
      <c r="AJ298" s="84"/>
    </row>
    <row r="299">
      <c r="AJ299" s="84"/>
    </row>
    <row r="300">
      <c r="AJ300" s="84"/>
    </row>
    <row r="301">
      <c r="AJ301" s="84"/>
    </row>
    <row r="302">
      <c r="AJ302" s="84"/>
    </row>
    <row r="303">
      <c r="AJ303" s="84"/>
    </row>
    <row r="304">
      <c r="AJ304" s="84"/>
    </row>
    <row r="305">
      <c r="AJ305" s="84"/>
    </row>
    <row r="306">
      <c r="AJ306" s="84"/>
    </row>
    <row r="307">
      <c r="AJ307" s="84"/>
    </row>
    <row r="308">
      <c r="AJ308" s="84"/>
    </row>
    <row r="309">
      <c r="AJ309" s="84"/>
    </row>
    <row r="310">
      <c r="AJ310" s="84"/>
    </row>
    <row r="311">
      <c r="AJ311" s="84"/>
    </row>
    <row r="312">
      <c r="AJ312" s="84"/>
    </row>
    <row r="313">
      <c r="AJ313" s="84"/>
    </row>
    <row r="314">
      <c r="AJ314" s="84"/>
    </row>
    <row r="315">
      <c r="AJ315" s="84"/>
    </row>
    <row r="316">
      <c r="AJ316" s="84"/>
    </row>
    <row r="317">
      <c r="AJ317" s="84"/>
    </row>
    <row r="318">
      <c r="AJ318" s="84"/>
    </row>
    <row r="319">
      <c r="AJ319" s="84"/>
    </row>
    <row r="320">
      <c r="AJ320" s="84"/>
    </row>
    <row r="321">
      <c r="AJ321" s="84"/>
    </row>
    <row r="322">
      <c r="AJ322" s="84"/>
    </row>
    <row r="323">
      <c r="AJ323" s="84"/>
    </row>
    <row r="324">
      <c r="AJ324" s="84"/>
    </row>
    <row r="325">
      <c r="AJ325" s="84"/>
    </row>
    <row r="326">
      <c r="AJ326" s="84"/>
    </row>
    <row r="327">
      <c r="AJ327" s="84"/>
    </row>
    <row r="328">
      <c r="AJ328" s="84"/>
    </row>
    <row r="329">
      <c r="AJ329" s="84"/>
    </row>
    <row r="330">
      <c r="AJ330" s="84"/>
    </row>
    <row r="331">
      <c r="AJ331" s="84"/>
    </row>
    <row r="332">
      <c r="AJ332" s="84"/>
    </row>
    <row r="333">
      <c r="AJ333" s="84"/>
    </row>
    <row r="334">
      <c r="AJ334" s="84"/>
    </row>
    <row r="335">
      <c r="AJ335" s="84"/>
    </row>
    <row r="336">
      <c r="AJ336" s="84"/>
    </row>
    <row r="337">
      <c r="AJ337" s="84"/>
    </row>
    <row r="338">
      <c r="AJ338" s="84"/>
    </row>
    <row r="339">
      <c r="AJ339" s="84"/>
    </row>
    <row r="340">
      <c r="AJ340" s="84"/>
    </row>
    <row r="341">
      <c r="AJ341" s="84"/>
    </row>
    <row r="342">
      <c r="AJ342" s="84"/>
    </row>
    <row r="343">
      <c r="AJ343" s="84"/>
    </row>
    <row r="344">
      <c r="AJ344" s="84"/>
    </row>
    <row r="345">
      <c r="AJ345" s="84"/>
    </row>
    <row r="346">
      <c r="AJ346" s="84"/>
    </row>
    <row r="347">
      <c r="AJ347" s="84"/>
    </row>
    <row r="348">
      <c r="AJ348" s="84"/>
    </row>
    <row r="349">
      <c r="AJ349" s="84"/>
    </row>
    <row r="350">
      <c r="AJ350" s="84"/>
    </row>
    <row r="351">
      <c r="AJ351" s="84"/>
    </row>
    <row r="352">
      <c r="AJ352" s="84"/>
    </row>
    <row r="353">
      <c r="AJ353" s="84"/>
    </row>
    <row r="354">
      <c r="AJ354" s="84"/>
    </row>
    <row r="355">
      <c r="AJ355" s="84"/>
    </row>
    <row r="356">
      <c r="AJ356" s="84"/>
    </row>
    <row r="357">
      <c r="AJ357" s="84"/>
    </row>
    <row r="358">
      <c r="AJ358" s="84"/>
    </row>
    <row r="359">
      <c r="AJ359" s="84"/>
    </row>
    <row r="360">
      <c r="AJ360" s="84"/>
    </row>
    <row r="361">
      <c r="AJ361" s="84"/>
    </row>
    <row r="362">
      <c r="AJ362" s="84"/>
    </row>
    <row r="363">
      <c r="AJ363" s="84"/>
    </row>
    <row r="364">
      <c r="AJ364" s="84"/>
    </row>
    <row r="365">
      <c r="AJ365" s="84"/>
    </row>
    <row r="366">
      <c r="AJ366" s="84"/>
    </row>
    <row r="367">
      <c r="AJ367" s="84"/>
    </row>
    <row r="368">
      <c r="AJ368" s="84"/>
    </row>
    <row r="369">
      <c r="AJ369" s="84"/>
    </row>
    <row r="370">
      <c r="AJ370" s="84"/>
    </row>
    <row r="371">
      <c r="AJ371" s="84"/>
    </row>
    <row r="372">
      <c r="AJ372" s="84"/>
    </row>
    <row r="373">
      <c r="AJ373" s="84"/>
    </row>
    <row r="374">
      <c r="AJ374" s="84"/>
    </row>
    <row r="375">
      <c r="AJ375" s="84"/>
    </row>
    <row r="376">
      <c r="AJ376" s="84"/>
    </row>
    <row r="377">
      <c r="AJ377" s="84"/>
    </row>
    <row r="378">
      <c r="AJ378" s="84"/>
    </row>
    <row r="379">
      <c r="AJ379" s="84"/>
    </row>
    <row r="380">
      <c r="AJ380" s="84"/>
    </row>
    <row r="381">
      <c r="AJ381" s="84"/>
    </row>
    <row r="382">
      <c r="AJ382" s="84"/>
    </row>
    <row r="383">
      <c r="AJ383" s="84"/>
    </row>
    <row r="384">
      <c r="AJ384" s="84"/>
    </row>
    <row r="385">
      <c r="AJ385" s="84"/>
    </row>
    <row r="386">
      <c r="AJ386" s="84"/>
    </row>
    <row r="387">
      <c r="AJ387" s="84"/>
    </row>
    <row r="388">
      <c r="AJ388" s="84"/>
    </row>
    <row r="389">
      <c r="AJ389" s="84"/>
    </row>
    <row r="390">
      <c r="AJ390" s="84"/>
    </row>
    <row r="391">
      <c r="AJ391" s="84"/>
    </row>
    <row r="392">
      <c r="AJ392" s="84"/>
    </row>
    <row r="393">
      <c r="AJ393" s="84"/>
    </row>
    <row r="394">
      <c r="AJ394" s="84"/>
    </row>
    <row r="395">
      <c r="AJ395" s="84"/>
    </row>
    <row r="396">
      <c r="AJ396" s="84"/>
    </row>
    <row r="397">
      <c r="AJ397" s="84"/>
    </row>
    <row r="398">
      <c r="AJ398" s="84"/>
    </row>
    <row r="399">
      <c r="AJ399" s="84"/>
    </row>
    <row r="400">
      <c r="AJ400" s="84"/>
    </row>
    <row r="401">
      <c r="AJ401" s="84"/>
    </row>
    <row r="402">
      <c r="AJ402" s="84"/>
    </row>
    <row r="403">
      <c r="AJ403" s="84"/>
    </row>
    <row r="404">
      <c r="AJ404" s="84"/>
    </row>
    <row r="405">
      <c r="AJ405" s="84"/>
    </row>
    <row r="406">
      <c r="AJ406" s="84"/>
    </row>
    <row r="407">
      <c r="AJ407" s="84"/>
    </row>
    <row r="408">
      <c r="AJ408" s="84"/>
    </row>
    <row r="409">
      <c r="AJ409" s="84"/>
    </row>
    <row r="410">
      <c r="AJ410" s="84"/>
    </row>
    <row r="411">
      <c r="AJ411" s="84"/>
    </row>
    <row r="412">
      <c r="AJ412" s="84"/>
    </row>
    <row r="413">
      <c r="AJ413" s="84"/>
    </row>
    <row r="414">
      <c r="AJ414" s="84"/>
    </row>
    <row r="415">
      <c r="AJ415" s="84"/>
    </row>
    <row r="416">
      <c r="AJ416" s="84"/>
    </row>
    <row r="417">
      <c r="AJ417" s="84"/>
    </row>
    <row r="418">
      <c r="AJ418" s="84"/>
    </row>
    <row r="419">
      <c r="AJ419" s="84"/>
    </row>
    <row r="420">
      <c r="AJ420" s="84"/>
    </row>
    <row r="421">
      <c r="AJ421" s="84"/>
    </row>
    <row r="422">
      <c r="AJ422" s="84"/>
    </row>
    <row r="423">
      <c r="AJ423" s="84"/>
    </row>
    <row r="424">
      <c r="AJ424" s="84"/>
    </row>
    <row r="425">
      <c r="AJ425" s="84"/>
    </row>
    <row r="426">
      <c r="AJ426" s="84"/>
    </row>
    <row r="427">
      <c r="AJ427" s="84"/>
    </row>
    <row r="428">
      <c r="AJ428" s="84"/>
    </row>
    <row r="429">
      <c r="AJ429" s="84"/>
    </row>
    <row r="430">
      <c r="AJ430" s="84"/>
    </row>
    <row r="431">
      <c r="AJ431" s="84"/>
    </row>
    <row r="432">
      <c r="AJ432" s="84"/>
    </row>
    <row r="433">
      <c r="AJ433" s="84"/>
    </row>
    <row r="434">
      <c r="AJ434" s="84"/>
    </row>
    <row r="435">
      <c r="AJ435" s="84"/>
    </row>
    <row r="436">
      <c r="AJ436" s="84"/>
    </row>
    <row r="437">
      <c r="AJ437" s="84"/>
    </row>
    <row r="438">
      <c r="AJ438" s="84"/>
    </row>
    <row r="439">
      <c r="AJ439" s="84"/>
    </row>
    <row r="440">
      <c r="AJ440" s="84"/>
    </row>
    <row r="441">
      <c r="AJ441" s="84"/>
    </row>
    <row r="442">
      <c r="AJ442" s="84"/>
    </row>
    <row r="443">
      <c r="AJ443" s="84"/>
    </row>
    <row r="444">
      <c r="AJ444" s="84"/>
    </row>
    <row r="445">
      <c r="AJ445" s="84"/>
    </row>
    <row r="446">
      <c r="AJ446" s="84"/>
    </row>
    <row r="447">
      <c r="AJ447" s="84"/>
    </row>
    <row r="448">
      <c r="AJ448" s="84"/>
    </row>
    <row r="449">
      <c r="AJ449" s="84"/>
    </row>
    <row r="450">
      <c r="AJ450" s="84"/>
    </row>
    <row r="451">
      <c r="AJ451" s="84"/>
    </row>
    <row r="452">
      <c r="AJ452" s="84"/>
    </row>
    <row r="453">
      <c r="AJ453" s="84"/>
    </row>
    <row r="454">
      <c r="AJ454" s="84"/>
    </row>
    <row r="455">
      <c r="AJ455" s="84"/>
    </row>
    <row r="456">
      <c r="AJ456" s="84"/>
    </row>
    <row r="457">
      <c r="AJ457" s="84"/>
    </row>
    <row r="458">
      <c r="AJ458" s="84"/>
    </row>
    <row r="459">
      <c r="AJ459" s="84"/>
    </row>
    <row r="460">
      <c r="AJ460" s="84"/>
    </row>
    <row r="461">
      <c r="AJ461" s="84"/>
    </row>
    <row r="462">
      <c r="AJ462" s="84"/>
    </row>
    <row r="463">
      <c r="AJ463" s="84"/>
    </row>
    <row r="464">
      <c r="AJ464" s="84"/>
    </row>
    <row r="465">
      <c r="AJ465" s="84"/>
    </row>
    <row r="466">
      <c r="AJ466" s="84"/>
    </row>
    <row r="467">
      <c r="AJ467" s="84"/>
    </row>
    <row r="468">
      <c r="AJ468" s="84"/>
    </row>
    <row r="469">
      <c r="AJ469" s="84"/>
    </row>
    <row r="470">
      <c r="AJ470" s="84"/>
    </row>
    <row r="471">
      <c r="AJ471" s="84"/>
    </row>
    <row r="472">
      <c r="AJ472" s="84"/>
    </row>
    <row r="473">
      <c r="AJ473" s="84"/>
    </row>
    <row r="474">
      <c r="AJ474" s="84"/>
    </row>
    <row r="475">
      <c r="AJ475" s="84"/>
    </row>
    <row r="476">
      <c r="AJ476" s="84"/>
    </row>
    <row r="477">
      <c r="AJ477" s="84"/>
    </row>
    <row r="478">
      <c r="AJ478" s="84"/>
    </row>
    <row r="479">
      <c r="AJ479" s="84"/>
    </row>
    <row r="480">
      <c r="AJ480" s="84"/>
    </row>
    <row r="481">
      <c r="AJ481" s="84"/>
    </row>
    <row r="482">
      <c r="AJ482" s="84"/>
    </row>
    <row r="483">
      <c r="AJ483" s="84"/>
    </row>
    <row r="484">
      <c r="AJ484" s="84"/>
    </row>
    <row r="485">
      <c r="AJ485" s="84"/>
    </row>
    <row r="486">
      <c r="AJ486" s="84"/>
    </row>
    <row r="487">
      <c r="AJ487" s="84"/>
    </row>
    <row r="488">
      <c r="AJ488" s="84"/>
    </row>
    <row r="489">
      <c r="AJ489" s="84"/>
    </row>
    <row r="490">
      <c r="AJ490" s="84"/>
    </row>
    <row r="491">
      <c r="AJ491" s="84"/>
    </row>
    <row r="492">
      <c r="AJ492" s="84"/>
    </row>
    <row r="493">
      <c r="AJ493" s="84"/>
    </row>
    <row r="494">
      <c r="AJ494" s="84"/>
    </row>
    <row r="495">
      <c r="AJ495" s="84"/>
    </row>
    <row r="496">
      <c r="AJ496" s="84"/>
    </row>
    <row r="497">
      <c r="AJ497" s="84"/>
    </row>
    <row r="498">
      <c r="AJ498" s="84"/>
    </row>
    <row r="499">
      <c r="AJ499" s="84"/>
    </row>
    <row r="500">
      <c r="AJ500" s="84"/>
    </row>
    <row r="501">
      <c r="AJ501" s="84"/>
    </row>
    <row r="502">
      <c r="AJ502" s="84"/>
    </row>
    <row r="503">
      <c r="AJ503" s="84"/>
    </row>
    <row r="504">
      <c r="AJ504" s="84"/>
    </row>
    <row r="505">
      <c r="AJ505" s="84"/>
    </row>
    <row r="506">
      <c r="AJ506" s="84"/>
    </row>
    <row r="507">
      <c r="AJ507" s="84"/>
    </row>
    <row r="508">
      <c r="AJ508" s="84"/>
    </row>
    <row r="509">
      <c r="AJ509" s="84"/>
    </row>
    <row r="510">
      <c r="AJ510" s="84"/>
    </row>
    <row r="511">
      <c r="AJ511" s="84"/>
    </row>
    <row r="512">
      <c r="AJ512" s="84"/>
    </row>
    <row r="513">
      <c r="AJ513" s="84"/>
    </row>
    <row r="514">
      <c r="AJ514" s="84"/>
    </row>
    <row r="515">
      <c r="AJ515" s="84"/>
    </row>
    <row r="516">
      <c r="AJ516" s="84"/>
    </row>
    <row r="517">
      <c r="AJ517" s="84"/>
    </row>
    <row r="518">
      <c r="AJ518" s="84"/>
    </row>
    <row r="519">
      <c r="AJ519" s="84"/>
    </row>
    <row r="520">
      <c r="AJ520" s="84"/>
    </row>
    <row r="521">
      <c r="AJ521" s="84"/>
    </row>
    <row r="522">
      <c r="AJ522" s="84"/>
    </row>
    <row r="523">
      <c r="AJ523" s="84"/>
    </row>
    <row r="524">
      <c r="AJ524" s="84"/>
    </row>
    <row r="525">
      <c r="AJ525" s="84"/>
    </row>
    <row r="526">
      <c r="AJ526" s="84"/>
    </row>
    <row r="527">
      <c r="AJ527" s="84"/>
    </row>
    <row r="528">
      <c r="AJ528" s="84"/>
    </row>
    <row r="529">
      <c r="AJ529" s="84"/>
    </row>
    <row r="530">
      <c r="AJ530" s="84"/>
    </row>
    <row r="531">
      <c r="AJ531" s="84"/>
    </row>
    <row r="532">
      <c r="AJ532" s="84"/>
    </row>
    <row r="533">
      <c r="AJ533" s="84"/>
    </row>
    <row r="534">
      <c r="AJ534" s="84"/>
    </row>
    <row r="535">
      <c r="AJ535" s="84"/>
    </row>
    <row r="536">
      <c r="AJ536" s="84"/>
    </row>
    <row r="537">
      <c r="AJ537" s="84"/>
    </row>
    <row r="538">
      <c r="AJ538" s="84"/>
    </row>
    <row r="539">
      <c r="AJ539" s="84"/>
    </row>
    <row r="540">
      <c r="AJ540" s="84"/>
    </row>
    <row r="541">
      <c r="AJ541" s="84"/>
    </row>
    <row r="542">
      <c r="AJ542" s="84"/>
    </row>
    <row r="543">
      <c r="AJ543" s="84"/>
    </row>
    <row r="544">
      <c r="AJ544" s="84"/>
    </row>
    <row r="545">
      <c r="AJ545" s="84"/>
    </row>
    <row r="546">
      <c r="AJ546" s="84"/>
    </row>
    <row r="547">
      <c r="AJ547" s="84"/>
    </row>
    <row r="548">
      <c r="AJ548" s="84"/>
    </row>
    <row r="549">
      <c r="AJ549" s="84"/>
    </row>
    <row r="550">
      <c r="AJ550" s="84"/>
    </row>
    <row r="551">
      <c r="AJ551" s="84"/>
    </row>
    <row r="552">
      <c r="AJ552" s="84"/>
    </row>
    <row r="553">
      <c r="AJ553" s="84"/>
    </row>
    <row r="554">
      <c r="AJ554" s="84"/>
    </row>
    <row r="555">
      <c r="AJ555" s="84"/>
    </row>
    <row r="556">
      <c r="AJ556" s="84"/>
    </row>
    <row r="557">
      <c r="AJ557" s="84"/>
    </row>
    <row r="558">
      <c r="AJ558" s="84"/>
    </row>
    <row r="559">
      <c r="AJ559" s="84"/>
    </row>
    <row r="560">
      <c r="AJ560" s="84"/>
    </row>
    <row r="561">
      <c r="AJ561" s="84"/>
    </row>
    <row r="562">
      <c r="AJ562" s="84"/>
    </row>
    <row r="563">
      <c r="AJ563" s="84"/>
    </row>
    <row r="564">
      <c r="AJ564" s="84"/>
    </row>
    <row r="565">
      <c r="AJ565" s="84"/>
    </row>
    <row r="566">
      <c r="AJ566" s="84"/>
    </row>
    <row r="567">
      <c r="AJ567" s="84"/>
    </row>
    <row r="568">
      <c r="AJ568" s="84"/>
    </row>
    <row r="569">
      <c r="AJ569" s="84"/>
    </row>
    <row r="570">
      <c r="AJ570" s="84"/>
    </row>
    <row r="571">
      <c r="AJ571" s="84"/>
    </row>
    <row r="572">
      <c r="AJ572" s="84"/>
    </row>
    <row r="573">
      <c r="AJ573" s="84"/>
    </row>
    <row r="574">
      <c r="AJ574" s="84"/>
    </row>
    <row r="575">
      <c r="AJ575" s="84"/>
    </row>
    <row r="576">
      <c r="AJ576" s="84"/>
    </row>
    <row r="577">
      <c r="AJ577" s="84"/>
    </row>
    <row r="578">
      <c r="AJ578" s="84"/>
    </row>
    <row r="579">
      <c r="AJ579" s="84"/>
    </row>
    <row r="580">
      <c r="AJ580" s="84"/>
    </row>
    <row r="581">
      <c r="AJ581" s="84"/>
    </row>
    <row r="582">
      <c r="AJ582" s="84"/>
    </row>
    <row r="583">
      <c r="AJ583" s="84"/>
    </row>
    <row r="584">
      <c r="AJ584" s="84"/>
    </row>
    <row r="585">
      <c r="AJ585" s="84"/>
    </row>
    <row r="586">
      <c r="AJ586" s="84"/>
    </row>
    <row r="587">
      <c r="AJ587" s="84"/>
    </row>
    <row r="588">
      <c r="AJ588" s="84"/>
    </row>
    <row r="589">
      <c r="AJ589" s="84"/>
    </row>
    <row r="590">
      <c r="AJ590" s="84"/>
    </row>
    <row r="591">
      <c r="AJ591" s="84"/>
    </row>
    <row r="592">
      <c r="AJ592" s="84"/>
    </row>
    <row r="593">
      <c r="AJ593" s="84"/>
    </row>
    <row r="594">
      <c r="AJ594" s="84"/>
    </row>
    <row r="595">
      <c r="AJ595" s="84"/>
    </row>
    <row r="596">
      <c r="AJ596" s="84"/>
    </row>
    <row r="597">
      <c r="AJ597" s="84"/>
    </row>
    <row r="598">
      <c r="AJ598" s="84"/>
    </row>
    <row r="599">
      <c r="AJ599" s="84"/>
    </row>
    <row r="600">
      <c r="AJ600" s="84"/>
    </row>
    <row r="601">
      <c r="AJ601" s="84"/>
    </row>
    <row r="602">
      <c r="AJ602" s="84"/>
    </row>
    <row r="603">
      <c r="AJ603" s="84"/>
    </row>
    <row r="604">
      <c r="AJ604" s="84"/>
    </row>
    <row r="605">
      <c r="AJ605" s="84"/>
    </row>
    <row r="606">
      <c r="AJ606" s="84"/>
    </row>
    <row r="607">
      <c r="AJ607" s="84"/>
    </row>
    <row r="608">
      <c r="AJ608" s="84"/>
    </row>
    <row r="609">
      <c r="AJ609" s="84"/>
    </row>
    <row r="610">
      <c r="AJ610" s="84"/>
    </row>
    <row r="611">
      <c r="AJ611" s="84"/>
    </row>
    <row r="612">
      <c r="AJ612" s="84"/>
    </row>
    <row r="613">
      <c r="AJ613" s="84"/>
    </row>
    <row r="614">
      <c r="AJ614" s="84"/>
    </row>
    <row r="615">
      <c r="AJ615" s="84"/>
    </row>
    <row r="616">
      <c r="AJ616" s="84"/>
    </row>
    <row r="617">
      <c r="AJ617" s="84"/>
    </row>
    <row r="618">
      <c r="AJ618" s="84"/>
    </row>
    <row r="619">
      <c r="AJ619" s="84"/>
    </row>
    <row r="620">
      <c r="AJ620" s="84"/>
    </row>
    <row r="621">
      <c r="AJ621" s="84"/>
    </row>
    <row r="622">
      <c r="AJ622" s="84"/>
    </row>
    <row r="623">
      <c r="AJ623" s="84"/>
    </row>
    <row r="624">
      <c r="AJ624" s="84"/>
    </row>
    <row r="625">
      <c r="AJ625" s="84"/>
    </row>
    <row r="626">
      <c r="AJ626" s="84"/>
    </row>
    <row r="627">
      <c r="AJ627" s="84"/>
    </row>
    <row r="628">
      <c r="AJ628" s="84"/>
    </row>
    <row r="629">
      <c r="AJ629" s="84"/>
    </row>
    <row r="630">
      <c r="AJ630" s="84"/>
    </row>
    <row r="631">
      <c r="AJ631" s="84"/>
    </row>
    <row r="632">
      <c r="AJ632" s="84"/>
    </row>
    <row r="633">
      <c r="AJ633" s="84"/>
    </row>
    <row r="634">
      <c r="AJ634" s="84"/>
    </row>
    <row r="635">
      <c r="AJ635" s="84"/>
    </row>
    <row r="636">
      <c r="AJ636" s="84"/>
    </row>
    <row r="637">
      <c r="AJ637" s="84"/>
    </row>
    <row r="638">
      <c r="AJ638" s="84"/>
    </row>
    <row r="639">
      <c r="AJ639" s="84"/>
    </row>
    <row r="640">
      <c r="AJ640" s="84"/>
    </row>
    <row r="641">
      <c r="AJ641" s="84"/>
    </row>
    <row r="642">
      <c r="AJ642" s="84"/>
    </row>
    <row r="643">
      <c r="AJ643" s="84"/>
    </row>
    <row r="644">
      <c r="AJ644" s="84"/>
    </row>
    <row r="645">
      <c r="AJ645" s="84"/>
    </row>
    <row r="646">
      <c r="AJ646" s="84"/>
    </row>
    <row r="647">
      <c r="AJ647" s="84"/>
    </row>
    <row r="648">
      <c r="AJ648" s="84"/>
    </row>
    <row r="649">
      <c r="AJ649" s="84"/>
    </row>
    <row r="650">
      <c r="AJ650" s="84"/>
    </row>
    <row r="651">
      <c r="AJ651" s="84"/>
    </row>
    <row r="652">
      <c r="AJ652" s="84"/>
    </row>
    <row r="653">
      <c r="AJ653" s="84"/>
    </row>
    <row r="654">
      <c r="AJ654" s="84"/>
    </row>
    <row r="655">
      <c r="AJ655" s="84"/>
    </row>
    <row r="656">
      <c r="AJ656" s="84"/>
    </row>
    <row r="657">
      <c r="AJ657" s="84"/>
    </row>
    <row r="658">
      <c r="AJ658" s="84"/>
    </row>
    <row r="659">
      <c r="AJ659" s="84"/>
    </row>
    <row r="660">
      <c r="AJ660" s="84"/>
    </row>
    <row r="661">
      <c r="AJ661" s="84"/>
    </row>
    <row r="662">
      <c r="AJ662" s="84"/>
    </row>
    <row r="663">
      <c r="AJ663" s="84"/>
    </row>
    <row r="664">
      <c r="AJ664" s="84"/>
    </row>
    <row r="665">
      <c r="AJ665" s="84"/>
    </row>
    <row r="666">
      <c r="AJ666" s="84"/>
    </row>
    <row r="667">
      <c r="AJ667" s="84"/>
    </row>
    <row r="668">
      <c r="AJ668" s="84"/>
    </row>
    <row r="669">
      <c r="AJ669" s="84"/>
    </row>
    <row r="670">
      <c r="AJ670" s="84"/>
    </row>
    <row r="671">
      <c r="AJ671" s="84"/>
    </row>
    <row r="672">
      <c r="AJ672" s="84"/>
    </row>
    <row r="673">
      <c r="AJ673" s="84"/>
    </row>
    <row r="674">
      <c r="AJ674" s="84"/>
    </row>
    <row r="675">
      <c r="AJ675" s="84"/>
    </row>
    <row r="676">
      <c r="AJ676" s="84"/>
    </row>
    <row r="677">
      <c r="AJ677" s="84"/>
    </row>
    <row r="678">
      <c r="AJ678" s="84"/>
    </row>
    <row r="679">
      <c r="AJ679" s="84"/>
    </row>
    <row r="680">
      <c r="AJ680" s="84"/>
    </row>
    <row r="681">
      <c r="AJ681" s="84"/>
    </row>
    <row r="682">
      <c r="AJ682" s="84"/>
    </row>
    <row r="683">
      <c r="AJ683" s="84"/>
    </row>
    <row r="684">
      <c r="AJ684" s="84"/>
    </row>
    <row r="685">
      <c r="AJ685" s="84"/>
    </row>
    <row r="686">
      <c r="AJ686" s="84"/>
    </row>
    <row r="687">
      <c r="AJ687" s="84"/>
    </row>
    <row r="688">
      <c r="AJ688" s="84"/>
    </row>
    <row r="689">
      <c r="AJ689" s="84"/>
    </row>
    <row r="690">
      <c r="AJ690" s="84"/>
    </row>
    <row r="691">
      <c r="AJ691" s="84"/>
    </row>
    <row r="692">
      <c r="AJ692" s="84"/>
    </row>
    <row r="693">
      <c r="AJ693" s="84"/>
    </row>
    <row r="694">
      <c r="AJ694" s="84"/>
    </row>
    <row r="695">
      <c r="AJ695" s="84"/>
    </row>
    <row r="696">
      <c r="AJ696" s="84"/>
    </row>
    <row r="697">
      <c r="AJ697" s="84"/>
    </row>
    <row r="698">
      <c r="AJ698" s="84"/>
    </row>
    <row r="699">
      <c r="AJ699" s="84"/>
    </row>
    <row r="700">
      <c r="AJ700" s="84"/>
    </row>
    <row r="701">
      <c r="AJ701" s="84"/>
    </row>
    <row r="702">
      <c r="AJ702" s="84"/>
    </row>
    <row r="703">
      <c r="AJ703" s="84"/>
    </row>
    <row r="704">
      <c r="AJ704" s="84"/>
    </row>
    <row r="705">
      <c r="AJ705" s="84"/>
    </row>
    <row r="706">
      <c r="AJ706" s="84"/>
    </row>
    <row r="707">
      <c r="AJ707" s="84"/>
    </row>
    <row r="708">
      <c r="AJ708" s="84"/>
    </row>
    <row r="709">
      <c r="AJ709" s="84"/>
    </row>
    <row r="710">
      <c r="AJ710" s="84"/>
    </row>
    <row r="711">
      <c r="AJ711" s="84"/>
    </row>
    <row r="712">
      <c r="AJ712" s="84"/>
    </row>
    <row r="713">
      <c r="AJ713" s="84"/>
    </row>
    <row r="714">
      <c r="AJ714" s="84"/>
    </row>
    <row r="715">
      <c r="AJ715" s="84"/>
    </row>
    <row r="716">
      <c r="AJ716" s="84"/>
    </row>
    <row r="717">
      <c r="AJ717" s="84"/>
    </row>
    <row r="718">
      <c r="AJ718" s="84"/>
    </row>
    <row r="719">
      <c r="AJ719" s="84"/>
    </row>
    <row r="720">
      <c r="AJ720" s="84"/>
    </row>
    <row r="721">
      <c r="AJ721" s="84"/>
    </row>
    <row r="722">
      <c r="AJ722" s="84"/>
    </row>
    <row r="723">
      <c r="AJ723" s="84"/>
    </row>
    <row r="724">
      <c r="AJ724" s="84"/>
    </row>
    <row r="725">
      <c r="AJ725" s="84"/>
    </row>
    <row r="726">
      <c r="AJ726" s="84"/>
    </row>
    <row r="727">
      <c r="AJ727" s="84"/>
    </row>
    <row r="728">
      <c r="AJ728" s="84"/>
    </row>
    <row r="729">
      <c r="AJ729" s="84"/>
    </row>
    <row r="730">
      <c r="AJ730" s="84"/>
    </row>
    <row r="731">
      <c r="AJ731" s="84"/>
    </row>
    <row r="732">
      <c r="AJ732" s="84"/>
    </row>
    <row r="733">
      <c r="AJ733" s="84"/>
    </row>
    <row r="734">
      <c r="AJ734" s="84"/>
    </row>
    <row r="735">
      <c r="AJ735" s="84"/>
    </row>
    <row r="736">
      <c r="AJ736" s="84"/>
    </row>
    <row r="737">
      <c r="AJ737" s="84"/>
    </row>
    <row r="738">
      <c r="AJ738" s="84"/>
    </row>
    <row r="739">
      <c r="AJ739" s="84"/>
    </row>
    <row r="740">
      <c r="AJ740" s="84"/>
    </row>
    <row r="741">
      <c r="AJ741" s="84"/>
    </row>
    <row r="742">
      <c r="AJ742" s="84"/>
    </row>
    <row r="743">
      <c r="AJ743" s="84"/>
    </row>
    <row r="744">
      <c r="AJ744" s="84"/>
    </row>
    <row r="745">
      <c r="AJ745" s="84"/>
    </row>
    <row r="746">
      <c r="AJ746" s="84"/>
    </row>
    <row r="747">
      <c r="AJ747" s="84"/>
    </row>
    <row r="748">
      <c r="AJ748" s="84"/>
    </row>
    <row r="749">
      <c r="AJ749" s="84"/>
    </row>
    <row r="750">
      <c r="AJ750" s="84"/>
    </row>
    <row r="751">
      <c r="AJ751" s="84"/>
    </row>
    <row r="752">
      <c r="AJ752" s="84"/>
    </row>
    <row r="753">
      <c r="AJ753" s="84"/>
    </row>
    <row r="754">
      <c r="AJ754" s="84"/>
    </row>
    <row r="755">
      <c r="AJ755" s="84"/>
    </row>
    <row r="756">
      <c r="AJ756" s="84"/>
    </row>
    <row r="757">
      <c r="AJ757" s="84"/>
    </row>
    <row r="758">
      <c r="AJ758" s="84"/>
    </row>
    <row r="759">
      <c r="AJ759" s="84"/>
    </row>
    <row r="760">
      <c r="AJ760" s="84"/>
    </row>
    <row r="761">
      <c r="AJ761" s="84"/>
    </row>
    <row r="762">
      <c r="AJ762" s="84"/>
    </row>
    <row r="763">
      <c r="AJ763" s="84"/>
    </row>
    <row r="764">
      <c r="AJ764" s="84"/>
    </row>
    <row r="765">
      <c r="AJ765" s="84"/>
    </row>
    <row r="766">
      <c r="AJ766" s="84"/>
    </row>
    <row r="767">
      <c r="AJ767" s="84"/>
    </row>
    <row r="768">
      <c r="AJ768" s="84"/>
    </row>
    <row r="769">
      <c r="AJ769" s="84"/>
    </row>
    <row r="770">
      <c r="AJ770" s="84"/>
    </row>
    <row r="771">
      <c r="AJ771" s="84"/>
    </row>
    <row r="772">
      <c r="AJ772" s="84"/>
    </row>
    <row r="773">
      <c r="AJ773" s="84"/>
    </row>
    <row r="774">
      <c r="AJ774" s="84"/>
    </row>
    <row r="775">
      <c r="AJ775" s="84"/>
    </row>
    <row r="776">
      <c r="AJ776" s="84"/>
    </row>
    <row r="777">
      <c r="AJ777" s="84"/>
    </row>
    <row r="778">
      <c r="AJ778" s="84"/>
    </row>
    <row r="779">
      <c r="AJ779" s="84"/>
    </row>
    <row r="780">
      <c r="AJ780" s="84"/>
    </row>
    <row r="781">
      <c r="AJ781" s="84"/>
    </row>
    <row r="782">
      <c r="AJ782" s="84"/>
    </row>
    <row r="783">
      <c r="AJ783" s="84"/>
    </row>
    <row r="784">
      <c r="AJ784" s="84"/>
    </row>
    <row r="785">
      <c r="AJ785" s="84"/>
    </row>
    <row r="786">
      <c r="AJ786" s="84"/>
    </row>
    <row r="787">
      <c r="AJ787" s="84"/>
    </row>
    <row r="788">
      <c r="AJ788" s="84"/>
    </row>
    <row r="789">
      <c r="AJ789" s="84"/>
    </row>
    <row r="790">
      <c r="AJ790" s="84"/>
    </row>
    <row r="791">
      <c r="AJ791" s="84"/>
    </row>
    <row r="792">
      <c r="AJ792" s="84"/>
    </row>
    <row r="793">
      <c r="AJ793" s="84"/>
    </row>
    <row r="794">
      <c r="AJ794" s="84"/>
    </row>
    <row r="795">
      <c r="AJ795" s="84"/>
    </row>
    <row r="796">
      <c r="AJ796" s="84"/>
    </row>
    <row r="797">
      <c r="AJ797" s="84"/>
    </row>
    <row r="798">
      <c r="AJ798" s="84"/>
    </row>
    <row r="799">
      <c r="AJ799" s="84"/>
    </row>
    <row r="800">
      <c r="AJ800" s="84"/>
    </row>
    <row r="801">
      <c r="AJ801" s="84"/>
    </row>
    <row r="802">
      <c r="AJ802" s="84"/>
    </row>
    <row r="803">
      <c r="AJ803" s="84"/>
    </row>
    <row r="804">
      <c r="AJ804" s="84"/>
    </row>
    <row r="805">
      <c r="AJ805" s="84"/>
    </row>
    <row r="806">
      <c r="AJ806" s="84"/>
    </row>
    <row r="807">
      <c r="AJ807" s="84"/>
    </row>
    <row r="808">
      <c r="AJ808" s="84"/>
    </row>
    <row r="809">
      <c r="AJ809" s="84"/>
    </row>
    <row r="810">
      <c r="AJ810" s="84"/>
    </row>
    <row r="811">
      <c r="AJ811" s="84"/>
    </row>
    <row r="812">
      <c r="AJ812" s="84"/>
    </row>
    <row r="813">
      <c r="AJ813" s="84"/>
    </row>
    <row r="814">
      <c r="AJ814" s="84"/>
    </row>
    <row r="815">
      <c r="AJ815" s="84"/>
    </row>
    <row r="816">
      <c r="AJ816" s="84"/>
    </row>
    <row r="817">
      <c r="AJ817" s="84"/>
    </row>
    <row r="818">
      <c r="AJ818" s="84"/>
    </row>
    <row r="819">
      <c r="AJ819" s="84"/>
    </row>
    <row r="820">
      <c r="AJ820" s="84"/>
    </row>
    <row r="821">
      <c r="AJ821" s="84"/>
    </row>
    <row r="822">
      <c r="AJ822" s="84"/>
    </row>
    <row r="823">
      <c r="AJ823" s="84"/>
    </row>
    <row r="824">
      <c r="AJ824" s="84"/>
    </row>
    <row r="825">
      <c r="AJ825" s="84"/>
    </row>
    <row r="826">
      <c r="AJ826" s="84"/>
    </row>
    <row r="827">
      <c r="AJ827" s="84"/>
    </row>
    <row r="828">
      <c r="AJ828" s="84"/>
    </row>
    <row r="829">
      <c r="AJ829" s="84"/>
    </row>
    <row r="830">
      <c r="AJ830" s="84"/>
    </row>
    <row r="831">
      <c r="AJ831" s="84"/>
    </row>
    <row r="832">
      <c r="AJ832" s="84"/>
    </row>
    <row r="833">
      <c r="AJ833" s="84"/>
    </row>
    <row r="834">
      <c r="AJ834" s="84"/>
    </row>
    <row r="835">
      <c r="AJ835" s="84"/>
    </row>
    <row r="836">
      <c r="AJ836" s="84"/>
    </row>
    <row r="837">
      <c r="AJ837" s="84"/>
    </row>
    <row r="838">
      <c r="AJ838" s="84"/>
    </row>
    <row r="839">
      <c r="AJ839" s="84"/>
    </row>
    <row r="840">
      <c r="AJ840" s="84"/>
    </row>
    <row r="841">
      <c r="AJ841" s="84"/>
    </row>
    <row r="842">
      <c r="AJ842" s="84"/>
    </row>
    <row r="843">
      <c r="AJ843" s="84"/>
    </row>
    <row r="844">
      <c r="AJ844" s="84"/>
    </row>
    <row r="845">
      <c r="AJ845" s="84"/>
    </row>
    <row r="846">
      <c r="AJ846" s="84"/>
    </row>
    <row r="847">
      <c r="AJ847" s="84"/>
    </row>
    <row r="848">
      <c r="AJ848" s="84"/>
    </row>
    <row r="849">
      <c r="AJ849" s="84"/>
    </row>
    <row r="850">
      <c r="AJ850" s="84"/>
    </row>
    <row r="851">
      <c r="AJ851" s="84"/>
    </row>
    <row r="852">
      <c r="AJ852" s="84"/>
    </row>
    <row r="853">
      <c r="AJ853" s="84"/>
    </row>
    <row r="854">
      <c r="AJ854" s="84"/>
    </row>
    <row r="855">
      <c r="AJ855" s="84"/>
    </row>
    <row r="856">
      <c r="AJ856" s="84"/>
    </row>
    <row r="857">
      <c r="AJ857" s="84"/>
    </row>
    <row r="858">
      <c r="AJ858" s="84"/>
    </row>
    <row r="859">
      <c r="AJ859" s="84"/>
    </row>
    <row r="860">
      <c r="AJ860" s="84"/>
    </row>
    <row r="861">
      <c r="AJ861" s="84"/>
    </row>
    <row r="862">
      <c r="AJ862" s="84"/>
    </row>
    <row r="863">
      <c r="AJ863" s="84"/>
    </row>
    <row r="864">
      <c r="AJ864" s="84"/>
    </row>
    <row r="865">
      <c r="AJ865" s="84"/>
    </row>
    <row r="866">
      <c r="AJ866" s="84"/>
    </row>
    <row r="867">
      <c r="AJ867" s="84"/>
    </row>
    <row r="868">
      <c r="AJ868" s="84"/>
    </row>
    <row r="869">
      <c r="AJ869" s="84"/>
    </row>
    <row r="870">
      <c r="AJ870" s="84"/>
    </row>
    <row r="871">
      <c r="AJ871" s="84"/>
    </row>
    <row r="872">
      <c r="AJ872" s="84"/>
    </row>
    <row r="873">
      <c r="AJ873" s="84"/>
    </row>
    <row r="874">
      <c r="AJ874" s="84"/>
    </row>
    <row r="875">
      <c r="AJ875" s="84"/>
    </row>
    <row r="876">
      <c r="AJ876" s="84"/>
    </row>
    <row r="877">
      <c r="AJ877" s="84"/>
    </row>
    <row r="878">
      <c r="AJ878" s="84"/>
    </row>
    <row r="879">
      <c r="AJ879" s="84"/>
    </row>
    <row r="880">
      <c r="AJ880" s="84"/>
    </row>
    <row r="881">
      <c r="AJ881" s="84"/>
    </row>
    <row r="882">
      <c r="AJ882" s="84"/>
    </row>
    <row r="883">
      <c r="AJ883" s="84"/>
    </row>
    <row r="884">
      <c r="AJ884" s="84"/>
    </row>
    <row r="885">
      <c r="AJ885" s="84"/>
    </row>
    <row r="886">
      <c r="AJ886" s="84"/>
    </row>
    <row r="887">
      <c r="AJ887" s="84"/>
    </row>
    <row r="888">
      <c r="AJ888" s="84"/>
    </row>
    <row r="889">
      <c r="AJ889" s="84"/>
    </row>
    <row r="890">
      <c r="AJ890" s="84"/>
    </row>
    <row r="891">
      <c r="AJ891" s="84"/>
    </row>
    <row r="892">
      <c r="AJ892" s="84"/>
    </row>
    <row r="893">
      <c r="AJ893" s="84"/>
    </row>
    <row r="894">
      <c r="AJ894" s="84"/>
    </row>
    <row r="895">
      <c r="AJ895" s="84"/>
    </row>
    <row r="896">
      <c r="AJ896" s="84"/>
    </row>
    <row r="897">
      <c r="AJ897" s="84"/>
    </row>
    <row r="898">
      <c r="AJ898" s="84"/>
    </row>
    <row r="899">
      <c r="AJ899" s="84"/>
    </row>
    <row r="900">
      <c r="AJ900" s="84"/>
    </row>
    <row r="901">
      <c r="AJ901" s="84"/>
    </row>
    <row r="902">
      <c r="AJ902" s="84"/>
    </row>
    <row r="903">
      <c r="AJ903" s="84"/>
    </row>
    <row r="904">
      <c r="AJ904" s="84"/>
    </row>
    <row r="905">
      <c r="AJ905" s="84"/>
    </row>
    <row r="906">
      <c r="AJ906" s="84"/>
    </row>
    <row r="907">
      <c r="AJ907" s="84"/>
    </row>
    <row r="908">
      <c r="AJ908" s="84"/>
    </row>
    <row r="909">
      <c r="AJ909" s="84"/>
    </row>
    <row r="910">
      <c r="AJ910" s="84"/>
    </row>
    <row r="911">
      <c r="AJ911" s="84"/>
    </row>
    <row r="912">
      <c r="AJ912" s="84"/>
    </row>
    <row r="913">
      <c r="AJ913" s="84"/>
    </row>
    <row r="914">
      <c r="AJ914" s="84"/>
    </row>
    <row r="915">
      <c r="AJ915" s="84"/>
    </row>
    <row r="916">
      <c r="AJ916" s="84"/>
    </row>
    <row r="917">
      <c r="AJ917" s="84"/>
    </row>
    <row r="918">
      <c r="AJ918" s="84"/>
    </row>
    <row r="919">
      <c r="AJ919" s="84"/>
    </row>
    <row r="920">
      <c r="AJ920" s="84"/>
    </row>
    <row r="921">
      <c r="AJ921" s="84"/>
    </row>
    <row r="922">
      <c r="AJ922" s="84"/>
    </row>
    <row r="923">
      <c r="AJ923" s="84"/>
    </row>
    <row r="924">
      <c r="AJ924" s="84"/>
    </row>
    <row r="925">
      <c r="AJ925" s="84"/>
    </row>
    <row r="926">
      <c r="AJ926" s="84"/>
    </row>
    <row r="927">
      <c r="AJ927" s="84"/>
    </row>
    <row r="928">
      <c r="AJ928" s="84"/>
    </row>
    <row r="929">
      <c r="AJ929" s="84"/>
    </row>
    <row r="930">
      <c r="AJ930" s="84"/>
    </row>
    <row r="931">
      <c r="AJ931" s="84"/>
    </row>
    <row r="932">
      <c r="AJ932" s="84"/>
    </row>
    <row r="933">
      <c r="AJ933" s="84"/>
    </row>
    <row r="934">
      <c r="AJ934" s="84"/>
    </row>
    <row r="935">
      <c r="AJ935" s="84"/>
    </row>
    <row r="936">
      <c r="AJ936" s="84"/>
    </row>
    <row r="937">
      <c r="AJ937" s="84"/>
    </row>
    <row r="938">
      <c r="AJ938" s="84"/>
    </row>
    <row r="939">
      <c r="AJ939" s="84"/>
    </row>
    <row r="940">
      <c r="AJ940" s="84"/>
    </row>
    <row r="941">
      <c r="AJ941" s="84"/>
    </row>
    <row r="942">
      <c r="AJ942" s="84"/>
    </row>
    <row r="943">
      <c r="AJ943" s="84"/>
    </row>
    <row r="944">
      <c r="AJ944" s="84"/>
    </row>
    <row r="945">
      <c r="AJ945" s="84"/>
    </row>
    <row r="946">
      <c r="AJ946" s="84"/>
    </row>
    <row r="947">
      <c r="AJ947" s="84"/>
    </row>
    <row r="948">
      <c r="AJ948" s="84"/>
    </row>
    <row r="949">
      <c r="AJ949" s="84"/>
    </row>
    <row r="950">
      <c r="AJ950" s="84"/>
    </row>
    <row r="951">
      <c r="AJ951" s="84"/>
    </row>
    <row r="952">
      <c r="AJ952" s="84"/>
    </row>
    <row r="953">
      <c r="AJ953" s="84"/>
    </row>
    <row r="954">
      <c r="AJ954" s="84"/>
    </row>
    <row r="955">
      <c r="AJ955" s="84"/>
    </row>
    <row r="956">
      <c r="AJ956" s="84"/>
    </row>
    <row r="957">
      <c r="AJ957" s="84"/>
    </row>
    <row r="958">
      <c r="AJ958" s="84"/>
    </row>
    <row r="959">
      <c r="AJ959" s="84"/>
    </row>
    <row r="960">
      <c r="AJ960" s="84"/>
    </row>
    <row r="961">
      <c r="AJ961" s="84"/>
    </row>
    <row r="962">
      <c r="AJ962" s="84"/>
    </row>
    <row r="963">
      <c r="AJ963" s="84"/>
    </row>
    <row r="964">
      <c r="AJ964" s="84"/>
    </row>
    <row r="965">
      <c r="AJ965" s="84"/>
    </row>
    <row r="966">
      <c r="AJ966" s="84"/>
    </row>
    <row r="967">
      <c r="AJ967" s="84"/>
    </row>
    <row r="968">
      <c r="AJ968" s="84"/>
    </row>
    <row r="969">
      <c r="AJ969" s="84"/>
    </row>
    <row r="970">
      <c r="AJ970" s="84"/>
    </row>
    <row r="971">
      <c r="AJ971" s="84"/>
    </row>
    <row r="972">
      <c r="AJ972" s="84"/>
    </row>
    <row r="973">
      <c r="AJ973" s="84"/>
    </row>
    <row r="974">
      <c r="AJ974" s="84"/>
    </row>
    <row r="975">
      <c r="AJ975" s="84"/>
    </row>
    <row r="976">
      <c r="AJ976" s="84"/>
    </row>
    <row r="977">
      <c r="AJ977" s="84"/>
    </row>
    <row r="978">
      <c r="AJ978" s="84"/>
    </row>
    <row r="979">
      <c r="AJ979" s="84"/>
    </row>
    <row r="980">
      <c r="AJ980" s="84"/>
    </row>
    <row r="981">
      <c r="AJ981" s="84"/>
    </row>
    <row r="982">
      <c r="AJ982" s="84"/>
    </row>
    <row r="983">
      <c r="AJ983" s="84"/>
    </row>
    <row r="984">
      <c r="AJ984" s="84"/>
    </row>
    <row r="985">
      <c r="AJ985" s="84"/>
    </row>
    <row r="986">
      <c r="AJ986" s="84"/>
    </row>
    <row r="987">
      <c r="AJ987" s="84"/>
    </row>
    <row r="988">
      <c r="AJ988" s="84"/>
    </row>
    <row r="989">
      <c r="AJ989" s="84"/>
    </row>
    <row r="990">
      <c r="AJ990" s="84"/>
    </row>
    <row r="991">
      <c r="AJ991" s="84"/>
    </row>
    <row r="992">
      <c r="AJ992" s="84"/>
    </row>
    <row r="993">
      <c r="AJ993" s="84"/>
    </row>
    <row r="994">
      <c r="AJ994" s="84"/>
    </row>
    <row r="995">
      <c r="AJ995" s="84"/>
    </row>
    <row r="996">
      <c r="AJ996" s="84"/>
    </row>
    <row r="997">
      <c r="AJ997" s="84"/>
    </row>
    <row r="998">
      <c r="AJ998" s="84"/>
    </row>
    <row r="999">
      <c r="AJ999" s="84"/>
    </row>
  </sheetData>
  <mergeCells count="4">
    <mergeCell ref="P1:R1"/>
    <mergeCell ref="S1:X1"/>
    <mergeCell ref="Y1:AD1"/>
    <mergeCell ref="AE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38"/>
  </cols>
  <sheetData>
    <row r="1">
      <c r="A1" s="2"/>
      <c r="B1" s="2"/>
      <c r="C1" s="13" t="s">
        <v>2</v>
      </c>
      <c r="F1" s="104"/>
      <c r="G1" s="14" t="s">
        <v>3</v>
      </c>
      <c r="M1" s="14"/>
      <c r="N1" s="15" t="s">
        <v>4</v>
      </c>
      <c r="T1" s="15"/>
      <c r="U1" s="16" t="s">
        <v>5</v>
      </c>
      <c r="Z1" s="105"/>
      <c r="AB1" s="106" t="s">
        <v>476</v>
      </c>
    </row>
    <row r="2">
      <c r="A2" s="17" t="s">
        <v>6</v>
      </c>
      <c r="B2" s="17" t="s">
        <v>7</v>
      </c>
      <c r="C2" s="24" t="s">
        <v>21</v>
      </c>
      <c r="D2" s="24" t="s">
        <v>22</v>
      </c>
      <c r="E2" s="24" t="s">
        <v>23</v>
      </c>
      <c r="F2" s="104" t="s">
        <v>477</v>
      </c>
      <c r="G2" s="14" t="s">
        <v>24</v>
      </c>
      <c r="H2" s="14" t="s">
        <v>25</v>
      </c>
      <c r="I2" s="14" t="s">
        <v>26</v>
      </c>
      <c r="J2" s="14" t="s">
        <v>27</v>
      </c>
      <c r="K2" s="14" t="s">
        <v>28</v>
      </c>
      <c r="L2" s="14" t="s">
        <v>29</v>
      </c>
      <c r="M2" s="14" t="s">
        <v>477</v>
      </c>
      <c r="N2" s="15" t="s">
        <v>30</v>
      </c>
      <c r="O2" s="15" t="s">
        <v>31</v>
      </c>
      <c r="P2" s="15" t="s">
        <v>32</v>
      </c>
      <c r="Q2" s="15" t="s">
        <v>33</v>
      </c>
      <c r="R2" s="15" t="s">
        <v>34</v>
      </c>
      <c r="S2" s="15" t="s">
        <v>35</v>
      </c>
      <c r="T2" s="15" t="s">
        <v>477</v>
      </c>
      <c r="U2" s="25" t="s">
        <v>36</v>
      </c>
      <c r="V2" s="25" t="s">
        <v>37</v>
      </c>
      <c r="W2" s="16" t="s">
        <v>38</v>
      </c>
      <c r="X2" s="25" t="s">
        <v>39</v>
      </c>
      <c r="Y2" s="16" t="s">
        <v>40</v>
      </c>
      <c r="Z2" s="107" t="s">
        <v>477</v>
      </c>
      <c r="AB2" s="106" t="s">
        <v>477</v>
      </c>
    </row>
    <row r="3">
      <c r="A3" s="26" t="s">
        <v>341</v>
      </c>
      <c r="B3" s="27" t="s">
        <v>342</v>
      </c>
      <c r="C3" s="46">
        <v>83.0</v>
      </c>
      <c r="D3" s="46">
        <v>82.0</v>
      </c>
      <c r="E3" s="55">
        <v>84.0</v>
      </c>
      <c r="F3" s="79">
        <f t="shared" ref="F3:F57" si="1">SUM((C3*$D$62)+(D3*$D$63)+(E3*$D$64))</f>
        <v>83</v>
      </c>
      <c r="G3" s="2">
        <v>89.0</v>
      </c>
      <c r="H3" s="2">
        <v>89.0</v>
      </c>
      <c r="I3" s="2">
        <v>89.0</v>
      </c>
      <c r="J3" s="2">
        <v>89.0</v>
      </c>
      <c r="K3" s="2">
        <v>89.0</v>
      </c>
      <c r="L3" s="2">
        <v>90.0</v>
      </c>
      <c r="M3" s="108">
        <f t="shared" ref="M3:M57" si="2">SUM((G3*$D$65)+(H3*$D$66)+(I3*$D$67)+(J3*$D$68)+(K3*$D$69)+(L3*$D$70))</f>
        <v>89.16666667</v>
      </c>
      <c r="N3" s="55">
        <v>78.0</v>
      </c>
      <c r="O3" s="55">
        <v>79.0</v>
      </c>
      <c r="P3" s="55">
        <v>81.0</v>
      </c>
      <c r="Q3" s="55">
        <v>84.0</v>
      </c>
      <c r="R3" s="53">
        <v>83.0</v>
      </c>
      <c r="S3" s="53">
        <v>80.0</v>
      </c>
      <c r="T3" s="81">
        <f t="shared" ref="T3:T57" si="3">SUM((N3*$D$71)+(O3*$D$72)+(P3*$D$73)+(Q3*$D$74)+(R3*$D$75)+(S3*$D$76))</f>
        <v>80.83333333</v>
      </c>
      <c r="U3" s="2">
        <v>89.0</v>
      </c>
      <c r="V3" s="2">
        <v>95.0</v>
      </c>
      <c r="W3" s="2">
        <v>95.0</v>
      </c>
      <c r="X3" s="2">
        <v>89.0</v>
      </c>
      <c r="Y3" s="2">
        <v>85.0</v>
      </c>
      <c r="Z3" s="109">
        <f t="shared" ref="Z3:Z57" si="4">SUM((U3*$D$77)+(V3*$D$78)+(W3*$D$79)+(X3*$D$80)+(Y3*$D$81))</f>
        <v>90.6</v>
      </c>
      <c r="AB3" s="110">
        <f t="shared" ref="AB3:AB57" si="5">SUM((F3*$J$62)+(M3*$J$63)+(T3*$J$64)+(Z3*$J$65))</f>
        <v>86.87666667</v>
      </c>
    </row>
    <row r="4">
      <c r="A4" s="2" t="s">
        <v>154</v>
      </c>
      <c r="B4" s="2" t="s">
        <v>155</v>
      </c>
      <c r="C4" s="4">
        <v>80.0</v>
      </c>
      <c r="D4" s="4">
        <v>80.0</v>
      </c>
      <c r="E4" s="4">
        <v>80.0</v>
      </c>
      <c r="F4" s="79">
        <f t="shared" si="1"/>
        <v>80</v>
      </c>
      <c r="G4" s="4">
        <v>80.0</v>
      </c>
      <c r="H4" s="4">
        <v>80.0</v>
      </c>
      <c r="I4" s="4">
        <v>81.0</v>
      </c>
      <c r="J4" s="4">
        <v>81.0</v>
      </c>
      <c r="K4" s="4">
        <v>79.0</v>
      </c>
      <c r="L4" s="4">
        <v>78.0</v>
      </c>
      <c r="M4" s="108">
        <f t="shared" si="2"/>
        <v>79.83333333</v>
      </c>
      <c r="N4" s="4">
        <v>79.0</v>
      </c>
      <c r="O4" s="4">
        <v>80.0</v>
      </c>
      <c r="P4" s="4">
        <v>78.0</v>
      </c>
      <c r="Q4" s="4">
        <v>81.0</v>
      </c>
      <c r="R4" s="4">
        <v>81.0</v>
      </c>
      <c r="S4" s="4">
        <v>77.0</v>
      </c>
      <c r="T4" s="81">
        <f t="shared" si="3"/>
        <v>79.33333333</v>
      </c>
      <c r="U4" s="4">
        <v>79.0</v>
      </c>
      <c r="V4" s="4">
        <v>91.0</v>
      </c>
      <c r="W4" s="4">
        <v>85.0</v>
      </c>
      <c r="X4" s="4">
        <v>83.0</v>
      </c>
      <c r="Y4" s="4">
        <v>81.0</v>
      </c>
      <c r="Z4" s="109">
        <f t="shared" si="4"/>
        <v>83.8</v>
      </c>
      <c r="AB4" s="110">
        <f t="shared" si="5"/>
        <v>81.18833333</v>
      </c>
    </row>
    <row r="5">
      <c r="A5" s="2" t="s">
        <v>313</v>
      </c>
      <c r="B5" s="2" t="s">
        <v>314</v>
      </c>
      <c r="C5" s="2">
        <v>57.0</v>
      </c>
      <c r="D5" s="2">
        <v>57.0</v>
      </c>
      <c r="E5" s="2">
        <v>66.0</v>
      </c>
      <c r="F5" s="79">
        <f t="shared" si="1"/>
        <v>60</v>
      </c>
      <c r="G5" s="2">
        <v>61.0</v>
      </c>
      <c r="H5" s="36">
        <v>62.0</v>
      </c>
      <c r="I5" s="2">
        <v>66.0</v>
      </c>
      <c r="J5" s="2">
        <v>60.0</v>
      </c>
      <c r="K5" s="2">
        <v>57.0</v>
      </c>
      <c r="L5" s="2">
        <v>65.0</v>
      </c>
      <c r="M5" s="108">
        <f t="shared" si="2"/>
        <v>61.83333333</v>
      </c>
      <c r="N5" s="2">
        <v>57.0</v>
      </c>
      <c r="O5" s="2">
        <v>66.0</v>
      </c>
      <c r="P5" s="2">
        <v>60.0</v>
      </c>
      <c r="Q5" s="2">
        <v>68.0</v>
      </c>
      <c r="R5" s="2">
        <v>61.0</v>
      </c>
      <c r="S5" s="2">
        <v>66.0</v>
      </c>
      <c r="T5" s="81">
        <f t="shared" si="3"/>
        <v>63</v>
      </c>
      <c r="U5" s="2">
        <v>58.0</v>
      </c>
      <c r="V5" s="2">
        <v>85.0</v>
      </c>
      <c r="W5" s="2">
        <v>63.0</v>
      </c>
      <c r="X5" s="36">
        <v>62.0</v>
      </c>
      <c r="Y5" s="2">
        <v>69.0</v>
      </c>
      <c r="Z5" s="109">
        <f t="shared" si="4"/>
        <v>67.4</v>
      </c>
      <c r="AB5" s="110">
        <f t="shared" si="5"/>
        <v>63.49833333</v>
      </c>
    </row>
    <row r="6">
      <c r="A6" s="26" t="s">
        <v>85</v>
      </c>
      <c r="B6" s="27" t="s">
        <v>86</v>
      </c>
      <c r="C6" s="2">
        <v>54.0</v>
      </c>
      <c r="D6" s="2">
        <v>57.0</v>
      </c>
      <c r="E6" s="2">
        <v>61.0</v>
      </c>
      <c r="F6" s="79">
        <f t="shared" si="1"/>
        <v>57.33333333</v>
      </c>
      <c r="G6" s="2">
        <v>58.0</v>
      </c>
      <c r="H6" s="2">
        <v>59.0</v>
      </c>
      <c r="I6" s="2">
        <v>58.0</v>
      </c>
      <c r="J6" s="2">
        <v>58.0</v>
      </c>
      <c r="K6" s="2">
        <v>60.0</v>
      </c>
      <c r="L6" s="2">
        <v>58.0</v>
      </c>
      <c r="M6" s="108">
        <f t="shared" si="2"/>
        <v>58.5</v>
      </c>
      <c r="N6" s="2">
        <v>58.0</v>
      </c>
      <c r="O6" s="2">
        <v>88.0</v>
      </c>
      <c r="P6" s="2">
        <v>62.0</v>
      </c>
      <c r="Q6" s="2">
        <v>73.0</v>
      </c>
      <c r="R6" s="2">
        <v>74.0</v>
      </c>
      <c r="S6" s="34">
        <v>63.0</v>
      </c>
      <c r="T6" s="81">
        <f t="shared" si="3"/>
        <v>69.66666667</v>
      </c>
      <c r="U6" s="34">
        <v>61.0</v>
      </c>
      <c r="V6" s="34">
        <v>82.0</v>
      </c>
      <c r="W6" s="34">
        <v>66.0</v>
      </c>
      <c r="X6" s="34">
        <v>68.0</v>
      </c>
      <c r="Y6" s="34">
        <v>68.0</v>
      </c>
      <c r="Z6" s="109">
        <f t="shared" si="4"/>
        <v>69</v>
      </c>
      <c r="AB6" s="110">
        <f t="shared" si="5"/>
        <v>63.55833333</v>
      </c>
    </row>
    <row r="7">
      <c r="A7" s="2" t="s">
        <v>290</v>
      </c>
      <c r="B7" s="2" t="s">
        <v>291</v>
      </c>
      <c r="C7" s="4">
        <v>54.0</v>
      </c>
      <c r="D7" s="4">
        <v>60.0</v>
      </c>
      <c r="E7" s="4">
        <v>54.0</v>
      </c>
      <c r="F7" s="79">
        <f t="shared" si="1"/>
        <v>56</v>
      </c>
      <c r="G7" s="4">
        <v>54.0</v>
      </c>
      <c r="H7" s="4">
        <v>57.0</v>
      </c>
      <c r="I7" s="4">
        <v>58.0</v>
      </c>
      <c r="J7" s="4">
        <v>63.0</v>
      </c>
      <c r="K7" s="4">
        <v>53.0</v>
      </c>
      <c r="L7" s="4">
        <v>63.0</v>
      </c>
      <c r="M7" s="108">
        <f t="shared" si="2"/>
        <v>58</v>
      </c>
      <c r="N7" s="4">
        <v>62.0</v>
      </c>
      <c r="O7" s="4">
        <v>57.0</v>
      </c>
      <c r="P7" s="4">
        <v>59.0</v>
      </c>
      <c r="Q7" s="4">
        <v>54.0</v>
      </c>
      <c r="R7" s="4">
        <v>63.0</v>
      </c>
      <c r="S7" s="4">
        <v>57.0</v>
      </c>
      <c r="T7" s="81">
        <f t="shared" si="3"/>
        <v>58.66666667</v>
      </c>
      <c r="U7" s="4">
        <v>56.0</v>
      </c>
      <c r="V7" s="4">
        <v>74.0</v>
      </c>
      <c r="W7" s="4">
        <v>61.0</v>
      </c>
      <c r="X7" s="4">
        <v>64.0</v>
      </c>
      <c r="Y7" s="4">
        <v>63.0</v>
      </c>
      <c r="Z7" s="109">
        <f t="shared" si="4"/>
        <v>63.6</v>
      </c>
      <c r="AB7" s="110">
        <f t="shared" si="5"/>
        <v>59.56</v>
      </c>
    </row>
    <row r="8">
      <c r="A8" s="2" t="s">
        <v>180</v>
      </c>
      <c r="B8" s="27" t="s">
        <v>181</v>
      </c>
      <c r="C8" s="2">
        <v>57.0</v>
      </c>
      <c r="D8" s="2">
        <v>53.0</v>
      </c>
      <c r="E8" s="2">
        <v>52.0</v>
      </c>
      <c r="F8" s="79">
        <f t="shared" si="1"/>
        <v>54</v>
      </c>
      <c r="G8" s="2">
        <v>50.0</v>
      </c>
      <c r="H8" s="2">
        <v>58.0</v>
      </c>
      <c r="I8" s="36">
        <v>53.0</v>
      </c>
      <c r="J8" s="2">
        <v>59.0</v>
      </c>
      <c r="K8" s="2">
        <v>48.0</v>
      </c>
      <c r="L8" s="2">
        <v>60.0</v>
      </c>
      <c r="M8" s="108">
        <f t="shared" si="2"/>
        <v>54.66666667</v>
      </c>
      <c r="N8" s="2">
        <v>47.0</v>
      </c>
      <c r="O8" s="2">
        <v>59.0</v>
      </c>
      <c r="P8" s="2">
        <v>57.0</v>
      </c>
      <c r="Q8" s="2">
        <v>62.0</v>
      </c>
      <c r="R8" s="2">
        <v>51.0</v>
      </c>
      <c r="S8" s="2">
        <v>53.0</v>
      </c>
      <c r="T8" s="81">
        <f t="shared" si="3"/>
        <v>54.83333333</v>
      </c>
      <c r="U8" s="2">
        <v>51.0</v>
      </c>
      <c r="V8" s="2">
        <v>78.0</v>
      </c>
      <c r="W8" s="2">
        <v>53.0</v>
      </c>
      <c r="X8" s="2">
        <v>63.0</v>
      </c>
      <c r="Y8" s="2">
        <v>60.0</v>
      </c>
      <c r="Z8" s="109">
        <f t="shared" si="4"/>
        <v>61</v>
      </c>
      <c r="AB8" s="110">
        <f t="shared" si="5"/>
        <v>56.74166667</v>
      </c>
    </row>
    <row r="9">
      <c r="A9" s="26" t="s">
        <v>215</v>
      </c>
      <c r="B9" s="27" t="s">
        <v>216</v>
      </c>
      <c r="C9" s="2">
        <v>50.0</v>
      </c>
      <c r="D9" s="2">
        <v>51.0</v>
      </c>
      <c r="E9" s="2">
        <v>48.0</v>
      </c>
      <c r="F9" s="79">
        <f t="shared" si="1"/>
        <v>49.66666667</v>
      </c>
      <c r="G9" s="2">
        <v>50.0</v>
      </c>
      <c r="H9" s="2">
        <v>47.0</v>
      </c>
      <c r="I9" s="2">
        <v>49.0</v>
      </c>
      <c r="J9" s="2">
        <v>55.0</v>
      </c>
      <c r="K9" s="2">
        <v>50.0</v>
      </c>
      <c r="L9" s="2">
        <v>50.0</v>
      </c>
      <c r="M9" s="108">
        <f t="shared" si="2"/>
        <v>50.16666667</v>
      </c>
      <c r="N9" s="2">
        <v>50.0</v>
      </c>
      <c r="O9" s="2">
        <v>59.0</v>
      </c>
      <c r="P9" s="2">
        <v>54.0</v>
      </c>
      <c r="Q9" s="2">
        <v>55.0</v>
      </c>
      <c r="R9" s="2">
        <v>56.0</v>
      </c>
      <c r="S9" s="34">
        <v>49.0</v>
      </c>
      <c r="T9" s="81">
        <f t="shared" si="3"/>
        <v>53.83333333</v>
      </c>
      <c r="U9" s="34">
        <v>52.0</v>
      </c>
      <c r="V9" s="34">
        <v>71.0</v>
      </c>
      <c r="W9" s="34">
        <v>56.0</v>
      </c>
      <c r="X9" s="34">
        <v>61.0</v>
      </c>
      <c r="Y9" s="34">
        <v>61.0</v>
      </c>
      <c r="Z9" s="109">
        <f t="shared" si="4"/>
        <v>60.2</v>
      </c>
      <c r="AB9" s="110">
        <f t="shared" si="5"/>
        <v>54.10333333</v>
      </c>
    </row>
    <row r="10">
      <c r="A10" s="26" t="s">
        <v>453</v>
      </c>
      <c r="B10" s="27" t="s">
        <v>454</v>
      </c>
      <c r="C10" s="2">
        <v>40.0</v>
      </c>
      <c r="D10" s="2">
        <v>47.0</v>
      </c>
      <c r="E10" s="2">
        <v>45.0</v>
      </c>
      <c r="F10" s="79">
        <f t="shared" si="1"/>
        <v>44</v>
      </c>
      <c r="G10" s="2">
        <v>42.0</v>
      </c>
      <c r="H10" s="2">
        <v>44.0</v>
      </c>
      <c r="I10" s="2">
        <v>45.0</v>
      </c>
      <c r="J10" s="2">
        <v>51.0</v>
      </c>
      <c r="K10" s="2">
        <v>45.0</v>
      </c>
      <c r="L10" s="2">
        <v>48.0</v>
      </c>
      <c r="M10" s="108">
        <f t="shared" si="2"/>
        <v>45.83333333</v>
      </c>
      <c r="N10" s="2">
        <v>42.0</v>
      </c>
      <c r="O10" s="2">
        <v>75.0</v>
      </c>
      <c r="P10" s="2">
        <v>46.0</v>
      </c>
      <c r="Q10" s="2">
        <v>58.0</v>
      </c>
      <c r="R10" s="2">
        <v>59.0</v>
      </c>
      <c r="S10" s="34">
        <v>49.0</v>
      </c>
      <c r="T10" s="81">
        <f t="shared" si="3"/>
        <v>54.83333333</v>
      </c>
      <c r="U10" s="34">
        <v>52.0</v>
      </c>
      <c r="V10" s="34">
        <v>71.0</v>
      </c>
      <c r="W10" s="34">
        <v>56.0</v>
      </c>
      <c r="X10" s="34">
        <v>61.0</v>
      </c>
      <c r="Y10" s="34">
        <v>61.0</v>
      </c>
      <c r="Z10" s="109">
        <f t="shared" si="4"/>
        <v>60.2</v>
      </c>
      <c r="AB10" s="110">
        <f t="shared" si="5"/>
        <v>51.75333333</v>
      </c>
    </row>
    <row r="11">
      <c r="A11" s="2" t="s">
        <v>81</v>
      </c>
      <c r="B11" s="4" t="s">
        <v>82</v>
      </c>
      <c r="C11" s="2">
        <v>49.0</v>
      </c>
      <c r="D11" s="36">
        <v>49.0</v>
      </c>
      <c r="E11" s="2">
        <v>58.0</v>
      </c>
      <c r="F11" s="79">
        <f t="shared" si="1"/>
        <v>52</v>
      </c>
      <c r="G11" s="2">
        <v>49.0</v>
      </c>
      <c r="H11" s="2">
        <v>52.0</v>
      </c>
      <c r="I11" s="2">
        <v>38.0</v>
      </c>
      <c r="J11" s="2">
        <v>38.0</v>
      </c>
      <c r="K11" s="2">
        <v>56.0</v>
      </c>
      <c r="L11" s="2">
        <v>46.0</v>
      </c>
      <c r="M11" s="108">
        <f t="shared" si="2"/>
        <v>46.5</v>
      </c>
      <c r="N11" s="2">
        <v>49.0</v>
      </c>
      <c r="O11" s="2">
        <v>56.0</v>
      </c>
      <c r="P11" s="2">
        <v>49.0</v>
      </c>
      <c r="Q11" s="2">
        <v>50.0</v>
      </c>
      <c r="R11" s="2">
        <v>47.0</v>
      </c>
      <c r="S11" s="2">
        <v>36.0</v>
      </c>
      <c r="T11" s="81">
        <f t="shared" si="3"/>
        <v>47.83333333</v>
      </c>
      <c r="U11" s="2">
        <v>49.0</v>
      </c>
      <c r="V11" s="2">
        <v>60.0</v>
      </c>
      <c r="W11" s="2">
        <v>53.0</v>
      </c>
      <c r="X11" s="2">
        <v>56.0</v>
      </c>
      <c r="Y11" s="2">
        <v>60.0</v>
      </c>
      <c r="Z11" s="109">
        <f t="shared" si="4"/>
        <v>55.6</v>
      </c>
      <c r="AB11" s="110">
        <f t="shared" si="5"/>
        <v>51.26</v>
      </c>
    </row>
    <row r="12">
      <c r="A12" s="26" t="s">
        <v>188</v>
      </c>
      <c r="B12" s="27" t="s">
        <v>189</v>
      </c>
      <c r="C12" s="2">
        <v>48.0</v>
      </c>
      <c r="D12" s="2">
        <v>46.0</v>
      </c>
      <c r="E12" s="2">
        <v>47.0</v>
      </c>
      <c r="F12" s="79">
        <f t="shared" si="1"/>
        <v>47</v>
      </c>
      <c r="G12" s="2">
        <v>50.0</v>
      </c>
      <c r="H12" s="2">
        <v>42.0</v>
      </c>
      <c r="I12" s="2">
        <v>47.0</v>
      </c>
      <c r="J12" s="2">
        <v>39.0</v>
      </c>
      <c r="K12" s="2">
        <v>54.0</v>
      </c>
      <c r="L12" s="2">
        <v>47.0</v>
      </c>
      <c r="M12" s="108">
        <f t="shared" si="2"/>
        <v>46.5</v>
      </c>
      <c r="N12" s="2">
        <v>50.0</v>
      </c>
      <c r="O12" s="2">
        <v>57.0</v>
      </c>
      <c r="P12" s="2">
        <v>52.0</v>
      </c>
      <c r="Q12" s="2">
        <v>53.0</v>
      </c>
      <c r="R12" s="2">
        <v>54.0</v>
      </c>
      <c r="S12" s="34">
        <v>42.0</v>
      </c>
      <c r="T12" s="81">
        <f t="shared" si="3"/>
        <v>51.33333333</v>
      </c>
      <c r="U12" s="34">
        <v>49.0</v>
      </c>
      <c r="V12" s="34">
        <v>56.0</v>
      </c>
      <c r="W12" s="34">
        <v>52.0</v>
      </c>
      <c r="X12" s="34">
        <v>53.0</v>
      </c>
      <c r="Y12" s="34">
        <v>56.0</v>
      </c>
      <c r="Z12" s="109">
        <f t="shared" si="4"/>
        <v>53.2</v>
      </c>
      <c r="AB12" s="110">
        <f t="shared" si="5"/>
        <v>49.695</v>
      </c>
    </row>
    <row r="13">
      <c r="A13" s="26" t="s">
        <v>445</v>
      </c>
      <c r="B13" s="27" t="s">
        <v>446</v>
      </c>
      <c r="C13" s="32">
        <v>49.0</v>
      </c>
      <c r="D13" s="32">
        <v>41.0</v>
      </c>
      <c r="E13" s="33">
        <v>51.0</v>
      </c>
      <c r="F13" s="79">
        <f t="shared" si="1"/>
        <v>47</v>
      </c>
      <c r="G13" s="2">
        <v>46.0</v>
      </c>
      <c r="H13" s="2">
        <v>53.0</v>
      </c>
      <c r="I13" s="2">
        <v>35.0</v>
      </c>
      <c r="J13" s="2">
        <v>48.0</v>
      </c>
      <c r="K13" s="2">
        <v>50.0</v>
      </c>
      <c r="L13" s="2">
        <v>52.0</v>
      </c>
      <c r="M13" s="108">
        <f t="shared" si="2"/>
        <v>47.33333333</v>
      </c>
      <c r="N13" s="33">
        <v>47.0</v>
      </c>
      <c r="O13" s="33">
        <v>54.0</v>
      </c>
      <c r="P13" s="33">
        <v>50.0</v>
      </c>
      <c r="Q13" s="33">
        <v>53.0</v>
      </c>
      <c r="R13" s="34">
        <v>47.0</v>
      </c>
      <c r="S13" s="34">
        <v>42.0</v>
      </c>
      <c r="T13" s="81">
        <f t="shared" si="3"/>
        <v>48.83333333</v>
      </c>
      <c r="U13" s="2">
        <v>46.0</v>
      </c>
      <c r="V13" s="2">
        <v>41.0</v>
      </c>
      <c r="W13" s="2">
        <v>49.0</v>
      </c>
      <c r="X13" s="2">
        <v>45.0</v>
      </c>
      <c r="Y13" s="2">
        <v>50.0</v>
      </c>
      <c r="Z13" s="109">
        <f t="shared" si="4"/>
        <v>46.2</v>
      </c>
      <c r="AB13" s="110">
        <f t="shared" si="5"/>
        <v>47.07833333</v>
      </c>
    </row>
    <row r="14">
      <c r="A14" s="2" t="s">
        <v>173</v>
      </c>
      <c r="B14" s="2" t="s">
        <v>174</v>
      </c>
      <c r="C14" s="4">
        <v>52.0</v>
      </c>
      <c r="D14" s="4">
        <v>32.0</v>
      </c>
      <c r="E14" s="4">
        <v>54.0</v>
      </c>
      <c r="F14" s="79">
        <f t="shared" si="1"/>
        <v>46</v>
      </c>
      <c r="G14" s="4">
        <v>48.0</v>
      </c>
      <c r="H14" s="4">
        <v>38.0</v>
      </c>
      <c r="I14" s="4">
        <v>34.0</v>
      </c>
      <c r="J14" s="4">
        <v>52.0</v>
      </c>
      <c r="K14" s="4">
        <v>42.0</v>
      </c>
      <c r="L14" s="4">
        <v>30.0</v>
      </c>
      <c r="M14" s="108">
        <f t="shared" si="2"/>
        <v>40.66666667</v>
      </c>
      <c r="N14" s="4">
        <v>42.0</v>
      </c>
      <c r="O14" s="4">
        <v>56.0</v>
      </c>
      <c r="P14" s="4">
        <v>48.0</v>
      </c>
      <c r="Q14" s="4">
        <v>56.0</v>
      </c>
      <c r="R14" s="4">
        <v>48.0</v>
      </c>
      <c r="S14" s="4">
        <v>42.0</v>
      </c>
      <c r="T14" s="81">
        <f t="shared" si="3"/>
        <v>48.66666667</v>
      </c>
      <c r="U14" s="4">
        <v>47.0</v>
      </c>
      <c r="V14" s="4">
        <v>51.0</v>
      </c>
      <c r="W14" s="4">
        <v>48.0</v>
      </c>
      <c r="X14" s="4">
        <v>50.0</v>
      </c>
      <c r="Y14" s="4">
        <v>52.0</v>
      </c>
      <c r="Z14" s="109">
        <f t="shared" si="4"/>
        <v>49.6</v>
      </c>
      <c r="AB14" s="110">
        <f t="shared" si="5"/>
        <v>46.32666667</v>
      </c>
    </row>
    <row r="15">
      <c r="A15" s="4" t="s">
        <v>459</v>
      </c>
      <c r="B15" s="27" t="s">
        <v>460</v>
      </c>
      <c r="C15" s="36">
        <v>45.0</v>
      </c>
      <c r="D15" s="2">
        <v>35.0</v>
      </c>
      <c r="E15" s="2">
        <v>45.0</v>
      </c>
      <c r="F15" s="79">
        <f t="shared" si="1"/>
        <v>41.66666667</v>
      </c>
      <c r="G15" s="36">
        <v>45.0</v>
      </c>
      <c r="H15" s="2">
        <v>39.0</v>
      </c>
      <c r="I15" s="2">
        <v>37.0</v>
      </c>
      <c r="J15" s="2">
        <v>37.0</v>
      </c>
      <c r="K15" s="2">
        <v>37.0</v>
      </c>
      <c r="L15" s="2">
        <v>56.0</v>
      </c>
      <c r="M15" s="108">
        <f t="shared" si="2"/>
        <v>41.83333333</v>
      </c>
      <c r="N15" s="36">
        <v>45.0</v>
      </c>
      <c r="O15" s="2">
        <v>45.0</v>
      </c>
      <c r="P15" s="2">
        <v>51.0</v>
      </c>
      <c r="Q15" s="2">
        <v>54.0</v>
      </c>
      <c r="R15" s="2">
        <v>37.0</v>
      </c>
      <c r="S15" s="2">
        <v>47.0</v>
      </c>
      <c r="T15" s="81">
        <f t="shared" si="3"/>
        <v>46.5</v>
      </c>
      <c r="U15" s="2">
        <v>51.0</v>
      </c>
      <c r="V15" s="2">
        <v>51.0</v>
      </c>
      <c r="W15" s="2">
        <v>52.0</v>
      </c>
      <c r="X15" s="2">
        <v>51.0</v>
      </c>
      <c r="Y15" s="2">
        <v>53.0</v>
      </c>
      <c r="Z15" s="109">
        <f t="shared" si="4"/>
        <v>51.6</v>
      </c>
      <c r="AB15" s="110">
        <f t="shared" si="5"/>
        <v>45.91</v>
      </c>
    </row>
    <row r="16">
      <c r="A16" s="2" t="s">
        <v>350</v>
      </c>
      <c r="B16" s="2" t="s">
        <v>351</v>
      </c>
      <c r="C16" s="4">
        <v>51.0</v>
      </c>
      <c r="D16" s="4">
        <v>45.0</v>
      </c>
      <c r="E16" s="4">
        <v>43.0</v>
      </c>
      <c r="F16" s="79">
        <f t="shared" si="1"/>
        <v>46.33333333</v>
      </c>
      <c r="G16" s="4">
        <v>43.0</v>
      </c>
      <c r="H16" s="4">
        <v>43.0</v>
      </c>
      <c r="I16" s="4">
        <v>36.0</v>
      </c>
      <c r="J16" s="4">
        <v>36.0</v>
      </c>
      <c r="K16" s="4">
        <v>58.0</v>
      </c>
      <c r="L16" s="4">
        <v>39.0</v>
      </c>
      <c r="M16" s="108">
        <f t="shared" si="2"/>
        <v>42.5</v>
      </c>
      <c r="N16" s="4">
        <v>34.0</v>
      </c>
      <c r="O16" s="4">
        <v>39.0</v>
      </c>
      <c r="P16" s="4">
        <v>39.0</v>
      </c>
      <c r="Q16" s="4">
        <v>34.0</v>
      </c>
      <c r="R16" s="4">
        <v>47.0</v>
      </c>
      <c r="S16" s="4">
        <v>41.0</v>
      </c>
      <c r="T16" s="81">
        <f t="shared" si="3"/>
        <v>39</v>
      </c>
      <c r="U16" s="4">
        <v>42.0</v>
      </c>
      <c r="V16" s="4">
        <v>48.0</v>
      </c>
      <c r="W16" s="4">
        <v>44.0</v>
      </c>
      <c r="X16" s="4">
        <v>46.0</v>
      </c>
      <c r="Y16" s="4">
        <v>48.0</v>
      </c>
      <c r="Z16" s="109">
        <f t="shared" si="4"/>
        <v>45.6</v>
      </c>
      <c r="AB16" s="110">
        <f t="shared" si="5"/>
        <v>44.01833333</v>
      </c>
    </row>
    <row r="17">
      <c r="A17" s="2" t="s">
        <v>455</v>
      </c>
      <c r="B17" s="2" t="s">
        <v>456</v>
      </c>
      <c r="C17" s="4">
        <v>55.0</v>
      </c>
      <c r="D17" s="4">
        <v>55.0</v>
      </c>
      <c r="E17" s="4">
        <v>38.0</v>
      </c>
      <c r="F17" s="79">
        <f t="shared" si="1"/>
        <v>49.33333333</v>
      </c>
      <c r="G17" s="4">
        <v>34.0</v>
      </c>
      <c r="H17" s="4">
        <v>44.0</v>
      </c>
      <c r="I17" s="4">
        <v>44.0</v>
      </c>
      <c r="J17" s="4">
        <v>36.0</v>
      </c>
      <c r="K17" s="4">
        <v>49.0</v>
      </c>
      <c r="L17" s="4">
        <v>34.0</v>
      </c>
      <c r="M17" s="108">
        <f t="shared" si="2"/>
        <v>40.16666667</v>
      </c>
      <c r="N17" s="4">
        <v>40.0</v>
      </c>
      <c r="O17" s="4">
        <v>34.0</v>
      </c>
      <c r="P17" s="4">
        <v>59.0</v>
      </c>
      <c r="Q17" s="4">
        <v>49.0</v>
      </c>
      <c r="R17" s="4">
        <v>53.0</v>
      </c>
      <c r="S17" s="4">
        <v>38.0</v>
      </c>
      <c r="T17" s="81">
        <f t="shared" si="3"/>
        <v>45.5</v>
      </c>
      <c r="U17" s="4">
        <v>43.0</v>
      </c>
      <c r="V17" s="4">
        <v>60.0</v>
      </c>
      <c r="W17" s="4">
        <v>44.0</v>
      </c>
      <c r="X17" s="4">
        <v>49.0</v>
      </c>
      <c r="Y17" s="4">
        <v>45.0</v>
      </c>
      <c r="Z17" s="109">
        <f t="shared" si="4"/>
        <v>48.2</v>
      </c>
      <c r="AB17" s="110">
        <f t="shared" si="5"/>
        <v>46.07</v>
      </c>
    </row>
    <row r="18">
      <c r="A18" s="26" t="s">
        <v>385</v>
      </c>
      <c r="B18" s="27" t="s">
        <v>386</v>
      </c>
      <c r="C18" s="2">
        <v>57.0</v>
      </c>
      <c r="D18" s="2">
        <v>48.0</v>
      </c>
      <c r="E18" s="2">
        <v>43.0</v>
      </c>
      <c r="F18" s="79">
        <f t="shared" si="1"/>
        <v>49.33333333</v>
      </c>
      <c r="G18" s="2">
        <v>55.0</v>
      </c>
      <c r="H18" s="2">
        <v>47.0</v>
      </c>
      <c r="I18" s="2">
        <v>40.0</v>
      </c>
      <c r="J18" s="2">
        <v>45.0</v>
      </c>
      <c r="K18" s="2">
        <v>45.0</v>
      </c>
      <c r="L18" s="2">
        <v>41.0</v>
      </c>
      <c r="M18" s="108">
        <f t="shared" si="2"/>
        <v>45.5</v>
      </c>
      <c r="N18" s="2">
        <v>55.0</v>
      </c>
      <c r="O18" s="2">
        <v>63.0</v>
      </c>
      <c r="P18" s="2">
        <v>54.0</v>
      </c>
      <c r="Q18" s="2">
        <v>63.0</v>
      </c>
      <c r="R18" s="2">
        <v>71.0</v>
      </c>
      <c r="S18" s="34">
        <v>44.0</v>
      </c>
      <c r="T18" s="81">
        <f t="shared" si="3"/>
        <v>58.33333333</v>
      </c>
      <c r="U18" s="34">
        <v>43.0</v>
      </c>
      <c r="V18" s="34">
        <v>50.0</v>
      </c>
      <c r="W18" s="34">
        <v>47.0</v>
      </c>
      <c r="X18" s="34">
        <v>47.0</v>
      </c>
      <c r="Y18" s="34">
        <v>48.0</v>
      </c>
      <c r="Z18" s="109">
        <f t="shared" si="4"/>
        <v>47</v>
      </c>
      <c r="AB18" s="110">
        <f t="shared" si="5"/>
        <v>48.90833333</v>
      </c>
    </row>
    <row r="19">
      <c r="A19" s="2" t="s">
        <v>249</v>
      </c>
      <c r="B19" s="2" t="s">
        <v>250</v>
      </c>
      <c r="C19" s="4">
        <v>33.0</v>
      </c>
      <c r="D19" s="4">
        <v>48.0</v>
      </c>
      <c r="E19" s="4">
        <v>33.0</v>
      </c>
      <c r="F19" s="79">
        <f t="shared" si="1"/>
        <v>38</v>
      </c>
      <c r="G19" s="4">
        <v>35.0</v>
      </c>
      <c r="H19" s="4">
        <v>48.0</v>
      </c>
      <c r="I19" s="4">
        <v>40.0</v>
      </c>
      <c r="J19" s="4">
        <v>40.0</v>
      </c>
      <c r="K19" s="4">
        <v>53.0</v>
      </c>
      <c r="L19" s="4">
        <v>55.0</v>
      </c>
      <c r="M19" s="108">
        <f t="shared" si="2"/>
        <v>45.16666667</v>
      </c>
      <c r="N19" s="4">
        <v>59.0</v>
      </c>
      <c r="O19" s="4">
        <v>55.0</v>
      </c>
      <c r="P19" s="4">
        <v>33.0</v>
      </c>
      <c r="Q19" s="4">
        <v>53.0</v>
      </c>
      <c r="R19" s="4">
        <v>51.0</v>
      </c>
      <c r="S19" s="4">
        <v>51.0</v>
      </c>
      <c r="T19" s="81">
        <f t="shared" si="3"/>
        <v>50.33333333</v>
      </c>
      <c r="U19" s="4">
        <v>42.0</v>
      </c>
      <c r="V19" s="4">
        <v>47.0</v>
      </c>
      <c r="W19" s="4">
        <v>46.0</v>
      </c>
      <c r="X19" s="4">
        <v>45.0</v>
      </c>
      <c r="Y19" s="4">
        <v>48.0</v>
      </c>
      <c r="Z19" s="109">
        <f t="shared" si="4"/>
        <v>45.6</v>
      </c>
      <c r="AB19" s="110">
        <f t="shared" si="5"/>
        <v>44.30166667</v>
      </c>
    </row>
    <row r="20">
      <c r="A20" s="2" t="s">
        <v>246</v>
      </c>
      <c r="B20" s="4" t="s">
        <v>247</v>
      </c>
      <c r="C20" s="2">
        <v>39.0</v>
      </c>
      <c r="D20" s="2">
        <v>55.0</v>
      </c>
      <c r="E20" s="2">
        <v>55.0</v>
      </c>
      <c r="F20" s="79">
        <f t="shared" si="1"/>
        <v>49.66666667</v>
      </c>
      <c r="G20" s="36">
        <v>47.0</v>
      </c>
      <c r="H20" s="2">
        <v>55.0</v>
      </c>
      <c r="I20" s="2">
        <v>33.0</v>
      </c>
      <c r="J20" s="2">
        <v>50.0</v>
      </c>
      <c r="K20" s="2">
        <v>48.0</v>
      </c>
      <c r="L20" s="2">
        <v>57.0</v>
      </c>
      <c r="M20" s="108">
        <f t="shared" si="2"/>
        <v>48.33333333</v>
      </c>
      <c r="N20" s="2">
        <v>55.0</v>
      </c>
      <c r="O20" s="2">
        <v>44.0</v>
      </c>
      <c r="P20" s="2">
        <v>42.0</v>
      </c>
      <c r="Q20" s="2">
        <v>33.0</v>
      </c>
      <c r="R20" s="2">
        <v>46.0</v>
      </c>
      <c r="S20" s="2">
        <v>46.0</v>
      </c>
      <c r="T20" s="81">
        <f t="shared" si="3"/>
        <v>44.33333333</v>
      </c>
      <c r="U20" s="2">
        <v>46.0</v>
      </c>
      <c r="V20" s="2">
        <v>46.0</v>
      </c>
      <c r="W20" s="2">
        <v>53.0</v>
      </c>
      <c r="X20" s="2">
        <v>47.0</v>
      </c>
      <c r="Y20" s="2">
        <v>50.0</v>
      </c>
      <c r="Z20" s="109">
        <f t="shared" si="4"/>
        <v>48.4</v>
      </c>
      <c r="AB20" s="110">
        <f t="shared" si="5"/>
        <v>48.09</v>
      </c>
    </row>
    <row r="21">
      <c r="A21" s="2" t="s">
        <v>439</v>
      </c>
      <c r="B21" s="2" t="s">
        <v>440</v>
      </c>
      <c r="C21" s="4">
        <v>41.0</v>
      </c>
      <c r="D21" s="4">
        <v>41.0</v>
      </c>
      <c r="E21" s="4">
        <v>43.0</v>
      </c>
      <c r="F21" s="79">
        <f t="shared" si="1"/>
        <v>41.66666667</v>
      </c>
      <c r="G21" s="4">
        <v>35.0</v>
      </c>
      <c r="H21" s="4">
        <v>43.0</v>
      </c>
      <c r="I21" s="36">
        <v>48.0</v>
      </c>
      <c r="J21" s="4">
        <v>54.0</v>
      </c>
      <c r="K21" s="4">
        <v>35.0</v>
      </c>
      <c r="L21" s="4">
        <v>41.0</v>
      </c>
      <c r="M21" s="108">
        <f t="shared" si="2"/>
        <v>42.66666667</v>
      </c>
      <c r="N21" s="4">
        <v>59.0</v>
      </c>
      <c r="O21" s="4">
        <v>48.0</v>
      </c>
      <c r="P21" s="36">
        <v>48.0</v>
      </c>
      <c r="Q21" s="4">
        <v>35.0</v>
      </c>
      <c r="R21" s="4">
        <v>57.0</v>
      </c>
      <c r="S21" s="4">
        <v>54.0</v>
      </c>
      <c r="T21" s="81">
        <f t="shared" si="3"/>
        <v>50.16666667</v>
      </c>
      <c r="U21" s="4">
        <v>45.0</v>
      </c>
      <c r="V21" s="4">
        <v>65.0</v>
      </c>
      <c r="W21" s="4">
        <v>48.0</v>
      </c>
      <c r="X21" s="4">
        <v>53.0</v>
      </c>
      <c r="Y21" s="4">
        <v>51.0</v>
      </c>
      <c r="Z21" s="109">
        <f t="shared" si="4"/>
        <v>52.4</v>
      </c>
      <c r="AB21" s="110">
        <f t="shared" si="5"/>
        <v>46.94833333</v>
      </c>
    </row>
    <row r="22">
      <c r="A22" s="2" t="s">
        <v>221</v>
      </c>
      <c r="B22" s="2" t="s">
        <v>222</v>
      </c>
      <c r="C22" s="4">
        <v>55.0</v>
      </c>
      <c r="D22" s="4">
        <v>45.0</v>
      </c>
      <c r="E22" s="4">
        <v>30.0</v>
      </c>
      <c r="F22" s="79">
        <f t="shared" si="1"/>
        <v>43.33333333</v>
      </c>
      <c r="G22" s="4">
        <v>55.0</v>
      </c>
      <c r="H22" s="4">
        <v>60.0</v>
      </c>
      <c r="I22" s="4">
        <v>50.0</v>
      </c>
      <c r="J22" s="4">
        <v>41.0</v>
      </c>
      <c r="K22" s="4">
        <v>35.0</v>
      </c>
      <c r="L22" s="4">
        <v>40.0</v>
      </c>
      <c r="M22" s="108">
        <f t="shared" si="2"/>
        <v>46.83333333</v>
      </c>
      <c r="N22" s="4">
        <v>45.0</v>
      </c>
      <c r="O22" s="4">
        <v>45.0</v>
      </c>
      <c r="P22" s="4">
        <v>45.0</v>
      </c>
      <c r="Q22" s="4">
        <v>45.0</v>
      </c>
      <c r="R22" s="4">
        <v>50.0</v>
      </c>
      <c r="S22" s="4">
        <v>40.0</v>
      </c>
      <c r="T22" s="81">
        <f t="shared" si="3"/>
        <v>45</v>
      </c>
      <c r="U22" s="4">
        <v>50.0</v>
      </c>
      <c r="V22" s="4">
        <v>60.0</v>
      </c>
      <c r="W22" s="4">
        <v>50.0</v>
      </c>
      <c r="X22" s="4">
        <v>55.0</v>
      </c>
      <c r="Y22" s="4">
        <v>55.0</v>
      </c>
      <c r="Z22" s="109">
        <f t="shared" si="4"/>
        <v>54</v>
      </c>
      <c r="AB22" s="110">
        <f t="shared" si="5"/>
        <v>48.19166667</v>
      </c>
    </row>
    <row r="23">
      <c r="A23" s="2" t="s">
        <v>331</v>
      </c>
      <c r="B23" s="2" t="s">
        <v>332</v>
      </c>
      <c r="C23" s="36">
        <v>50.0</v>
      </c>
      <c r="D23" s="4">
        <v>50.0</v>
      </c>
      <c r="E23" s="4">
        <v>40.0</v>
      </c>
      <c r="F23" s="79">
        <f t="shared" si="1"/>
        <v>46.66666667</v>
      </c>
      <c r="G23" s="4">
        <v>35.0</v>
      </c>
      <c r="H23" s="4">
        <v>40.0</v>
      </c>
      <c r="I23" s="4">
        <v>55.0</v>
      </c>
      <c r="J23" s="4">
        <v>45.0</v>
      </c>
      <c r="K23" s="4">
        <v>45.0</v>
      </c>
      <c r="L23" s="4">
        <v>50.0</v>
      </c>
      <c r="M23" s="108">
        <f t="shared" si="2"/>
        <v>45</v>
      </c>
      <c r="N23" s="4">
        <v>60.0</v>
      </c>
      <c r="O23" s="4">
        <v>50.0</v>
      </c>
      <c r="P23" s="4">
        <v>35.0</v>
      </c>
      <c r="Q23" s="4">
        <v>50.0</v>
      </c>
      <c r="R23" s="4">
        <v>35.0</v>
      </c>
      <c r="S23" s="4">
        <v>50.0</v>
      </c>
      <c r="T23" s="81">
        <f t="shared" si="3"/>
        <v>46.66666667</v>
      </c>
      <c r="U23" s="4">
        <v>49.0</v>
      </c>
      <c r="V23" s="4">
        <v>65.0</v>
      </c>
      <c r="W23" s="4">
        <v>50.0</v>
      </c>
      <c r="X23" s="36">
        <v>50.0</v>
      </c>
      <c r="Y23" s="4">
        <v>65.0</v>
      </c>
      <c r="Z23" s="109">
        <f t="shared" si="4"/>
        <v>55.8</v>
      </c>
      <c r="AB23" s="110">
        <f t="shared" si="5"/>
        <v>49.44666667</v>
      </c>
    </row>
    <row r="24">
      <c r="A24" s="2" t="s">
        <v>272</v>
      </c>
      <c r="B24" s="51" t="s">
        <v>273</v>
      </c>
      <c r="C24" s="2">
        <v>59.0</v>
      </c>
      <c r="D24" s="36">
        <v>53.0</v>
      </c>
      <c r="E24" s="2">
        <v>56.0</v>
      </c>
      <c r="F24" s="79">
        <f t="shared" si="1"/>
        <v>56</v>
      </c>
      <c r="G24" s="2">
        <v>41.0</v>
      </c>
      <c r="H24" s="2">
        <v>54.0</v>
      </c>
      <c r="I24" s="2">
        <v>47.0</v>
      </c>
      <c r="J24" s="2">
        <v>52.0</v>
      </c>
      <c r="K24" s="36">
        <v>53.0</v>
      </c>
      <c r="L24" s="2">
        <v>47.0</v>
      </c>
      <c r="M24" s="108">
        <f t="shared" si="2"/>
        <v>49</v>
      </c>
      <c r="N24" s="2">
        <v>59.0</v>
      </c>
      <c r="O24" s="2">
        <v>56.0</v>
      </c>
      <c r="P24" s="2">
        <v>47.0</v>
      </c>
      <c r="Q24" s="2">
        <v>52.0</v>
      </c>
      <c r="R24" s="2">
        <v>41.0</v>
      </c>
      <c r="S24" s="2">
        <v>56.0</v>
      </c>
      <c r="T24" s="81">
        <f t="shared" si="3"/>
        <v>51.83333333</v>
      </c>
      <c r="U24" s="2">
        <v>53.0</v>
      </c>
      <c r="V24" s="2">
        <v>66.0</v>
      </c>
      <c r="W24" s="2">
        <v>53.0</v>
      </c>
      <c r="X24" s="2">
        <v>61.0</v>
      </c>
      <c r="Y24" s="2">
        <v>66.0</v>
      </c>
      <c r="Z24" s="109">
        <f t="shared" si="4"/>
        <v>59.8</v>
      </c>
      <c r="AB24" s="110">
        <f t="shared" si="5"/>
        <v>54.955</v>
      </c>
    </row>
    <row r="25">
      <c r="A25" s="26" t="s">
        <v>347</v>
      </c>
      <c r="B25" s="27" t="s">
        <v>348</v>
      </c>
      <c r="C25" s="56">
        <v>56.0</v>
      </c>
      <c r="D25" s="56">
        <v>53.0</v>
      </c>
      <c r="E25" s="56">
        <v>51.0</v>
      </c>
      <c r="F25" s="79">
        <f t="shared" si="1"/>
        <v>53.33333333</v>
      </c>
      <c r="G25" s="2">
        <v>44.0</v>
      </c>
      <c r="H25" s="2">
        <v>51.0</v>
      </c>
      <c r="I25" s="2">
        <v>44.0</v>
      </c>
      <c r="J25" s="2">
        <v>52.0</v>
      </c>
      <c r="K25" s="2">
        <v>43.0</v>
      </c>
      <c r="L25" s="2">
        <v>38.0</v>
      </c>
      <c r="M25" s="108">
        <f t="shared" si="2"/>
        <v>45.33333333</v>
      </c>
      <c r="N25" s="33">
        <v>58.0</v>
      </c>
      <c r="O25" s="33">
        <v>53.0</v>
      </c>
      <c r="P25" s="33">
        <v>49.0</v>
      </c>
      <c r="Q25" s="33">
        <v>54.0</v>
      </c>
      <c r="R25" s="34">
        <v>46.0</v>
      </c>
      <c r="S25" s="34">
        <v>51.0</v>
      </c>
      <c r="T25" s="81">
        <f t="shared" si="3"/>
        <v>51.83333333</v>
      </c>
      <c r="U25" s="2">
        <v>44.0</v>
      </c>
      <c r="V25" s="2">
        <v>52.0</v>
      </c>
      <c r="W25" s="2">
        <v>50.0</v>
      </c>
      <c r="X25" s="2">
        <v>49.0</v>
      </c>
      <c r="Y25" s="2">
        <v>53.0</v>
      </c>
      <c r="Z25" s="109">
        <f t="shared" si="4"/>
        <v>49.6</v>
      </c>
      <c r="AB25" s="110">
        <f t="shared" si="5"/>
        <v>49.80166667</v>
      </c>
    </row>
    <row r="26">
      <c r="A26" s="2" t="s">
        <v>150</v>
      </c>
      <c r="B26" s="2" t="s">
        <v>151</v>
      </c>
      <c r="C26" s="2">
        <v>60.0</v>
      </c>
      <c r="D26" s="2">
        <v>49.0</v>
      </c>
      <c r="E26" s="2">
        <v>62.0</v>
      </c>
      <c r="F26" s="79">
        <f t="shared" si="1"/>
        <v>57</v>
      </c>
      <c r="G26" s="2">
        <v>44.0</v>
      </c>
      <c r="H26" s="2">
        <v>46.0</v>
      </c>
      <c r="I26" s="2">
        <v>42.0</v>
      </c>
      <c r="J26" s="2">
        <v>58.0</v>
      </c>
      <c r="K26" s="2">
        <v>58.0</v>
      </c>
      <c r="L26" s="2">
        <v>53.0</v>
      </c>
      <c r="M26" s="108">
        <f t="shared" si="2"/>
        <v>50.16666667</v>
      </c>
      <c r="N26" s="2">
        <v>53.0</v>
      </c>
      <c r="O26" s="2">
        <v>42.0</v>
      </c>
      <c r="P26" s="2">
        <v>62.0</v>
      </c>
      <c r="Q26" s="2">
        <v>49.0</v>
      </c>
      <c r="R26" s="2">
        <v>46.0</v>
      </c>
      <c r="S26" s="2">
        <v>49.0</v>
      </c>
      <c r="T26" s="81">
        <f t="shared" si="3"/>
        <v>50.16666667</v>
      </c>
      <c r="U26" s="36">
        <v>53.0</v>
      </c>
      <c r="V26" s="2">
        <v>77.0</v>
      </c>
      <c r="W26" s="36">
        <v>53.0</v>
      </c>
      <c r="X26" s="2">
        <v>65.0</v>
      </c>
      <c r="Y26" s="2">
        <v>68.0</v>
      </c>
      <c r="Z26" s="109">
        <f t="shared" si="4"/>
        <v>63.2</v>
      </c>
      <c r="AB26" s="110">
        <f t="shared" si="5"/>
        <v>56.43666667</v>
      </c>
    </row>
    <row r="27">
      <c r="A27" s="2" t="s">
        <v>464</v>
      </c>
      <c r="B27" s="2" t="s">
        <v>465</v>
      </c>
      <c r="C27" s="4">
        <v>53.0</v>
      </c>
      <c r="D27" s="4">
        <v>58.0</v>
      </c>
      <c r="E27" s="4">
        <v>46.0</v>
      </c>
      <c r="F27" s="79">
        <f t="shared" si="1"/>
        <v>52.33333333</v>
      </c>
      <c r="G27" s="4">
        <v>42.0</v>
      </c>
      <c r="H27" s="4">
        <v>62.0</v>
      </c>
      <c r="I27" s="36">
        <v>51.0</v>
      </c>
      <c r="J27" s="4">
        <v>64.0</v>
      </c>
      <c r="K27" s="4">
        <v>55.0</v>
      </c>
      <c r="L27" s="4">
        <v>58.0</v>
      </c>
      <c r="M27" s="108">
        <f t="shared" si="2"/>
        <v>55.33333333</v>
      </c>
      <c r="N27" s="4">
        <v>58.0</v>
      </c>
      <c r="O27" s="4">
        <v>64.0</v>
      </c>
      <c r="P27" s="36">
        <v>51.0</v>
      </c>
      <c r="Q27" s="4">
        <v>64.0</v>
      </c>
      <c r="R27" s="4">
        <v>60.0</v>
      </c>
      <c r="S27" s="4">
        <v>48.0</v>
      </c>
      <c r="T27" s="81">
        <f t="shared" si="3"/>
        <v>57.5</v>
      </c>
      <c r="U27" s="4">
        <v>51.0</v>
      </c>
      <c r="V27" s="4">
        <v>59.0</v>
      </c>
      <c r="W27" s="4">
        <v>54.0</v>
      </c>
      <c r="X27" s="4">
        <v>54.0</v>
      </c>
      <c r="Y27" s="4">
        <v>52.0</v>
      </c>
      <c r="Z27" s="109">
        <f t="shared" si="4"/>
        <v>54</v>
      </c>
      <c r="AB27" s="110">
        <f t="shared" si="5"/>
        <v>54.44166667</v>
      </c>
    </row>
    <row r="28">
      <c r="A28" s="2" t="s">
        <v>142</v>
      </c>
      <c r="B28" s="2" t="s">
        <v>143</v>
      </c>
      <c r="C28" s="4">
        <v>53.0</v>
      </c>
      <c r="D28" s="4">
        <v>60.0</v>
      </c>
      <c r="E28" s="4">
        <v>39.0</v>
      </c>
      <c r="F28" s="79">
        <f t="shared" si="1"/>
        <v>50.66666667</v>
      </c>
      <c r="G28" s="4">
        <v>44.0</v>
      </c>
      <c r="H28" s="4">
        <v>60.0</v>
      </c>
      <c r="I28" s="4">
        <v>39.0</v>
      </c>
      <c r="J28" s="4">
        <v>62.0</v>
      </c>
      <c r="K28" s="4">
        <v>51.0</v>
      </c>
      <c r="L28" s="4">
        <v>39.0</v>
      </c>
      <c r="M28" s="108">
        <f t="shared" si="2"/>
        <v>49.16666667</v>
      </c>
      <c r="N28" s="4">
        <v>51.0</v>
      </c>
      <c r="O28" s="4">
        <v>44.0</v>
      </c>
      <c r="P28" s="4">
        <v>46.0</v>
      </c>
      <c r="Q28" s="4">
        <v>44.0</v>
      </c>
      <c r="R28" s="4">
        <v>64.0</v>
      </c>
      <c r="S28" s="4">
        <v>44.0</v>
      </c>
      <c r="T28" s="81">
        <f t="shared" si="3"/>
        <v>48.83333333</v>
      </c>
      <c r="U28" s="4">
        <v>49.0</v>
      </c>
      <c r="V28" s="4">
        <v>49.0</v>
      </c>
      <c r="W28" s="4">
        <v>51.0</v>
      </c>
      <c r="X28" s="4">
        <v>49.0</v>
      </c>
      <c r="Y28" s="4">
        <v>50.0</v>
      </c>
      <c r="Z28" s="109">
        <f t="shared" si="4"/>
        <v>49.6</v>
      </c>
      <c r="AB28" s="110">
        <f t="shared" si="5"/>
        <v>49.64333333</v>
      </c>
    </row>
    <row r="29">
      <c r="A29" s="2" t="s">
        <v>230</v>
      </c>
      <c r="B29" s="2" t="s">
        <v>231</v>
      </c>
      <c r="C29" s="2">
        <v>50.0</v>
      </c>
      <c r="D29" s="36">
        <v>53.0</v>
      </c>
      <c r="E29" s="2">
        <v>50.0</v>
      </c>
      <c r="F29" s="79">
        <f t="shared" si="1"/>
        <v>51</v>
      </c>
      <c r="G29" s="2">
        <v>64.0</v>
      </c>
      <c r="H29" s="2">
        <v>50.0</v>
      </c>
      <c r="I29" s="2">
        <v>39.0</v>
      </c>
      <c r="J29" s="2">
        <v>39.0</v>
      </c>
      <c r="K29" s="36">
        <v>53.0</v>
      </c>
      <c r="L29" s="2">
        <v>48.0</v>
      </c>
      <c r="M29" s="108">
        <f t="shared" si="2"/>
        <v>48.83333333</v>
      </c>
      <c r="N29" s="2">
        <v>41.0</v>
      </c>
      <c r="O29" s="2">
        <v>48.0</v>
      </c>
      <c r="P29" s="2">
        <v>41.0</v>
      </c>
      <c r="Q29" s="2">
        <v>46.0</v>
      </c>
      <c r="R29" s="2">
        <v>50.0</v>
      </c>
      <c r="S29" s="2">
        <v>57.0</v>
      </c>
      <c r="T29" s="81">
        <f t="shared" si="3"/>
        <v>47.16666667</v>
      </c>
      <c r="U29" s="2">
        <v>51.0</v>
      </c>
      <c r="V29" s="2">
        <v>47.0</v>
      </c>
      <c r="W29" s="2">
        <v>54.0</v>
      </c>
      <c r="X29" s="2">
        <v>50.0</v>
      </c>
      <c r="Y29" s="2">
        <v>53.0</v>
      </c>
      <c r="Z29" s="109">
        <f t="shared" si="4"/>
        <v>51</v>
      </c>
      <c r="AB29" s="110">
        <f t="shared" si="5"/>
        <v>49.88333333</v>
      </c>
    </row>
    <row r="30">
      <c r="A30" s="2" t="s">
        <v>123</v>
      </c>
      <c r="B30" s="2" t="s">
        <v>124</v>
      </c>
      <c r="C30" s="4">
        <v>53.0</v>
      </c>
      <c r="D30" s="4">
        <v>46.0</v>
      </c>
      <c r="E30" s="4">
        <v>53.0</v>
      </c>
      <c r="F30" s="79">
        <f t="shared" si="1"/>
        <v>50.66666667</v>
      </c>
      <c r="G30" s="4">
        <v>57.0</v>
      </c>
      <c r="H30" s="4">
        <v>39.0</v>
      </c>
      <c r="I30" s="4">
        <v>41.0</v>
      </c>
      <c r="J30" s="4">
        <v>57.0</v>
      </c>
      <c r="K30" s="4">
        <v>48.0</v>
      </c>
      <c r="L30" s="4">
        <v>62.0</v>
      </c>
      <c r="M30" s="108">
        <f t="shared" si="2"/>
        <v>50.66666667</v>
      </c>
      <c r="N30" s="4">
        <v>64.0</v>
      </c>
      <c r="O30" s="4">
        <v>53.0</v>
      </c>
      <c r="P30" s="4">
        <v>50.0</v>
      </c>
      <c r="Q30" s="4">
        <v>50.0</v>
      </c>
      <c r="R30" s="4">
        <v>46.0</v>
      </c>
      <c r="S30" s="4">
        <v>39.0</v>
      </c>
      <c r="T30" s="81">
        <f t="shared" si="3"/>
        <v>50.33333333</v>
      </c>
      <c r="U30" s="4">
        <v>58.0</v>
      </c>
      <c r="V30" s="4">
        <v>55.0</v>
      </c>
      <c r="W30" s="4">
        <v>60.0</v>
      </c>
      <c r="X30" s="4">
        <v>58.0</v>
      </c>
      <c r="Y30" s="4">
        <v>63.0</v>
      </c>
      <c r="Z30" s="109">
        <f t="shared" si="4"/>
        <v>58.8</v>
      </c>
      <c r="AB30" s="110">
        <f t="shared" si="5"/>
        <v>53.46333333</v>
      </c>
    </row>
    <row r="31">
      <c r="A31" s="2" t="s">
        <v>299</v>
      </c>
      <c r="B31" s="2" t="s">
        <v>300</v>
      </c>
      <c r="C31" s="2">
        <v>48.0</v>
      </c>
      <c r="D31" s="2">
        <v>62.0</v>
      </c>
      <c r="E31" s="2">
        <v>55.0</v>
      </c>
      <c r="F31" s="79">
        <f t="shared" si="1"/>
        <v>55</v>
      </c>
      <c r="G31" s="2">
        <v>52.0</v>
      </c>
      <c r="H31" s="2">
        <v>43.0</v>
      </c>
      <c r="I31" s="2">
        <v>41.0</v>
      </c>
      <c r="J31" s="2">
        <v>64.0</v>
      </c>
      <c r="K31" s="2">
        <v>45.0</v>
      </c>
      <c r="L31" s="2">
        <v>57.0</v>
      </c>
      <c r="M31" s="108">
        <f t="shared" si="2"/>
        <v>50.33333333</v>
      </c>
      <c r="N31" s="2">
        <v>62.0</v>
      </c>
      <c r="O31" s="2">
        <v>43.0</v>
      </c>
      <c r="P31" s="2">
        <v>57.0</v>
      </c>
      <c r="Q31" s="2">
        <v>62.0</v>
      </c>
      <c r="R31" s="2">
        <v>62.0</v>
      </c>
      <c r="S31" s="2">
        <v>62.0</v>
      </c>
      <c r="T31" s="81">
        <f t="shared" si="3"/>
        <v>58</v>
      </c>
      <c r="U31" s="36">
        <v>56.0</v>
      </c>
      <c r="V31" s="2">
        <v>67.0</v>
      </c>
      <c r="W31" s="36">
        <v>56.0</v>
      </c>
      <c r="X31" s="2">
        <v>62.0</v>
      </c>
      <c r="Y31" s="2">
        <v>66.0</v>
      </c>
      <c r="Z31" s="109">
        <f t="shared" si="4"/>
        <v>61.4</v>
      </c>
      <c r="AB31" s="110">
        <f t="shared" si="5"/>
        <v>56.52333333</v>
      </c>
    </row>
    <row r="32">
      <c r="A32" s="2" t="s">
        <v>423</v>
      </c>
      <c r="B32" s="2" t="s">
        <v>424</v>
      </c>
      <c r="C32" s="2">
        <v>55.0</v>
      </c>
      <c r="D32" s="2">
        <v>52.0</v>
      </c>
      <c r="E32" s="2">
        <v>57.0</v>
      </c>
      <c r="F32" s="79">
        <f t="shared" si="1"/>
        <v>54.66666667</v>
      </c>
      <c r="G32" s="2">
        <v>57.0</v>
      </c>
      <c r="H32" s="2">
        <v>48.0</v>
      </c>
      <c r="I32" s="2">
        <v>64.0</v>
      </c>
      <c r="J32" s="2">
        <v>55.0</v>
      </c>
      <c r="K32" s="2">
        <v>38.0</v>
      </c>
      <c r="L32" s="2">
        <v>62.0</v>
      </c>
      <c r="M32" s="108">
        <f t="shared" si="2"/>
        <v>54</v>
      </c>
      <c r="N32" s="2">
        <v>62.0</v>
      </c>
      <c r="O32" s="2">
        <v>50.0</v>
      </c>
      <c r="P32" s="2">
        <v>41.0</v>
      </c>
      <c r="Q32" s="2">
        <v>45.0</v>
      </c>
      <c r="R32" s="2">
        <v>43.0</v>
      </c>
      <c r="S32" s="2">
        <v>45.0</v>
      </c>
      <c r="T32" s="81">
        <f t="shared" si="3"/>
        <v>47.66666667</v>
      </c>
      <c r="U32" s="36">
        <v>55.0</v>
      </c>
      <c r="V32" s="2">
        <v>68.0</v>
      </c>
      <c r="W32" s="36">
        <v>55.0</v>
      </c>
      <c r="X32" s="2">
        <v>64.0</v>
      </c>
      <c r="Y32" s="2">
        <v>67.0</v>
      </c>
      <c r="Z32" s="109">
        <f t="shared" si="4"/>
        <v>61.8</v>
      </c>
      <c r="AB32" s="110">
        <f t="shared" si="5"/>
        <v>55.94666667</v>
      </c>
    </row>
    <row r="33">
      <c r="A33" s="2" t="s">
        <v>161</v>
      </c>
      <c r="B33" s="27" t="s">
        <v>162</v>
      </c>
      <c r="C33" s="2">
        <v>48.0</v>
      </c>
      <c r="D33" s="2">
        <v>64.0</v>
      </c>
      <c r="E33" s="2">
        <v>64.0</v>
      </c>
      <c r="F33" s="79">
        <f t="shared" si="1"/>
        <v>58.66666667</v>
      </c>
      <c r="G33" s="2">
        <v>55.0</v>
      </c>
      <c r="H33" s="2">
        <v>48.0</v>
      </c>
      <c r="I33" s="2">
        <v>62.0</v>
      </c>
      <c r="J33" s="2">
        <v>64.0</v>
      </c>
      <c r="K33" s="2">
        <v>64.0</v>
      </c>
      <c r="L33" s="2">
        <v>59.0</v>
      </c>
      <c r="M33" s="108">
        <f t="shared" si="2"/>
        <v>58.66666667</v>
      </c>
      <c r="N33" s="2">
        <v>50.0</v>
      </c>
      <c r="O33" s="2">
        <v>59.0</v>
      </c>
      <c r="P33" s="2">
        <v>62.0</v>
      </c>
      <c r="Q33" s="2">
        <v>43.0</v>
      </c>
      <c r="R33" s="2">
        <v>52.0</v>
      </c>
      <c r="S33" s="2">
        <v>52.0</v>
      </c>
      <c r="T33" s="81">
        <f t="shared" si="3"/>
        <v>53</v>
      </c>
      <c r="U33" s="2">
        <v>51.0</v>
      </c>
      <c r="V33" s="2">
        <v>84.0</v>
      </c>
      <c r="W33" s="2">
        <v>58.0</v>
      </c>
      <c r="X33" s="2">
        <v>65.0</v>
      </c>
      <c r="Y33" s="2">
        <v>61.0</v>
      </c>
      <c r="Z33" s="109">
        <f t="shared" si="4"/>
        <v>63.8</v>
      </c>
      <c r="AB33" s="110">
        <f t="shared" si="5"/>
        <v>59.61333333</v>
      </c>
    </row>
    <row r="34">
      <c r="A34" s="2" t="s">
        <v>226</v>
      </c>
      <c r="B34" s="2" t="s">
        <v>227</v>
      </c>
      <c r="C34" s="4">
        <v>37.0</v>
      </c>
      <c r="D34" s="4">
        <v>56.0</v>
      </c>
      <c r="E34" s="4">
        <v>44.0</v>
      </c>
      <c r="F34" s="79">
        <f t="shared" si="1"/>
        <v>45.66666667</v>
      </c>
      <c r="G34" s="4">
        <v>52.0</v>
      </c>
      <c r="H34" s="4">
        <v>54.0</v>
      </c>
      <c r="I34" s="36">
        <v>54.0</v>
      </c>
      <c r="J34" s="4">
        <v>54.0</v>
      </c>
      <c r="K34" s="4">
        <v>52.0</v>
      </c>
      <c r="L34" s="4">
        <v>64.0</v>
      </c>
      <c r="M34" s="108">
        <f t="shared" si="2"/>
        <v>55</v>
      </c>
      <c r="N34" s="4">
        <v>59.0</v>
      </c>
      <c r="O34" s="4">
        <v>52.0</v>
      </c>
      <c r="P34" s="36">
        <v>54.0</v>
      </c>
      <c r="Q34" s="4">
        <v>52.0</v>
      </c>
      <c r="R34" s="4">
        <v>59.0</v>
      </c>
      <c r="S34" s="4">
        <v>56.0</v>
      </c>
      <c r="T34" s="81">
        <f t="shared" si="3"/>
        <v>55.33333333</v>
      </c>
      <c r="U34" s="4">
        <v>49.0</v>
      </c>
      <c r="V34" s="4">
        <v>54.0</v>
      </c>
      <c r="W34" s="4">
        <v>55.0</v>
      </c>
      <c r="X34" s="4">
        <v>53.0</v>
      </c>
      <c r="Y34" s="4">
        <v>58.0</v>
      </c>
      <c r="Z34" s="109">
        <f t="shared" si="4"/>
        <v>53.8</v>
      </c>
      <c r="AB34" s="110">
        <f t="shared" si="5"/>
        <v>52.29666667</v>
      </c>
    </row>
    <row r="35">
      <c r="A35" s="2" t="s">
        <v>145</v>
      </c>
      <c r="B35" s="2" t="s">
        <v>146</v>
      </c>
      <c r="C35" s="4">
        <v>45.0</v>
      </c>
      <c r="D35" s="4">
        <v>55.0</v>
      </c>
      <c r="E35" s="4">
        <v>55.0</v>
      </c>
      <c r="F35" s="79">
        <f t="shared" si="1"/>
        <v>51.66666667</v>
      </c>
      <c r="G35" s="4">
        <v>40.0</v>
      </c>
      <c r="H35" s="4">
        <v>60.0</v>
      </c>
      <c r="I35" s="4">
        <v>35.0</v>
      </c>
      <c r="J35" s="4">
        <v>60.0</v>
      </c>
      <c r="K35" s="4">
        <v>40.0</v>
      </c>
      <c r="L35" s="4">
        <v>50.0</v>
      </c>
      <c r="M35" s="108">
        <f t="shared" si="2"/>
        <v>47.5</v>
      </c>
      <c r="N35" s="4">
        <v>35.0</v>
      </c>
      <c r="O35" s="4">
        <v>55.0</v>
      </c>
      <c r="P35" s="4">
        <v>55.0</v>
      </c>
      <c r="Q35" s="4">
        <v>60.0</v>
      </c>
      <c r="R35" s="4">
        <v>35.0</v>
      </c>
      <c r="S35" s="4">
        <v>55.0</v>
      </c>
      <c r="T35" s="81">
        <f t="shared" si="3"/>
        <v>49.16666667</v>
      </c>
      <c r="U35" s="4">
        <v>40.0</v>
      </c>
      <c r="V35" s="4">
        <v>55.0</v>
      </c>
      <c r="W35" s="4">
        <v>45.0</v>
      </c>
      <c r="X35" s="4">
        <v>45.0</v>
      </c>
      <c r="Y35" s="4">
        <v>45.0</v>
      </c>
      <c r="Z35" s="109">
        <f t="shared" si="4"/>
        <v>46</v>
      </c>
      <c r="AB35" s="110">
        <f t="shared" si="5"/>
        <v>48.26666667</v>
      </c>
    </row>
    <row r="36">
      <c r="A36" s="2" t="s">
        <v>345</v>
      </c>
      <c r="B36" s="2" t="s">
        <v>346</v>
      </c>
      <c r="C36" s="2">
        <v>58.0</v>
      </c>
      <c r="D36" s="2">
        <v>68.0</v>
      </c>
      <c r="E36" s="2">
        <v>65.0</v>
      </c>
      <c r="F36" s="79">
        <f t="shared" si="1"/>
        <v>63.66666667</v>
      </c>
      <c r="G36" s="2">
        <v>63.0</v>
      </c>
      <c r="H36" s="2">
        <v>60.0</v>
      </c>
      <c r="I36" s="2">
        <v>63.0</v>
      </c>
      <c r="J36" s="2">
        <v>55.0</v>
      </c>
      <c r="K36" s="2">
        <v>55.0</v>
      </c>
      <c r="L36" s="2">
        <v>53.0</v>
      </c>
      <c r="M36" s="108">
        <f t="shared" si="2"/>
        <v>58.16666667</v>
      </c>
      <c r="N36" s="2">
        <v>60.0</v>
      </c>
      <c r="O36" s="2">
        <v>45.0</v>
      </c>
      <c r="P36" s="2">
        <v>60.0</v>
      </c>
      <c r="Q36" s="2">
        <v>50.0</v>
      </c>
      <c r="R36" s="2">
        <v>63.0</v>
      </c>
      <c r="S36" s="2">
        <v>53.0</v>
      </c>
      <c r="T36" s="81">
        <f t="shared" si="3"/>
        <v>55.16666667</v>
      </c>
      <c r="U36" s="36">
        <v>62.0</v>
      </c>
      <c r="V36" s="2">
        <v>77.0</v>
      </c>
      <c r="W36" s="36">
        <v>62.0</v>
      </c>
      <c r="X36" s="2">
        <v>68.0</v>
      </c>
      <c r="Y36" s="2">
        <v>67.0</v>
      </c>
      <c r="Z36" s="109">
        <f t="shared" si="4"/>
        <v>67.2</v>
      </c>
      <c r="AB36" s="110">
        <f t="shared" si="5"/>
        <v>62.25333333</v>
      </c>
    </row>
    <row r="37">
      <c r="A37" s="2" t="s">
        <v>316</v>
      </c>
      <c r="B37" s="2" t="s">
        <v>317</v>
      </c>
      <c r="C37" s="4">
        <v>65.0</v>
      </c>
      <c r="D37" s="4">
        <v>71.0</v>
      </c>
      <c r="E37" s="4">
        <v>44.0</v>
      </c>
      <c r="F37" s="79">
        <f t="shared" si="1"/>
        <v>60</v>
      </c>
      <c r="G37" s="4">
        <v>65.0</v>
      </c>
      <c r="H37" s="4">
        <v>47.0</v>
      </c>
      <c r="I37" s="36">
        <v>61.0</v>
      </c>
      <c r="J37" s="4">
        <v>57.0</v>
      </c>
      <c r="K37" s="4">
        <v>63.0</v>
      </c>
      <c r="L37" s="4">
        <v>63.0</v>
      </c>
      <c r="M37" s="108">
        <f t="shared" si="2"/>
        <v>59.33333333</v>
      </c>
      <c r="N37" s="4">
        <v>71.0</v>
      </c>
      <c r="O37" s="4">
        <v>60.0</v>
      </c>
      <c r="P37" s="36">
        <v>61.0</v>
      </c>
      <c r="Q37" s="4">
        <v>65.0</v>
      </c>
      <c r="R37" s="4">
        <v>68.0</v>
      </c>
      <c r="S37" s="4">
        <v>44.0</v>
      </c>
      <c r="T37" s="81">
        <f t="shared" si="3"/>
        <v>61.5</v>
      </c>
      <c r="U37" s="4">
        <v>67.0</v>
      </c>
      <c r="V37" s="4">
        <v>55.0</v>
      </c>
      <c r="W37" s="4">
        <v>69.0</v>
      </c>
      <c r="X37" s="4">
        <v>63.0</v>
      </c>
      <c r="Y37" s="4">
        <v>68.0</v>
      </c>
      <c r="Z37" s="109">
        <f t="shared" si="4"/>
        <v>64.4</v>
      </c>
      <c r="AB37" s="110">
        <f t="shared" si="5"/>
        <v>61.59833333</v>
      </c>
    </row>
    <row r="38">
      <c r="A38" s="2" t="s">
        <v>409</v>
      </c>
      <c r="B38" s="2" t="s">
        <v>410</v>
      </c>
      <c r="C38" s="2">
        <v>68.0</v>
      </c>
      <c r="D38" s="36">
        <v>63.0</v>
      </c>
      <c r="E38" s="2">
        <v>65.0</v>
      </c>
      <c r="F38" s="79">
        <f t="shared" si="1"/>
        <v>65.33333333</v>
      </c>
      <c r="G38" s="2">
        <v>65.0</v>
      </c>
      <c r="H38" s="2">
        <v>60.0</v>
      </c>
      <c r="I38" s="2">
        <v>57.0</v>
      </c>
      <c r="J38" s="2">
        <v>63.0</v>
      </c>
      <c r="K38" s="36">
        <v>63.0</v>
      </c>
      <c r="L38" s="2">
        <v>63.0</v>
      </c>
      <c r="M38" s="108">
        <f t="shared" si="2"/>
        <v>61.83333333</v>
      </c>
      <c r="N38" s="2">
        <v>60.0</v>
      </c>
      <c r="O38" s="2">
        <v>65.0</v>
      </c>
      <c r="P38" s="2">
        <v>44.0</v>
      </c>
      <c r="Q38" s="2">
        <v>60.0</v>
      </c>
      <c r="R38" s="2">
        <v>68.0</v>
      </c>
      <c r="S38" s="2">
        <v>65.0</v>
      </c>
      <c r="T38" s="81">
        <f t="shared" si="3"/>
        <v>60.33333333</v>
      </c>
      <c r="U38" s="2">
        <v>64.0</v>
      </c>
      <c r="V38" s="2">
        <v>71.0</v>
      </c>
      <c r="W38" s="2">
        <v>66.0</v>
      </c>
      <c r="X38" s="2">
        <v>71.0</v>
      </c>
      <c r="Y38" s="2">
        <v>80.0</v>
      </c>
      <c r="Z38" s="109">
        <f t="shared" si="4"/>
        <v>70.4</v>
      </c>
      <c r="AB38" s="110">
        <f t="shared" si="5"/>
        <v>65.48166667</v>
      </c>
    </row>
    <row r="39">
      <c r="A39" s="2" t="s">
        <v>383</v>
      </c>
      <c r="B39" s="2" t="s">
        <v>384</v>
      </c>
      <c r="C39" s="2">
        <v>56.0</v>
      </c>
      <c r="D39" s="36">
        <v>61.0</v>
      </c>
      <c r="E39" s="2">
        <v>59.0</v>
      </c>
      <c r="F39" s="79">
        <f t="shared" si="1"/>
        <v>58.66666667</v>
      </c>
      <c r="G39" s="2">
        <v>68.0</v>
      </c>
      <c r="H39" s="2">
        <v>68.0</v>
      </c>
      <c r="I39" s="2">
        <v>56.0</v>
      </c>
      <c r="J39" s="2">
        <v>65.0</v>
      </c>
      <c r="K39" s="36">
        <v>61.0</v>
      </c>
      <c r="L39" s="2">
        <v>68.0</v>
      </c>
      <c r="M39" s="108">
        <f t="shared" si="2"/>
        <v>64.33333333</v>
      </c>
      <c r="N39" s="2">
        <v>62.0</v>
      </c>
      <c r="O39" s="2">
        <v>59.0</v>
      </c>
      <c r="P39" s="2">
        <v>54.0</v>
      </c>
      <c r="Q39" s="2">
        <v>56.0</v>
      </c>
      <c r="R39" s="2">
        <v>68.0</v>
      </c>
      <c r="S39" s="2">
        <v>59.0</v>
      </c>
      <c r="T39" s="81">
        <f t="shared" si="3"/>
        <v>59.66666667</v>
      </c>
      <c r="U39" s="2">
        <v>62.0</v>
      </c>
      <c r="V39" s="2">
        <v>65.0</v>
      </c>
      <c r="W39" s="2">
        <v>66.0</v>
      </c>
      <c r="X39" s="2">
        <v>64.0</v>
      </c>
      <c r="Y39" s="2">
        <v>66.0</v>
      </c>
      <c r="Z39" s="109">
        <f t="shared" si="4"/>
        <v>64.6</v>
      </c>
      <c r="AB39" s="110">
        <f t="shared" si="5"/>
        <v>62.31</v>
      </c>
    </row>
    <row r="40">
      <c r="A40" s="2" t="s">
        <v>324</v>
      </c>
      <c r="B40" s="2" t="s">
        <v>325</v>
      </c>
      <c r="C40" s="4">
        <v>62.0</v>
      </c>
      <c r="D40" s="4">
        <v>65.0</v>
      </c>
      <c r="E40" s="4">
        <v>62.0</v>
      </c>
      <c r="F40" s="79">
        <f t="shared" si="1"/>
        <v>63</v>
      </c>
      <c r="G40" s="4">
        <v>53.0</v>
      </c>
      <c r="H40" s="4">
        <v>65.0</v>
      </c>
      <c r="I40" s="36">
        <v>61.0</v>
      </c>
      <c r="J40" s="4">
        <v>56.0</v>
      </c>
      <c r="K40" s="4">
        <v>59.0</v>
      </c>
      <c r="L40" s="4">
        <v>53.0</v>
      </c>
      <c r="M40" s="108">
        <f t="shared" si="2"/>
        <v>57.83333333</v>
      </c>
      <c r="N40" s="4">
        <v>59.0</v>
      </c>
      <c r="O40" s="4">
        <v>68.0</v>
      </c>
      <c r="P40" s="36">
        <v>61.0</v>
      </c>
      <c r="Q40" s="4">
        <v>59.0</v>
      </c>
      <c r="R40" s="4">
        <v>56.0</v>
      </c>
      <c r="S40" s="4">
        <v>53.0</v>
      </c>
      <c r="T40" s="81">
        <f t="shared" si="3"/>
        <v>59.33333333</v>
      </c>
      <c r="U40" s="4">
        <v>58.0</v>
      </c>
      <c r="V40" s="4">
        <v>65.0</v>
      </c>
      <c r="W40" s="4">
        <v>62.0</v>
      </c>
      <c r="X40" s="4">
        <v>60.0</v>
      </c>
      <c r="Y40" s="4">
        <v>58.0</v>
      </c>
      <c r="Z40" s="109">
        <f t="shared" si="4"/>
        <v>60.6</v>
      </c>
      <c r="AB40" s="110">
        <f t="shared" si="5"/>
        <v>60.31833333</v>
      </c>
    </row>
    <row r="41">
      <c r="A41" s="2" t="s">
        <v>53</v>
      </c>
      <c r="B41" s="2" t="s">
        <v>54</v>
      </c>
      <c r="C41" s="2">
        <v>62.0</v>
      </c>
      <c r="D41" s="36">
        <v>62.0</v>
      </c>
      <c r="E41" s="2">
        <v>59.0</v>
      </c>
      <c r="F41" s="79">
        <f t="shared" si="1"/>
        <v>61</v>
      </c>
      <c r="G41" s="2">
        <v>65.0</v>
      </c>
      <c r="H41" s="2">
        <v>53.0</v>
      </c>
      <c r="I41" s="2">
        <v>53.0</v>
      </c>
      <c r="J41" s="2">
        <v>53.0</v>
      </c>
      <c r="K41" s="36">
        <v>62.0</v>
      </c>
      <c r="L41" s="2">
        <v>53.0</v>
      </c>
      <c r="M41" s="108">
        <f t="shared" si="2"/>
        <v>56.5</v>
      </c>
      <c r="N41" s="2">
        <v>53.0</v>
      </c>
      <c r="O41" s="2">
        <v>62.0</v>
      </c>
      <c r="P41" s="2">
        <v>68.0</v>
      </c>
      <c r="Q41" s="2">
        <v>65.0</v>
      </c>
      <c r="R41" s="2">
        <v>59.0</v>
      </c>
      <c r="S41" s="2">
        <v>59.0</v>
      </c>
      <c r="T41" s="81">
        <f t="shared" si="3"/>
        <v>61</v>
      </c>
      <c r="U41" s="2">
        <v>60.0</v>
      </c>
      <c r="V41" s="2">
        <v>80.0</v>
      </c>
      <c r="W41" s="2">
        <v>63.0</v>
      </c>
      <c r="X41" s="2">
        <v>70.0</v>
      </c>
      <c r="Y41" s="2">
        <v>71.0</v>
      </c>
      <c r="Z41" s="109">
        <f t="shared" si="4"/>
        <v>68.8</v>
      </c>
      <c r="AB41" s="110">
        <f t="shared" si="5"/>
        <v>62.605</v>
      </c>
    </row>
    <row r="42">
      <c r="A42" s="2" t="s">
        <v>234</v>
      </c>
      <c r="B42" s="2" t="s">
        <v>235</v>
      </c>
      <c r="C42" s="4">
        <v>70.0</v>
      </c>
      <c r="D42" s="38"/>
      <c r="E42" s="4">
        <v>55.0</v>
      </c>
      <c r="F42" s="79">
        <f t="shared" si="1"/>
        <v>41.66666667</v>
      </c>
      <c r="G42" s="4">
        <v>65.0</v>
      </c>
      <c r="H42" s="4">
        <v>60.0</v>
      </c>
      <c r="I42" s="4">
        <v>55.0</v>
      </c>
      <c r="J42" s="4">
        <v>70.0</v>
      </c>
      <c r="K42" s="4">
        <v>70.0</v>
      </c>
      <c r="L42" s="4">
        <v>55.0</v>
      </c>
      <c r="M42" s="108">
        <f t="shared" si="2"/>
        <v>62.5</v>
      </c>
      <c r="N42" s="4">
        <v>60.0</v>
      </c>
      <c r="O42" s="4">
        <v>65.0</v>
      </c>
      <c r="P42" s="4">
        <v>60.0</v>
      </c>
      <c r="Q42" s="4">
        <v>55.0</v>
      </c>
      <c r="R42" s="4">
        <v>55.0</v>
      </c>
      <c r="S42" s="4">
        <v>55.0</v>
      </c>
      <c r="T42" s="81">
        <f t="shared" si="3"/>
        <v>58.33333333</v>
      </c>
      <c r="U42" s="4">
        <v>65.0</v>
      </c>
      <c r="V42" s="4">
        <v>65.0</v>
      </c>
      <c r="W42" s="4">
        <v>65.0</v>
      </c>
      <c r="X42" s="4">
        <v>65.0</v>
      </c>
      <c r="Y42" s="4">
        <v>65.0</v>
      </c>
      <c r="Z42" s="109">
        <f t="shared" si="4"/>
        <v>65</v>
      </c>
      <c r="AB42" s="110">
        <f t="shared" si="5"/>
        <v>57.54166667</v>
      </c>
    </row>
    <row r="43">
      <c r="A43" s="2" t="s">
        <v>369</v>
      </c>
      <c r="B43" s="2" t="s">
        <v>370</v>
      </c>
      <c r="C43" s="4">
        <v>60.0</v>
      </c>
      <c r="D43" s="4">
        <v>55.0</v>
      </c>
      <c r="E43" s="4">
        <v>70.0</v>
      </c>
      <c r="F43" s="79">
        <f t="shared" si="1"/>
        <v>61.66666667</v>
      </c>
      <c r="G43" s="4">
        <v>60.0</v>
      </c>
      <c r="H43" s="36">
        <v>63.0</v>
      </c>
      <c r="I43" s="4">
        <v>55.0</v>
      </c>
      <c r="J43" s="4">
        <v>55.0</v>
      </c>
      <c r="K43" s="4">
        <v>60.0</v>
      </c>
      <c r="L43" s="4">
        <v>60.0</v>
      </c>
      <c r="M43" s="108">
        <f t="shared" si="2"/>
        <v>58.83333333</v>
      </c>
      <c r="N43" s="4">
        <v>55.0</v>
      </c>
      <c r="O43" s="4">
        <v>60.0</v>
      </c>
      <c r="P43" s="4">
        <v>70.0</v>
      </c>
      <c r="Q43" s="4">
        <v>55.0</v>
      </c>
      <c r="R43" s="4">
        <v>55.0</v>
      </c>
      <c r="S43" s="4">
        <v>55.0</v>
      </c>
      <c r="T43" s="81">
        <f t="shared" si="3"/>
        <v>58.33333333</v>
      </c>
      <c r="U43" s="4">
        <v>60.0</v>
      </c>
      <c r="V43" s="4">
        <v>95.0</v>
      </c>
      <c r="W43" s="4">
        <v>65.0</v>
      </c>
      <c r="X43" s="4">
        <v>80.0</v>
      </c>
      <c r="Y43" s="4">
        <v>80.0</v>
      </c>
      <c r="Z43" s="109">
        <f t="shared" si="4"/>
        <v>76</v>
      </c>
      <c r="AB43" s="110">
        <f t="shared" si="5"/>
        <v>65.475</v>
      </c>
    </row>
    <row r="44">
      <c r="A44" s="4" t="s">
        <v>336</v>
      </c>
      <c r="B44" s="27" t="s">
        <v>337</v>
      </c>
      <c r="C44" s="36">
        <v>63.0</v>
      </c>
      <c r="D44" s="2">
        <v>53.0</v>
      </c>
      <c r="E44" s="2">
        <v>59.0</v>
      </c>
      <c r="F44" s="79">
        <f t="shared" si="1"/>
        <v>58.33333333</v>
      </c>
      <c r="G44" s="36">
        <v>63.0</v>
      </c>
      <c r="H44" s="2">
        <v>59.0</v>
      </c>
      <c r="I44" s="2">
        <v>62.0</v>
      </c>
      <c r="J44" s="2">
        <v>68.0</v>
      </c>
      <c r="K44" s="2">
        <v>53.0</v>
      </c>
      <c r="L44" s="2">
        <v>59.0</v>
      </c>
      <c r="M44" s="108">
        <f t="shared" si="2"/>
        <v>60.66666667</v>
      </c>
      <c r="N44" s="36">
        <v>63.0</v>
      </c>
      <c r="O44" s="2">
        <v>68.0</v>
      </c>
      <c r="P44" s="2">
        <v>62.0</v>
      </c>
      <c r="Q44" s="2">
        <v>62.0</v>
      </c>
      <c r="R44" s="2">
        <v>56.0</v>
      </c>
      <c r="S44" s="2">
        <v>59.0</v>
      </c>
      <c r="T44" s="81">
        <f t="shared" si="3"/>
        <v>61.66666667</v>
      </c>
      <c r="U44" s="2">
        <v>59.0</v>
      </c>
      <c r="V44" s="2">
        <v>87.0</v>
      </c>
      <c r="W44" s="2">
        <v>62.0</v>
      </c>
      <c r="X44" s="2">
        <v>73.0</v>
      </c>
      <c r="Y44" s="2">
        <v>74.0</v>
      </c>
      <c r="Z44" s="109">
        <f t="shared" si="4"/>
        <v>71</v>
      </c>
      <c r="AB44" s="110">
        <f t="shared" si="5"/>
        <v>63.85</v>
      </c>
    </row>
    <row r="45">
      <c r="A45" s="2" t="s">
        <v>103</v>
      </c>
      <c r="B45" s="2" t="s">
        <v>104</v>
      </c>
      <c r="C45" s="2">
        <v>58.0</v>
      </c>
      <c r="D45" s="2">
        <v>61.0</v>
      </c>
      <c r="E45" s="2">
        <v>55.0</v>
      </c>
      <c r="F45" s="79">
        <f t="shared" si="1"/>
        <v>58</v>
      </c>
      <c r="G45" s="2">
        <v>68.0</v>
      </c>
      <c r="H45" s="2">
        <v>52.0</v>
      </c>
      <c r="I45" s="2">
        <v>58.0</v>
      </c>
      <c r="J45" s="2">
        <v>58.0</v>
      </c>
      <c r="K45" s="2">
        <v>61.0</v>
      </c>
      <c r="L45" s="2">
        <v>61.0</v>
      </c>
      <c r="M45" s="108">
        <f t="shared" si="2"/>
        <v>59.66666667</v>
      </c>
      <c r="N45" s="2">
        <v>55.0</v>
      </c>
      <c r="O45" s="2">
        <v>61.0</v>
      </c>
      <c r="P45" s="2">
        <v>55.0</v>
      </c>
      <c r="Q45" s="2">
        <v>55.0</v>
      </c>
      <c r="R45" s="2">
        <v>64.0</v>
      </c>
      <c r="S45" s="2">
        <v>58.0</v>
      </c>
      <c r="T45" s="81">
        <f t="shared" si="3"/>
        <v>58</v>
      </c>
      <c r="U45" s="36">
        <v>61.0</v>
      </c>
      <c r="V45" s="2">
        <v>88.0</v>
      </c>
      <c r="W45" s="36">
        <v>61.0</v>
      </c>
      <c r="X45" s="2">
        <v>77.0</v>
      </c>
      <c r="Y45" s="2">
        <v>84.0</v>
      </c>
      <c r="Z45" s="109">
        <f t="shared" si="4"/>
        <v>74.2</v>
      </c>
      <c r="AB45" s="110">
        <f t="shared" si="5"/>
        <v>64.08666667</v>
      </c>
    </row>
    <row r="46">
      <c r="A46" s="2" t="s">
        <v>387</v>
      </c>
      <c r="B46" s="2" t="s">
        <v>388</v>
      </c>
      <c r="C46" s="2">
        <v>61.0</v>
      </c>
      <c r="D46" s="2">
        <v>61.0</v>
      </c>
      <c r="E46" s="2">
        <v>68.0</v>
      </c>
      <c r="F46" s="79">
        <f t="shared" si="1"/>
        <v>63.33333333</v>
      </c>
      <c r="G46" s="2">
        <v>68.0</v>
      </c>
      <c r="H46" s="2">
        <v>64.0</v>
      </c>
      <c r="I46" s="2">
        <v>58.0</v>
      </c>
      <c r="J46" s="2">
        <v>68.0</v>
      </c>
      <c r="K46" s="2">
        <v>52.0</v>
      </c>
      <c r="L46" s="2">
        <v>68.0</v>
      </c>
      <c r="M46" s="108">
        <f t="shared" si="2"/>
        <v>63</v>
      </c>
      <c r="N46" s="2">
        <v>52.0</v>
      </c>
      <c r="O46" s="2">
        <v>61.0</v>
      </c>
      <c r="P46" s="2">
        <v>52.0</v>
      </c>
      <c r="Q46" s="2">
        <v>68.0</v>
      </c>
      <c r="R46" s="2">
        <v>52.0</v>
      </c>
      <c r="S46" s="2">
        <v>52.0</v>
      </c>
      <c r="T46" s="81">
        <f t="shared" si="3"/>
        <v>56.16666667</v>
      </c>
      <c r="U46" s="36">
        <v>61.0</v>
      </c>
      <c r="V46" s="2">
        <v>71.0</v>
      </c>
      <c r="W46" s="36">
        <v>61.0</v>
      </c>
      <c r="X46" s="2">
        <v>66.0</v>
      </c>
      <c r="Y46" s="2">
        <v>69.0</v>
      </c>
      <c r="Z46" s="109">
        <f t="shared" si="4"/>
        <v>65.6</v>
      </c>
      <c r="AB46" s="110">
        <f t="shared" si="5"/>
        <v>62.96833333</v>
      </c>
    </row>
    <row r="47">
      <c r="A47" s="2" t="s">
        <v>72</v>
      </c>
      <c r="B47" s="2" t="s">
        <v>73</v>
      </c>
      <c r="C47" s="4">
        <v>64.0</v>
      </c>
      <c r="D47" s="4">
        <v>64.0</v>
      </c>
      <c r="E47" s="4">
        <v>58.0</v>
      </c>
      <c r="F47" s="79">
        <f t="shared" si="1"/>
        <v>62</v>
      </c>
      <c r="G47" s="4">
        <v>52.0</v>
      </c>
      <c r="H47" s="4">
        <v>55.0</v>
      </c>
      <c r="I47" s="4">
        <v>58.0</v>
      </c>
      <c r="J47" s="4">
        <v>61.0</v>
      </c>
      <c r="K47" s="4">
        <v>58.0</v>
      </c>
      <c r="L47" s="4">
        <v>58.0</v>
      </c>
      <c r="M47" s="108">
        <f t="shared" si="2"/>
        <v>57</v>
      </c>
      <c r="N47" s="4">
        <v>58.0</v>
      </c>
      <c r="O47" s="4">
        <v>64.0</v>
      </c>
      <c r="P47" s="4">
        <v>52.0</v>
      </c>
      <c r="Q47" s="4">
        <v>52.0</v>
      </c>
      <c r="R47" s="4">
        <v>55.0</v>
      </c>
      <c r="S47" s="4">
        <v>55.0</v>
      </c>
      <c r="T47" s="81">
        <f t="shared" si="3"/>
        <v>56</v>
      </c>
      <c r="U47" s="4">
        <v>58.0</v>
      </c>
      <c r="V47" s="4">
        <v>68.0</v>
      </c>
      <c r="W47" s="4">
        <v>61.0</v>
      </c>
      <c r="X47" s="4">
        <v>63.0</v>
      </c>
      <c r="Y47" s="4">
        <v>64.0</v>
      </c>
      <c r="Z47" s="109">
        <f t="shared" si="4"/>
        <v>62.8</v>
      </c>
      <c r="AB47" s="110">
        <f t="shared" si="5"/>
        <v>60.13</v>
      </c>
    </row>
    <row r="48">
      <c r="A48" s="4" t="s">
        <v>373</v>
      </c>
      <c r="B48" s="27" t="s">
        <v>374</v>
      </c>
      <c r="C48" s="36">
        <v>62.0</v>
      </c>
      <c r="D48" s="2">
        <v>61.0</v>
      </c>
      <c r="E48" s="2">
        <v>54.0</v>
      </c>
      <c r="F48" s="79">
        <f t="shared" si="1"/>
        <v>59</v>
      </c>
      <c r="G48" s="36">
        <v>62.0</v>
      </c>
      <c r="H48" s="2">
        <v>68.0</v>
      </c>
      <c r="I48" s="2">
        <v>64.0</v>
      </c>
      <c r="J48" s="2">
        <v>68.0</v>
      </c>
      <c r="K48" s="2">
        <v>51.0</v>
      </c>
      <c r="L48" s="2">
        <v>61.0</v>
      </c>
      <c r="M48" s="108">
        <f t="shared" si="2"/>
        <v>62.33333333</v>
      </c>
      <c r="N48" s="36">
        <v>62.0</v>
      </c>
      <c r="O48" s="2">
        <v>64.0</v>
      </c>
      <c r="P48" s="2">
        <v>54.0</v>
      </c>
      <c r="Q48" s="2">
        <v>51.0</v>
      </c>
      <c r="R48" s="2">
        <v>64.0</v>
      </c>
      <c r="S48" s="2">
        <v>54.0</v>
      </c>
      <c r="T48" s="81">
        <f t="shared" si="3"/>
        <v>58.16666667</v>
      </c>
      <c r="U48" s="2">
        <v>58.0</v>
      </c>
      <c r="V48" s="2">
        <v>81.0</v>
      </c>
      <c r="W48" s="2">
        <v>62.0</v>
      </c>
      <c r="X48" s="2">
        <v>69.0</v>
      </c>
      <c r="Y48" s="2">
        <v>70.0</v>
      </c>
      <c r="Z48" s="109">
        <f t="shared" si="4"/>
        <v>68</v>
      </c>
      <c r="AB48" s="110">
        <f t="shared" si="5"/>
        <v>62.85833333</v>
      </c>
    </row>
    <row r="49">
      <c r="A49" s="4" t="s">
        <v>243</v>
      </c>
      <c r="B49" s="27" t="s">
        <v>244</v>
      </c>
      <c r="C49" s="36">
        <v>62.0</v>
      </c>
      <c r="D49" s="2">
        <v>54.0</v>
      </c>
      <c r="E49" s="2">
        <v>50.0</v>
      </c>
      <c r="F49" s="79">
        <f t="shared" si="1"/>
        <v>55.33333333</v>
      </c>
      <c r="G49" s="36">
        <v>62.0</v>
      </c>
      <c r="H49" s="2">
        <v>64.0</v>
      </c>
      <c r="I49" s="2">
        <v>57.0</v>
      </c>
      <c r="J49" s="2">
        <v>54.0</v>
      </c>
      <c r="K49" s="2">
        <v>54.0</v>
      </c>
      <c r="L49" s="2">
        <v>64.0</v>
      </c>
      <c r="M49" s="108">
        <f t="shared" si="2"/>
        <v>59.16666667</v>
      </c>
      <c r="N49" s="36">
        <v>62.0</v>
      </c>
      <c r="O49" s="2">
        <v>61.0</v>
      </c>
      <c r="P49" s="2">
        <v>54.0</v>
      </c>
      <c r="Q49" s="2">
        <v>50.0</v>
      </c>
      <c r="R49" s="2">
        <v>64.0</v>
      </c>
      <c r="S49" s="2">
        <v>61.0</v>
      </c>
      <c r="T49" s="81">
        <f t="shared" si="3"/>
        <v>58.66666667</v>
      </c>
      <c r="U49" s="2">
        <v>60.0</v>
      </c>
      <c r="V49" s="2">
        <v>73.0</v>
      </c>
      <c r="W49" s="2">
        <v>63.0</v>
      </c>
      <c r="X49" s="2">
        <v>67.0</v>
      </c>
      <c r="Y49" s="2">
        <v>70.0</v>
      </c>
      <c r="Z49" s="109">
        <f t="shared" si="4"/>
        <v>66.6</v>
      </c>
      <c r="AB49" s="110">
        <f t="shared" si="5"/>
        <v>60.735</v>
      </c>
    </row>
    <row r="50">
      <c r="A50" s="2" t="s">
        <v>400</v>
      </c>
      <c r="B50" s="2" t="s">
        <v>401</v>
      </c>
      <c r="C50" s="2">
        <v>54.0</v>
      </c>
      <c r="D50" s="2">
        <v>54.0</v>
      </c>
      <c r="E50" s="2">
        <v>61.0</v>
      </c>
      <c r="F50" s="79">
        <f t="shared" si="1"/>
        <v>56.33333333</v>
      </c>
      <c r="G50" s="2">
        <v>50.0</v>
      </c>
      <c r="H50" s="2">
        <v>54.0</v>
      </c>
      <c r="I50" s="2">
        <v>68.0</v>
      </c>
      <c r="J50" s="2">
        <v>68.0</v>
      </c>
      <c r="K50" s="2">
        <v>68.0</v>
      </c>
      <c r="L50" s="2">
        <v>64.0</v>
      </c>
      <c r="M50" s="108">
        <f t="shared" si="2"/>
        <v>62</v>
      </c>
      <c r="N50" s="2">
        <v>54.0</v>
      </c>
      <c r="O50" s="2">
        <v>68.0</v>
      </c>
      <c r="P50" s="2">
        <v>61.0</v>
      </c>
      <c r="Q50" s="2">
        <v>61.0</v>
      </c>
      <c r="R50" s="2">
        <v>68.0</v>
      </c>
      <c r="S50" s="2">
        <v>57.0</v>
      </c>
      <c r="T50" s="81">
        <f t="shared" si="3"/>
        <v>61.5</v>
      </c>
      <c r="U50" s="36">
        <v>61.0</v>
      </c>
      <c r="V50" s="2">
        <v>84.0</v>
      </c>
      <c r="W50" s="36">
        <v>61.0</v>
      </c>
      <c r="X50" s="2">
        <v>69.0</v>
      </c>
      <c r="Y50" s="2">
        <v>71.0</v>
      </c>
      <c r="Z50" s="109">
        <f t="shared" si="4"/>
        <v>69.2</v>
      </c>
      <c r="AB50" s="110">
        <f t="shared" si="5"/>
        <v>63.02833333</v>
      </c>
    </row>
    <row r="51">
      <c r="A51" s="2" t="s">
        <v>107</v>
      </c>
      <c r="B51" s="2" t="s">
        <v>108</v>
      </c>
      <c r="C51" s="2">
        <v>54.0</v>
      </c>
      <c r="D51" s="2">
        <v>64.0</v>
      </c>
      <c r="E51" s="2">
        <v>68.0</v>
      </c>
      <c r="F51" s="79">
        <f t="shared" si="1"/>
        <v>62</v>
      </c>
      <c r="G51" s="2">
        <v>57.0</v>
      </c>
      <c r="H51" s="2">
        <v>54.0</v>
      </c>
      <c r="I51" s="2">
        <v>64.0</v>
      </c>
      <c r="J51" s="2">
        <v>61.0</v>
      </c>
      <c r="K51" s="2">
        <v>61.0</v>
      </c>
      <c r="L51" s="2">
        <v>68.0</v>
      </c>
      <c r="M51" s="108">
        <f t="shared" si="2"/>
        <v>60.83333333</v>
      </c>
      <c r="N51" s="2">
        <v>57.0</v>
      </c>
      <c r="O51" s="2">
        <v>57.0</v>
      </c>
      <c r="P51" s="2">
        <v>50.0</v>
      </c>
      <c r="Q51" s="2">
        <v>50.0</v>
      </c>
      <c r="R51" s="2">
        <v>68.0</v>
      </c>
      <c r="S51" s="2">
        <v>68.0</v>
      </c>
      <c r="T51" s="81">
        <f t="shared" si="3"/>
        <v>58.33333333</v>
      </c>
      <c r="U51" s="36">
        <v>61.0</v>
      </c>
      <c r="V51" s="2">
        <v>72.0</v>
      </c>
      <c r="W51" s="36">
        <v>61.0</v>
      </c>
      <c r="X51" s="2">
        <v>63.0</v>
      </c>
      <c r="Y51" s="2">
        <v>63.0</v>
      </c>
      <c r="Z51" s="109">
        <f t="shared" si="4"/>
        <v>64</v>
      </c>
      <c r="AB51" s="110">
        <f t="shared" si="5"/>
        <v>61.85833333</v>
      </c>
    </row>
    <row r="52">
      <c r="A52" s="4" t="s">
        <v>261</v>
      </c>
      <c r="B52" s="27" t="s">
        <v>262</v>
      </c>
      <c r="C52" s="36">
        <v>64.0</v>
      </c>
      <c r="D52" s="2">
        <v>50.0</v>
      </c>
      <c r="E52" s="2">
        <v>64.0</v>
      </c>
      <c r="F52" s="79">
        <f t="shared" si="1"/>
        <v>59.33333333</v>
      </c>
      <c r="G52" s="36">
        <v>64.0</v>
      </c>
      <c r="H52" s="2">
        <v>50.0</v>
      </c>
      <c r="I52" s="2">
        <v>54.0</v>
      </c>
      <c r="J52" s="2">
        <v>61.0</v>
      </c>
      <c r="K52" s="2">
        <v>64.0</v>
      </c>
      <c r="L52" s="2">
        <v>54.0</v>
      </c>
      <c r="M52" s="108">
        <f t="shared" si="2"/>
        <v>57.83333333</v>
      </c>
      <c r="N52" s="36">
        <v>64.0</v>
      </c>
      <c r="O52" s="2">
        <v>54.0</v>
      </c>
      <c r="P52" s="2">
        <v>68.0</v>
      </c>
      <c r="Q52" s="2">
        <v>54.0</v>
      </c>
      <c r="R52" s="2">
        <v>68.0</v>
      </c>
      <c r="S52" s="2">
        <v>68.0</v>
      </c>
      <c r="T52" s="81">
        <f t="shared" si="3"/>
        <v>62.66666667</v>
      </c>
      <c r="U52" s="2">
        <v>59.0</v>
      </c>
      <c r="V52" s="2">
        <v>87.0</v>
      </c>
      <c r="W52" s="2">
        <v>61.0</v>
      </c>
      <c r="X52" s="2">
        <v>73.0</v>
      </c>
      <c r="Y52" s="2">
        <v>74.0</v>
      </c>
      <c r="Z52" s="109">
        <f t="shared" si="4"/>
        <v>70.8</v>
      </c>
      <c r="AB52" s="110">
        <f t="shared" si="5"/>
        <v>63.47166667</v>
      </c>
    </row>
    <row r="53">
      <c r="A53" s="2" t="s">
        <v>281</v>
      </c>
      <c r="B53" s="2" t="s">
        <v>282</v>
      </c>
      <c r="C53" s="2">
        <v>65.0</v>
      </c>
      <c r="D53" s="36">
        <v>64.0</v>
      </c>
      <c r="E53" s="2">
        <v>55.0</v>
      </c>
      <c r="F53" s="79">
        <f t="shared" si="1"/>
        <v>61.33333333</v>
      </c>
      <c r="G53" s="2">
        <v>60.0</v>
      </c>
      <c r="H53" s="2">
        <v>63.0</v>
      </c>
      <c r="I53" s="2">
        <v>60.0</v>
      </c>
      <c r="J53" s="2">
        <v>65.0</v>
      </c>
      <c r="K53" s="36">
        <v>64.0</v>
      </c>
      <c r="L53" s="2">
        <v>68.0</v>
      </c>
      <c r="M53" s="108">
        <f t="shared" si="2"/>
        <v>63.33333333</v>
      </c>
      <c r="N53" s="2">
        <v>65.0</v>
      </c>
      <c r="O53" s="2">
        <v>60.0</v>
      </c>
      <c r="P53" s="2">
        <v>63.0</v>
      </c>
      <c r="Q53" s="2">
        <v>49.0</v>
      </c>
      <c r="R53" s="2">
        <v>49.0</v>
      </c>
      <c r="S53" s="2">
        <v>65.0</v>
      </c>
      <c r="T53" s="81">
        <f t="shared" si="3"/>
        <v>58.5</v>
      </c>
      <c r="U53" s="2">
        <v>63.0</v>
      </c>
      <c r="V53" s="2">
        <v>82.0</v>
      </c>
      <c r="W53" s="2">
        <v>67.0</v>
      </c>
      <c r="X53" s="2">
        <v>73.0</v>
      </c>
      <c r="Y53" s="2">
        <v>75.0</v>
      </c>
      <c r="Z53" s="109">
        <f t="shared" si="4"/>
        <v>72</v>
      </c>
      <c r="AB53" s="110">
        <f t="shared" si="5"/>
        <v>65.14166667</v>
      </c>
    </row>
    <row r="54">
      <c r="A54" s="2" t="s">
        <v>457</v>
      </c>
      <c r="B54" s="2" t="s">
        <v>458</v>
      </c>
      <c r="C54" s="4">
        <v>52.0</v>
      </c>
      <c r="D54" s="4">
        <v>45.0</v>
      </c>
      <c r="E54" s="4">
        <v>39.0</v>
      </c>
      <c r="F54" s="79">
        <f t="shared" si="1"/>
        <v>45.33333333</v>
      </c>
      <c r="G54" s="4">
        <v>43.0</v>
      </c>
      <c r="H54" s="4">
        <v>35.0</v>
      </c>
      <c r="I54" s="36">
        <v>49.0</v>
      </c>
      <c r="J54" s="4">
        <v>52.0</v>
      </c>
      <c r="K54" s="4">
        <v>58.0</v>
      </c>
      <c r="L54" s="4">
        <v>43.0</v>
      </c>
      <c r="M54" s="108">
        <f t="shared" si="2"/>
        <v>46.66666667</v>
      </c>
      <c r="N54" s="4">
        <v>58.0</v>
      </c>
      <c r="O54" s="4">
        <v>58.0</v>
      </c>
      <c r="P54" s="36">
        <v>49.0</v>
      </c>
      <c r="Q54" s="4">
        <v>45.0</v>
      </c>
      <c r="R54" s="4">
        <v>39.0</v>
      </c>
      <c r="S54" s="4">
        <v>41.0</v>
      </c>
      <c r="T54" s="81">
        <f t="shared" si="3"/>
        <v>48.33333333</v>
      </c>
      <c r="U54" s="4">
        <v>51.0</v>
      </c>
      <c r="V54" s="4">
        <v>64.0</v>
      </c>
      <c r="W54" s="4">
        <v>51.0</v>
      </c>
      <c r="X54" s="4">
        <v>57.0</v>
      </c>
      <c r="Y54" s="4">
        <v>56.0</v>
      </c>
      <c r="Z54" s="109">
        <f t="shared" si="4"/>
        <v>55.8</v>
      </c>
      <c r="AB54" s="110">
        <f t="shared" si="5"/>
        <v>49.78</v>
      </c>
    </row>
    <row r="55">
      <c r="A55" s="2" t="s">
        <v>133</v>
      </c>
      <c r="B55" s="2" t="s">
        <v>134</v>
      </c>
      <c r="C55" s="2">
        <v>68.0</v>
      </c>
      <c r="D55" s="2">
        <v>51.0</v>
      </c>
      <c r="E55" s="2">
        <v>62.0</v>
      </c>
      <c r="F55" s="79">
        <f t="shared" si="1"/>
        <v>60.33333333</v>
      </c>
      <c r="G55" s="2">
        <v>60.0</v>
      </c>
      <c r="H55" s="2">
        <v>51.0</v>
      </c>
      <c r="I55" s="2">
        <v>71.0</v>
      </c>
      <c r="J55" s="2">
        <v>62.0</v>
      </c>
      <c r="K55" s="2">
        <v>57.0</v>
      </c>
      <c r="L55" s="2">
        <v>62.0</v>
      </c>
      <c r="M55" s="108">
        <f t="shared" si="2"/>
        <v>60.5</v>
      </c>
      <c r="N55" s="2">
        <v>51.0</v>
      </c>
      <c r="O55" s="2">
        <v>54.0</v>
      </c>
      <c r="P55" s="2">
        <v>65.0</v>
      </c>
      <c r="Q55" s="2">
        <v>68.0</v>
      </c>
      <c r="R55" s="2">
        <v>46.0</v>
      </c>
      <c r="S55" s="2">
        <v>49.0</v>
      </c>
      <c r="T55" s="81">
        <f t="shared" si="3"/>
        <v>55.5</v>
      </c>
      <c r="U55" s="36">
        <v>55.0</v>
      </c>
      <c r="V55" s="2">
        <v>82.0</v>
      </c>
      <c r="W55" s="36">
        <v>55.0</v>
      </c>
      <c r="X55" s="2">
        <v>73.0</v>
      </c>
      <c r="Y55" s="2">
        <v>78.0</v>
      </c>
      <c r="Z55" s="109">
        <f t="shared" si="4"/>
        <v>68.6</v>
      </c>
      <c r="AB55" s="110">
        <f t="shared" si="5"/>
        <v>62.54333333</v>
      </c>
    </row>
    <row r="56">
      <c r="A56" s="2" t="s">
        <v>307</v>
      </c>
      <c r="B56" s="2" t="s">
        <v>308</v>
      </c>
      <c r="C56" s="4">
        <v>61.0</v>
      </c>
      <c r="D56" s="4">
        <v>66.0</v>
      </c>
      <c r="E56" s="4">
        <v>63.0</v>
      </c>
      <c r="F56" s="79">
        <f t="shared" si="1"/>
        <v>63.33333333</v>
      </c>
      <c r="G56" s="4">
        <v>61.0</v>
      </c>
      <c r="H56" s="4">
        <v>61.0</v>
      </c>
      <c r="I56" s="4">
        <v>68.0</v>
      </c>
      <c r="J56" s="4">
        <v>60.0</v>
      </c>
      <c r="K56" s="4">
        <v>67.0</v>
      </c>
      <c r="L56" s="4">
        <v>63.0</v>
      </c>
      <c r="M56" s="108">
        <f t="shared" si="2"/>
        <v>63.33333333</v>
      </c>
      <c r="N56" s="4">
        <v>57.0</v>
      </c>
      <c r="O56" s="4">
        <v>66.0</v>
      </c>
      <c r="P56" s="4">
        <v>65.0</v>
      </c>
      <c r="Q56" s="4">
        <v>65.0</v>
      </c>
      <c r="R56" s="4">
        <v>60.0</v>
      </c>
      <c r="S56" s="4">
        <v>61.0</v>
      </c>
      <c r="T56" s="81">
        <f t="shared" si="3"/>
        <v>62.33333333</v>
      </c>
      <c r="U56" s="4">
        <v>59.0</v>
      </c>
      <c r="V56" s="4">
        <v>84.0</v>
      </c>
      <c r="W56" s="4">
        <v>64.0</v>
      </c>
      <c r="X56" s="4">
        <v>69.0</v>
      </c>
      <c r="Y56" s="4">
        <v>66.0</v>
      </c>
      <c r="Z56" s="109">
        <f t="shared" si="4"/>
        <v>68.4</v>
      </c>
      <c r="AB56" s="110">
        <f t="shared" si="5"/>
        <v>64.95666667</v>
      </c>
    </row>
    <row r="57">
      <c r="A57" s="2" t="s">
        <v>196</v>
      </c>
      <c r="B57" s="2" t="s">
        <v>197</v>
      </c>
      <c r="C57" s="2">
        <v>53.0</v>
      </c>
      <c r="D57" s="36">
        <v>58.0</v>
      </c>
      <c r="E57" s="2">
        <v>65.0</v>
      </c>
      <c r="F57" s="79">
        <f t="shared" si="1"/>
        <v>58.66666667</v>
      </c>
      <c r="G57" s="2">
        <v>53.0</v>
      </c>
      <c r="H57" s="2">
        <v>65.0</v>
      </c>
      <c r="I57" s="2">
        <v>65.0</v>
      </c>
      <c r="J57" s="2">
        <v>65.0</v>
      </c>
      <c r="K57" s="36">
        <v>58.0</v>
      </c>
      <c r="L57" s="2">
        <v>59.0</v>
      </c>
      <c r="M57" s="108">
        <f t="shared" si="2"/>
        <v>60.83333333</v>
      </c>
      <c r="N57" s="2">
        <v>68.0</v>
      </c>
      <c r="O57" s="2">
        <v>56.0</v>
      </c>
      <c r="P57" s="2">
        <v>62.0</v>
      </c>
      <c r="Q57" s="2">
        <v>56.0</v>
      </c>
      <c r="R57" s="2">
        <v>68.0</v>
      </c>
      <c r="S57" s="2">
        <v>68.0</v>
      </c>
      <c r="T57" s="81">
        <f t="shared" si="3"/>
        <v>63</v>
      </c>
      <c r="U57" s="2">
        <v>58.0</v>
      </c>
      <c r="V57" s="2">
        <v>88.0</v>
      </c>
      <c r="W57" s="2">
        <v>64.0</v>
      </c>
      <c r="X57" s="2">
        <v>72.0</v>
      </c>
      <c r="Y57" s="2">
        <v>71.0</v>
      </c>
      <c r="Z57" s="109">
        <f t="shared" si="4"/>
        <v>70.6</v>
      </c>
      <c r="AB57" s="110">
        <f t="shared" si="5"/>
        <v>64.035</v>
      </c>
    </row>
    <row r="58">
      <c r="F58" s="84"/>
      <c r="M58" s="83"/>
      <c r="T58" s="83"/>
      <c r="Z58" s="71"/>
      <c r="AB58" s="83"/>
    </row>
    <row r="59">
      <c r="F59" s="84"/>
      <c r="M59" s="83"/>
      <c r="T59" s="83"/>
      <c r="Z59" s="71"/>
      <c r="AB59" s="83"/>
    </row>
    <row r="60">
      <c r="F60" s="84"/>
      <c r="M60" s="83"/>
      <c r="T60" s="83"/>
      <c r="Z60" s="71"/>
      <c r="AB60" s="83"/>
    </row>
    <row r="61">
      <c r="A61" s="85" t="s">
        <v>478</v>
      </c>
      <c r="B61" s="64"/>
      <c r="C61" s="63"/>
      <c r="F61" s="111"/>
      <c r="G61" s="86" t="s">
        <v>480</v>
      </c>
      <c r="H61" s="71"/>
      <c r="I61" s="30"/>
      <c r="J61" s="30"/>
      <c r="M61" s="83"/>
      <c r="T61" s="83"/>
      <c r="Z61" s="71"/>
      <c r="AB61" s="83"/>
    </row>
    <row r="62">
      <c r="A62" s="87" t="s">
        <v>481</v>
      </c>
      <c r="B62" s="24" t="s">
        <v>21</v>
      </c>
      <c r="C62" s="24">
        <f t="shared" ref="C62:C64" si="6">100/3</f>
        <v>33.33333333</v>
      </c>
      <c r="D62" s="24">
        <f t="shared" ref="D62:D81" si="7">C62/100</f>
        <v>0.3333333333</v>
      </c>
      <c r="F62" s="111"/>
      <c r="G62" s="86"/>
      <c r="H62" s="88" t="s">
        <v>482</v>
      </c>
      <c r="I62" s="89">
        <v>25.0</v>
      </c>
      <c r="J62" s="90">
        <f t="shared" ref="J62:J65" si="8">I62/100</f>
        <v>0.25</v>
      </c>
      <c r="M62" s="83"/>
      <c r="T62" s="83"/>
      <c r="Z62" s="71"/>
      <c r="AB62" s="83"/>
    </row>
    <row r="63">
      <c r="A63" s="63"/>
      <c r="B63" s="24" t="s">
        <v>22</v>
      </c>
      <c r="C63" s="24">
        <f t="shared" si="6"/>
        <v>33.33333333</v>
      </c>
      <c r="D63" s="24">
        <f t="shared" si="7"/>
        <v>0.3333333333</v>
      </c>
      <c r="F63" s="111"/>
      <c r="G63" s="86"/>
      <c r="H63" s="91" t="s">
        <v>483</v>
      </c>
      <c r="I63" s="92">
        <v>25.0</v>
      </c>
      <c r="J63" s="93">
        <f t="shared" si="8"/>
        <v>0.25</v>
      </c>
      <c r="M63" s="83"/>
      <c r="T63" s="83"/>
      <c r="Z63" s="71"/>
      <c r="AB63" s="83"/>
    </row>
    <row r="64">
      <c r="A64" s="71"/>
      <c r="B64" s="24" t="s">
        <v>23</v>
      </c>
      <c r="C64" s="24">
        <f t="shared" si="6"/>
        <v>33.33333333</v>
      </c>
      <c r="D64" s="24">
        <f t="shared" si="7"/>
        <v>0.3333333333</v>
      </c>
      <c r="F64" s="111"/>
      <c r="G64" s="86"/>
      <c r="H64" s="94" t="s">
        <v>18</v>
      </c>
      <c r="I64" s="95">
        <v>15.0</v>
      </c>
      <c r="J64" s="96">
        <f t="shared" si="8"/>
        <v>0.15</v>
      </c>
      <c r="M64" s="83"/>
      <c r="T64" s="83"/>
      <c r="Z64" s="71"/>
      <c r="AB64" s="83"/>
    </row>
    <row r="65">
      <c r="A65" s="97" t="s">
        <v>484</v>
      </c>
      <c r="B65" s="14" t="s">
        <v>24</v>
      </c>
      <c r="C65" s="14">
        <f t="shared" ref="C65:C76" si="9">100/6</f>
        <v>16.66666667</v>
      </c>
      <c r="D65" s="14">
        <f t="shared" si="7"/>
        <v>0.1666666667</v>
      </c>
      <c r="E65" s="7"/>
      <c r="F65" s="112"/>
      <c r="G65" s="98"/>
      <c r="H65" s="99" t="s">
        <v>485</v>
      </c>
      <c r="I65" s="100">
        <v>35.0</v>
      </c>
      <c r="J65" s="101">
        <f t="shared" si="8"/>
        <v>0.35</v>
      </c>
      <c r="M65" s="83"/>
      <c r="T65" s="83"/>
      <c r="Z65" s="71"/>
      <c r="AB65" s="83"/>
    </row>
    <row r="66">
      <c r="A66" s="71"/>
      <c r="B66" s="14" t="s">
        <v>25</v>
      </c>
      <c r="C66" s="14">
        <f t="shared" si="9"/>
        <v>16.66666667</v>
      </c>
      <c r="D66" s="14">
        <f t="shared" si="7"/>
        <v>0.1666666667</v>
      </c>
      <c r="F66" s="84"/>
      <c r="H66" s="83"/>
      <c r="M66" s="83"/>
      <c r="T66" s="83"/>
      <c r="Z66" s="71"/>
      <c r="AB66" s="83"/>
    </row>
    <row r="67">
      <c r="A67" s="71"/>
      <c r="B67" s="14" t="s">
        <v>26</v>
      </c>
      <c r="C67" s="14">
        <f t="shared" si="9"/>
        <v>16.66666667</v>
      </c>
      <c r="D67" s="14">
        <f t="shared" si="7"/>
        <v>0.1666666667</v>
      </c>
      <c r="F67" s="84"/>
      <c r="H67" s="83"/>
      <c r="M67" s="83"/>
      <c r="T67" s="83"/>
      <c r="Z67" s="71"/>
      <c r="AB67" s="83"/>
    </row>
    <row r="68">
      <c r="A68" s="71"/>
      <c r="B68" s="14" t="s">
        <v>27</v>
      </c>
      <c r="C68" s="14">
        <f t="shared" si="9"/>
        <v>16.66666667</v>
      </c>
      <c r="D68" s="14">
        <f t="shared" si="7"/>
        <v>0.1666666667</v>
      </c>
      <c r="F68" s="84"/>
      <c r="H68" s="83"/>
      <c r="M68" s="83"/>
      <c r="T68" s="83"/>
      <c r="Z68" s="71"/>
      <c r="AB68" s="83"/>
    </row>
    <row r="69">
      <c r="A69" s="71"/>
      <c r="B69" s="14" t="s">
        <v>28</v>
      </c>
      <c r="C69" s="14">
        <f t="shared" si="9"/>
        <v>16.66666667</v>
      </c>
      <c r="D69" s="14">
        <f t="shared" si="7"/>
        <v>0.1666666667</v>
      </c>
      <c r="F69" s="84"/>
      <c r="H69" s="83"/>
      <c r="M69" s="83"/>
      <c r="T69" s="83"/>
      <c r="Z69" s="71"/>
      <c r="AB69" s="83"/>
    </row>
    <row r="70">
      <c r="A70" s="97"/>
      <c r="B70" s="14" t="s">
        <v>29</v>
      </c>
      <c r="C70" s="14">
        <f t="shared" si="9"/>
        <v>16.66666667</v>
      </c>
      <c r="D70" s="14">
        <f t="shared" si="7"/>
        <v>0.1666666667</v>
      </c>
      <c r="F70" s="84"/>
      <c r="H70" s="83"/>
      <c r="M70" s="83"/>
      <c r="T70" s="83"/>
      <c r="Z70" s="71"/>
      <c r="AB70" s="83"/>
    </row>
    <row r="71">
      <c r="A71" s="97" t="s">
        <v>18</v>
      </c>
      <c r="B71" s="15" t="s">
        <v>30</v>
      </c>
      <c r="C71" s="15">
        <f t="shared" si="9"/>
        <v>16.66666667</v>
      </c>
      <c r="D71" s="15">
        <f t="shared" si="7"/>
        <v>0.1666666667</v>
      </c>
      <c r="E71" s="7"/>
      <c r="F71" s="102"/>
      <c r="G71" s="7"/>
      <c r="H71" s="7"/>
      <c r="M71" s="83"/>
      <c r="T71" s="83"/>
      <c r="Z71" s="71"/>
      <c r="AB71" s="83"/>
    </row>
    <row r="72">
      <c r="A72" s="71"/>
      <c r="B72" s="15" t="s">
        <v>31</v>
      </c>
      <c r="C72" s="15">
        <f t="shared" si="9"/>
        <v>16.66666667</v>
      </c>
      <c r="D72" s="15">
        <f t="shared" si="7"/>
        <v>0.1666666667</v>
      </c>
      <c r="F72" s="84"/>
      <c r="H72" s="83"/>
      <c r="M72" s="83"/>
      <c r="T72" s="83"/>
      <c r="Z72" s="71"/>
      <c r="AB72" s="83"/>
    </row>
    <row r="73">
      <c r="A73" s="71"/>
      <c r="B73" s="15" t="s">
        <v>32</v>
      </c>
      <c r="C73" s="15">
        <f t="shared" si="9"/>
        <v>16.66666667</v>
      </c>
      <c r="D73" s="15">
        <f t="shared" si="7"/>
        <v>0.1666666667</v>
      </c>
      <c r="F73" s="84"/>
      <c r="H73" s="83"/>
      <c r="M73" s="83"/>
      <c r="T73" s="83"/>
      <c r="Z73" s="71"/>
      <c r="AB73" s="83"/>
    </row>
    <row r="74">
      <c r="A74" s="71"/>
      <c r="B74" s="15" t="s">
        <v>33</v>
      </c>
      <c r="C74" s="15">
        <f t="shared" si="9"/>
        <v>16.66666667</v>
      </c>
      <c r="D74" s="15">
        <f t="shared" si="7"/>
        <v>0.1666666667</v>
      </c>
      <c r="F74" s="84"/>
      <c r="H74" s="83"/>
      <c r="M74" s="83"/>
      <c r="T74" s="83"/>
      <c r="Z74" s="71"/>
      <c r="AB74" s="83"/>
    </row>
    <row r="75">
      <c r="A75" s="97"/>
      <c r="B75" s="15" t="s">
        <v>34</v>
      </c>
      <c r="C75" s="15">
        <f t="shared" si="9"/>
        <v>16.66666667</v>
      </c>
      <c r="D75" s="15">
        <f t="shared" si="7"/>
        <v>0.1666666667</v>
      </c>
      <c r="F75" s="84"/>
      <c r="H75" s="83"/>
      <c r="M75" s="83"/>
      <c r="T75" s="83"/>
      <c r="Z75" s="71"/>
      <c r="AB75" s="83"/>
    </row>
    <row r="76">
      <c r="A76" s="97"/>
      <c r="B76" s="15" t="s">
        <v>35</v>
      </c>
      <c r="C76" s="15">
        <f t="shared" si="9"/>
        <v>16.66666667</v>
      </c>
      <c r="D76" s="15">
        <f t="shared" si="7"/>
        <v>0.1666666667</v>
      </c>
      <c r="F76" s="84"/>
      <c r="H76" s="83"/>
      <c r="M76" s="83"/>
      <c r="T76" s="83"/>
      <c r="Z76" s="71"/>
      <c r="AB76" s="83"/>
    </row>
    <row r="77">
      <c r="A77" s="97" t="s">
        <v>485</v>
      </c>
      <c r="B77" s="25" t="s">
        <v>36</v>
      </c>
      <c r="C77" s="25">
        <f t="shared" ref="C77:C81" si="10">100/5</f>
        <v>20</v>
      </c>
      <c r="D77" s="16">
        <f t="shared" si="7"/>
        <v>0.2</v>
      </c>
      <c r="E77" s="6"/>
      <c r="F77" s="102"/>
      <c r="G77" s="7"/>
      <c r="H77" s="83"/>
      <c r="M77" s="83"/>
      <c r="T77" s="83"/>
      <c r="Z77" s="71"/>
      <c r="AB77" s="83"/>
    </row>
    <row r="78">
      <c r="A78" s="30"/>
      <c r="B78" s="25" t="s">
        <v>37</v>
      </c>
      <c r="C78" s="25">
        <f t="shared" si="10"/>
        <v>20</v>
      </c>
      <c r="D78" s="16">
        <f t="shared" si="7"/>
        <v>0.2</v>
      </c>
      <c r="F78" s="84"/>
      <c r="H78" s="83"/>
      <c r="M78" s="83"/>
      <c r="T78" s="83"/>
      <c r="Z78" s="71"/>
      <c r="AB78" s="83"/>
    </row>
    <row r="79">
      <c r="A79" s="30"/>
      <c r="B79" s="16" t="s">
        <v>38</v>
      </c>
      <c r="C79" s="25">
        <f t="shared" si="10"/>
        <v>20</v>
      </c>
      <c r="D79" s="16">
        <f t="shared" si="7"/>
        <v>0.2</v>
      </c>
      <c r="F79" s="84"/>
      <c r="H79" s="83"/>
      <c r="M79" s="83"/>
      <c r="T79" s="83"/>
      <c r="Z79" s="71"/>
      <c r="AB79" s="83"/>
    </row>
    <row r="80">
      <c r="A80" s="30"/>
      <c r="B80" s="25" t="s">
        <v>39</v>
      </c>
      <c r="C80" s="25">
        <f t="shared" si="10"/>
        <v>20</v>
      </c>
      <c r="D80" s="16">
        <f t="shared" si="7"/>
        <v>0.2</v>
      </c>
      <c r="F80" s="84"/>
      <c r="H80" s="83"/>
      <c r="M80" s="83"/>
      <c r="T80" s="83"/>
      <c r="Z80" s="71"/>
      <c r="AB80" s="83"/>
    </row>
    <row r="81">
      <c r="A81" s="30"/>
      <c r="B81" s="16" t="s">
        <v>40</v>
      </c>
      <c r="C81" s="25">
        <f t="shared" si="10"/>
        <v>20</v>
      </c>
      <c r="D81" s="16">
        <f t="shared" si="7"/>
        <v>0.2</v>
      </c>
      <c r="F81" s="84"/>
      <c r="H81" s="83"/>
      <c r="M81" s="83"/>
      <c r="T81" s="83"/>
      <c r="Z81" s="71"/>
      <c r="AB81" s="83"/>
    </row>
    <row r="82">
      <c r="F82" s="84"/>
      <c r="M82" s="83"/>
      <c r="T82" s="83"/>
      <c r="Z82" s="71"/>
      <c r="AB82" s="83"/>
    </row>
    <row r="83">
      <c r="F83" s="84"/>
      <c r="M83" s="83"/>
      <c r="T83" s="83"/>
      <c r="Z83" s="71"/>
      <c r="AB83" s="83"/>
    </row>
    <row r="84">
      <c r="F84" s="84"/>
      <c r="M84" s="83"/>
      <c r="T84" s="83"/>
      <c r="Z84" s="71"/>
      <c r="AB84" s="83"/>
    </row>
    <row r="85">
      <c r="F85" s="84"/>
      <c r="M85" s="83"/>
      <c r="T85" s="83"/>
      <c r="Z85" s="71"/>
      <c r="AB85" s="83"/>
    </row>
    <row r="86">
      <c r="F86" s="84"/>
      <c r="M86" s="83"/>
      <c r="T86" s="83"/>
      <c r="Z86" s="71"/>
      <c r="AB86" s="83"/>
    </row>
    <row r="87">
      <c r="F87" s="84"/>
      <c r="M87" s="83"/>
      <c r="T87" s="83"/>
      <c r="Z87" s="71"/>
      <c r="AB87" s="83"/>
    </row>
    <row r="88">
      <c r="F88" s="84"/>
      <c r="M88" s="83"/>
      <c r="T88" s="83"/>
      <c r="Z88" s="71"/>
      <c r="AB88" s="83"/>
    </row>
    <row r="89">
      <c r="F89" s="84"/>
      <c r="M89" s="83"/>
      <c r="T89" s="83"/>
      <c r="Z89" s="71"/>
      <c r="AB89" s="83"/>
    </row>
    <row r="90">
      <c r="F90" s="84"/>
      <c r="M90" s="83"/>
      <c r="T90" s="83"/>
      <c r="Z90" s="71"/>
      <c r="AB90" s="83"/>
    </row>
    <row r="91">
      <c r="F91" s="84"/>
      <c r="M91" s="83"/>
      <c r="T91" s="83"/>
      <c r="Z91" s="71"/>
      <c r="AB91" s="83"/>
    </row>
    <row r="92">
      <c r="F92" s="84"/>
      <c r="M92" s="83"/>
      <c r="T92" s="83"/>
      <c r="Z92" s="71"/>
      <c r="AB92" s="83"/>
    </row>
    <row r="93">
      <c r="F93" s="84"/>
      <c r="M93" s="83"/>
      <c r="T93" s="83"/>
      <c r="Z93" s="71"/>
      <c r="AB93" s="83"/>
    </row>
    <row r="94">
      <c r="F94" s="84"/>
      <c r="M94" s="83"/>
      <c r="T94" s="83"/>
      <c r="Z94" s="71"/>
      <c r="AB94" s="83"/>
    </row>
    <row r="95">
      <c r="F95" s="84"/>
      <c r="M95" s="83"/>
      <c r="T95" s="83"/>
      <c r="Z95" s="71"/>
      <c r="AB95" s="83"/>
    </row>
    <row r="96">
      <c r="F96" s="84"/>
      <c r="M96" s="83"/>
      <c r="T96" s="83"/>
      <c r="Z96" s="71"/>
      <c r="AB96" s="83"/>
    </row>
    <row r="97">
      <c r="F97" s="84"/>
      <c r="M97" s="83"/>
      <c r="T97" s="83"/>
      <c r="Z97" s="71"/>
      <c r="AB97" s="83"/>
    </row>
    <row r="98">
      <c r="F98" s="84"/>
      <c r="M98" s="83"/>
      <c r="T98" s="83"/>
      <c r="Z98" s="71"/>
      <c r="AB98" s="83"/>
    </row>
    <row r="99">
      <c r="F99" s="84"/>
      <c r="M99" s="83"/>
      <c r="T99" s="83"/>
      <c r="Z99" s="71"/>
      <c r="AB99" s="83"/>
    </row>
    <row r="100">
      <c r="F100" s="84"/>
      <c r="M100" s="83"/>
      <c r="T100" s="83"/>
      <c r="Z100" s="71"/>
      <c r="AB100" s="83"/>
    </row>
    <row r="101">
      <c r="F101" s="84"/>
      <c r="M101" s="83"/>
      <c r="T101" s="83"/>
      <c r="Z101" s="71"/>
      <c r="AB101" s="83"/>
    </row>
    <row r="102">
      <c r="F102" s="84"/>
      <c r="M102" s="83"/>
      <c r="T102" s="83"/>
      <c r="Z102" s="71"/>
      <c r="AB102" s="83"/>
    </row>
    <row r="103">
      <c r="F103" s="84"/>
      <c r="M103" s="83"/>
      <c r="T103" s="83"/>
      <c r="Z103" s="71"/>
      <c r="AB103" s="83"/>
    </row>
    <row r="104">
      <c r="F104" s="84"/>
      <c r="M104" s="83"/>
      <c r="T104" s="83"/>
      <c r="Z104" s="71"/>
      <c r="AB104" s="83"/>
    </row>
    <row r="105">
      <c r="F105" s="84"/>
      <c r="M105" s="83"/>
      <c r="T105" s="83"/>
      <c r="Z105" s="71"/>
      <c r="AB105" s="83"/>
    </row>
    <row r="106">
      <c r="F106" s="84"/>
      <c r="M106" s="83"/>
      <c r="T106" s="83"/>
      <c r="Z106" s="71"/>
      <c r="AB106" s="83"/>
    </row>
    <row r="107">
      <c r="F107" s="84"/>
      <c r="M107" s="83"/>
      <c r="T107" s="83"/>
      <c r="Z107" s="71"/>
      <c r="AB107" s="83"/>
    </row>
    <row r="108">
      <c r="F108" s="84"/>
      <c r="M108" s="83"/>
      <c r="T108" s="83"/>
      <c r="Z108" s="71"/>
      <c r="AB108" s="83"/>
    </row>
    <row r="109">
      <c r="F109" s="84"/>
      <c r="M109" s="83"/>
      <c r="T109" s="83"/>
      <c r="Z109" s="71"/>
      <c r="AB109" s="83"/>
    </row>
    <row r="110">
      <c r="F110" s="84"/>
      <c r="M110" s="83"/>
      <c r="T110" s="83"/>
      <c r="Z110" s="71"/>
      <c r="AB110" s="83"/>
    </row>
    <row r="111">
      <c r="F111" s="84"/>
      <c r="M111" s="83"/>
      <c r="T111" s="83"/>
      <c r="Z111" s="71"/>
      <c r="AB111" s="83"/>
    </row>
    <row r="112">
      <c r="F112" s="84"/>
      <c r="M112" s="83"/>
      <c r="T112" s="83"/>
      <c r="Z112" s="71"/>
      <c r="AB112" s="83"/>
    </row>
    <row r="113">
      <c r="F113" s="84"/>
      <c r="M113" s="83"/>
      <c r="T113" s="83"/>
      <c r="Z113" s="71"/>
      <c r="AB113" s="83"/>
    </row>
    <row r="114">
      <c r="F114" s="84"/>
      <c r="M114" s="83"/>
      <c r="T114" s="83"/>
      <c r="Z114" s="71"/>
      <c r="AB114" s="83"/>
    </row>
    <row r="115">
      <c r="F115" s="84"/>
      <c r="M115" s="83"/>
      <c r="T115" s="83"/>
      <c r="Z115" s="71"/>
      <c r="AB115" s="83"/>
    </row>
    <row r="116">
      <c r="F116" s="84"/>
      <c r="M116" s="83"/>
      <c r="T116" s="83"/>
      <c r="Z116" s="71"/>
      <c r="AB116" s="83"/>
    </row>
    <row r="117">
      <c r="F117" s="84"/>
      <c r="M117" s="83"/>
      <c r="T117" s="83"/>
      <c r="Z117" s="71"/>
      <c r="AB117" s="83"/>
    </row>
    <row r="118">
      <c r="F118" s="84"/>
      <c r="M118" s="83"/>
      <c r="T118" s="83"/>
      <c r="Z118" s="71"/>
      <c r="AB118" s="83"/>
    </row>
    <row r="119">
      <c r="F119" s="84"/>
      <c r="M119" s="83"/>
      <c r="T119" s="83"/>
      <c r="Z119" s="71"/>
      <c r="AB119" s="83"/>
    </row>
    <row r="120">
      <c r="F120" s="84"/>
      <c r="M120" s="83"/>
      <c r="T120" s="83"/>
      <c r="Z120" s="71"/>
      <c r="AB120" s="83"/>
    </row>
    <row r="121">
      <c r="F121" s="84"/>
      <c r="M121" s="83"/>
      <c r="T121" s="83"/>
      <c r="Z121" s="71"/>
      <c r="AB121" s="83"/>
    </row>
    <row r="122">
      <c r="F122" s="84"/>
      <c r="M122" s="83"/>
      <c r="T122" s="83"/>
      <c r="Z122" s="71"/>
      <c r="AB122" s="83"/>
    </row>
    <row r="123">
      <c r="F123" s="84"/>
      <c r="M123" s="83"/>
      <c r="T123" s="83"/>
      <c r="Z123" s="71"/>
      <c r="AB123" s="83"/>
    </row>
    <row r="124">
      <c r="F124" s="84"/>
      <c r="M124" s="83"/>
      <c r="T124" s="83"/>
      <c r="Z124" s="71"/>
      <c r="AB124" s="83"/>
    </row>
    <row r="125">
      <c r="F125" s="84"/>
      <c r="M125" s="83"/>
      <c r="T125" s="83"/>
      <c r="Z125" s="71"/>
      <c r="AB125" s="83"/>
    </row>
    <row r="126">
      <c r="F126" s="84"/>
      <c r="M126" s="83"/>
      <c r="T126" s="83"/>
      <c r="Z126" s="71"/>
      <c r="AB126" s="83"/>
    </row>
    <row r="127">
      <c r="F127" s="84"/>
      <c r="M127" s="83"/>
      <c r="T127" s="83"/>
      <c r="Z127" s="71"/>
      <c r="AB127" s="83"/>
    </row>
    <row r="128">
      <c r="F128" s="84"/>
      <c r="M128" s="83"/>
      <c r="T128" s="83"/>
      <c r="Z128" s="71"/>
      <c r="AB128" s="83"/>
    </row>
    <row r="129">
      <c r="F129" s="84"/>
      <c r="M129" s="83"/>
      <c r="T129" s="83"/>
      <c r="Z129" s="71"/>
      <c r="AB129" s="83"/>
    </row>
    <row r="130">
      <c r="F130" s="84"/>
      <c r="M130" s="83"/>
      <c r="T130" s="83"/>
      <c r="Z130" s="71"/>
      <c r="AB130" s="83"/>
    </row>
    <row r="131">
      <c r="F131" s="84"/>
      <c r="M131" s="83"/>
      <c r="T131" s="83"/>
      <c r="Z131" s="71"/>
      <c r="AB131" s="83"/>
    </row>
    <row r="132">
      <c r="F132" s="84"/>
      <c r="M132" s="83"/>
      <c r="T132" s="83"/>
      <c r="Z132" s="71"/>
      <c r="AB132" s="83"/>
    </row>
    <row r="133">
      <c r="F133" s="84"/>
      <c r="M133" s="83"/>
      <c r="T133" s="83"/>
      <c r="Z133" s="71"/>
      <c r="AB133" s="83"/>
    </row>
    <row r="134">
      <c r="F134" s="84"/>
      <c r="M134" s="83"/>
      <c r="T134" s="83"/>
      <c r="Z134" s="71"/>
      <c r="AB134" s="83"/>
    </row>
    <row r="135">
      <c r="F135" s="84"/>
      <c r="M135" s="83"/>
      <c r="T135" s="83"/>
      <c r="Z135" s="71"/>
      <c r="AB135" s="83"/>
    </row>
    <row r="136">
      <c r="F136" s="84"/>
      <c r="M136" s="83"/>
      <c r="T136" s="83"/>
      <c r="Z136" s="71"/>
      <c r="AB136" s="83"/>
    </row>
    <row r="137">
      <c r="F137" s="84"/>
      <c r="M137" s="83"/>
      <c r="T137" s="83"/>
      <c r="Z137" s="71"/>
      <c r="AB137" s="83"/>
    </row>
    <row r="138">
      <c r="F138" s="84"/>
      <c r="M138" s="83"/>
      <c r="T138" s="83"/>
      <c r="Z138" s="71"/>
      <c r="AB138" s="83"/>
    </row>
    <row r="139">
      <c r="F139" s="84"/>
      <c r="M139" s="83"/>
      <c r="T139" s="83"/>
      <c r="Z139" s="71"/>
      <c r="AB139" s="83"/>
    </row>
    <row r="140">
      <c r="F140" s="84"/>
      <c r="M140" s="83"/>
      <c r="T140" s="83"/>
      <c r="Z140" s="71"/>
      <c r="AB140" s="83"/>
    </row>
    <row r="141">
      <c r="F141" s="84"/>
      <c r="M141" s="83"/>
      <c r="T141" s="83"/>
      <c r="Z141" s="71"/>
      <c r="AB141" s="83"/>
    </row>
    <row r="142">
      <c r="F142" s="84"/>
      <c r="M142" s="83"/>
      <c r="T142" s="83"/>
      <c r="Z142" s="71"/>
      <c r="AB142" s="83"/>
    </row>
    <row r="143">
      <c r="F143" s="84"/>
      <c r="M143" s="83"/>
      <c r="T143" s="83"/>
      <c r="Z143" s="71"/>
      <c r="AB143" s="83"/>
    </row>
    <row r="144">
      <c r="F144" s="84"/>
      <c r="M144" s="83"/>
      <c r="T144" s="83"/>
      <c r="Z144" s="71"/>
      <c r="AB144" s="83"/>
    </row>
    <row r="145">
      <c r="F145" s="84"/>
      <c r="M145" s="83"/>
      <c r="T145" s="83"/>
      <c r="Z145" s="71"/>
      <c r="AB145" s="83"/>
    </row>
    <row r="146">
      <c r="F146" s="84"/>
      <c r="M146" s="83"/>
      <c r="T146" s="83"/>
      <c r="Z146" s="71"/>
      <c r="AB146" s="83"/>
    </row>
    <row r="147">
      <c r="F147" s="84"/>
      <c r="M147" s="83"/>
      <c r="T147" s="83"/>
      <c r="Z147" s="71"/>
      <c r="AB147" s="83"/>
    </row>
    <row r="148">
      <c r="F148" s="84"/>
      <c r="M148" s="83"/>
      <c r="T148" s="83"/>
      <c r="Z148" s="71"/>
      <c r="AB148" s="83"/>
    </row>
    <row r="149">
      <c r="F149" s="84"/>
      <c r="M149" s="83"/>
      <c r="T149" s="83"/>
      <c r="Z149" s="71"/>
      <c r="AB149" s="83"/>
    </row>
    <row r="150">
      <c r="F150" s="84"/>
      <c r="M150" s="83"/>
      <c r="T150" s="83"/>
      <c r="Z150" s="71"/>
      <c r="AB150" s="83"/>
    </row>
    <row r="151">
      <c r="F151" s="84"/>
      <c r="M151" s="83"/>
      <c r="T151" s="83"/>
      <c r="Z151" s="71"/>
      <c r="AB151" s="83"/>
    </row>
    <row r="152">
      <c r="F152" s="84"/>
      <c r="M152" s="83"/>
      <c r="T152" s="83"/>
      <c r="Z152" s="71"/>
      <c r="AB152" s="83"/>
    </row>
    <row r="153">
      <c r="F153" s="84"/>
      <c r="M153" s="83"/>
      <c r="T153" s="83"/>
      <c r="Z153" s="71"/>
      <c r="AB153" s="83"/>
    </row>
    <row r="154">
      <c r="F154" s="84"/>
      <c r="M154" s="83"/>
      <c r="T154" s="83"/>
      <c r="Z154" s="71"/>
      <c r="AB154" s="83"/>
    </row>
    <row r="155">
      <c r="F155" s="84"/>
      <c r="M155" s="83"/>
      <c r="T155" s="83"/>
      <c r="Z155" s="71"/>
      <c r="AB155" s="83"/>
    </row>
    <row r="156">
      <c r="F156" s="84"/>
      <c r="M156" s="83"/>
      <c r="T156" s="83"/>
      <c r="Z156" s="71"/>
      <c r="AB156" s="83"/>
    </row>
    <row r="157">
      <c r="F157" s="84"/>
      <c r="M157" s="83"/>
      <c r="T157" s="83"/>
      <c r="Z157" s="71"/>
      <c r="AB157" s="83"/>
    </row>
    <row r="158">
      <c r="F158" s="84"/>
      <c r="M158" s="83"/>
      <c r="T158" s="83"/>
      <c r="Z158" s="71"/>
      <c r="AB158" s="83"/>
    </row>
    <row r="159">
      <c r="F159" s="84"/>
      <c r="M159" s="83"/>
      <c r="T159" s="83"/>
      <c r="Z159" s="71"/>
      <c r="AB159" s="83"/>
    </row>
    <row r="160">
      <c r="F160" s="84"/>
      <c r="M160" s="83"/>
      <c r="T160" s="83"/>
      <c r="Z160" s="71"/>
      <c r="AB160" s="83"/>
    </row>
    <row r="161">
      <c r="F161" s="84"/>
      <c r="M161" s="83"/>
      <c r="T161" s="83"/>
      <c r="Z161" s="71"/>
      <c r="AB161" s="83"/>
    </row>
    <row r="162">
      <c r="F162" s="84"/>
      <c r="M162" s="83"/>
      <c r="T162" s="83"/>
      <c r="Z162" s="71"/>
      <c r="AB162" s="83"/>
    </row>
    <row r="163">
      <c r="F163" s="84"/>
      <c r="M163" s="83"/>
      <c r="T163" s="83"/>
      <c r="Z163" s="71"/>
      <c r="AB163" s="83"/>
    </row>
    <row r="164">
      <c r="F164" s="84"/>
      <c r="M164" s="83"/>
      <c r="T164" s="83"/>
      <c r="Z164" s="71"/>
      <c r="AB164" s="83"/>
    </row>
    <row r="165">
      <c r="F165" s="84"/>
      <c r="M165" s="83"/>
      <c r="T165" s="83"/>
      <c r="Z165" s="71"/>
      <c r="AB165" s="83"/>
    </row>
    <row r="166">
      <c r="F166" s="84"/>
      <c r="M166" s="83"/>
      <c r="T166" s="83"/>
      <c r="Z166" s="71"/>
      <c r="AB166" s="83"/>
    </row>
    <row r="167">
      <c r="F167" s="84"/>
      <c r="M167" s="83"/>
      <c r="T167" s="83"/>
      <c r="Z167" s="71"/>
      <c r="AB167" s="83"/>
    </row>
    <row r="168">
      <c r="F168" s="84"/>
      <c r="M168" s="83"/>
      <c r="T168" s="83"/>
      <c r="Z168" s="71"/>
      <c r="AB168" s="83"/>
    </row>
    <row r="169">
      <c r="F169" s="84"/>
      <c r="M169" s="83"/>
      <c r="T169" s="83"/>
      <c r="Z169" s="71"/>
      <c r="AB169" s="83"/>
    </row>
    <row r="170">
      <c r="F170" s="84"/>
      <c r="M170" s="83"/>
      <c r="T170" s="83"/>
      <c r="Z170" s="71"/>
      <c r="AB170" s="83"/>
    </row>
    <row r="171">
      <c r="F171" s="84"/>
      <c r="M171" s="83"/>
      <c r="T171" s="83"/>
      <c r="Z171" s="71"/>
      <c r="AB171" s="83"/>
    </row>
    <row r="172">
      <c r="F172" s="84"/>
      <c r="M172" s="83"/>
      <c r="T172" s="83"/>
      <c r="Z172" s="71"/>
      <c r="AB172" s="83"/>
    </row>
    <row r="173">
      <c r="F173" s="84"/>
      <c r="M173" s="83"/>
      <c r="T173" s="83"/>
      <c r="Z173" s="71"/>
      <c r="AB173" s="83"/>
    </row>
    <row r="174">
      <c r="F174" s="84"/>
      <c r="M174" s="83"/>
      <c r="T174" s="83"/>
      <c r="Z174" s="71"/>
      <c r="AB174" s="83"/>
    </row>
    <row r="175">
      <c r="F175" s="84"/>
      <c r="M175" s="83"/>
      <c r="T175" s="83"/>
      <c r="Z175" s="71"/>
      <c r="AB175" s="83"/>
    </row>
    <row r="176">
      <c r="F176" s="84"/>
      <c r="M176" s="83"/>
      <c r="T176" s="83"/>
      <c r="Z176" s="71"/>
      <c r="AB176" s="83"/>
    </row>
    <row r="177">
      <c r="F177" s="84"/>
      <c r="M177" s="83"/>
      <c r="T177" s="83"/>
      <c r="Z177" s="71"/>
      <c r="AB177" s="83"/>
    </row>
    <row r="178">
      <c r="F178" s="84"/>
      <c r="M178" s="83"/>
      <c r="T178" s="83"/>
      <c r="Z178" s="71"/>
      <c r="AB178" s="83"/>
    </row>
    <row r="179">
      <c r="F179" s="84"/>
      <c r="M179" s="83"/>
      <c r="T179" s="83"/>
      <c r="Z179" s="71"/>
      <c r="AB179" s="83"/>
    </row>
    <row r="180">
      <c r="F180" s="84"/>
      <c r="M180" s="83"/>
      <c r="T180" s="83"/>
      <c r="Z180" s="71"/>
      <c r="AB180" s="83"/>
    </row>
    <row r="181">
      <c r="F181" s="84"/>
      <c r="M181" s="83"/>
      <c r="T181" s="83"/>
      <c r="Z181" s="71"/>
      <c r="AB181" s="83"/>
    </row>
    <row r="182">
      <c r="F182" s="84"/>
      <c r="M182" s="83"/>
      <c r="T182" s="83"/>
      <c r="Z182" s="71"/>
      <c r="AB182" s="83"/>
    </row>
    <row r="183">
      <c r="F183" s="84"/>
      <c r="M183" s="83"/>
      <c r="T183" s="83"/>
      <c r="Z183" s="71"/>
      <c r="AB183" s="83"/>
    </row>
    <row r="184">
      <c r="F184" s="84"/>
      <c r="M184" s="83"/>
      <c r="T184" s="83"/>
      <c r="Z184" s="71"/>
      <c r="AB184" s="83"/>
    </row>
    <row r="185">
      <c r="F185" s="84"/>
      <c r="M185" s="83"/>
      <c r="T185" s="83"/>
      <c r="Z185" s="71"/>
      <c r="AB185" s="83"/>
    </row>
    <row r="186">
      <c r="F186" s="84"/>
      <c r="M186" s="83"/>
      <c r="T186" s="83"/>
      <c r="Z186" s="71"/>
      <c r="AB186" s="83"/>
    </row>
    <row r="187">
      <c r="F187" s="84"/>
      <c r="M187" s="83"/>
      <c r="T187" s="83"/>
      <c r="Z187" s="71"/>
      <c r="AB187" s="83"/>
    </row>
    <row r="188">
      <c r="F188" s="84"/>
      <c r="M188" s="83"/>
      <c r="T188" s="83"/>
      <c r="Z188" s="71"/>
      <c r="AB188" s="83"/>
    </row>
    <row r="189">
      <c r="F189" s="84"/>
      <c r="M189" s="83"/>
      <c r="T189" s="83"/>
      <c r="Z189" s="71"/>
      <c r="AB189" s="83"/>
    </row>
    <row r="190">
      <c r="F190" s="84"/>
      <c r="M190" s="83"/>
      <c r="T190" s="83"/>
      <c r="Z190" s="71"/>
      <c r="AB190" s="83"/>
    </row>
    <row r="191">
      <c r="F191" s="84"/>
      <c r="M191" s="83"/>
      <c r="T191" s="83"/>
      <c r="Z191" s="71"/>
      <c r="AB191" s="83"/>
    </row>
    <row r="192">
      <c r="F192" s="84"/>
      <c r="M192" s="83"/>
      <c r="T192" s="83"/>
      <c r="Z192" s="71"/>
      <c r="AB192" s="83"/>
    </row>
    <row r="193">
      <c r="F193" s="84"/>
      <c r="M193" s="83"/>
      <c r="T193" s="83"/>
      <c r="Z193" s="71"/>
      <c r="AB193" s="83"/>
    </row>
    <row r="194">
      <c r="F194" s="84"/>
      <c r="M194" s="83"/>
      <c r="T194" s="83"/>
      <c r="Z194" s="71"/>
      <c r="AB194" s="83"/>
    </row>
    <row r="195">
      <c r="F195" s="84"/>
      <c r="M195" s="83"/>
      <c r="T195" s="83"/>
      <c r="Z195" s="71"/>
      <c r="AB195" s="83"/>
    </row>
    <row r="196">
      <c r="F196" s="84"/>
      <c r="M196" s="83"/>
      <c r="T196" s="83"/>
      <c r="Z196" s="71"/>
      <c r="AB196" s="83"/>
    </row>
    <row r="197">
      <c r="F197" s="84"/>
      <c r="M197" s="83"/>
      <c r="T197" s="83"/>
      <c r="Z197" s="71"/>
      <c r="AB197" s="83"/>
    </row>
    <row r="198">
      <c r="F198" s="84"/>
      <c r="M198" s="83"/>
      <c r="T198" s="83"/>
      <c r="Z198" s="71"/>
      <c r="AB198" s="83"/>
    </row>
    <row r="199">
      <c r="F199" s="84"/>
      <c r="M199" s="83"/>
      <c r="T199" s="83"/>
      <c r="Z199" s="71"/>
      <c r="AB199" s="83"/>
    </row>
    <row r="200">
      <c r="F200" s="84"/>
      <c r="M200" s="83"/>
      <c r="T200" s="83"/>
      <c r="Z200" s="71"/>
      <c r="AB200" s="83"/>
    </row>
    <row r="201">
      <c r="F201" s="84"/>
      <c r="M201" s="83"/>
      <c r="T201" s="83"/>
      <c r="Z201" s="71"/>
      <c r="AB201" s="83"/>
    </row>
    <row r="202">
      <c r="F202" s="84"/>
      <c r="M202" s="83"/>
      <c r="T202" s="83"/>
      <c r="Z202" s="71"/>
      <c r="AB202" s="83"/>
    </row>
    <row r="203">
      <c r="F203" s="84"/>
      <c r="M203" s="83"/>
      <c r="T203" s="83"/>
      <c r="Z203" s="71"/>
      <c r="AB203" s="83"/>
    </row>
    <row r="204">
      <c r="F204" s="84"/>
      <c r="M204" s="83"/>
      <c r="T204" s="83"/>
      <c r="Z204" s="71"/>
      <c r="AB204" s="83"/>
    </row>
    <row r="205">
      <c r="F205" s="84"/>
      <c r="M205" s="83"/>
      <c r="T205" s="83"/>
      <c r="Z205" s="71"/>
      <c r="AB205" s="83"/>
    </row>
    <row r="206">
      <c r="F206" s="84"/>
      <c r="M206" s="83"/>
      <c r="T206" s="83"/>
      <c r="Z206" s="71"/>
      <c r="AB206" s="83"/>
    </row>
    <row r="207">
      <c r="F207" s="84"/>
      <c r="M207" s="83"/>
      <c r="T207" s="83"/>
      <c r="Z207" s="71"/>
      <c r="AB207" s="83"/>
    </row>
    <row r="208">
      <c r="F208" s="84"/>
      <c r="M208" s="83"/>
      <c r="T208" s="83"/>
      <c r="Z208" s="71"/>
      <c r="AB208" s="83"/>
    </row>
    <row r="209">
      <c r="F209" s="84"/>
      <c r="M209" s="83"/>
      <c r="T209" s="83"/>
      <c r="Z209" s="71"/>
      <c r="AB209" s="83"/>
    </row>
    <row r="210">
      <c r="F210" s="84"/>
      <c r="M210" s="83"/>
      <c r="T210" s="83"/>
      <c r="Z210" s="71"/>
      <c r="AB210" s="83"/>
    </row>
    <row r="211">
      <c r="F211" s="84"/>
      <c r="M211" s="83"/>
      <c r="T211" s="83"/>
      <c r="Z211" s="71"/>
      <c r="AB211" s="83"/>
    </row>
    <row r="212">
      <c r="F212" s="84"/>
      <c r="M212" s="83"/>
      <c r="T212" s="83"/>
      <c r="Z212" s="71"/>
      <c r="AB212" s="83"/>
    </row>
    <row r="213">
      <c r="F213" s="84"/>
      <c r="M213" s="83"/>
      <c r="T213" s="83"/>
      <c r="Z213" s="71"/>
      <c r="AB213" s="83"/>
    </row>
    <row r="214">
      <c r="F214" s="84"/>
      <c r="M214" s="83"/>
      <c r="T214" s="83"/>
      <c r="Z214" s="71"/>
      <c r="AB214" s="83"/>
    </row>
    <row r="215">
      <c r="F215" s="84"/>
      <c r="M215" s="83"/>
      <c r="T215" s="83"/>
      <c r="Z215" s="71"/>
      <c r="AB215" s="83"/>
    </row>
    <row r="216">
      <c r="F216" s="84"/>
      <c r="M216" s="83"/>
      <c r="T216" s="83"/>
      <c r="Z216" s="71"/>
      <c r="AB216" s="83"/>
    </row>
    <row r="217">
      <c r="F217" s="84"/>
      <c r="M217" s="83"/>
      <c r="T217" s="83"/>
      <c r="Z217" s="71"/>
      <c r="AB217" s="83"/>
    </row>
    <row r="218">
      <c r="F218" s="84"/>
      <c r="M218" s="83"/>
      <c r="T218" s="83"/>
      <c r="Z218" s="71"/>
      <c r="AB218" s="83"/>
    </row>
    <row r="219">
      <c r="F219" s="84"/>
      <c r="M219" s="83"/>
      <c r="T219" s="83"/>
      <c r="Z219" s="71"/>
      <c r="AB219" s="83"/>
    </row>
    <row r="220">
      <c r="F220" s="84"/>
      <c r="M220" s="83"/>
      <c r="T220" s="83"/>
      <c r="Z220" s="71"/>
      <c r="AB220" s="83"/>
    </row>
    <row r="221">
      <c r="F221" s="84"/>
      <c r="M221" s="83"/>
      <c r="T221" s="83"/>
      <c r="Z221" s="71"/>
      <c r="AB221" s="83"/>
    </row>
    <row r="222">
      <c r="F222" s="84"/>
      <c r="M222" s="83"/>
      <c r="T222" s="83"/>
      <c r="Z222" s="71"/>
      <c r="AB222" s="83"/>
    </row>
    <row r="223">
      <c r="F223" s="84"/>
      <c r="M223" s="83"/>
      <c r="T223" s="83"/>
      <c r="Z223" s="71"/>
      <c r="AB223" s="83"/>
    </row>
    <row r="224">
      <c r="F224" s="84"/>
      <c r="M224" s="83"/>
      <c r="T224" s="83"/>
      <c r="Z224" s="71"/>
      <c r="AB224" s="83"/>
    </row>
    <row r="225">
      <c r="F225" s="84"/>
      <c r="M225" s="83"/>
      <c r="T225" s="83"/>
      <c r="Z225" s="71"/>
      <c r="AB225" s="83"/>
    </row>
    <row r="226">
      <c r="F226" s="84"/>
      <c r="M226" s="83"/>
      <c r="T226" s="83"/>
      <c r="Z226" s="71"/>
      <c r="AB226" s="83"/>
    </row>
    <row r="227">
      <c r="F227" s="84"/>
      <c r="M227" s="83"/>
      <c r="T227" s="83"/>
      <c r="Z227" s="71"/>
      <c r="AB227" s="83"/>
    </row>
    <row r="228">
      <c r="F228" s="84"/>
      <c r="M228" s="83"/>
      <c r="T228" s="83"/>
      <c r="Z228" s="71"/>
      <c r="AB228" s="83"/>
    </row>
    <row r="229">
      <c r="F229" s="84"/>
      <c r="M229" s="83"/>
      <c r="T229" s="83"/>
      <c r="Z229" s="71"/>
      <c r="AB229" s="83"/>
    </row>
    <row r="230">
      <c r="F230" s="84"/>
      <c r="M230" s="83"/>
      <c r="T230" s="83"/>
      <c r="Z230" s="71"/>
      <c r="AB230" s="83"/>
    </row>
    <row r="231">
      <c r="F231" s="84"/>
      <c r="M231" s="83"/>
      <c r="T231" s="83"/>
      <c r="Z231" s="71"/>
      <c r="AB231" s="83"/>
    </row>
    <row r="232">
      <c r="F232" s="84"/>
      <c r="M232" s="83"/>
      <c r="T232" s="83"/>
      <c r="Z232" s="71"/>
      <c r="AB232" s="83"/>
    </row>
    <row r="233">
      <c r="F233" s="84"/>
      <c r="M233" s="83"/>
      <c r="T233" s="83"/>
      <c r="Z233" s="71"/>
      <c r="AB233" s="83"/>
    </row>
    <row r="234">
      <c r="F234" s="84"/>
      <c r="M234" s="83"/>
      <c r="T234" s="83"/>
      <c r="Z234" s="71"/>
      <c r="AB234" s="83"/>
    </row>
    <row r="235">
      <c r="F235" s="84"/>
      <c r="M235" s="83"/>
      <c r="T235" s="83"/>
      <c r="Z235" s="71"/>
      <c r="AB235" s="83"/>
    </row>
    <row r="236">
      <c r="F236" s="84"/>
      <c r="M236" s="83"/>
      <c r="T236" s="83"/>
      <c r="Z236" s="71"/>
      <c r="AB236" s="83"/>
    </row>
    <row r="237">
      <c r="F237" s="84"/>
      <c r="M237" s="83"/>
      <c r="T237" s="83"/>
      <c r="Z237" s="71"/>
      <c r="AB237" s="83"/>
    </row>
    <row r="238">
      <c r="F238" s="84"/>
      <c r="M238" s="83"/>
      <c r="T238" s="83"/>
      <c r="Z238" s="71"/>
      <c r="AB238" s="83"/>
    </row>
    <row r="239">
      <c r="F239" s="84"/>
      <c r="M239" s="83"/>
      <c r="T239" s="83"/>
      <c r="Z239" s="71"/>
      <c r="AB239" s="83"/>
    </row>
    <row r="240">
      <c r="F240" s="84"/>
      <c r="M240" s="83"/>
      <c r="T240" s="83"/>
      <c r="Z240" s="71"/>
      <c r="AB240" s="83"/>
    </row>
    <row r="241">
      <c r="F241" s="84"/>
      <c r="M241" s="83"/>
      <c r="T241" s="83"/>
      <c r="Z241" s="71"/>
      <c r="AB241" s="83"/>
    </row>
    <row r="242">
      <c r="F242" s="84"/>
      <c r="M242" s="83"/>
      <c r="T242" s="83"/>
      <c r="Z242" s="71"/>
      <c r="AB242" s="83"/>
    </row>
    <row r="243">
      <c r="F243" s="84"/>
      <c r="M243" s="83"/>
      <c r="T243" s="83"/>
      <c r="Z243" s="71"/>
      <c r="AB243" s="83"/>
    </row>
    <row r="244">
      <c r="F244" s="84"/>
      <c r="M244" s="83"/>
      <c r="T244" s="83"/>
      <c r="Z244" s="71"/>
      <c r="AB244" s="83"/>
    </row>
    <row r="245">
      <c r="F245" s="84"/>
      <c r="M245" s="83"/>
      <c r="T245" s="83"/>
      <c r="Z245" s="71"/>
      <c r="AB245" s="83"/>
    </row>
    <row r="246">
      <c r="F246" s="84"/>
      <c r="M246" s="83"/>
      <c r="T246" s="83"/>
      <c r="Z246" s="71"/>
      <c r="AB246" s="83"/>
    </row>
    <row r="247">
      <c r="F247" s="84"/>
      <c r="M247" s="83"/>
      <c r="T247" s="83"/>
      <c r="Z247" s="71"/>
      <c r="AB247" s="83"/>
    </row>
    <row r="248">
      <c r="F248" s="84"/>
      <c r="M248" s="83"/>
      <c r="T248" s="83"/>
      <c r="Z248" s="71"/>
      <c r="AB248" s="83"/>
    </row>
    <row r="249">
      <c r="F249" s="84"/>
      <c r="M249" s="83"/>
      <c r="T249" s="83"/>
      <c r="Z249" s="71"/>
      <c r="AB249" s="83"/>
    </row>
    <row r="250">
      <c r="F250" s="84"/>
      <c r="M250" s="83"/>
      <c r="T250" s="83"/>
      <c r="Z250" s="71"/>
      <c r="AB250" s="83"/>
    </row>
    <row r="251">
      <c r="F251" s="84"/>
      <c r="M251" s="83"/>
      <c r="T251" s="83"/>
      <c r="Z251" s="71"/>
      <c r="AB251" s="83"/>
    </row>
    <row r="252">
      <c r="F252" s="84"/>
      <c r="M252" s="83"/>
      <c r="T252" s="83"/>
      <c r="Z252" s="71"/>
      <c r="AB252" s="83"/>
    </row>
    <row r="253">
      <c r="F253" s="84"/>
      <c r="M253" s="83"/>
      <c r="T253" s="83"/>
      <c r="Z253" s="71"/>
      <c r="AB253" s="83"/>
    </row>
    <row r="254">
      <c r="F254" s="84"/>
      <c r="M254" s="83"/>
      <c r="T254" s="83"/>
      <c r="Z254" s="71"/>
      <c r="AB254" s="83"/>
    </row>
    <row r="255">
      <c r="F255" s="84"/>
      <c r="M255" s="83"/>
      <c r="T255" s="83"/>
      <c r="Z255" s="71"/>
      <c r="AB255" s="83"/>
    </row>
    <row r="256">
      <c r="F256" s="84"/>
      <c r="M256" s="83"/>
      <c r="T256" s="83"/>
      <c r="Z256" s="71"/>
      <c r="AB256" s="83"/>
    </row>
    <row r="257">
      <c r="F257" s="84"/>
      <c r="M257" s="83"/>
      <c r="T257" s="83"/>
      <c r="Z257" s="71"/>
      <c r="AB257" s="83"/>
    </row>
    <row r="258">
      <c r="F258" s="84"/>
      <c r="M258" s="83"/>
      <c r="T258" s="83"/>
      <c r="Z258" s="71"/>
      <c r="AB258" s="83"/>
    </row>
    <row r="259">
      <c r="F259" s="84"/>
      <c r="M259" s="83"/>
      <c r="T259" s="83"/>
      <c r="Z259" s="71"/>
      <c r="AB259" s="83"/>
    </row>
    <row r="260">
      <c r="F260" s="84"/>
      <c r="M260" s="83"/>
      <c r="T260" s="83"/>
      <c r="Z260" s="71"/>
      <c r="AB260" s="83"/>
    </row>
    <row r="261">
      <c r="F261" s="84"/>
      <c r="M261" s="83"/>
      <c r="T261" s="83"/>
      <c r="Z261" s="71"/>
      <c r="AB261" s="83"/>
    </row>
    <row r="262">
      <c r="F262" s="84"/>
      <c r="M262" s="83"/>
      <c r="T262" s="83"/>
      <c r="Z262" s="71"/>
      <c r="AB262" s="83"/>
    </row>
    <row r="263">
      <c r="F263" s="84"/>
      <c r="M263" s="83"/>
      <c r="T263" s="83"/>
      <c r="Z263" s="71"/>
      <c r="AB263" s="83"/>
    </row>
    <row r="264">
      <c r="F264" s="84"/>
      <c r="M264" s="83"/>
      <c r="T264" s="83"/>
      <c r="Z264" s="71"/>
      <c r="AB264" s="83"/>
    </row>
    <row r="265">
      <c r="F265" s="84"/>
      <c r="M265" s="83"/>
      <c r="T265" s="83"/>
      <c r="Z265" s="71"/>
      <c r="AB265" s="83"/>
    </row>
    <row r="266">
      <c r="F266" s="84"/>
      <c r="M266" s="83"/>
      <c r="T266" s="83"/>
      <c r="Z266" s="71"/>
      <c r="AB266" s="83"/>
    </row>
    <row r="267">
      <c r="F267" s="84"/>
      <c r="M267" s="83"/>
      <c r="T267" s="83"/>
      <c r="Z267" s="71"/>
      <c r="AB267" s="83"/>
    </row>
    <row r="268">
      <c r="F268" s="84"/>
      <c r="M268" s="83"/>
      <c r="T268" s="83"/>
      <c r="Z268" s="71"/>
      <c r="AB268" s="83"/>
    </row>
    <row r="269">
      <c r="F269" s="84"/>
      <c r="M269" s="83"/>
      <c r="T269" s="83"/>
      <c r="Z269" s="71"/>
      <c r="AB269" s="83"/>
    </row>
    <row r="270">
      <c r="F270" s="84"/>
      <c r="M270" s="83"/>
      <c r="T270" s="83"/>
      <c r="Z270" s="71"/>
      <c r="AB270" s="83"/>
    </row>
    <row r="271">
      <c r="F271" s="84"/>
      <c r="M271" s="83"/>
      <c r="T271" s="83"/>
      <c r="Z271" s="71"/>
      <c r="AB271" s="83"/>
    </row>
    <row r="272">
      <c r="F272" s="84"/>
      <c r="M272" s="83"/>
      <c r="T272" s="83"/>
      <c r="Z272" s="71"/>
      <c r="AB272" s="83"/>
    </row>
    <row r="273">
      <c r="F273" s="84"/>
      <c r="M273" s="83"/>
      <c r="T273" s="83"/>
      <c r="Z273" s="71"/>
      <c r="AB273" s="83"/>
    </row>
    <row r="274">
      <c r="F274" s="84"/>
      <c r="M274" s="83"/>
      <c r="T274" s="83"/>
      <c r="Z274" s="71"/>
      <c r="AB274" s="83"/>
    </row>
    <row r="275">
      <c r="F275" s="84"/>
      <c r="M275" s="83"/>
      <c r="T275" s="83"/>
      <c r="Z275" s="71"/>
      <c r="AB275" s="83"/>
    </row>
    <row r="276">
      <c r="F276" s="84"/>
      <c r="M276" s="83"/>
      <c r="T276" s="83"/>
      <c r="Z276" s="71"/>
      <c r="AB276" s="83"/>
    </row>
    <row r="277">
      <c r="F277" s="84"/>
      <c r="M277" s="83"/>
      <c r="T277" s="83"/>
      <c r="Z277" s="71"/>
      <c r="AB277" s="83"/>
    </row>
    <row r="278">
      <c r="F278" s="84"/>
      <c r="M278" s="83"/>
      <c r="T278" s="83"/>
      <c r="Z278" s="71"/>
      <c r="AB278" s="83"/>
    </row>
    <row r="279">
      <c r="F279" s="84"/>
      <c r="M279" s="83"/>
      <c r="T279" s="83"/>
      <c r="Z279" s="71"/>
      <c r="AB279" s="83"/>
    </row>
    <row r="280">
      <c r="F280" s="84"/>
      <c r="M280" s="83"/>
      <c r="T280" s="83"/>
      <c r="Z280" s="71"/>
      <c r="AB280" s="83"/>
    </row>
    <row r="281">
      <c r="F281" s="84"/>
      <c r="M281" s="83"/>
      <c r="T281" s="83"/>
      <c r="Z281" s="71"/>
      <c r="AB281" s="83"/>
    </row>
    <row r="282">
      <c r="F282" s="84"/>
      <c r="M282" s="83"/>
      <c r="T282" s="83"/>
      <c r="Z282" s="71"/>
      <c r="AB282" s="83"/>
    </row>
    <row r="283">
      <c r="F283" s="84"/>
      <c r="M283" s="83"/>
      <c r="T283" s="83"/>
      <c r="Z283" s="71"/>
      <c r="AB283" s="83"/>
    </row>
    <row r="284">
      <c r="F284" s="84"/>
      <c r="M284" s="83"/>
      <c r="T284" s="83"/>
      <c r="Z284" s="71"/>
      <c r="AB284" s="83"/>
    </row>
    <row r="285">
      <c r="F285" s="84"/>
      <c r="M285" s="83"/>
      <c r="T285" s="83"/>
      <c r="Z285" s="71"/>
      <c r="AB285" s="83"/>
    </row>
    <row r="286">
      <c r="F286" s="84"/>
      <c r="M286" s="83"/>
      <c r="T286" s="83"/>
      <c r="Z286" s="71"/>
      <c r="AB286" s="83"/>
    </row>
    <row r="287">
      <c r="F287" s="84"/>
      <c r="M287" s="83"/>
      <c r="T287" s="83"/>
      <c r="Z287" s="71"/>
      <c r="AB287" s="83"/>
    </row>
    <row r="288">
      <c r="F288" s="84"/>
      <c r="M288" s="83"/>
      <c r="T288" s="83"/>
      <c r="Z288" s="71"/>
      <c r="AB288" s="83"/>
    </row>
    <row r="289">
      <c r="F289" s="84"/>
      <c r="M289" s="83"/>
      <c r="T289" s="83"/>
      <c r="Z289" s="71"/>
      <c r="AB289" s="83"/>
    </row>
    <row r="290">
      <c r="F290" s="84"/>
      <c r="M290" s="83"/>
      <c r="T290" s="83"/>
      <c r="Z290" s="71"/>
      <c r="AB290" s="83"/>
    </row>
    <row r="291">
      <c r="F291" s="84"/>
      <c r="M291" s="83"/>
      <c r="T291" s="83"/>
      <c r="Z291" s="71"/>
      <c r="AB291" s="83"/>
    </row>
    <row r="292">
      <c r="F292" s="84"/>
      <c r="M292" s="83"/>
      <c r="T292" s="83"/>
      <c r="Z292" s="71"/>
      <c r="AB292" s="83"/>
    </row>
    <row r="293">
      <c r="F293" s="84"/>
      <c r="M293" s="83"/>
      <c r="T293" s="83"/>
      <c r="Z293" s="71"/>
      <c r="AB293" s="83"/>
    </row>
    <row r="294">
      <c r="F294" s="84"/>
      <c r="M294" s="83"/>
      <c r="T294" s="83"/>
      <c r="Z294" s="71"/>
      <c r="AB294" s="83"/>
    </row>
    <row r="295">
      <c r="F295" s="84"/>
      <c r="M295" s="83"/>
      <c r="T295" s="83"/>
      <c r="Z295" s="71"/>
      <c r="AB295" s="83"/>
    </row>
    <row r="296">
      <c r="F296" s="84"/>
      <c r="M296" s="83"/>
      <c r="T296" s="83"/>
      <c r="Z296" s="71"/>
      <c r="AB296" s="83"/>
    </row>
    <row r="297">
      <c r="F297" s="84"/>
      <c r="M297" s="83"/>
      <c r="T297" s="83"/>
      <c r="Z297" s="71"/>
      <c r="AB297" s="83"/>
    </row>
    <row r="298">
      <c r="F298" s="84"/>
      <c r="M298" s="83"/>
      <c r="T298" s="83"/>
      <c r="Z298" s="71"/>
      <c r="AB298" s="83"/>
    </row>
    <row r="299">
      <c r="F299" s="84"/>
      <c r="M299" s="83"/>
      <c r="T299" s="83"/>
      <c r="Z299" s="71"/>
      <c r="AB299" s="83"/>
    </row>
    <row r="300">
      <c r="F300" s="84"/>
      <c r="M300" s="83"/>
      <c r="T300" s="83"/>
      <c r="Z300" s="71"/>
      <c r="AB300" s="83"/>
    </row>
    <row r="301">
      <c r="F301" s="84"/>
      <c r="M301" s="83"/>
      <c r="T301" s="83"/>
      <c r="Z301" s="71"/>
      <c r="AB301" s="83"/>
    </row>
    <row r="302">
      <c r="F302" s="84"/>
      <c r="M302" s="83"/>
      <c r="T302" s="83"/>
      <c r="Z302" s="71"/>
      <c r="AB302" s="83"/>
    </row>
    <row r="303">
      <c r="F303" s="84"/>
      <c r="M303" s="83"/>
      <c r="T303" s="83"/>
      <c r="Z303" s="71"/>
      <c r="AB303" s="83"/>
    </row>
    <row r="304">
      <c r="F304" s="84"/>
      <c r="M304" s="83"/>
      <c r="T304" s="83"/>
      <c r="Z304" s="71"/>
      <c r="AB304" s="83"/>
    </row>
    <row r="305">
      <c r="F305" s="84"/>
      <c r="M305" s="83"/>
      <c r="T305" s="83"/>
      <c r="Z305" s="71"/>
      <c r="AB305" s="83"/>
    </row>
    <row r="306">
      <c r="F306" s="84"/>
      <c r="M306" s="83"/>
      <c r="T306" s="83"/>
      <c r="Z306" s="71"/>
      <c r="AB306" s="83"/>
    </row>
    <row r="307">
      <c r="F307" s="84"/>
      <c r="M307" s="83"/>
      <c r="T307" s="83"/>
      <c r="Z307" s="71"/>
      <c r="AB307" s="83"/>
    </row>
    <row r="308">
      <c r="F308" s="84"/>
      <c r="M308" s="83"/>
      <c r="T308" s="83"/>
      <c r="Z308" s="71"/>
      <c r="AB308" s="83"/>
    </row>
    <row r="309">
      <c r="F309" s="84"/>
      <c r="M309" s="83"/>
      <c r="T309" s="83"/>
      <c r="Z309" s="71"/>
      <c r="AB309" s="83"/>
    </row>
    <row r="310">
      <c r="F310" s="84"/>
      <c r="M310" s="83"/>
      <c r="T310" s="83"/>
      <c r="Z310" s="71"/>
      <c r="AB310" s="83"/>
    </row>
    <row r="311">
      <c r="F311" s="84"/>
      <c r="M311" s="83"/>
      <c r="T311" s="83"/>
      <c r="Z311" s="71"/>
      <c r="AB311" s="83"/>
    </row>
    <row r="312">
      <c r="F312" s="84"/>
      <c r="M312" s="83"/>
      <c r="T312" s="83"/>
      <c r="Z312" s="71"/>
      <c r="AB312" s="83"/>
    </row>
    <row r="313">
      <c r="F313" s="84"/>
      <c r="M313" s="83"/>
      <c r="T313" s="83"/>
      <c r="Z313" s="71"/>
      <c r="AB313" s="83"/>
    </row>
    <row r="314">
      <c r="F314" s="84"/>
      <c r="M314" s="83"/>
      <c r="T314" s="83"/>
      <c r="Z314" s="71"/>
      <c r="AB314" s="83"/>
    </row>
    <row r="315">
      <c r="F315" s="84"/>
      <c r="M315" s="83"/>
      <c r="T315" s="83"/>
      <c r="Z315" s="71"/>
      <c r="AB315" s="83"/>
    </row>
    <row r="316">
      <c r="F316" s="84"/>
      <c r="M316" s="83"/>
      <c r="T316" s="83"/>
      <c r="Z316" s="71"/>
      <c r="AB316" s="83"/>
    </row>
    <row r="317">
      <c r="F317" s="84"/>
      <c r="M317" s="83"/>
      <c r="T317" s="83"/>
      <c r="Z317" s="71"/>
      <c r="AB317" s="83"/>
    </row>
    <row r="318">
      <c r="F318" s="84"/>
      <c r="M318" s="83"/>
      <c r="T318" s="83"/>
      <c r="Z318" s="71"/>
      <c r="AB318" s="83"/>
    </row>
    <row r="319">
      <c r="F319" s="84"/>
      <c r="M319" s="83"/>
      <c r="T319" s="83"/>
      <c r="Z319" s="71"/>
      <c r="AB319" s="83"/>
    </row>
    <row r="320">
      <c r="F320" s="84"/>
      <c r="M320" s="83"/>
      <c r="T320" s="83"/>
      <c r="Z320" s="71"/>
      <c r="AB320" s="83"/>
    </row>
    <row r="321">
      <c r="F321" s="84"/>
      <c r="M321" s="83"/>
      <c r="T321" s="83"/>
      <c r="Z321" s="71"/>
      <c r="AB321" s="83"/>
    </row>
    <row r="322">
      <c r="F322" s="84"/>
      <c r="M322" s="83"/>
      <c r="T322" s="83"/>
      <c r="Z322" s="71"/>
      <c r="AB322" s="83"/>
    </row>
    <row r="323">
      <c r="F323" s="84"/>
      <c r="M323" s="83"/>
      <c r="T323" s="83"/>
      <c r="Z323" s="71"/>
      <c r="AB323" s="83"/>
    </row>
    <row r="324">
      <c r="F324" s="84"/>
      <c r="M324" s="83"/>
      <c r="T324" s="83"/>
      <c r="Z324" s="71"/>
      <c r="AB324" s="83"/>
    </row>
    <row r="325">
      <c r="F325" s="84"/>
      <c r="M325" s="83"/>
      <c r="T325" s="83"/>
      <c r="Z325" s="71"/>
      <c r="AB325" s="83"/>
    </row>
    <row r="326">
      <c r="F326" s="84"/>
      <c r="M326" s="83"/>
      <c r="T326" s="83"/>
      <c r="Z326" s="71"/>
      <c r="AB326" s="83"/>
    </row>
    <row r="327">
      <c r="F327" s="84"/>
      <c r="M327" s="83"/>
      <c r="T327" s="83"/>
      <c r="Z327" s="71"/>
      <c r="AB327" s="83"/>
    </row>
    <row r="328">
      <c r="F328" s="84"/>
      <c r="M328" s="83"/>
      <c r="T328" s="83"/>
      <c r="Z328" s="71"/>
      <c r="AB328" s="83"/>
    </row>
    <row r="329">
      <c r="F329" s="84"/>
      <c r="M329" s="83"/>
      <c r="T329" s="83"/>
      <c r="Z329" s="71"/>
      <c r="AB329" s="83"/>
    </row>
    <row r="330">
      <c r="F330" s="84"/>
      <c r="M330" s="83"/>
      <c r="T330" s="83"/>
      <c r="Z330" s="71"/>
      <c r="AB330" s="83"/>
    </row>
    <row r="331">
      <c r="F331" s="84"/>
      <c r="M331" s="83"/>
      <c r="T331" s="83"/>
      <c r="Z331" s="71"/>
      <c r="AB331" s="83"/>
    </row>
    <row r="332">
      <c r="F332" s="84"/>
      <c r="M332" s="83"/>
      <c r="T332" s="83"/>
      <c r="Z332" s="71"/>
      <c r="AB332" s="83"/>
    </row>
    <row r="333">
      <c r="F333" s="84"/>
      <c r="M333" s="83"/>
      <c r="T333" s="83"/>
      <c r="Z333" s="71"/>
      <c r="AB333" s="83"/>
    </row>
    <row r="334">
      <c r="F334" s="84"/>
      <c r="M334" s="83"/>
      <c r="T334" s="83"/>
      <c r="Z334" s="71"/>
      <c r="AB334" s="83"/>
    </row>
    <row r="335">
      <c r="F335" s="84"/>
      <c r="M335" s="83"/>
      <c r="T335" s="83"/>
      <c r="Z335" s="71"/>
      <c r="AB335" s="83"/>
    </row>
    <row r="336">
      <c r="F336" s="84"/>
      <c r="M336" s="83"/>
      <c r="T336" s="83"/>
      <c r="Z336" s="71"/>
      <c r="AB336" s="83"/>
    </row>
    <row r="337">
      <c r="F337" s="84"/>
      <c r="M337" s="83"/>
      <c r="T337" s="83"/>
      <c r="Z337" s="71"/>
      <c r="AB337" s="83"/>
    </row>
    <row r="338">
      <c r="F338" s="84"/>
      <c r="M338" s="83"/>
      <c r="T338" s="83"/>
      <c r="Z338" s="71"/>
      <c r="AB338" s="83"/>
    </row>
    <row r="339">
      <c r="F339" s="84"/>
      <c r="M339" s="83"/>
      <c r="T339" s="83"/>
      <c r="Z339" s="71"/>
      <c r="AB339" s="83"/>
    </row>
    <row r="340">
      <c r="F340" s="84"/>
      <c r="M340" s="83"/>
      <c r="T340" s="83"/>
      <c r="Z340" s="71"/>
      <c r="AB340" s="83"/>
    </row>
    <row r="341">
      <c r="F341" s="84"/>
      <c r="M341" s="83"/>
      <c r="T341" s="83"/>
      <c r="Z341" s="71"/>
      <c r="AB341" s="83"/>
    </row>
    <row r="342">
      <c r="F342" s="84"/>
      <c r="M342" s="83"/>
      <c r="T342" s="83"/>
      <c r="Z342" s="71"/>
      <c r="AB342" s="83"/>
    </row>
    <row r="343">
      <c r="F343" s="84"/>
      <c r="M343" s="83"/>
      <c r="T343" s="83"/>
      <c r="Z343" s="71"/>
      <c r="AB343" s="83"/>
    </row>
    <row r="344">
      <c r="F344" s="84"/>
      <c r="M344" s="83"/>
      <c r="T344" s="83"/>
      <c r="Z344" s="71"/>
      <c r="AB344" s="83"/>
    </row>
    <row r="345">
      <c r="F345" s="84"/>
      <c r="M345" s="83"/>
      <c r="T345" s="83"/>
      <c r="Z345" s="71"/>
      <c r="AB345" s="83"/>
    </row>
    <row r="346">
      <c r="F346" s="84"/>
      <c r="M346" s="83"/>
      <c r="T346" s="83"/>
      <c r="Z346" s="71"/>
      <c r="AB346" s="83"/>
    </row>
    <row r="347">
      <c r="F347" s="84"/>
      <c r="M347" s="83"/>
      <c r="T347" s="83"/>
      <c r="Z347" s="71"/>
      <c r="AB347" s="83"/>
    </row>
    <row r="348">
      <c r="F348" s="84"/>
      <c r="M348" s="83"/>
      <c r="T348" s="83"/>
      <c r="Z348" s="71"/>
      <c r="AB348" s="83"/>
    </row>
    <row r="349">
      <c r="F349" s="84"/>
      <c r="M349" s="83"/>
      <c r="T349" s="83"/>
      <c r="Z349" s="71"/>
      <c r="AB349" s="83"/>
    </row>
    <row r="350">
      <c r="F350" s="84"/>
      <c r="M350" s="83"/>
      <c r="T350" s="83"/>
      <c r="Z350" s="71"/>
      <c r="AB350" s="83"/>
    </row>
    <row r="351">
      <c r="F351" s="84"/>
      <c r="M351" s="83"/>
      <c r="T351" s="83"/>
      <c r="Z351" s="71"/>
      <c r="AB351" s="83"/>
    </row>
    <row r="352">
      <c r="F352" s="84"/>
      <c r="M352" s="83"/>
      <c r="T352" s="83"/>
      <c r="Z352" s="71"/>
      <c r="AB352" s="83"/>
    </row>
    <row r="353">
      <c r="F353" s="84"/>
      <c r="M353" s="83"/>
      <c r="T353" s="83"/>
      <c r="Z353" s="71"/>
      <c r="AB353" s="83"/>
    </row>
    <row r="354">
      <c r="F354" s="84"/>
      <c r="M354" s="83"/>
      <c r="T354" s="83"/>
      <c r="Z354" s="71"/>
      <c r="AB354" s="83"/>
    </row>
    <row r="355">
      <c r="F355" s="84"/>
      <c r="M355" s="83"/>
      <c r="T355" s="83"/>
      <c r="Z355" s="71"/>
      <c r="AB355" s="83"/>
    </row>
    <row r="356">
      <c r="F356" s="84"/>
      <c r="M356" s="83"/>
      <c r="T356" s="83"/>
      <c r="Z356" s="71"/>
      <c r="AB356" s="83"/>
    </row>
    <row r="357">
      <c r="F357" s="84"/>
      <c r="M357" s="83"/>
      <c r="T357" s="83"/>
      <c r="Z357" s="71"/>
      <c r="AB357" s="83"/>
    </row>
    <row r="358">
      <c r="F358" s="84"/>
      <c r="M358" s="83"/>
      <c r="T358" s="83"/>
      <c r="Z358" s="71"/>
      <c r="AB358" s="83"/>
    </row>
    <row r="359">
      <c r="F359" s="84"/>
      <c r="M359" s="83"/>
      <c r="T359" s="83"/>
      <c r="Z359" s="71"/>
      <c r="AB359" s="83"/>
    </row>
    <row r="360">
      <c r="F360" s="84"/>
      <c r="M360" s="83"/>
      <c r="T360" s="83"/>
      <c r="Z360" s="71"/>
      <c r="AB360" s="83"/>
    </row>
    <row r="361">
      <c r="F361" s="84"/>
      <c r="M361" s="83"/>
      <c r="T361" s="83"/>
      <c r="Z361" s="71"/>
      <c r="AB361" s="83"/>
    </row>
    <row r="362">
      <c r="F362" s="84"/>
      <c r="M362" s="83"/>
      <c r="T362" s="83"/>
      <c r="Z362" s="71"/>
      <c r="AB362" s="83"/>
    </row>
    <row r="363">
      <c r="F363" s="84"/>
      <c r="M363" s="83"/>
      <c r="T363" s="83"/>
      <c r="Z363" s="71"/>
      <c r="AB363" s="83"/>
    </row>
    <row r="364">
      <c r="F364" s="84"/>
      <c r="M364" s="83"/>
      <c r="T364" s="83"/>
      <c r="Z364" s="71"/>
      <c r="AB364" s="83"/>
    </row>
    <row r="365">
      <c r="F365" s="84"/>
      <c r="M365" s="83"/>
      <c r="T365" s="83"/>
      <c r="Z365" s="71"/>
      <c r="AB365" s="83"/>
    </row>
    <row r="366">
      <c r="F366" s="84"/>
      <c r="M366" s="83"/>
      <c r="T366" s="83"/>
      <c r="Z366" s="71"/>
      <c r="AB366" s="83"/>
    </row>
    <row r="367">
      <c r="F367" s="84"/>
      <c r="M367" s="83"/>
      <c r="T367" s="83"/>
      <c r="Z367" s="71"/>
      <c r="AB367" s="83"/>
    </row>
    <row r="368">
      <c r="F368" s="84"/>
      <c r="M368" s="83"/>
      <c r="T368" s="83"/>
      <c r="Z368" s="71"/>
      <c r="AB368" s="83"/>
    </row>
    <row r="369">
      <c r="F369" s="84"/>
      <c r="M369" s="83"/>
      <c r="T369" s="83"/>
      <c r="Z369" s="71"/>
      <c r="AB369" s="83"/>
    </row>
    <row r="370">
      <c r="F370" s="84"/>
      <c r="M370" s="83"/>
      <c r="T370" s="83"/>
      <c r="Z370" s="71"/>
      <c r="AB370" s="83"/>
    </row>
    <row r="371">
      <c r="F371" s="84"/>
      <c r="M371" s="83"/>
      <c r="T371" s="83"/>
      <c r="Z371" s="71"/>
      <c r="AB371" s="83"/>
    </row>
    <row r="372">
      <c r="F372" s="84"/>
      <c r="M372" s="83"/>
      <c r="T372" s="83"/>
      <c r="Z372" s="71"/>
      <c r="AB372" s="83"/>
    </row>
    <row r="373">
      <c r="F373" s="84"/>
      <c r="M373" s="83"/>
      <c r="T373" s="83"/>
      <c r="Z373" s="71"/>
      <c r="AB373" s="83"/>
    </row>
    <row r="374">
      <c r="F374" s="84"/>
      <c r="M374" s="83"/>
      <c r="T374" s="83"/>
      <c r="Z374" s="71"/>
      <c r="AB374" s="83"/>
    </row>
    <row r="375">
      <c r="F375" s="84"/>
      <c r="M375" s="83"/>
      <c r="T375" s="83"/>
      <c r="Z375" s="71"/>
      <c r="AB375" s="83"/>
    </row>
    <row r="376">
      <c r="F376" s="84"/>
      <c r="M376" s="83"/>
      <c r="T376" s="83"/>
      <c r="Z376" s="71"/>
      <c r="AB376" s="83"/>
    </row>
    <row r="377">
      <c r="F377" s="84"/>
      <c r="M377" s="83"/>
      <c r="T377" s="83"/>
      <c r="Z377" s="71"/>
      <c r="AB377" s="83"/>
    </row>
    <row r="378">
      <c r="F378" s="84"/>
      <c r="M378" s="83"/>
      <c r="T378" s="83"/>
      <c r="Z378" s="71"/>
      <c r="AB378" s="83"/>
    </row>
    <row r="379">
      <c r="F379" s="84"/>
      <c r="M379" s="83"/>
      <c r="T379" s="83"/>
      <c r="Z379" s="71"/>
      <c r="AB379" s="83"/>
    </row>
    <row r="380">
      <c r="F380" s="84"/>
      <c r="M380" s="83"/>
      <c r="T380" s="83"/>
      <c r="Z380" s="71"/>
      <c r="AB380" s="83"/>
    </row>
    <row r="381">
      <c r="F381" s="84"/>
      <c r="M381" s="83"/>
      <c r="T381" s="83"/>
      <c r="Z381" s="71"/>
      <c r="AB381" s="83"/>
    </row>
    <row r="382">
      <c r="F382" s="84"/>
      <c r="M382" s="83"/>
      <c r="T382" s="83"/>
      <c r="Z382" s="71"/>
      <c r="AB382" s="83"/>
    </row>
    <row r="383">
      <c r="F383" s="84"/>
      <c r="M383" s="83"/>
      <c r="T383" s="83"/>
      <c r="Z383" s="71"/>
      <c r="AB383" s="83"/>
    </row>
    <row r="384">
      <c r="F384" s="84"/>
      <c r="M384" s="83"/>
      <c r="T384" s="83"/>
      <c r="Z384" s="71"/>
      <c r="AB384" s="83"/>
    </row>
    <row r="385">
      <c r="F385" s="84"/>
      <c r="M385" s="83"/>
      <c r="T385" s="83"/>
      <c r="Z385" s="71"/>
      <c r="AB385" s="83"/>
    </row>
    <row r="386">
      <c r="F386" s="84"/>
      <c r="M386" s="83"/>
      <c r="T386" s="83"/>
      <c r="Z386" s="71"/>
      <c r="AB386" s="83"/>
    </row>
    <row r="387">
      <c r="F387" s="84"/>
      <c r="M387" s="83"/>
      <c r="T387" s="83"/>
      <c r="Z387" s="71"/>
      <c r="AB387" s="83"/>
    </row>
    <row r="388">
      <c r="F388" s="84"/>
      <c r="M388" s="83"/>
      <c r="T388" s="83"/>
      <c r="Z388" s="71"/>
      <c r="AB388" s="83"/>
    </row>
    <row r="389">
      <c r="F389" s="84"/>
      <c r="M389" s="83"/>
      <c r="T389" s="83"/>
      <c r="Z389" s="71"/>
      <c r="AB389" s="83"/>
    </row>
    <row r="390">
      <c r="F390" s="84"/>
      <c r="M390" s="83"/>
      <c r="T390" s="83"/>
      <c r="Z390" s="71"/>
      <c r="AB390" s="83"/>
    </row>
    <row r="391">
      <c r="F391" s="84"/>
      <c r="M391" s="83"/>
      <c r="T391" s="83"/>
      <c r="Z391" s="71"/>
      <c r="AB391" s="83"/>
    </row>
    <row r="392">
      <c r="F392" s="84"/>
      <c r="M392" s="83"/>
      <c r="T392" s="83"/>
      <c r="Z392" s="71"/>
      <c r="AB392" s="83"/>
    </row>
    <row r="393">
      <c r="F393" s="84"/>
      <c r="M393" s="83"/>
      <c r="T393" s="83"/>
      <c r="Z393" s="71"/>
      <c r="AB393" s="83"/>
    </row>
    <row r="394">
      <c r="F394" s="84"/>
      <c r="M394" s="83"/>
      <c r="T394" s="83"/>
      <c r="Z394" s="71"/>
      <c r="AB394" s="83"/>
    </row>
    <row r="395">
      <c r="F395" s="84"/>
      <c r="M395" s="83"/>
      <c r="T395" s="83"/>
      <c r="Z395" s="71"/>
      <c r="AB395" s="83"/>
    </row>
    <row r="396">
      <c r="F396" s="84"/>
      <c r="M396" s="83"/>
      <c r="T396" s="83"/>
      <c r="Z396" s="71"/>
      <c r="AB396" s="83"/>
    </row>
    <row r="397">
      <c r="F397" s="84"/>
      <c r="M397" s="83"/>
      <c r="T397" s="83"/>
      <c r="Z397" s="71"/>
      <c r="AB397" s="83"/>
    </row>
    <row r="398">
      <c r="F398" s="84"/>
      <c r="M398" s="83"/>
      <c r="T398" s="83"/>
      <c r="Z398" s="71"/>
      <c r="AB398" s="83"/>
    </row>
    <row r="399">
      <c r="F399" s="84"/>
      <c r="M399" s="83"/>
      <c r="T399" s="83"/>
      <c r="Z399" s="71"/>
      <c r="AB399" s="83"/>
    </row>
    <row r="400">
      <c r="F400" s="84"/>
      <c r="M400" s="83"/>
      <c r="T400" s="83"/>
      <c r="Z400" s="71"/>
      <c r="AB400" s="83"/>
    </row>
    <row r="401">
      <c r="F401" s="84"/>
      <c r="M401" s="83"/>
      <c r="T401" s="83"/>
      <c r="Z401" s="71"/>
      <c r="AB401" s="83"/>
    </row>
    <row r="402">
      <c r="F402" s="84"/>
      <c r="M402" s="83"/>
      <c r="T402" s="83"/>
      <c r="Z402" s="71"/>
      <c r="AB402" s="83"/>
    </row>
    <row r="403">
      <c r="F403" s="84"/>
      <c r="M403" s="83"/>
      <c r="T403" s="83"/>
      <c r="Z403" s="71"/>
      <c r="AB403" s="83"/>
    </row>
    <row r="404">
      <c r="F404" s="84"/>
      <c r="M404" s="83"/>
      <c r="T404" s="83"/>
      <c r="Z404" s="71"/>
      <c r="AB404" s="83"/>
    </row>
    <row r="405">
      <c r="F405" s="84"/>
      <c r="M405" s="83"/>
      <c r="T405" s="83"/>
      <c r="Z405" s="71"/>
      <c r="AB405" s="83"/>
    </row>
    <row r="406">
      <c r="F406" s="84"/>
      <c r="M406" s="83"/>
      <c r="T406" s="83"/>
      <c r="Z406" s="71"/>
      <c r="AB406" s="83"/>
    </row>
    <row r="407">
      <c r="F407" s="84"/>
      <c r="M407" s="83"/>
      <c r="T407" s="83"/>
      <c r="Z407" s="71"/>
      <c r="AB407" s="83"/>
    </row>
    <row r="408">
      <c r="F408" s="84"/>
      <c r="M408" s="83"/>
      <c r="T408" s="83"/>
      <c r="Z408" s="71"/>
      <c r="AB408" s="83"/>
    </row>
    <row r="409">
      <c r="F409" s="84"/>
      <c r="M409" s="83"/>
      <c r="T409" s="83"/>
      <c r="Z409" s="71"/>
      <c r="AB409" s="83"/>
    </row>
    <row r="410">
      <c r="F410" s="84"/>
      <c r="M410" s="83"/>
      <c r="T410" s="83"/>
      <c r="Z410" s="71"/>
      <c r="AB410" s="83"/>
    </row>
    <row r="411">
      <c r="F411" s="84"/>
      <c r="M411" s="83"/>
      <c r="T411" s="83"/>
      <c r="Z411" s="71"/>
      <c r="AB411" s="83"/>
    </row>
    <row r="412">
      <c r="F412" s="84"/>
      <c r="M412" s="83"/>
      <c r="T412" s="83"/>
      <c r="Z412" s="71"/>
      <c r="AB412" s="83"/>
    </row>
    <row r="413">
      <c r="F413" s="84"/>
      <c r="M413" s="83"/>
      <c r="T413" s="83"/>
      <c r="Z413" s="71"/>
      <c r="AB413" s="83"/>
    </row>
    <row r="414">
      <c r="F414" s="84"/>
      <c r="M414" s="83"/>
      <c r="T414" s="83"/>
      <c r="Z414" s="71"/>
      <c r="AB414" s="83"/>
    </row>
    <row r="415">
      <c r="F415" s="84"/>
      <c r="M415" s="83"/>
      <c r="T415" s="83"/>
      <c r="Z415" s="71"/>
      <c r="AB415" s="83"/>
    </row>
    <row r="416">
      <c r="F416" s="84"/>
      <c r="M416" s="83"/>
      <c r="T416" s="83"/>
      <c r="Z416" s="71"/>
      <c r="AB416" s="83"/>
    </row>
    <row r="417">
      <c r="F417" s="84"/>
      <c r="M417" s="83"/>
      <c r="T417" s="83"/>
      <c r="Z417" s="71"/>
      <c r="AB417" s="83"/>
    </row>
    <row r="418">
      <c r="F418" s="84"/>
      <c r="M418" s="83"/>
      <c r="T418" s="83"/>
      <c r="Z418" s="71"/>
      <c r="AB418" s="83"/>
    </row>
    <row r="419">
      <c r="F419" s="84"/>
      <c r="M419" s="83"/>
      <c r="T419" s="83"/>
      <c r="Z419" s="71"/>
      <c r="AB419" s="83"/>
    </row>
    <row r="420">
      <c r="F420" s="84"/>
      <c r="M420" s="83"/>
      <c r="T420" s="83"/>
      <c r="Z420" s="71"/>
      <c r="AB420" s="83"/>
    </row>
    <row r="421">
      <c r="F421" s="84"/>
      <c r="M421" s="83"/>
      <c r="T421" s="83"/>
      <c r="Z421" s="71"/>
      <c r="AB421" s="83"/>
    </row>
    <row r="422">
      <c r="F422" s="84"/>
      <c r="M422" s="83"/>
      <c r="T422" s="83"/>
      <c r="Z422" s="71"/>
      <c r="AB422" s="83"/>
    </row>
    <row r="423">
      <c r="F423" s="84"/>
      <c r="M423" s="83"/>
      <c r="T423" s="83"/>
      <c r="Z423" s="71"/>
      <c r="AB423" s="83"/>
    </row>
    <row r="424">
      <c r="F424" s="84"/>
      <c r="M424" s="83"/>
      <c r="T424" s="83"/>
      <c r="Z424" s="71"/>
      <c r="AB424" s="83"/>
    </row>
    <row r="425">
      <c r="F425" s="84"/>
      <c r="M425" s="83"/>
      <c r="T425" s="83"/>
      <c r="Z425" s="71"/>
      <c r="AB425" s="83"/>
    </row>
    <row r="426">
      <c r="F426" s="84"/>
      <c r="M426" s="83"/>
      <c r="T426" s="83"/>
      <c r="Z426" s="71"/>
      <c r="AB426" s="83"/>
    </row>
    <row r="427">
      <c r="F427" s="84"/>
      <c r="M427" s="83"/>
      <c r="T427" s="83"/>
      <c r="Z427" s="71"/>
      <c r="AB427" s="83"/>
    </row>
    <row r="428">
      <c r="F428" s="84"/>
      <c r="M428" s="83"/>
      <c r="T428" s="83"/>
      <c r="Z428" s="71"/>
      <c r="AB428" s="83"/>
    </row>
    <row r="429">
      <c r="F429" s="84"/>
      <c r="M429" s="83"/>
      <c r="T429" s="83"/>
      <c r="Z429" s="71"/>
      <c r="AB429" s="83"/>
    </row>
    <row r="430">
      <c r="F430" s="84"/>
      <c r="M430" s="83"/>
      <c r="T430" s="83"/>
      <c r="Z430" s="71"/>
      <c r="AB430" s="83"/>
    </row>
    <row r="431">
      <c r="F431" s="84"/>
      <c r="M431" s="83"/>
      <c r="T431" s="83"/>
      <c r="Z431" s="71"/>
      <c r="AB431" s="83"/>
    </row>
    <row r="432">
      <c r="F432" s="84"/>
      <c r="M432" s="83"/>
      <c r="T432" s="83"/>
      <c r="Z432" s="71"/>
      <c r="AB432" s="83"/>
    </row>
    <row r="433">
      <c r="F433" s="84"/>
      <c r="M433" s="83"/>
      <c r="T433" s="83"/>
      <c r="Z433" s="71"/>
      <c r="AB433" s="83"/>
    </row>
    <row r="434">
      <c r="F434" s="84"/>
      <c r="M434" s="83"/>
      <c r="T434" s="83"/>
      <c r="Z434" s="71"/>
      <c r="AB434" s="83"/>
    </row>
    <row r="435">
      <c r="F435" s="84"/>
      <c r="M435" s="83"/>
      <c r="T435" s="83"/>
      <c r="Z435" s="71"/>
      <c r="AB435" s="83"/>
    </row>
    <row r="436">
      <c r="F436" s="84"/>
      <c r="M436" s="83"/>
      <c r="T436" s="83"/>
      <c r="Z436" s="71"/>
      <c r="AB436" s="83"/>
    </row>
    <row r="437">
      <c r="F437" s="84"/>
      <c r="M437" s="83"/>
      <c r="T437" s="83"/>
      <c r="Z437" s="71"/>
      <c r="AB437" s="83"/>
    </row>
    <row r="438">
      <c r="F438" s="84"/>
      <c r="M438" s="83"/>
      <c r="T438" s="83"/>
      <c r="Z438" s="71"/>
      <c r="AB438" s="83"/>
    </row>
    <row r="439">
      <c r="F439" s="84"/>
      <c r="M439" s="83"/>
      <c r="T439" s="83"/>
      <c r="Z439" s="71"/>
      <c r="AB439" s="83"/>
    </row>
    <row r="440">
      <c r="F440" s="84"/>
      <c r="M440" s="83"/>
      <c r="T440" s="83"/>
      <c r="Z440" s="71"/>
      <c r="AB440" s="83"/>
    </row>
    <row r="441">
      <c r="F441" s="84"/>
      <c r="M441" s="83"/>
      <c r="T441" s="83"/>
      <c r="Z441" s="71"/>
      <c r="AB441" s="83"/>
    </row>
    <row r="442">
      <c r="F442" s="84"/>
      <c r="M442" s="83"/>
      <c r="T442" s="83"/>
      <c r="Z442" s="71"/>
      <c r="AB442" s="83"/>
    </row>
    <row r="443">
      <c r="F443" s="84"/>
      <c r="M443" s="83"/>
      <c r="T443" s="83"/>
      <c r="Z443" s="71"/>
      <c r="AB443" s="83"/>
    </row>
    <row r="444">
      <c r="F444" s="84"/>
      <c r="M444" s="83"/>
      <c r="T444" s="83"/>
      <c r="Z444" s="71"/>
      <c r="AB444" s="83"/>
    </row>
    <row r="445">
      <c r="F445" s="84"/>
      <c r="M445" s="83"/>
      <c r="T445" s="83"/>
      <c r="Z445" s="71"/>
      <c r="AB445" s="83"/>
    </row>
    <row r="446">
      <c r="F446" s="84"/>
      <c r="M446" s="83"/>
      <c r="T446" s="83"/>
      <c r="Z446" s="71"/>
      <c r="AB446" s="83"/>
    </row>
    <row r="447">
      <c r="F447" s="84"/>
      <c r="M447" s="83"/>
      <c r="T447" s="83"/>
      <c r="Z447" s="71"/>
      <c r="AB447" s="83"/>
    </row>
    <row r="448">
      <c r="F448" s="84"/>
      <c r="M448" s="83"/>
      <c r="T448" s="83"/>
      <c r="Z448" s="71"/>
      <c r="AB448" s="83"/>
    </row>
    <row r="449">
      <c r="F449" s="84"/>
      <c r="M449" s="83"/>
      <c r="T449" s="83"/>
      <c r="Z449" s="71"/>
      <c r="AB449" s="83"/>
    </row>
    <row r="450">
      <c r="F450" s="84"/>
      <c r="M450" s="83"/>
      <c r="T450" s="83"/>
      <c r="Z450" s="71"/>
      <c r="AB450" s="83"/>
    </row>
    <row r="451">
      <c r="F451" s="84"/>
      <c r="M451" s="83"/>
      <c r="T451" s="83"/>
      <c r="Z451" s="71"/>
      <c r="AB451" s="83"/>
    </row>
    <row r="452">
      <c r="F452" s="84"/>
      <c r="M452" s="83"/>
      <c r="T452" s="83"/>
      <c r="Z452" s="71"/>
      <c r="AB452" s="83"/>
    </row>
    <row r="453">
      <c r="F453" s="84"/>
      <c r="M453" s="83"/>
      <c r="T453" s="83"/>
      <c r="Z453" s="71"/>
      <c r="AB453" s="83"/>
    </row>
    <row r="454">
      <c r="F454" s="84"/>
      <c r="M454" s="83"/>
      <c r="T454" s="83"/>
      <c r="Z454" s="71"/>
      <c r="AB454" s="83"/>
    </row>
    <row r="455">
      <c r="F455" s="84"/>
      <c r="M455" s="83"/>
      <c r="T455" s="83"/>
      <c r="Z455" s="71"/>
      <c r="AB455" s="83"/>
    </row>
    <row r="456">
      <c r="F456" s="84"/>
      <c r="M456" s="83"/>
      <c r="T456" s="83"/>
      <c r="Z456" s="71"/>
      <c r="AB456" s="83"/>
    </row>
    <row r="457">
      <c r="F457" s="84"/>
      <c r="M457" s="83"/>
      <c r="T457" s="83"/>
      <c r="Z457" s="71"/>
      <c r="AB457" s="83"/>
    </row>
    <row r="458">
      <c r="F458" s="84"/>
      <c r="M458" s="83"/>
      <c r="T458" s="83"/>
      <c r="Z458" s="71"/>
      <c r="AB458" s="83"/>
    </row>
    <row r="459">
      <c r="F459" s="84"/>
      <c r="M459" s="83"/>
      <c r="T459" s="83"/>
      <c r="Z459" s="71"/>
      <c r="AB459" s="83"/>
    </row>
    <row r="460">
      <c r="F460" s="84"/>
      <c r="M460" s="83"/>
      <c r="T460" s="83"/>
      <c r="Z460" s="71"/>
      <c r="AB460" s="83"/>
    </row>
    <row r="461">
      <c r="F461" s="84"/>
      <c r="M461" s="83"/>
      <c r="T461" s="83"/>
      <c r="Z461" s="71"/>
      <c r="AB461" s="83"/>
    </row>
    <row r="462">
      <c r="F462" s="84"/>
      <c r="M462" s="83"/>
      <c r="T462" s="83"/>
      <c r="Z462" s="71"/>
      <c r="AB462" s="83"/>
    </row>
    <row r="463">
      <c r="F463" s="84"/>
      <c r="M463" s="83"/>
      <c r="T463" s="83"/>
      <c r="Z463" s="71"/>
      <c r="AB463" s="83"/>
    </row>
    <row r="464">
      <c r="F464" s="84"/>
      <c r="M464" s="83"/>
      <c r="T464" s="83"/>
      <c r="Z464" s="71"/>
      <c r="AB464" s="83"/>
    </row>
    <row r="465">
      <c r="F465" s="84"/>
      <c r="M465" s="83"/>
      <c r="T465" s="83"/>
      <c r="Z465" s="71"/>
      <c r="AB465" s="83"/>
    </row>
    <row r="466">
      <c r="F466" s="84"/>
      <c r="M466" s="83"/>
      <c r="T466" s="83"/>
      <c r="Z466" s="71"/>
      <c r="AB466" s="83"/>
    </row>
    <row r="467">
      <c r="F467" s="84"/>
      <c r="M467" s="83"/>
      <c r="T467" s="83"/>
      <c r="Z467" s="71"/>
      <c r="AB467" s="83"/>
    </row>
    <row r="468">
      <c r="F468" s="84"/>
      <c r="M468" s="83"/>
      <c r="T468" s="83"/>
      <c r="Z468" s="71"/>
      <c r="AB468" s="83"/>
    </row>
    <row r="469">
      <c r="F469" s="84"/>
      <c r="M469" s="83"/>
      <c r="T469" s="83"/>
      <c r="Z469" s="71"/>
      <c r="AB469" s="83"/>
    </row>
    <row r="470">
      <c r="F470" s="84"/>
      <c r="M470" s="83"/>
      <c r="T470" s="83"/>
      <c r="Z470" s="71"/>
      <c r="AB470" s="83"/>
    </row>
    <row r="471">
      <c r="F471" s="84"/>
      <c r="M471" s="83"/>
      <c r="T471" s="83"/>
      <c r="Z471" s="71"/>
      <c r="AB471" s="83"/>
    </row>
    <row r="472">
      <c r="F472" s="84"/>
      <c r="M472" s="83"/>
      <c r="T472" s="83"/>
      <c r="Z472" s="71"/>
      <c r="AB472" s="83"/>
    </row>
    <row r="473">
      <c r="F473" s="84"/>
      <c r="M473" s="83"/>
      <c r="T473" s="83"/>
      <c r="Z473" s="71"/>
      <c r="AB473" s="83"/>
    </row>
    <row r="474">
      <c r="F474" s="84"/>
      <c r="M474" s="83"/>
      <c r="T474" s="83"/>
      <c r="Z474" s="71"/>
      <c r="AB474" s="83"/>
    </row>
    <row r="475">
      <c r="F475" s="84"/>
      <c r="M475" s="83"/>
      <c r="T475" s="83"/>
      <c r="Z475" s="71"/>
      <c r="AB475" s="83"/>
    </row>
    <row r="476">
      <c r="F476" s="84"/>
      <c r="M476" s="83"/>
      <c r="T476" s="83"/>
      <c r="Z476" s="71"/>
      <c r="AB476" s="83"/>
    </row>
    <row r="477">
      <c r="F477" s="84"/>
      <c r="M477" s="83"/>
      <c r="T477" s="83"/>
      <c r="Z477" s="71"/>
      <c r="AB477" s="83"/>
    </row>
    <row r="478">
      <c r="F478" s="84"/>
      <c r="M478" s="83"/>
      <c r="T478" s="83"/>
      <c r="Z478" s="71"/>
      <c r="AB478" s="83"/>
    </row>
    <row r="479">
      <c r="F479" s="84"/>
      <c r="M479" s="83"/>
      <c r="T479" s="83"/>
      <c r="Z479" s="71"/>
      <c r="AB479" s="83"/>
    </row>
    <row r="480">
      <c r="F480" s="84"/>
      <c r="M480" s="83"/>
      <c r="T480" s="83"/>
      <c r="Z480" s="71"/>
      <c r="AB480" s="83"/>
    </row>
    <row r="481">
      <c r="F481" s="84"/>
      <c r="M481" s="83"/>
      <c r="T481" s="83"/>
      <c r="Z481" s="71"/>
      <c r="AB481" s="83"/>
    </row>
    <row r="482">
      <c r="F482" s="84"/>
      <c r="M482" s="83"/>
      <c r="T482" s="83"/>
      <c r="Z482" s="71"/>
      <c r="AB482" s="83"/>
    </row>
    <row r="483">
      <c r="F483" s="84"/>
      <c r="M483" s="83"/>
      <c r="T483" s="83"/>
      <c r="Z483" s="71"/>
      <c r="AB483" s="83"/>
    </row>
    <row r="484">
      <c r="F484" s="84"/>
      <c r="M484" s="83"/>
      <c r="T484" s="83"/>
      <c r="Z484" s="71"/>
      <c r="AB484" s="83"/>
    </row>
    <row r="485">
      <c r="F485" s="84"/>
      <c r="M485" s="83"/>
      <c r="T485" s="83"/>
      <c r="Z485" s="71"/>
      <c r="AB485" s="83"/>
    </row>
    <row r="486">
      <c r="F486" s="84"/>
      <c r="M486" s="83"/>
      <c r="T486" s="83"/>
      <c r="Z486" s="71"/>
      <c r="AB486" s="83"/>
    </row>
    <row r="487">
      <c r="F487" s="84"/>
      <c r="M487" s="83"/>
      <c r="T487" s="83"/>
      <c r="Z487" s="71"/>
      <c r="AB487" s="83"/>
    </row>
    <row r="488">
      <c r="F488" s="84"/>
      <c r="M488" s="83"/>
      <c r="T488" s="83"/>
      <c r="Z488" s="71"/>
      <c r="AB488" s="83"/>
    </row>
    <row r="489">
      <c r="F489" s="84"/>
      <c r="M489" s="83"/>
      <c r="T489" s="83"/>
      <c r="Z489" s="71"/>
      <c r="AB489" s="83"/>
    </row>
    <row r="490">
      <c r="F490" s="84"/>
      <c r="M490" s="83"/>
      <c r="T490" s="83"/>
      <c r="Z490" s="71"/>
      <c r="AB490" s="83"/>
    </row>
    <row r="491">
      <c r="F491" s="84"/>
      <c r="M491" s="83"/>
      <c r="T491" s="83"/>
      <c r="Z491" s="71"/>
      <c r="AB491" s="83"/>
    </row>
    <row r="492">
      <c r="F492" s="84"/>
      <c r="M492" s="83"/>
      <c r="T492" s="83"/>
      <c r="Z492" s="71"/>
      <c r="AB492" s="83"/>
    </row>
    <row r="493">
      <c r="F493" s="84"/>
      <c r="M493" s="83"/>
      <c r="T493" s="83"/>
      <c r="Z493" s="71"/>
      <c r="AB493" s="83"/>
    </row>
    <row r="494">
      <c r="F494" s="84"/>
      <c r="M494" s="83"/>
      <c r="T494" s="83"/>
      <c r="Z494" s="71"/>
      <c r="AB494" s="83"/>
    </row>
    <row r="495">
      <c r="F495" s="84"/>
      <c r="M495" s="83"/>
      <c r="T495" s="83"/>
      <c r="Z495" s="71"/>
      <c r="AB495" s="83"/>
    </row>
    <row r="496">
      <c r="F496" s="84"/>
      <c r="M496" s="83"/>
      <c r="T496" s="83"/>
      <c r="Z496" s="71"/>
      <c r="AB496" s="83"/>
    </row>
    <row r="497">
      <c r="F497" s="84"/>
      <c r="M497" s="83"/>
      <c r="T497" s="83"/>
      <c r="Z497" s="71"/>
      <c r="AB497" s="83"/>
    </row>
    <row r="498">
      <c r="F498" s="84"/>
      <c r="M498" s="83"/>
      <c r="T498" s="83"/>
      <c r="Z498" s="71"/>
      <c r="AB498" s="83"/>
    </row>
    <row r="499">
      <c r="F499" s="84"/>
      <c r="M499" s="83"/>
      <c r="T499" s="83"/>
      <c r="Z499" s="71"/>
      <c r="AB499" s="83"/>
    </row>
    <row r="500">
      <c r="F500" s="84"/>
      <c r="M500" s="83"/>
      <c r="T500" s="83"/>
      <c r="Z500" s="71"/>
      <c r="AB500" s="83"/>
    </row>
    <row r="501">
      <c r="F501" s="84"/>
      <c r="M501" s="83"/>
      <c r="T501" s="83"/>
      <c r="Z501" s="71"/>
      <c r="AB501" s="83"/>
    </row>
    <row r="502">
      <c r="F502" s="84"/>
      <c r="M502" s="83"/>
      <c r="T502" s="83"/>
      <c r="Z502" s="71"/>
      <c r="AB502" s="83"/>
    </row>
    <row r="503">
      <c r="F503" s="84"/>
      <c r="M503" s="83"/>
      <c r="T503" s="83"/>
      <c r="Z503" s="71"/>
      <c r="AB503" s="83"/>
    </row>
    <row r="504">
      <c r="F504" s="84"/>
      <c r="M504" s="83"/>
      <c r="T504" s="83"/>
      <c r="Z504" s="71"/>
      <c r="AB504" s="83"/>
    </row>
    <row r="505">
      <c r="F505" s="84"/>
      <c r="M505" s="83"/>
      <c r="T505" s="83"/>
      <c r="Z505" s="71"/>
      <c r="AB505" s="83"/>
    </row>
    <row r="506">
      <c r="F506" s="84"/>
      <c r="M506" s="83"/>
      <c r="T506" s="83"/>
      <c r="Z506" s="71"/>
      <c r="AB506" s="83"/>
    </row>
    <row r="507">
      <c r="F507" s="84"/>
      <c r="M507" s="83"/>
      <c r="T507" s="83"/>
      <c r="Z507" s="71"/>
      <c r="AB507" s="83"/>
    </row>
    <row r="508">
      <c r="F508" s="84"/>
      <c r="M508" s="83"/>
      <c r="T508" s="83"/>
      <c r="Z508" s="71"/>
      <c r="AB508" s="83"/>
    </row>
    <row r="509">
      <c r="F509" s="84"/>
      <c r="M509" s="83"/>
      <c r="T509" s="83"/>
      <c r="Z509" s="71"/>
      <c r="AB509" s="83"/>
    </row>
    <row r="510">
      <c r="F510" s="84"/>
      <c r="M510" s="83"/>
      <c r="T510" s="83"/>
      <c r="Z510" s="71"/>
      <c r="AB510" s="83"/>
    </row>
    <row r="511">
      <c r="F511" s="84"/>
      <c r="M511" s="83"/>
      <c r="T511" s="83"/>
      <c r="Z511" s="71"/>
      <c r="AB511" s="83"/>
    </row>
    <row r="512">
      <c r="F512" s="84"/>
      <c r="M512" s="83"/>
      <c r="T512" s="83"/>
      <c r="Z512" s="71"/>
      <c r="AB512" s="83"/>
    </row>
    <row r="513">
      <c r="F513" s="84"/>
      <c r="M513" s="83"/>
      <c r="T513" s="83"/>
      <c r="Z513" s="71"/>
      <c r="AB513" s="83"/>
    </row>
    <row r="514">
      <c r="F514" s="84"/>
      <c r="M514" s="83"/>
      <c r="T514" s="83"/>
      <c r="Z514" s="71"/>
      <c r="AB514" s="83"/>
    </row>
    <row r="515">
      <c r="F515" s="84"/>
      <c r="M515" s="83"/>
      <c r="T515" s="83"/>
      <c r="Z515" s="71"/>
      <c r="AB515" s="83"/>
    </row>
    <row r="516">
      <c r="F516" s="84"/>
      <c r="M516" s="83"/>
      <c r="T516" s="83"/>
      <c r="Z516" s="71"/>
      <c r="AB516" s="83"/>
    </row>
    <row r="517">
      <c r="F517" s="84"/>
      <c r="M517" s="83"/>
      <c r="T517" s="83"/>
      <c r="Z517" s="71"/>
      <c r="AB517" s="83"/>
    </row>
    <row r="518">
      <c r="F518" s="84"/>
      <c r="M518" s="83"/>
      <c r="T518" s="83"/>
      <c r="Z518" s="71"/>
      <c r="AB518" s="83"/>
    </row>
    <row r="519">
      <c r="F519" s="84"/>
      <c r="M519" s="83"/>
      <c r="T519" s="83"/>
      <c r="Z519" s="71"/>
      <c r="AB519" s="83"/>
    </row>
    <row r="520">
      <c r="F520" s="84"/>
      <c r="M520" s="83"/>
      <c r="T520" s="83"/>
      <c r="Z520" s="71"/>
      <c r="AB520" s="83"/>
    </row>
    <row r="521">
      <c r="F521" s="84"/>
      <c r="M521" s="83"/>
      <c r="T521" s="83"/>
      <c r="Z521" s="71"/>
      <c r="AB521" s="83"/>
    </row>
    <row r="522">
      <c r="F522" s="84"/>
      <c r="M522" s="83"/>
      <c r="T522" s="83"/>
      <c r="Z522" s="71"/>
      <c r="AB522" s="83"/>
    </row>
    <row r="523">
      <c r="F523" s="84"/>
      <c r="M523" s="83"/>
      <c r="T523" s="83"/>
      <c r="Z523" s="71"/>
      <c r="AB523" s="83"/>
    </row>
    <row r="524">
      <c r="F524" s="84"/>
      <c r="M524" s="83"/>
      <c r="T524" s="83"/>
      <c r="Z524" s="71"/>
      <c r="AB524" s="83"/>
    </row>
    <row r="525">
      <c r="F525" s="84"/>
      <c r="M525" s="83"/>
      <c r="T525" s="83"/>
      <c r="Z525" s="71"/>
      <c r="AB525" s="83"/>
    </row>
    <row r="526">
      <c r="F526" s="84"/>
      <c r="M526" s="83"/>
      <c r="T526" s="83"/>
      <c r="Z526" s="71"/>
      <c r="AB526" s="83"/>
    </row>
    <row r="527">
      <c r="F527" s="84"/>
      <c r="M527" s="83"/>
      <c r="T527" s="83"/>
      <c r="Z527" s="71"/>
      <c r="AB527" s="83"/>
    </row>
    <row r="528">
      <c r="F528" s="84"/>
      <c r="M528" s="83"/>
      <c r="T528" s="83"/>
      <c r="Z528" s="71"/>
      <c r="AB528" s="83"/>
    </row>
    <row r="529">
      <c r="F529" s="84"/>
      <c r="M529" s="83"/>
      <c r="T529" s="83"/>
      <c r="Z529" s="71"/>
      <c r="AB529" s="83"/>
    </row>
    <row r="530">
      <c r="F530" s="84"/>
      <c r="M530" s="83"/>
      <c r="T530" s="83"/>
      <c r="Z530" s="71"/>
      <c r="AB530" s="83"/>
    </row>
    <row r="531">
      <c r="F531" s="84"/>
      <c r="M531" s="83"/>
      <c r="T531" s="83"/>
      <c r="Z531" s="71"/>
      <c r="AB531" s="83"/>
    </row>
    <row r="532">
      <c r="F532" s="84"/>
      <c r="M532" s="83"/>
      <c r="T532" s="83"/>
      <c r="Z532" s="71"/>
      <c r="AB532" s="83"/>
    </row>
    <row r="533">
      <c r="F533" s="84"/>
      <c r="M533" s="83"/>
      <c r="T533" s="83"/>
      <c r="Z533" s="71"/>
      <c r="AB533" s="83"/>
    </row>
    <row r="534">
      <c r="F534" s="84"/>
      <c r="M534" s="83"/>
      <c r="T534" s="83"/>
      <c r="Z534" s="71"/>
      <c r="AB534" s="83"/>
    </row>
    <row r="535">
      <c r="F535" s="84"/>
      <c r="M535" s="83"/>
      <c r="T535" s="83"/>
      <c r="Z535" s="71"/>
      <c r="AB535" s="83"/>
    </row>
    <row r="536">
      <c r="F536" s="84"/>
      <c r="M536" s="83"/>
      <c r="T536" s="83"/>
      <c r="Z536" s="71"/>
      <c r="AB536" s="83"/>
    </row>
    <row r="537">
      <c r="F537" s="84"/>
      <c r="M537" s="83"/>
      <c r="T537" s="83"/>
      <c r="Z537" s="71"/>
      <c r="AB537" s="83"/>
    </row>
    <row r="538">
      <c r="F538" s="84"/>
      <c r="M538" s="83"/>
      <c r="T538" s="83"/>
      <c r="Z538" s="71"/>
      <c r="AB538" s="83"/>
    </row>
    <row r="539">
      <c r="F539" s="84"/>
      <c r="M539" s="83"/>
      <c r="T539" s="83"/>
      <c r="Z539" s="71"/>
      <c r="AB539" s="83"/>
    </row>
    <row r="540">
      <c r="F540" s="84"/>
      <c r="M540" s="83"/>
      <c r="T540" s="83"/>
      <c r="Z540" s="71"/>
      <c r="AB540" s="83"/>
    </row>
    <row r="541">
      <c r="F541" s="84"/>
      <c r="M541" s="83"/>
      <c r="T541" s="83"/>
      <c r="Z541" s="71"/>
      <c r="AB541" s="83"/>
    </row>
    <row r="542">
      <c r="F542" s="84"/>
      <c r="M542" s="83"/>
      <c r="T542" s="83"/>
      <c r="Z542" s="71"/>
      <c r="AB542" s="83"/>
    </row>
    <row r="543">
      <c r="F543" s="84"/>
      <c r="M543" s="83"/>
      <c r="T543" s="83"/>
      <c r="Z543" s="71"/>
      <c r="AB543" s="83"/>
    </row>
    <row r="544">
      <c r="F544" s="84"/>
      <c r="M544" s="83"/>
      <c r="T544" s="83"/>
      <c r="Z544" s="71"/>
      <c r="AB544" s="83"/>
    </row>
    <row r="545">
      <c r="F545" s="84"/>
      <c r="M545" s="83"/>
      <c r="T545" s="83"/>
      <c r="Z545" s="71"/>
      <c r="AB545" s="83"/>
    </row>
    <row r="546">
      <c r="F546" s="84"/>
      <c r="M546" s="83"/>
      <c r="T546" s="83"/>
      <c r="Z546" s="71"/>
      <c r="AB546" s="83"/>
    </row>
    <row r="547">
      <c r="F547" s="84"/>
      <c r="M547" s="83"/>
      <c r="T547" s="83"/>
      <c r="Z547" s="71"/>
      <c r="AB547" s="83"/>
    </row>
    <row r="548">
      <c r="F548" s="84"/>
      <c r="M548" s="83"/>
      <c r="T548" s="83"/>
      <c r="Z548" s="71"/>
      <c r="AB548" s="83"/>
    </row>
    <row r="549">
      <c r="F549" s="84"/>
      <c r="M549" s="83"/>
      <c r="T549" s="83"/>
      <c r="Z549" s="71"/>
      <c r="AB549" s="83"/>
    </row>
    <row r="550">
      <c r="F550" s="84"/>
      <c r="M550" s="83"/>
      <c r="T550" s="83"/>
      <c r="Z550" s="71"/>
      <c r="AB550" s="83"/>
    </row>
    <row r="551">
      <c r="F551" s="84"/>
      <c r="M551" s="83"/>
      <c r="T551" s="83"/>
      <c r="Z551" s="71"/>
      <c r="AB551" s="83"/>
    </row>
    <row r="552">
      <c r="F552" s="84"/>
      <c r="M552" s="83"/>
      <c r="T552" s="83"/>
      <c r="Z552" s="71"/>
      <c r="AB552" s="83"/>
    </row>
    <row r="553">
      <c r="F553" s="84"/>
      <c r="M553" s="83"/>
      <c r="T553" s="83"/>
      <c r="Z553" s="71"/>
      <c r="AB553" s="83"/>
    </row>
    <row r="554">
      <c r="F554" s="84"/>
      <c r="M554" s="83"/>
      <c r="T554" s="83"/>
      <c r="Z554" s="71"/>
      <c r="AB554" s="83"/>
    </row>
    <row r="555">
      <c r="F555" s="84"/>
      <c r="M555" s="83"/>
      <c r="T555" s="83"/>
      <c r="Z555" s="71"/>
      <c r="AB555" s="83"/>
    </row>
    <row r="556">
      <c r="F556" s="84"/>
      <c r="M556" s="83"/>
      <c r="T556" s="83"/>
      <c r="Z556" s="71"/>
      <c r="AB556" s="83"/>
    </row>
    <row r="557">
      <c r="F557" s="84"/>
      <c r="M557" s="83"/>
      <c r="T557" s="83"/>
      <c r="Z557" s="71"/>
      <c r="AB557" s="83"/>
    </row>
    <row r="558">
      <c r="F558" s="84"/>
      <c r="M558" s="83"/>
      <c r="T558" s="83"/>
      <c r="Z558" s="71"/>
      <c r="AB558" s="83"/>
    </row>
    <row r="559">
      <c r="F559" s="84"/>
      <c r="M559" s="83"/>
      <c r="T559" s="83"/>
      <c r="Z559" s="71"/>
      <c r="AB559" s="83"/>
    </row>
    <row r="560">
      <c r="F560" s="84"/>
      <c r="M560" s="83"/>
      <c r="T560" s="83"/>
      <c r="Z560" s="71"/>
      <c r="AB560" s="83"/>
    </row>
    <row r="561">
      <c r="F561" s="84"/>
      <c r="M561" s="83"/>
      <c r="T561" s="83"/>
      <c r="Z561" s="71"/>
      <c r="AB561" s="83"/>
    </row>
    <row r="562">
      <c r="F562" s="84"/>
      <c r="M562" s="83"/>
      <c r="T562" s="83"/>
      <c r="Z562" s="71"/>
      <c r="AB562" s="83"/>
    </row>
    <row r="563">
      <c r="F563" s="84"/>
      <c r="M563" s="83"/>
      <c r="T563" s="83"/>
      <c r="Z563" s="71"/>
      <c r="AB563" s="83"/>
    </row>
    <row r="564">
      <c r="F564" s="84"/>
      <c r="M564" s="83"/>
      <c r="T564" s="83"/>
      <c r="Z564" s="71"/>
      <c r="AB564" s="83"/>
    </row>
    <row r="565">
      <c r="F565" s="84"/>
      <c r="M565" s="83"/>
      <c r="T565" s="83"/>
      <c r="Z565" s="71"/>
      <c r="AB565" s="83"/>
    </row>
    <row r="566">
      <c r="F566" s="84"/>
      <c r="M566" s="83"/>
      <c r="T566" s="83"/>
      <c r="Z566" s="71"/>
      <c r="AB566" s="83"/>
    </row>
    <row r="567">
      <c r="F567" s="84"/>
      <c r="M567" s="83"/>
      <c r="T567" s="83"/>
      <c r="Z567" s="71"/>
      <c r="AB567" s="83"/>
    </row>
    <row r="568">
      <c r="F568" s="84"/>
      <c r="M568" s="83"/>
      <c r="T568" s="83"/>
      <c r="Z568" s="71"/>
      <c r="AB568" s="83"/>
    </row>
    <row r="569">
      <c r="F569" s="84"/>
      <c r="M569" s="83"/>
      <c r="T569" s="83"/>
      <c r="Z569" s="71"/>
      <c r="AB569" s="83"/>
    </row>
    <row r="570">
      <c r="F570" s="84"/>
      <c r="M570" s="83"/>
      <c r="T570" s="83"/>
      <c r="Z570" s="71"/>
      <c r="AB570" s="83"/>
    </row>
    <row r="571">
      <c r="F571" s="84"/>
      <c r="M571" s="83"/>
      <c r="T571" s="83"/>
      <c r="Z571" s="71"/>
      <c r="AB571" s="83"/>
    </row>
    <row r="572">
      <c r="F572" s="84"/>
      <c r="M572" s="83"/>
      <c r="T572" s="83"/>
      <c r="Z572" s="71"/>
      <c r="AB572" s="83"/>
    </row>
    <row r="573">
      <c r="F573" s="84"/>
      <c r="M573" s="83"/>
      <c r="T573" s="83"/>
      <c r="Z573" s="71"/>
      <c r="AB573" s="83"/>
    </row>
    <row r="574">
      <c r="F574" s="84"/>
      <c r="M574" s="83"/>
      <c r="T574" s="83"/>
      <c r="Z574" s="71"/>
      <c r="AB574" s="83"/>
    </row>
    <row r="575">
      <c r="F575" s="84"/>
      <c r="M575" s="83"/>
      <c r="T575" s="83"/>
      <c r="Z575" s="71"/>
      <c r="AB575" s="83"/>
    </row>
    <row r="576">
      <c r="F576" s="84"/>
      <c r="M576" s="83"/>
      <c r="T576" s="83"/>
      <c r="Z576" s="71"/>
      <c r="AB576" s="83"/>
    </row>
    <row r="577">
      <c r="F577" s="84"/>
      <c r="M577" s="83"/>
      <c r="T577" s="83"/>
      <c r="Z577" s="71"/>
      <c r="AB577" s="83"/>
    </row>
    <row r="578">
      <c r="F578" s="84"/>
      <c r="M578" s="83"/>
      <c r="T578" s="83"/>
      <c r="Z578" s="71"/>
      <c r="AB578" s="83"/>
    </row>
    <row r="579">
      <c r="F579" s="84"/>
      <c r="M579" s="83"/>
      <c r="T579" s="83"/>
      <c r="Z579" s="71"/>
      <c r="AB579" s="83"/>
    </row>
    <row r="580">
      <c r="F580" s="84"/>
      <c r="M580" s="83"/>
      <c r="T580" s="83"/>
      <c r="Z580" s="71"/>
      <c r="AB580" s="83"/>
    </row>
    <row r="581">
      <c r="F581" s="84"/>
      <c r="M581" s="83"/>
      <c r="T581" s="83"/>
      <c r="Z581" s="71"/>
      <c r="AB581" s="83"/>
    </row>
    <row r="582">
      <c r="F582" s="84"/>
      <c r="M582" s="83"/>
      <c r="T582" s="83"/>
      <c r="Z582" s="71"/>
      <c r="AB582" s="83"/>
    </row>
    <row r="583">
      <c r="F583" s="84"/>
      <c r="M583" s="83"/>
      <c r="T583" s="83"/>
      <c r="Z583" s="71"/>
      <c r="AB583" s="83"/>
    </row>
    <row r="584">
      <c r="F584" s="84"/>
      <c r="M584" s="83"/>
      <c r="T584" s="83"/>
      <c r="Z584" s="71"/>
      <c r="AB584" s="83"/>
    </row>
    <row r="585">
      <c r="F585" s="84"/>
      <c r="M585" s="83"/>
      <c r="T585" s="83"/>
      <c r="Z585" s="71"/>
      <c r="AB585" s="83"/>
    </row>
    <row r="586">
      <c r="F586" s="84"/>
      <c r="M586" s="83"/>
      <c r="T586" s="83"/>
      <c r="Z586" s="71"/>
      <c r="AB586" s="83"/>
    </row>
    <row r="587">
      <c r="F587" s="84"/>
      <c r="M587" s="83"/>
      <c r="T587" s="83"/>
      <c r="Z587" s="71"/>
      <c r="AB587" s="83"/>
    </row>
    <row r="588">
      <c r="F588" s="84"/>
      <c r="M588" s="83"/>
      <c r="T588" s="83"/>
      <c r="Z588" s="71"/>
      <c r="AB588" s="83"/>
    </row>
    <row r="589">
      <c r="F589" s="84"/>
      <c r="M589" s="83"/>
      <c r="T589" s="83"/>
      <c r="Z589" s="71"/>
      <c r="AB589" s="83"/>
    </row>
    <row r="590">
      <c r="F590" s="84"/>
      <c r="M590" s="83"/>
      <c r="T590" s="83"/>
      <c r="Z590" s="71"/>
      <c r="AB590" s="83"/>
    </row>
    <row r="591">
      <c r="F591" s="84"/>
      <c r="M591" s="83"/>
      <c r="T591" s="83"/>
      <c r="Z591" s="71"/>
      <c r="AB591" s="83"/>
    </row>
    <row r="592">
      <c r="F592" s="84"/>
      <c r="M592" s="83"/>
      <c r="T592" s="83"/>
      <c r="Z592" s="71"/>
      <c r="AB592" s="83"/>
    </row>
    <row r="593">
      <c r="F593" s="84"/>
      <c r="M593" s="83"/>
      <c r="T593" s="83"/>
      <c r="Z593" s="71"/>
      <c r="AB593" s="83"/>
    </row>
    <row r="594">
      <c r="F594" s="84"/>
      <c r="M594" s="83"/>
      <c r="T594" s="83"/>
      <c r="Z594" s="71"/>
      <c r="AB594" s="83"/>
    </row>
    <row r="595">
      <c r="F595" s="84"/>
      <c r="M595" s="83"/>
      <c r="T595" s="83"/>
      <c r="Z595" s="71"/>
      <c r="AB595" s="83"/>
    </row>
    <row r="596">
      <c r="F596" s="84"/>
      <c r="M596" s="83"/>
      <c r="T596" s="83"/>
      <c r="Z596" s="71"/>
      <c r="AB596" s="83"/>
    </row>
    <row r="597">
      <c r="F597" s="84"/>
      <c r="M597" s="83"/>
      <c r="T597" s="83"/>
      <c r="Z597" s="71"/>
      <c r="AB597" s="83"/>
    </row>
    <row r="598">
      <c r="F598" s="84"/>
      <c r="M598" s="83"/>
      <c r="T598" s="83"/>
      <c r="Z598" s="71"/>
      <c r="AB598" s="83"/>
    </row>
    <row r="599">
      <c r="F599" s="84"/>
      <c r="M599" s="83"/>
      <c r="T599" s="83"/>
      <c r="Z599" s="71"/>
      <c r="AB599" s="83"/>
    </row>
    <row r="600">
      <c r="F600" s="84"/>
      <c r="M600" s="83"/>
      <c r="T600" s="83"/>
      <c r="Z600" s="71"/>
      <c r="AB600" s="83"/>
    </row>
    <row r="601">
      <c r="F601" s="84"/>
      <c r="M601" s="83"/>
      <c r="T601" s="83"/>
      <c r="Z601" s="71"/>
      <c r="AB601" s="83"/>
    </row>
    <row r="602">
      <c r="F602" s="84"/>
      <c r="M602" s="83"/>
      <c r="T602" s="83"/>
      <c r="Z602" s="71"/>
      <c r="AB602" s="83"/>
    </row>
    <row r="603">
      <c r="F603" s="84"/>
      <c r="M603" s="83"/>
      <c r="T603" s="83"/>
      <c r="Z603" s="71"/>
      <c r="AB603" s="83"/>
    </row>
    <row r="604">
      <c r="F604" s="84"/>
      <c r="M604" s="83"/>
      <c r="T604" s="83"/>
      <c r="Z604" s="71"/>
      <c r="AB604" s="83"/>
    </row>
    <row r="605">
      <c r="F605" s="84"/>
      <c r="M605" s="83"/>
      <c r="T605" s="83"/>
      <c r="Z605" s="71"/>
      <c r="AB605" s="83"/>
    </row>
    <row r="606">
      <c r="F606" s="84"/>
      <c r="M606" s="83"/>
      <c r="T606" s="83"/>
      <c r="Z606" s="71"/>
      <c r="AB606" s="83"/>
    </row>
    <row r="607">
      <c r="F607" s="84"/>
      <c r="M607" s="83"/>
      <c r="T607" s="83"/>
      <c r="Z607" s="71"/>
      <c r="AB607" s="83"/>
    </row>
    <row r="608">
      <c r="F608" s="84"/>
      <c r="M608" s="83"/>
      <c r="T608" s="83"/>
      <c r="Z608" s="71"/>
      <c r="AB608" s="83"/>
    </row>
    <row r="609">
      <c r="F609" s="84"/>
      <c r="M609" s="83"/>
      <c r="T609" s="83"/>
      <c r="Z609" s="71"/>
      <c r="AB609" s="83"/>
    </row>
    <row r="610">
      <c r="F610" s="84"/>
      <c r="M610" s="83"/>
      <c r="T610" s="83"/>
      <c r="Z610" s="71"/>
      <c r="AB610" s="83"/>
    </row>
    <row r="611">
      <c r="F611" s="84"/>
      <c r="M611" s="83"/>
      <c r="T611" s="83"/>
      <c r="Z611" s="71"/>
      <c r="AB611" s="83"/>
    </row>
    <row r="612">
      <c r="F612" s="84"/>
      <c r="M612" s="83"/>
      <c r="T612" s="83"/>
      <c r="Z612" s="71"/>
      <c r="AB612" s="83"/>
    </row>
    <row r="613">
      <c r="F613" s="84"/>
      <c r="M613" s="83"/>
      <c r="T613" s="83"/>
      <c r="Z613" s="71"/>
      <c r="AB613" s="83"/>
    </row>
    <row r="614">
      <c r="F614" s="84"/>
      <c r="M614" s="83"/>
      <c r="T614" s="83"/>
      <c r="Z614" s="71"/>
      <c r="AB614" s="83"/>
    </row>
    <row r="615">
      <c r="F615" s="84"/>
      <c r="M615" s="83"/>
      <c r="T615" s="83"/>
      <c r="Z615" s="71"/>
      <c r="AB615" s="83"/>
    </row>
    <row r="616">
      <c r="F616" s="84"/>
      <c r="M616" s="83"/>
      <c r="T616" s="83"/>
      <c r="Z616" s="71"/>
      <c r="AB616" s="83"/>
    </row>
    <row r="617">
      <c r="F617" s="84"/>
      <c r="M617" s="83"/>
      <c r="T617" s="83"/>
      <c r="Z617" s="71"/>
      <c r="AB617" s="83"/>
    </row>
    <row r="618">
      <c r="F618" s="84"/>
      <c r="M618" s="83"/>
      <c r="T618" s="83"/>
      <c r="Z618" s="71"/>
      <c r="AB618" s="83"/>
    </row>
    <row r="619">
      <c r="F619" s="84"/>
      <c r="M619" s="83"/>
      <c r="T619" s="83"/>
      <c r="Z619" s="71"/>
      <c r="AB619" s="83"/>
    </row>
    <row r="620">
      <c r="F620" s="84"/>
      <c r="M620" s="83"/>
      <c r="T620" s="83"/>
      <c r="Z620" s="71"/>
      <c r="AB620" s="83"/>
    </row>
    <row r="621">
      <c r="F621" s="84"/>
      <c r="M621" s="83"/>
      <c r="T621" s="83"/>
      <c r="Z621" s="71"/>
      <c r="AB621" s="83"/>
    </row>
    <row r="622">
      <c r="F622" s="84"/>
      <c r="M622" s="83"/>
      <c r="T622" s="83"/>
      <c r="Z622" s="71"/>
      <c r="AB622" s="83"/>
    </row>
    <row r="623">
      <c r="F623" s="84"/>
      <c r="M623" s="83"/>
      <c r="T623" s="83"/>
      <c r="Z623" s="71"/>
      <c r="AB623" s="83"/>
    </row>
    <row r="624">
      <c r="F624" s="84"/>
      <c r="M624" s="83"/>
      <c r="T624" s="83"/>
      <c r="Z624" s="71"/>
      <c r="AB624" s="83"/>
    </row>
    <row r="625">
      <c r="F625" s="84"/>
      <c r="M625" s="83"/>
      <c r="T625" s="83"/>
      <c r="Z625" s="71"/>
      <c r="AB625" s="83"/>
    </row>
    <row r="626">
      <c r="F626" s="84"/>
      <c r="M626" s="83"/>
      <c r="T626" s="83"/>
      <c r="Z626" s="71"/>
      <c r="AB626" s="83"/>
    </row>
    <row r="627">
      <c r="F627" s="84"/>
      <c r="M627" s="83"/>
      <c r="T627" s="83"/>
      <c r="Z627" s="71"/>
      <c r="AB627" s="83"/>
    </row>
    <row r="628">
      <c r="F628" s="84"/>
      <c r="M628" s="83"/>
      <c r="T628" s="83"/>
      <c r="Z628" s="71"/>
      <c r="AB628" s="83"/>
    </row>
    <row r="629">
      <c r="F629" s="84"/>
      <c r="M629" s="83"/>
      <c r="T629" s="83"/>
      <c r="Z629" s="71"/>
      <c r="AB629" s="83"/>
    </row>
    <row r="630">
      <c r="F630" s="84"/>
      <c r="M630" s="83"/>
      <c r="T630" s="83"/>
      <c r="Z630" s="71"/>
      <c r="AB630" s="83"/>
    </row>
    <row r="631">
      <c r="F631" s="84"/>
      <c r="M631" s="83"/>
      <c r="T631" s="83"/>
      <c r="Z631" s="71"/>
      <c r="AB631" s="83"/>
    </row>
    <row r="632">
      <c r="F632" s="84"/>
      <c r="M632" s="83"/>
      <c r="T632" s="83"/>
      <c r="Z632" s="71"/>
      <c r="AB632" s="83"/>
    </row>
    <row r="633">
      <c r="F633" s="84"/>
      <c r="M633" s="83"/>
      <c r="T633" s="83"/>
      <c r="Z633" s="71"/>
      <c r="AB633" s="83"/>
    </row>
    <row r="634">
      <c r="F634" s="84"/>
      <c r="M634" s="83"/>
      <c r="T634" s="83"/>
      <c r="Z634" s="71"/>
      <c r="AB634" s="83"/>
    </row>
    <row r="635">
      <c r="F635" s="84"/>
      <c r="M635" s="83"/>
      <c r="T635" s="83"/>
      <c r="Z635" s="71"/>
      <c r="AB635" s="83"/>
    </row>
    <row r="636">
      <c r="F636" s="84"/>
      <c r="M636" s="83"/>
      <c r="T636" s="83"/>
      <c r="Z636" s="71"/>
      <c r="AB636" s="83"/>
    </row>
    <row r="637">
      <c r="F637" s="84"/>
      <c r="M637" s="83"/>
      <c r="T637" s="83"/>
      <c r="Z637" s="71"/>
      <c r="AB637" s="83"/>
    </row>
    <row r="638">
      <c r="F638" s="84"/>
      <c r="M638" s="83"/>
      <c r="T638" s="83"/>
      <c r="Z638" s="71"/>
      <c r="AB638" s="83"/>
    </row>
    <row r="639">
      <c r="F639" s="84"/>
      <c r="M639" s="83"/>
      <c r="T639" s="83"/>
      <c r="Z639" s="71"/>
      <c r="AB639" s="83"/>
    </row>
    <row r="640">
      <c r="F640" s="84"/>
      <c r="M640" s="83"/>
      <c r="T640" s="83"/>
      <c r="Z640" s="71"/>
      <c r="AB640" s="83"/>
    </row>
    <row r="641">
      <c r="F641" s="84"/>
      <c r="M641" s="83"/>
      <c r="T641" s="83"/>
      <c r="Z641" s="71"/>
      <c r="AB641" s="83"/>
    </row>
    <row r="642">
      <c r="F642" s="84"/>
      <c r="M642" s="83"/>
      <c r="T642" s="83"/>
      <c r="Z642" s="71"/>
      <c r="AB642" s="83"/>
    </row>
    <row r="643">
      <c r="F643" s="84"/>
      <c r="M643" s="83"/>
      <c r="T643" s="83"/>
      <c r="Z643" s="71"/>
      <c r="AB643" s="83"/>
    </row>
    <row r="644">
      <c r="F644" s="84"/>
      <c r="M644" s="83"/>
      <c r="T644" s="83"/>
      <c r="Z644" s="71"/>
      <c r="AB644" s="83"/>
    </row>
    <row r="645">
      <c r="F645" s="84"/>
      <c r="M645" s="83"/>
      <c r="T645" s="83"/>
      <c r="Z645" s="71"/>
      <c r="AB645" s="83"/>
    </row>
    <row r="646">
      <c r="F646" s="84"/>
      <c r="M646" s="83"/>
      <c r="T646" s="83"/>
      <c r="Z646" s="71"/>
      <c r="AB646" s="83"/>
    </row>
    <row r="647">
      <c r="F647" s="84"/>
      <c r="M647" s="83"/>
      <c r="T647" s="83"/>
      <c r="Z647" s="71"/>
      <c r="AB647" s="83"/>
    </row>
    <row r="648">
      <c r="F648" s="84"/>
      <c r="M648" s="83"/>
      <c r="T648" s="83"/>
      <c r="Z648" s="71"/>
      <c r="AB648" s="83"/>
    </row>
    <row r="649">
      <c r="F649" s="84"/>
      <c r="M649" s="83"/>
      <c r="T649" s="83"/>
      <c r="Z649" s="71"/>
      <c r="AB649" s="83"/>
    </row>
    <row r="650">
      <c r="F650" s="84"/>
      <c r="M650" s="83"/>
      <c r="T650" s="83"/>
      <c r="Z650" s="71"/>
      <c r="AB650" s="83"/>
    </row>
    <row r="651">
      <c r="F651" s="84"/>
      <c r="M651" s="83"/>
      <c r="T651" s="83"/>
      <c r="Z651" s="71"/>
      <c r="AB651" s="83"/>
    </row>
    <row r="652">
      <c r="F652" s="84"/>
      <c r="M652" s="83"/>
      <c r="T652" s="83"/>
      <c r="Z652" s="71"/>
      <c r="AB652" s="83"/>
    </row>
    <row r="653">
      <c r="F653" s="84"/>
      <c r="M653" s="83"/>
      <c r="T653" s="83"/>
      <c r="Z653" s="71"/>
      <c r="AB653" s="83"/>
    </row>
    <row r="654">
      <c r="F654" s="84"/>
      <c r="M654" s="83"/>
      <c r="T654" s="83"/>
      <c r="Z654" s="71"/>
      <c r="AB654" s="83"/>
    </row>
    <row r="655">
      <c r="F655" s="84"/>
      <c r="M655" s="83"/>
      <c r="T655" s="83"/>
      <c r="Z655" s="71"/>
      <c r="AB655" s="83"/>
    </row>
    <row r="656">
      <c r="F656" s="84"/>
      <c r="M656" s="83"/>
      <c r="T656" s="83"/>
      <c r="Z656" s="71"/>
      <c r="AB656" s="83"/>
    </row>
    <row r="657">
      <c r="F657" s="84"/>
      <c r="M657" s="83"/>
      <c r="T657" s="83"/>
      <c r="Z657" s="71"/>
      <c r="AB657" s="83"/>
    </row>
    <row r="658">
      <c r="F658" s="84"/>
      <c r="M658" s="83"/>
      <c r="T658" s="83"/>
      <c r="Z658" s="71"/>
      <c r="AB658" s="83"/>
    </row>
    <row r="659">
      <c r="F659" s="84"/>
      <c r="M659" s="83"/>
      <c r="T659" s="83"/>
      <c r="Z659" s="71"/>
      <c r="AB659" s="83"/>
    </row>
    <row r="660">
      <c r="F660" s="84"/>
      <c r="M660" s="83"/>
      <c r="T660" s="83"/>
      <c r="Z660" s="71"/>
      <c r="AB660" s="83"/>
    </row>
    <row r="661">
      <c r="F661" s="84"/>
      <c r="M661" s="83"/>
      <c r="T661" s="83"/>
      <c r="Z661" s="71"/>
      <c r="AB661" s="83"/>
    </row>
    <row r="662">
      <c r="F662" s="84"/>
      <c r="M662" s="83"/>
      <c r="T662" s="83"/>
      <c r="Z662" s="71"/>
      <c r="AB662" s="83"/>
    </row>
    <row r="663">
      <c r="F663" s="84"/>
      <c r="M663" s="83"/>
      <c r="T663" s="83"/>
      <c r="Z663" s="71"/>
      <c r="AB663" s="83"/>
    </row>
    <row r="664">
      <c r="F664" s="84"/>
      <c r="M664" s="83"/>
      <c r="T664" s="83"/>
      <c r="Z664" s="71"/>
      <c r="AB664" s="83"/>
    </row>
    <row r="665">
      <c r="F665" s="84"/>
      <c r="M665" s="83"/>
      <c r="T665" s="83"/>
      <c r="Z665" s="71"/>
      <c r="AB665" s="83"/>
    </row>
    <row r="666">
      <c r="F666" s="84"/>
      <c r="M666" s="83"/>
      <c r="T666" s="83"/>
      <c r="Z666" s="71"/>
      <c r="AB666" s="83"/>
    </row>
    <row r="667">
      <c r="F667" s="84"/>
      <c r="M667" s="83"/>
      <c r="T667" s="83"/>
      <c r="Z667" s="71"/>
      <c r="AB667" s="83"/>
    </row>
    <row r="668">
      <c r="F668" s="84"/>
      <c r="M668" s="83"/>
      <c r="T668" s="83"/>
      <c r="Z668" s="71"/>
      <c r="AB668" s="83"/>
    </row>
    <row r="669">
      <c r="F669" s="84"/>
      <c r="M669" s="83"/>
      <c r="T669" s="83"/>
      <c r="Z669" s="71"/>
      <c r="AB669" s="83"/>
    </row>
    <row r="670">
      <c r="F670" s="84"/>
      <c r="M670" s="83"/>
      <c r="T670" s="83"/>
      <c r="Z670" s="71"/>
      <c r="AB670" s="83"/>
    </row>
    <row r="671">
      <c r="F671" s="84"/>
      <c r="M671" s="83"/>
      <c r="T671" s="83"/>
      <c r="Z671" s="71"/>
      <c r="AB671" s="83"/>
    </row>
    <row r="672">
      <c r="F672" s="84"/>
      <c r="M672" s="83"/>
      <c r="T672" s="83"/>
      <c r="Z672" s="71"/>
      <c r="AB672" s="83"/>
    </row>
    <row r="673">
      <c r="F673" s="84"/>
      <c r="M673" s="83"/>
      <c r="T673" s="83"/>
      <c r="Z673" s="71"/>
      <c r="AB673" s="83"/>
    </row>
    <row r="674">
      <c r="F674" s="84"/>
      <c r="M674" s="83"/>
      <c r="T674" s="83"/>
      <c r="Z674" s="71"/>
      <c r="AB674" s="83"/>
    </row>
    <row r="675">
      <c r="F675" s="84"/>
      <c r="M675" s="83"/>
      <c r="T675" s="83"/>
      <c r="Z675" s="71"/>
      <c r="AB675" s="83"/>
    </row>
    <row r="676">
      <c r="F676" s="84"/>
      <c r="M676" s="83"/>
      <c r="T676" s="83"/>
      <c r="Z676" s="71"/>
      <c r="AB676" s="83"/>
    </row>
    <row r="677">
      <c r="F677" s="84"/>
      <c r="M677" s="83"/>
      <c r="T677" s="83"/>
      <c r="Z677" s="71"/>
      <c r="AB677" s="83"/>
    </row>
    <row r="678">
      <c r="F678" s="84"/>
      <c r="M678" s="83"/>
      <c r="T678" s="83"/>
      <c r="Z678" s="71"/>
      <c r="AB678" s="83"/>
    </row>
    <row r="679">
      <c r="F679" s="84"/>
      <c r="M679" s="83"/>
      <c r="T679" s="83"/>
      <c r="Z679" s="71"/>
      <c r="AB679" s="83"/>
    </row>
    <row r="680">
      <c r="F680" s="84"/>
      <c r="M680" s="83"/>
      <c r="T680" s="83"/>
      <c r="Z680" s="71"/>
      <c r="AB680" s="83"/>
    </row>
    <row r="681">
      <c r="F681" s="84"/>
      <c r="M681" s="83"/>
      <c r="T681" s="83"/>
      <c r="Z681" s="71"/>
      <c r="AB681" s="83"/>
    </row>
    <row r="682">
      <c r="F682" s="84"/>
      <c r="M682" s="83"/>
      <c r="T682" s="83"/>
      <c r="Z682" s="71"/>
      <c r="AB682" s="83"/>
    </row>
    <row r="683">
      <c r="F683" s="84"/>
      <c r="M683" s="83"/>
      <c r="T683" s="83"/>
      <c r="Z683" s="71"/>
      <c r="AB683" s="83"/>
    </row>
    <row r="684">
      <c r="F684" s="84"/>
      <c r="M684" s="83"/>
      <c r="T684" s="83"/>
      <c r="Z684" s="71"/>
      <c r="AB684" s="83"/>
    </row>
    <row r="685">
      <c r="F685" s="84"/>
      <c r="M685" s="83"/>
      <c r="T685" s="83"/>
      <c r="Z685" s="71"/>
      <c r="AB685" s="83"/>
    </row>
    <row r="686">
      <c r="F686" s="84"/>
      <c r="M686" s="83"/>
      <c r="T686" s="83"/>
      <c r="Z686" s="71"/>
      <c r="AB686" s="83"/>
    </row>
    <row r="687">
      <c r="F687" s="84"/>
      <c r="M687" s="83"/>
      <c r="T687" s="83"/>
      <c r="Z687" s="71"/>
      <c r="AB687" s="83"/>
    </row>
    <row r="688">
      <c r="F688" s="84"/>
      <c r="M688" s="83"/>
      <c r="T688" s="83"/>
      <c r="Z688" s="71"/>
      <c r="AB688" s="83"/>
    </row>
    <row r="689">
      <c r="F689" s="84"/>
      <c r="M689" s="83"/>
      <c r="T689" s="83"/>
      <c r="Z689" s="71"/>
      <c r="AB689" s="83"/>
    </row>
    <row r="690">
      <c r="F690" s="84"/>
      <c r="M690" s="83"/>
      <c r="T690" s="83"/>
      <c r="Z690" s="71"/>
      <c r="AB690" s="83"/>
    </row>
    <row r="691">
      <c r="F691" s="84"/>
      <c r="M691" s="83"/>
      <c r="T691" s="83"/>
      <c r="Z691" s="71"/>
      <c r="AB691" s="83"/>
    </row>
    <row r="692">
      <c r="F692" s="84"/>
      <c r="M692" s="83"/>
      <c r="T692" s="83"/>
      <c r="Z692" s="71"/>
      <c r="AB692" s="83"/>
    </row>
    <row r="693">
      <c r="F693" s="84"/>
      <c r="M693" s="83"/>
      <c r="T693" s="83"/>
      <c r="Z693" s="71"/>
      <c r="AB693" s="83"/>
    </row>
    <row r="694">
      <c r="F694" s="84"/>
      <c r="M694" s="83"/>
      <c r="T694" s="83"/>
      <c r="Z694" s="71"/>
      <c r="AB694" s="83"/>
    </row>
    <row r="695">
      <c r="F695" s="84"/>
      <c r="M695" s="83"/>
      <c r="T695" s="83"/>
      <c r="Z695" s="71"/>
      <c r="AB695" s="83"/>
    </row>
    <row r="696">
      <c r="F696" s="84"/>
      <c r="M696" s="83"/>
      <c r="T696" s="83"/>
      <c r="Z696" s="71"/>
      <c r="AB696" s="83"/>
    </row>
    <row r="697">
      <c r="F697" s="84"/>
      <c r="M697" s="83"/>
      <c r="T697" s="83"/>
      <c r="Z697" s="71"/>
      <c r="AB697" s="83"/>
    </row>
    <row r="698">
      <c r="F698" s="84"/>
      <c r="M698" s="83"/>
      <c r="T698" s="83"/>
      <c r="Z698" s="71"/>
      <c r="AB698" s="83"/>
    </row>
    <row r="699">
      <c r="F699" s="84"/>
      <c r="M699" s="83"/>
      <c r="T699" s="83"/>
      <c r="Z699" s="71"/>
      <c r="AB699" s="83"/>
    </row>
    <row r="700">
      <c r="F700" s="84"/>
      <c r="M700" s="83"/>
      <c r="T700" s="83"/>
      <c r="Z700" s="71"/>
      <c r="AB700" s="83"/>
    </row>
    <row r="701">
      <c r="F701" s="84"/>
      <c r="M701" s="83"/>
      <c r="T701" s="83"/>
      <c r="Z701" s="71"/>
      <c r="AB701" s="83"/>
    </row>
    <row r="702">
      <c r="F702" s="84"/>
      <c r="M702" s="83"/>
      <c r="T702" s="83"/>
      <c r="Z702" s="71"/>
      <c r="AB702" s="83"/>
    </row>
    <row r="703">
      <c r="F703" s="84"/>
      <c r="M703" s="83"/>
      <c r="T703" s="83"/>
      <c r="Z703" s="71"/>
      <c r="AB703" s="83"/>
    </row>
    <row r="704">
      <c r="F704" s="84"/>
      <c r="M704" s="83"/>
      <c r="T704" s="83"/>
      <c r="Z704" s="71"/>
      <c r="AB704" s="83"/>
    </row>
    <row r="705">
      <c r="F705" s="84"/>
      <c r="M705" s="83"/>
      <c r="T705" s="83"/>
      <c r="Z705" s="71"/>
      <c r="AB705" s="83"/>
    </row>
    <row r="706">
      <c r="F706" s="84"/>
      <c r="M706" s="83"/>
      <c r="T706" s="83"/>
      <c r="Z706" s="71"/>
      <c r="AB706" s="83"/>
    </row>
    <row r="707">
      <c r="F707" s="84"/>
      <c r="M707" s="83"/>
      <c r="T707" s="83"/>
      <c r="Z707" s="71"/>
      <c r="AB707" s="83"/>
    </row>
    <row r="708">
      <c r="F708" s="84"/>
      <c r="M708" s="83"/>
      <c r="T708" s="83"/>
      <c r="Z708" s="71"/>
      <c r="AB708" s="83"/>
    </row>
    <row r="709">
      <c r="F709" s="84"/>
      <c r="M709" s="83"/>
      <c r="T709" s="83"/>
      <c r="Z709" s="71"/>
      <c r="AB709" s="83"/>
    </row>
    <row r="710">
      <c r="F710" s="84"/>
      <c r="M710" s="83"/>
      <c r="T710" s="83"/>
      <c r="Z710" s="71"/>
      <c r="AB710" s="83"/>
    </row>
    <row r="711">
      <c r="F711" s="84"/>
      <c r="M711" s="83"/>
      <c r="T711" s="83"/>
      <c r="Z711" s="71"/>
      <c r="AB711" s="83"/>
    </row>
    <row r="712">
      <c r="F712" s="84"/>
      <c r="M712" s="83"/>
      <c r="T712" s="83"/>
      <c r="Z712" s="71"/>
      <c r="AB712" s="83"/>
    </row>
    <row r="713">
      <c r="F713" s="84"/>
      <c r="M713" s="83"/>
      <c r="T713" s="83"/>
      <c r="Z713" s="71"/>
      <c r="AB713" s="83"/>
    </row>
    <row r="714">
      <c r="F714" s="84"/>
      <c r="M714" s="83"/>
      <c r="T714" s="83"/>
      <c r="Z714" s="71"/>
      <c r="AB714" s="83"/>
    </row>
    <row r="715">
      <c r="F715" s="84"/>
      <c r="M715" s="83"/>
      <c r="T715" s="83"/>
      <c r="Z715" s="71"/>
      <c r="AB715" s="83"/>
    </row>
    <row r="716">
      <c r="F716" s="84"/>
      <c r="M716" s="83"/>
      <c r="T716" s="83"/>
      <c r="Z716" s="71"/>
      <c r="AB716" s="83"/>
    </row>
    <row r="717">
      <c r="F717" s="84"/>
      <c r="M717" s="83"/>
      <c r="T717" s="83"/>
      <c r="Z717" s="71"/>
      <c r="AB717" s="83"/>
    </row>
    <row r="718">
      <c r="F718" s="84"/>
      <c r="M718" s="83"/>
      <c r="T718" s="83"/>
      <c r="Z718" s="71"/>
      <c r="AB718" s="83"/>
    </row>
    <row r="719">
      <c r="F719" s="84"/>
      <c r="M719" s="83"/>
      <c r="T719" s="83"/>
      <c r="Z719" s="71"/>
      <c r="AB719" s="83"/>
    </row>
    <row r="720">
      <c r="F720" s="84"/>
      <c r="M720" s="83"/>
      <c r="T720" s="83"/>
      <c r="Z720" s="71"/>
      <c r="AB720" s="83"/>
    </row>
    <row r="721">
      <c r="F721" s="84"/>
      <c r="M721" s="83"/>
      <c r="T721" s="83"/>
      <c r="Z721" s="71"/>
      <c r="AB721" s="83"/>
    </row>
    <row r="722">
      <c r="F722" s="84"/>
      <c r="M722" s="83"/>
      <c r="T722" s="83"/>
      <c r="Z722" s="71"/>
      <c r="AB722" s="83"/>
    </row>
    <row r="723">
      <c r="F723" s="84"/>
      <c r="M723" s="83"/>
      <c r="T723" s="83"/>
      <c r="Z723" s="71"/>
      <c r="AB723" s="83"/>
    </row>
    <row r="724">
      <c r="F724" s="84"/>
      <c r="M724" s="83"/>
      <c r="T724" s="83"/>
      <c r="Z724" s="71"/>
      <c r="AB724" s="83"/>
    </row>
    <row r="725">
      <c r="F725" s="84"/>
      <c r="M725" s="83"/>
      <c r="T725" s="83"/>
      <c r="Z725" s="71"/>
      <c r="AB725" s="83"/>
    </row>
    <row r="726">
      <c r="F726" s="84"/>
      <c r="M726" s="83"/>
      <c r="T726" s="83"/>
      <c r="Z726" s="71"/>
      <c r="AB726" s="83"/>
    </row>
    <row r="727">
      <c r="F727" s="84"/>
      <c r="M727" s="83"/>
      <c r="T727" s="83"/>
      <c r="Z727" s="71"/>
      <c r="AB727" s="83"/>
    </row>
    <row r="728">
      <c r="F728" s="84"/>
      <c r="M728" s="83"/>
      <c r="T728" s="83"/>
      <c r="Z728" s="71"/>
      <c r="AB728" s="83"/>
    </row>
    <row r="729">
      <c r="F729" s="84"/>
      <c r="M729" s="83"/>
      <c r="T729" s="83"/>
      <c r="Z729" s="71"/>
      <c r="AB729" s="83"/>
    </row>
    <row r="730">
      <c r="F730" s="84"/>
      <c r="M730" s="83"/>
      <c r="T730" s="83"/>
      <c r="Z730" s="71"/>
      <c r="AB730" s="83"/>
    </row>
    <row r="731">
      <c r="F731" s="84"/>
      <c r="M731" s="83"/>
      <c r="T731" s="83"/>
      <c r="Z731" s="71"/>
      <c r="AB731" s="83"/>
    </row>
    <row r="732">
      <c r="F732" s="84"/>
      <c r="M732" s="83"/>
      <c r="T732" s="83"/>
      <c r="Z732" s="71"/>
      <c r="AB732" s="83"/>
    </row>
    <row r="733">
      <c r="F733" s="84"/>
      <c r="M733" s="83"/>
      <c r="T733" s="83"/>
      <c r="Z733" s="71"/>
      <c r="AB733" s="83"/>
    </row>
    <row r="734">
      <c r="F734" s="84"/>
      <c r="M734" s="83"/>
      <c r="T734" s="83"/>
      <c r="Z734" s="71"/>
      <c r="AB734" s="83"/>
    </row>
    <row r="735">
      <c r="F735" s="84"/>
      <c r="M735" s="83"/>
      <c r="T735" s="83"/>
      <c r="Z735" s="71"/>
      <c r="AB735" s="83"/>
    </row>
    <row r="736">
      <c r="F736" s="84"/>
      <c r="M736" s="83"/>
      <c r="T736" s="83"/>
      <c r="Z736" s="71"/>
      <c r="AB736" s="83"/>
    </row>
    <row r="737">
      <c r="F737" s="84"/>
      <c r="M737" s="83"/>
      <c r="T737" s="83"/>
      <c r="Z737" s="71"/>
      <c r="AB737" s="83"/>
    </row>
    <row r="738">
      <c r="F738" s="84"/>
      <c r="M738" s="83"/>
      <c r="T738" s="83"/>
      <c r="Z738" s="71"/>
      <c r="AB738" s="83"/>
    </row>
    <row r="739">
      <c r="F739" s="84"/>
      <c r="M739" s="83"/>
      <c r="T739" s="83"/>
      <c r="Z739" s="71"/>
      <c r="AB739" s="83"/>
    </row>
    <row r="740">
      <c r="F740" s="84"/>
      <c r="M740" s="83"/>
      <c r="T740" s="83"/>
      <c r="Z740" s="71"/>
      <c r="AB740" s="83"/>
    </row>
    <row r="741">
      <c r="F741" s="84"/>
      <c r="M741" s="83"/>
      <c r="T741" s="83"/>
      <c r="Z741" s="71"/>
      <c r="AB741" s="83"/>
    </row>
    <row r="742">
      <c r="F742" s="84"/>
      <c r="M742" s="83"/>
      <c r="T742" s="83"/>
      <c r="Z742" s="71"/>
      <c r="AB742" s="83"/>
    </row>
    <row r="743">
      <c r="F743" s="84"/>
      <c r="M743" s="83"/>
      <c r="T743" s="83"/>
      <c r="Z743" s="71"/>
      <c r="AB743" s="83"/>
    </row>
    <row r="744">
      <c r="F744" s="84"/>
      <c r="M744" s="83"/>
      <c r="T744" s="83"/>
      <c r="Z744" s="71"/>
      <c r="AB744" s="83"/>
    </row>
    <row r="745">
      <c r="F745" s="84"/>
      <c r="M745" s="83"/>
      <c r="T745" s="83"/>
      <c r="Z745" s="71"/>
      <c r="AB745" s="83"/>
    </row>
    <row r="746">
      <c r="F746" s="84"/>
      <c r="M746" s="83"/>
      <c r="T746" s="83"/>
      <c r="Z746" s="71"/>
      <c r="AB746" s="83"/>
    </row>
    <row r="747">
      <c r="F747" s="84"/>
      <c r="M747" s="83"/>
      <c r="T747" s="83"/>
      <c r="Z747" s="71"/>
      <c r="AB747" s="83"/>
    </row>
    <row r="748">
      <c r="F748" s="84"/>
      <c r="M748" s="83"/>
      <c r="T748" s="83"/>
      <c r="Z748" s="71"/>
      <c r="AB748" s="83"/>
    </row>
    <row r="749">
      <c r="F749" s="84"/>
      <c r="M749" s="83"/>
      <c r="T749" s="83"/>
      <c r="Z749" s="71"/>
      <c r="AB749" s="83"/>
    </row>
    <row r="750">
      <c r="F750" s="84"/>
      <c r="M750" s="83"/>
      <c r="T750" s="83"/>
      <c r="Z750" s="71"/>
      <c r="AB750" s="83"/>
    </row>
    <row r="751">
      <c r="F751" s="84"/>
      <c r="M751" s="83"/>
      <c r="T751" s="83"/>
      <c r="Z751" s="71"/>
      <c r="AB751" s="83"/>
    </row>
    <row r="752">
      <c r="F752" s="84"/>
      <c r="M752" s="83"/>
      <c r="T752" s="83"/>
      <c r="Z752" s="71"/>
      <c r="AB752" s="83"/>
    </row>
    <row r="753">
      <c r="F753" s="84"/>
      <c r="M753" s="83"/>
      <c r="T753" s="83"/>
      <c r="Z753" s="71"/>
      <c r="AB753" s="83"/>
    </row>
    <row r="754">
      <c r="F754" s="84"/>
      <c r="M754" s="83"/>
      <c r="T754" s="83"/>
      <c r="Z754" s="71"/>
      <c r="AB754" s="83"/>
    </row>
    <row r="755">
      <c r="F755" s="84"/>
      <c r="M755" s="83"/>
      <c r="T755" s="83"/>
      <c r="Z755" s="71"/>
      <c r="AB755" s="83"/>
    </row>
    <row r="756">
      <c r="F756" s="84"/>
      <c r="M756" s="83"/>
      <c r="T756" s="83"/>
      <c r="Z756" s="71"/>
      <c r="AB756" s="83"/>
    </row>
    <row r="757">
      <c r="F757" s="84"/>
      <c r="M757" s="83"/>
      <c r="T757" s="83"/>
      <c r="Z757" s="71"/>
      <c r="AB757" s="83"/>
    </row>
    <row r="758">
      <c r="F758" s="84"/>
      <c r="M758" s="83"/>
      <c r="T758" s="83"/>
      <c r="Z758" s="71"/>
      <c r="AB758" s="83"/>
    </row>
    <row r="759">
      <c r="F759" s="84"/>
      <c r="M759" s="83"/>
      <c r="T759" s="83"/>
      <c r="Z759" s="71"/>
      <c r="AB759" s="83"/>
    </row>
    <row r="760">
      <c r="F760" s="84"/>
      <c r="M760" s="83"/>
      <c r="T760" s="83"/>
      <c r="Z760" s="71"/>
      <c r="AB760" s="83"/>
    </row>
    <row r="761">
      <c r="F761" s="84"/>
      <c r="M761" s="83"/>
      <c r="T761" s="83"/>
      <c r="Z761" s="71"/>
      <c r="AB761" s="83"/>
    </row>
    <row r="762">
      <c r="F762" s="84"/>
      <c r="M762" s="83"/>
      <c r="T762" s="83"/>
      <c r="Z762" s="71"/>
      <c r="AB762" s="83"/>
    </row>
    <row r="763">
      <c r="F763" s="84"/>
      <c r="M763" s="83"/>
      <c r="T763" s="83"/>
      <c r="Z763" s="71"/>
      <c r="AB763" s="83"/>
    </row>
    <row r="764">
      <c r="F764" s="84"/>
      <c r="M764" s="83"/>
      <c r="T764" s="83"/>
      <c r="Z764" s="71"/>
      <c r="AB764" s="83"/>
    </row>
    <row r="765">
      <c r="F765" s="84"/>
      <c r="M765" s="83"/>
      <c r="T765" s="83"/>
      <c r="Z765" s="71"/>
      <c r="AB765" s="83"/>
    </row>
    <row r="766">
      <c r="F766" s="84"/>
      <c r="M766" s="83"/>
      <c r="T766" s="83"/>
      <c r="Z766" s="71"/>
      <c r="AB766" s="83"/>
    </row>
    <row r="767">
      <c r="F767" s="84"/>
      <c r="M767" s="83"/>
      <c r="T767" s="83"/>
      <c r="Z767" s="71"/>
      <c r="AB767" s="83"/>
    </row>
    <row r="768">
      <c r="F768" s="84"/>
      <c r="M768" s="83"/>
      <c r="T768" s="83"/>
      <c r="Z768" s="71"/>
      <c r="AB768" s="83"/>
    </row>
    <row r="769">
      <c r="F769" s="84"/>
      <c r="M769" s="83"/>
      <c r="T769" s="83"/>
      <c r="Z769" s="71"/>
      <c r="AB769" s="83"/>
    </row>
    <row r="770">
      <c r="F770" s="84"/>
      <c r="M770" s="83"/>
      <c r="T770" s="83"/>
      <c r="Z770" s="71"/>
      <c r="AB770" s="83"/>
    </row>
    <row r="771">
      <c r="F771" s="84"/>
      <c r="M771" s="83"/>
      <c r="T771" s="83"/>
      <c r="Z771" s="71"/>
      <c r="AB771" s="83"/>
    </row>
    <row r="772">
      <c r="F772" s="84"/>
      <c r="M772" s="83"/>
      <c r="T772" s="83"/>
      <c r="Z772" s="71"/>
      <c r="AB772" s="83"/>
    </row>
    <row r="773">
      <c r="F773" s="84"/>
      <c r="M773" s="83"/>
      <c r="T773" s="83"/>
      <c r="Z773" s="71"/>
      <c r="AB773" s="83"/>
    </row>
    <row r="774">
      <c r="F774" s="84"/>
      <c r="M774" s="83"/>
      <c r="T774" s="83"/>
      <c r="Z774" s="71"/>
      <c r="AB774" s="83"/>
    </row>
    <row r="775">
      <c r="F775" s="84"/>
      <c r="M775" s="83"/>
      <c r="T775" s="83"/>
      <c r="Z775" s="71"/>
      <c r="AB775" s="83"/>
    </row>
    <row r="776">
      <c r="F776" s="84"/>
      <c r="M776" s="83"/>
      <c r="T776" s="83"/>
      <c r="Z776" s="71"/>
      <c r="AB776" s="83"/>
    </row>
    <row r="777">
      <c r="F777" s="84"/>
      <c r="M777" s="83"/>
      <c r="T777" s="83"/>
      <c r="Z777" s="71"/>
      <c r="AB777" s="83"/>
    </row>
    <row r="778">
      <c r="F778" s="84"/>
      <c r="M778" s="83"/>
      <c r="T778" s="83"/>
      <c r="Z778" s="71"/>
      <c r="AB778" s="83"/>
    </row>
    <row r="779">
      <c r="F779" s="84"/>
      <c r="M779" s="83"/>
      <c r="T779" s="83"/>
      <c r="Z779" s="71"/>
      <c r="AB779" s="83"/>
    </row>
    <row r="780">
      <c r="F780" s="84"/>
      <c r="M780" s="83"/>
      <c r="T780" s="83"/>
      <c r="Z780" s="71"/>
      <c r="AB780" s="83"/>
    </row>
    <row r="781">
      <c r="F781" s="84"/>
      <c r="M781" s="83"/>
      <c r="T781" s="83"/>
      <c r="Z781" s="71"/>
      <c r="AB781" s="83"/>
    </row>
    <row r="782">
      <c r="F782" s="84"/>
      <c r="M782" s="83"/>
      <c r="T782" s="83"/>
      <c r="Z782" s="71"/>
      <c r="AB782" s="83"/>
    </row>
    <row r="783">
      <c r="F783" s="84"/>
      <c r="M783" s="83"/>
      <c r="T783" s="83"/>
      <c r="Z783" s="71"/>
      <c r="AB783" s="83"/>
    </row>
    <row r="784">
      <c r="F784" s="84"/>
      <c r="M784" s="83"/>
      <c r="T784" s="83"/>
      <c r="Z784" s="71"/>
      <c r="AB784" s="83"/>
    </row>
    <row r="785">
      <c r="F785" s="84"/>
      <c r="M785" s="83"/>
      <c r="T785" s="83"/>
      <c r="Z785" s="71"/>
      <c r="AB785" s="83"/>
    </row>
    <row r="786">
      <c r="F786" s="84"/>
      <c r="M786" s="83"/>
      <c r="T786" s="83"/>
      <c r="Z786" s="71"/>
      <c r="AB786" s="83"/>
    </row>
    <row r="787">
      <c r="F787" s="84"/>
      <c r="M787" s="83"/>
      <c r="T787" s="83"/>
      <c r="Z787" s="71"/>
      <c r="AB787" s="83"/>
    </row>
    <row r="788">
      <c r="F788" s="84"/>
      <c r="M788" s="83"/>
      <c r="T788" s="83"/>
      <c r="Z788" s="71"/>
      <c r="AB788" s="83"/>
    </row>
    <row r="789">
      <c r="F789" s="84"/>
      <c r="M789" s="83"/>
      <c r="T789" s="83"/>
      <c r="Z789" s="71"/>
      <c r="AB789" s="83"/>
    </row>
    <row r="790">
      <c r="F790" s="84"/>
      <c r="M790" s="83"/>
      <c r="T790" s="83"/>
      <c r="Z790" s="71"/>
      <c r="AB790" s="83"/>
    </row>
    <row r="791">
      <c r="F791" s="84"/>
      <c r="M791" s="83"/>
      <c r="T791" s="83"/>
      <c r="Z791" s="71"/>
      <c r="AB791" s="83"/>
    </row>
    <row r="792">
      <c r="F792" s="84"/>
      <c r="M792" s="83"/>
      <c r="T792" s="83"/>
      <c r="Z792" s="71"/>
      <c r="AB792" s="83"/>
    </row>
    <row r="793">
      <c r="F793" s="84"/>
      <c r="M793" s="83"/>
      <c r="T793" s="83"/>
      <c r="Z793" s="71"/>
      <c r="AB793" s="83"/>
    </row>
    <row r="794">
      <c r="F794" s="84"/>
      <c r="M794" s="83"/>
      <c r="T794" s="83"/>
      <c r="Z794" s="71"/>
      <c r="AB794" s="83"/>
    </row>
    <row r="795">
      <c r="F795" s="84"/>
      <c r="M795" s="83"/>
      <c r="T795" s="83"/>
      <c r="Z795" s="71"/>
      <c r="AB795" s="83"/>
    </row>
    <row r="796">
      <c r="F796" s="84"/>
      <c r="M796" s="83"/>
      <c r="T796" s="83"/>
      <c r="Z796" s="71"/>
      <c r="AB796" s="83"/>
    </row>
    <row r="797">
      <c r="F797" s="84"/>
      <c r="M797" s="83"/>
      <c r="T797" s="83"/>
      <c r="Z797" s="71"/>
      <c r="AB797" s="83"/>
    </row>
    <row r="798">
      <c r="F798" s="84"/>
      <c r="M798" s="83"/>
      <c r="T798" s="83"/>
      <c r="Z798" s="71"/>
      <c r="AB798" s="83"/>
    </row>
    <row r="799">
      <c r="F799" s="84"/>
      <c r="M799" s="83"/>
      <c r="T799" s="83"/>
      <c r="Z799" s="71"/>
      <c r="AB799" s="83"/>
    </row>
    <row r="800">
      <c r="F800" s="84"/>
      <c r="M800" s="83"/>
      <c r="T800" s="83"/>
      <c r="Z800" s="71"/>
      <c r="AB800" s="83"/>
    </row>
    <row r="801">
      <c r="F801" s="84"/>
      <c r="M801" s="83"/>
      <c r="T801" s="83"/>
      <c r="Z801" s="71"/>
      <c r="AB801" s="83"/>
    </row>
    <row r="802">
      <c r="F802" s="84"/>
      <c r="M802" s="83"/>
      <c r="T802" s="83"/>
      <c r="Z802" s="71"/>
      <c r="AB802" s="83"/>
    </row>
    <row r="803">
      <c r="F803" s="84"/>
      <c r="M803" s="83"/>
      <c r="T803" s="83"/>
      <c r="Z803" s="71"/>
      <c r="AB803" s="83"/>
    </row>
    <row r="804">
      <c r="F804" s="84"/>
      <c r="M804" s="83"/>
      <c r="T804" s="83"/>
      <c r="Z804" s="71"/>
      <c r="AB804" s="83"/>
    </row>
    <row r="805">
      <c r="F805" s="84"/>
      <c r="M805" s="83"/>
      <c r="T805" s="83"/>
      <c r="Z805" s="71"/>
      <c r="AB805" s="83"/>
    </row>
    <row r="806">
      <c r="F806" s="84"/>
      <c r="M806" s="83"/>
      <c r="T806" s="83"/>
      <c r="Z806" s="71"/>
      <c r="AB806" s="83"/>
    </row>
    <row r="807">
      <c r="F807" s="84"/>
      <c r="M807" s="83"/>
      <c r="T807" s="83"/>
      <c r="Z807" s="71"/>
      <c r="AB807" s="83"/>
    </row>
    <row r="808">
      <c r="F808" s="84"/>
      <c r="M808" s="83"/>
      <c r="T808" s="83"/>
      <c r="Z808" s="71"/>
      <c r="AB808" s="83"/>
    </row>
    <row r="809">
      <c r="F809" s="84"/>
      <c r="M809" s="83"/>
      <c r="T809" s="83"/>
      <c r="Z809" s="71"/>
      <c r="AB809" s="83"/>
    </row>
    <row r="810">
      <c r="F810" s="84"/>
      <c r="M810" s="83"/>
      <c r="T810" s="83"/>
      <c r="Z810" s="71"/>
      <c r="AB810" s="83"/>
    </row>
    <row r="811">
      <c r="F811" s="84"/>
      <c r="M811" s="83"/>
      <c r="T811" s="83"/>
      <c r="Z811" s="71"/>
      <c r="AB811" s="83"/>
    </row>
    <row r="812">
      <c r="F812" s="84"/>
      <c r="M812" s="83"/>
      <c r="T812" s="83"/>
      <c r="Z812" s="71"/>
      <c r="AB812" s="83"/>
    </row>
    <row r="813">
      <c r="F813" s="84"/>
      <c r="M813" s="83"/>
      <c r="T813" s="83"/>
      <c r="Z813" s="71"/>
      <c r="AB813" s="83"/>
    </row>
    <row r="814">
      <c r="F814" s="84"/>
      <c r="M814" s="83"/>
      <c r="T814" s="83"/>
      <c r="Z814" s="71"/>
      <c r="AB814" s="83"/>
    </row>
    <row r="815">
      <c r="F815" s="84"/>
      <c r="M815" s="83"/>
      <c r="T815" s="83"/>
      <c r="Z815" s="71"/>
      <c r="AB815" s="83"/>
    </row>
    <row r="816">
      <c r="F816" s="84"/>
      <c r="M816" s="83"/>
      <c r="T816" s="83"/>
      <c r="Z816" s="71"/>
      <c r="AB816" s="83"/>
    </row>
    <row r="817">
      <c r="F817" s="84"/>
      <c r="M817" s="83"/>
      <c r="T817" s="83"/>
      <c r="Z817" s="71"/>
      <c r="AB817" s="83"/>
    </row>
    <row r="818">
      <c r="F818" s="84"/>
      <c r="M818" s="83"/>
      <c r="T818" s="83"/>
      <c r="Z818" s="71"/>
      <c r="AB818" s="83"/>
    </row>
    <row r="819">
      <c r="F819" s="84"/>
      <c r="M819" s="83"/>
      <c r="T819" s="83"/>
      <c r="Z819" s="71"/>
      <c r="AB819" s="83"/>
    </row>
    <row r="820">
      <c r="F820" s="84"/>
      <c r="M820" s="83"/>
      <c r="T820" s="83"/>
      <c r="Z820" s="71"/>
      <c r="AB820" s="83"/>
    </row>
    <row r="821">
      <c r="F821" s="84"/>
      <c r="M821" s="83"/>
      <c r="T821" s="83"/>
      <c r="Z821" s="71"/>
      <c r="AB821" s="83"/>
    </row>
    <row r="822">
      <c r="F822" s="84"/>
      <c r="M822" s="83"/>
      <c r="T822" s="83"/>
      <c r="Z822" s="71"/>
      <c r="AB822" s="83"/>
    </row>
    <row r="823">
      <c r="F823" s="84"/>
      <c r="M823" s="83"/>
      <c r="T823" s="83"/>
      <c r="Z823" s="71"/>
      <c r="AB823" s="83"/>
    </row>
    <row r="824">
      <c r="F824" s="84"/>
      <c r="M824" s="83"/>
      <c r="T824" s="83"/>
      <c r="Z824" s="71"/>
      <c r="AB824" s="83"/>
    </row>
    <row r="825">
      <c r="F825" s="84"/>
      <c r="M825" s="83"/>
      <c r="T825" s="83"/>
      <c r="Z825" s="71"/>
      <c r="AB825" s="83"/>
    </row>
    <row r="826">
      <c r="F826" s="84"/>
      <c r="M826" s="83"/>
      <c r="T826" s="83"/>
      <c r="Z826" s="71"/>
      <c r="AB826" s="83"/>
    </row>
    <row r="827">
      <c r="F827" s="84"/>
      <c r="M827" s="83"/>
      <c r="T827" s="83"/>
      <c r="Z827" s="71"/>
      <c r="AB827" s="83"/>
    </row>
    <row r="828">
      <c r="F828" s="84"/>
      <c r="M828" s="83"/>
      <c r="T828" s="83"/>
      <c r="Z828" s="71"/>
      <c r="AB828" s="83"/>
    </row>
    <row r="829">
      <c r="F829" s="84"/>
      <c r="M829" s="83"/>
      <c r="T829" s="83"/>
      <c r="Z829" s="71"/>
      <c r="AB829" s="83"/>
    </row>
    <row r="830">
      <c r="F830" s="84"/>
      <c r="M830" s="83"/>
      <c r="T830" s="83"/>
      <c r="Z830" s="71"/>
      <c r="AB830" s="83"/>
    </row>
    <row r="831">
      <c r="F831" s="84"/>
      <c r="M831" s="83"/>
      <c r="T831" s="83"/>
      <c r="Z831" s="71"/>
      <c r="AB831" s="83"/>
    </row>
    <row r="832">
      <c r="F832" s="84"/>
      <c r="M832" s="83"/>
      <c r="T832" s="83"/>
      <c r="Z832" s="71"/>
      <c r="AB832" s="83"/>
    </row>
    <row r="833">
      <c r="F833" s="84"/>
      <c r="M833" s="83"/>
      <c r="T833" s="83"/>
      <c r="Z833" s="71"/>
      <c r="AB833" s="83"/>
    </row>
    <row r="834">
      <c r="F834" s="84"/>
      <c r="M834" s="83"/>
      <c r="T834" s="83"/>
      <c r="Z834" s="71"/>
      <c r="AB834" s="83"/>
    </row>
    <row r="835">
      <c r="F835" s="84"/>
      <c r="M835" s="83"/>
      <c r="T835" s="83"/>
      <c r="Z835" s="71"/>
      <c r="AB835" s="83"/>
    </row>
    <row r="836">
      <c r="F836" s="84"/>
      <c r="M836" s="83"/>
      <c r="T836" s="83"/>
      <c r="Z836" s="71"/>
      <c r="AB836" s="83"/>
    </row>
    <row r="837">
      <c r="F837" s="84"/>
      <c r="M837" s="83"/>
      <c r="T837" s="83"/>
      <c r="Z837" s="71"/>
      <c r="AB837" s="83"/>
    </row>
    <row r="838">
      <c r="F838" s="84"/>
      <c r="M838" s="83"/>
      <c r="T838" s="83"/>
      <c r="Z838" s="71"/>
      <c r="AB838" s="83"/>
    </row>
    <row r="839">
      <c r="F839" s="84"/>
      <c r="M839" s="83"/>
      <c r="T839" s="83"/>
      <c r="Z839" s="71"/>
      <c r="AB839" s="83"/>
    </row>
    <row r="840">
      <c r="F840" s="84"/>
      <c r="M840" s="83"/>
      <c r="T840" s="83"/>
      <c r="Z840" s="71"/>
      <c r="AB840" s="83"/>
    </row>
    <row r="841">
      <c r="F841" s="84"/>
      <c r="M841" s="83"/>
      <c r="T841" s="83"/>
      <c r="Z841" s="71"/>
      <c r="AB841" s="83"/>
    </row>
    <row r="842">
      <c r="F842" s="84"/>
      <c r="M842" s="83"/>
      <c r="T842" s="83"/>
      <c r="Z842" s="71"/>
      <c r="AB842" s="83"/>
    </row>
    <row r="843">
      <c r="F843" s="84"/>
      <c r="M843" s="83"/>
      <c r="T843" s="83"/>
      <c r="Z843" s="71"/>
      <c r="AB843" s="83"/>
    </row>
    <row r="844">
      <c r="F844" s="84"/>
      <c r="M844" s="83"/>
      <c r="T844" s="83"/>
      <c r="Z844" s="71"/>
      <c r="AB844" s="83"/>
    </row>
    <row r="845">
      <c r="F845" s="84"/>
      <c r="M845" s="83"/>
      <c r="T845" s="83"/>
      <c r="Z845" s="71"/>
      <c r="AB845" s="83"/>
    </row>
    <row r="846">
      <c r="F846" s="84"/>
      <c r="M846" s="83"/>
      <c r="T846" s="83"/>
      <c r="Z846" s="71"/>
      <c r="AB846" s="83"/>
    </row>
    <row r="847">
      <c r="F847" s="84"/>
      <c r="M847" s="83"/>
      <c r="T847" s="83"/>
      <c r="Z847" s="71"/>
      <c r="AB847" s="83"/>
    </row>
    <row r="848">
      <c r="F848" s="84"/>
      <c r="M848" s="83"/>
      <c r="T848" s="83"/>
      <c r="Z848" s="71"/>
      <c r="AB848" s="83"/>
    </row>
    <row r="849">
      <c r="F849" s="84"/>
      <c r="M849" s="83"/>
      <c r="T849" s="83"/>
      <c r="Z849" s="71"/>
      <c r="AB849" s="83"/>
    </row>
    <row r="850">
      <c r="F850" s="84"/>
      <c r="M850" s="83"/>
      <c r="T850" s="83"/>
      <c r="Z850" s="71"/>
      <c r="AB850" s="83"/>
    </row>
    <row r="851">
      <c r="F851" s="84"/>
      <c r="M851" s="83"/>
      <c r="T851" s="83"/>
      <c r="Z851" s="71"/>
      <c r="AB851" s="83"/>
    </row>
    <row r="852">
      <c r="F852" s="84"/>
      <c r="M852" s="83"/>
      <c r="T852" s="83"/>
      <c r="Z852" s="71"/>
      <c r="AB852" s="83"/>
    </row>
    <row r="853">
      <c r="F853" s="84"/>
      <c r="M853" s="83"/>
      <c r="T853" s="83"/>
      <c r="Z853" s="71"/>
      <c r="AB853" s="83"/>
    </row>
    <row r="854">
      <c r="F854" s="84"/>
      <c r="M854" s="83"/>
      <c r="T854" s="83"/>
      <c r="Z854" s="71"/>
      <c r="AB854" s="83"/>
    </row>
    <row r="855">
      <c r="F855" s="84"/>
      <c r="M855" s="83"/>
      <c r="T855" s="83"/>
      <c r="Z855" s="71"/>
      <c r="AB855" s="83"/>
    </row>
    <row r="856">
      <c r="F856" s="84"/>
      <c r="M856" s="83"/>
      <c r="T856" s="83"/>
      <c r="Z856" s="71"/>
      <c r="AB856" s="83"/>
    </row>
    <row r="857">
      <c r="F857" s="84"/>
      <c r="M857" s="83"/>
      <c r="T857" s="83"/>
      <c r="Z857" s="71"/>
      <c r="AB857" s="83"/>
    </row>
    <row r="858">
      <c r="F858" s="84"/>
      <c r="M858" s="83"/>
      <c r="T858" s="83"/>
      <c r="Z858" s="71"/>
      <c r="AB858" s="83"/>
    </row>
    <row r="859">
      <c r="F859" s="84"/>
      <c r="M859" s="83"/>
      <c r="T859" s="83"/>
      <c r="Z859" s="71"/>
      <c r="AB859" s="83"/>
    </row>
    <row r="860">
      <c r="F860" s="84"/>
      <c r="M860" s="83"/>
      <c r="T860" s="83"/>
      <c r="Z860" s="71"/>
      <c r="AB860" s="83"/>
    </row>
    <row r="861">
      <c r="F861" s="84"/>
      <c r="M861" s="83"/>
      <c r="T861" s="83"/>
      <c r="Z861" s="71"/>
      <c r="AB861" s="83"/>
    </row>
    <row r="862">
      <c r="F862" s="84"/>
      <c r="M862" s="83"/>
      <c r="T862" s="83"/>
      <c r="Z862" s="71"/>
      <c r="AB862" s="83"/>
    </row>
    <row r="863">
      <c r="F863" s="84"/>
      <c r="M863" s="83"/>
      <c r="T863" s="83"/>
      <c r="Z863" s="71"/>
      <c r="AB863" s="83"/>
    </row>
    <row r="864">
      <c r="F864" s="84"/>
      <c r="M864" s="83"/>
      <c r="T864" s="83"/>
      <c r="Z864" s="71"/>
      <c r="AB864" s="83"/>
    </row>
    <row r="865">
      <c r="F865" s="84"/>
      <c r="M865" s="83"/>
      <c r="T865" s="83"/>
      <c r="Z865" s="71"/>
      <c r="AB865" s="83"/>
    </row>
    <row r="866">
      <c r="F866" s="84"/>
      <c r="M866" s="83"/>
      <c r="T866" s="83"/>
      <c r="Z866" s="71"/>
      <c r="AB866" s="83"/>
    </row>
    <row r="867">
      <c r="F867" s="84"/>
      <c r="M867" s="83"/>
      <c r="T867" s="83"/>
      <c r="Z867" s="71"/>
      <c r="AB867" s="83"/>
    </row>
    <row r="868">
      <c r="F868" s="84"/>
      <c r="M868" s="83"/>
      <c r="T868" s="83"/>
      <c r="Z868" s="71"/>
      <c r="AB868" s="83"/>
    </row>
    <row r="869">
      <c r="F869" s="84"/>
      <c r="M869" s="83"/>
      <c r="T869" s="83"/>
      <c r="Z869" s="71"/>
      <c r="AB869" s="83"/>
    </row>
    <row r="870">
      <c r="F870" s="84"/>
      <c r="M870" s="83"/>
      <c r="T870" s="83"/>
      <c r="Z870" s="71"/>
      <c r="AB870" s="83"/>
    </row>
    <row r="871">
      <c r="F871" s="84"/>
      <c r="M871" s="83"/>
      <c r="T871" s="83"/>
      <c r="Z871" s="71"/>
      <c r="AB871" s="83"/>
    </row>
    <row r="872">
      <c r="F872" s="84"/>
      <c r="M872" s="83"/>
      <c r="T872" s="83"/>
      <c r="Z872" s="71"/>
      <c r="AB872" s="83"/>
    </row>
    <row r="873">
      <c r="F873" s="84"/>
      <c r="M873" s="83"/>
      <c r="T873" s="83"/>
      <c r="Z873" s="71"/>
      <c r="AB873" s="83"/>
    </row>
    <row r="874">
      <c r="F874" s="84"/>
      <c r="M874" s="83"/>
      <c r="T874" s="83"/>
      <c r="Z874" s="71"/>
      <c r="AB874" s="83"/>
    </row>
    <row r="875">
      <c r="F875" s="84"/>
      <c r="M875" s="83"/>
      <c r="T875" s="83"/>
      <c r="Z875" s="71"/>
      <c r="AB875" s="83"/>
    </row>
    <row r="876">
      <c r="F876" s="84"/>
      <c r="M876" s="83"/>
      <c r="T876" s="83"/>
      <c r="Z876" s="71"/>
      <c r="AB876" s="83"/>
    </row>
    <row r="877">
      <c r="F877" s="84"/>
      <c r="M877" s="83"/>
      <c r="T877" s="83"/>
      <c r="Z877" s="71"/>
      <c r="AB877" s="83"/>
    </row>
    <row r="878">
      <c r="F878" s="84"/>
      <c r="M878" s="83"/>
      <c r="T878" s="83"/>
      <c r="Z878" s="71"/>
      <c r="AB878" s="83"/>
    </row>
    <row r="879">
      <c r="F879" s="84"/>
      <c r="M879" s="83"/>
      <c r="T879" s="83"/>
      <c r="Z879" s="71"/>
      <c r="AB879" s="83"/>
    </row>
    <row r="880">
      <c r="F880" s="84"/>
      <c r="M880" s="83"/>
      <c r="T880" s="83"/>
      <c r="Z880" s="71"/>
      <c r="AB880" s="83"/>
    </row>
    <row r="881">
      <c r="F881" s="84"/>
      <c r="M881" s="83"/>
      <c r="T881" s="83"/>
      <c r="Z881" s="71"/>
      <c r="AB881" s="83"/>
    </row>
    <row r="882">
      <c r="F882" s="84"/>
      <c r="M882" s="83"/>
      <c r="T882" s="83"/>
      <c r="Z882" s="71"/>
      <c r="AB882" s="83"/>
    </row>
    <row r="883">
      <c r="F883" s="84"/>
      <c r="M883" s="83"/>
      <c r="T883" s="83"/>
      <c r="Z883" s="71"/>
      <c r="AB883" s="83"/>
    </row>
    <row r="884">
      <c r="F884" s="84"/>
      <c r="M884" s="83"/>
      <c r="T884" s="83"/>
      <c r="Z884" s="71"/>
      <c r="AB884" s="83"/>
    </row>
    <row r="885">
      <c r="F885" s="84"/>
      <c r="M885" s="83"/>
      <c r="T885" s="83"/>
      <c r="Z885" s="71"/>
      <c r="AB885" s="83"/>
    </row>
    <row r="886">
      <c r="F886" s="84"/>
      <c r="M886" s="83"/>
      <c r="T886" s="83"/>
      <c r="Z886" s="71"/>
      <c r="AB886" s="83"/>
    </row>
    <row r="887">
      <c r="F887" s="84"/>
      <c r="M887" s="83"/>
      <c r="T887" s="83"/>
      <c r="Z887" s="71"/>
      <c r="AB887" s="83"/>
    </row>
    <row r="888">
      <c r="F888" s="84"/>
      <c r="M888" s="83"/>
      <c r="T888" s="83"/>
      <c r="Z888" s="71"/>
      <c r="AB888" s="83"/>
    </row>
    <row r="889">
      <c r="F889" s="84"/>
      <c r="M889" s="83"/>
      <c r="T889" s="83"/>
      <c r="Z889" s="71"/>
      <c r="AB889" s="83"/>
    </row>
    <row r="890">
      <c r="F890" s="84"/>
      <c r="M890" s="83"/>
      <c r="T890" s="83"/>
      <c r="Z890" s="71"/>
      <c r="AB890" s="83"/>
    </row>
    <row r="891">
      <c r="F891" s="84"/>
      <c r="M891" s="83"/>
      <c r="T891" s="83"/>
      <c r="Z891" s="71"/>
      <c r="AB891" s="83"/>
    </row>
    <row r="892">
      <c r="F892" s="84"/>
      <c r="M892" s="83"/>
      <c r="T892" s="83"/>
      <c r="Z892" s="71"/>
      <c r="AB892" s="83"/>
    </row>
    <row r="893">
      <c r="F893" s="84"/>
      <c r="M893" s="83"/>
      <c r="T893" s="83"/>
      <c r="Z893" s="71"/>
      <c r="AB893" s="83"/>
    </row>
    <row r="894">
      <c r="F894" s="84"/>
      <c r="M894" s="83"/>
      <c r="T894" s="83"/>
      <c r="Z894" s="71"/>
      <c r="AB894" s="83"/>
    </row>
    <row r="895">
      <c r="F895" s="84"/>
      <c r="M895" s="83"/>
      <c r="T895" s="83"/>
      <c r="Z895" s="71"/>
      <c r="AB895" s="83"/>
    </row>
    <row r="896">
      <c r="F896" s="84"/>
      <c r="M896" s="83"/>
      <c r="T896" s="83"/>
      <c r="Z896" s="71"/>
      <c r="AB896" s="83"/>
    </row>
    <row r="897">
      <c r="F897" s="84"/>
      <c r="M897" s="83"/>
      <c r="T897" s="83"/>
      <c r="Z897" s="71"/>
      <c r="AB897" s="83"/>
    </row>
    <row r="898">
      <c r="F898" s="84"/>
      <c r="M898" s="83"/>
      <c r="T898" s="83"/>
      <c r="Z898" s="71"/>
      <c r="AB898" s="83"/>
    </row>
    <row r="899">
      <c r="F899" s="84"/>
      <c r="M899" s="83"/>
      <c r="T899" s="83"/>
      <c r="Z899" s="71"/>
      <c r="AB899" s="83"/>
    </row>
    <row r="900">
      <c r="F900" s="84"/>
      <c r="M900" s="83"/>
      <c r="T900" s="83"/>
      <c r="Z900" s="71"/>
      <c r="AB900" s="83"/>
    </row>
    <row r="901">
      <c r="F901" s="84"/>
      <c r="M901" s="83"/>
      <c r="T901" s="83"/>
      <c r="Z901" s="71"/>
      <c r="AB901" s="83"/>
    </row>
    <row r="902">
      <c r="F902" s="84"/>
      <c r="M902" s="83"/>
      <c r="T902" s="83"/>
      <c r="Z902" s="71"/>
      <c r="AB902" s="83"/>
    </row>
    <row r="903">
      <c r="F903" s="84"/>
      <c r="M903" s="83"/>
      <c r="T903" s="83"/>
      <c r="Z903" s="71"/>
      <c r="AB903" s="83"/>
    </row>
    <row r="904">
      <c r="F904" s="84"/>
      <c r="M904" s="83"/>
      <c r="T904" s="83"/>
      <c r="Z904" s="71"/>
      <c r="AB904" s="83"/>
    </row>
    <row r="905">
      <c r="F905" s="84"/>
      <c r="M905" s="83"/>
      <c r="T905" s="83"/>
      <c r="Z905" s="71"/>
      <c r="AB905" s="83"/>
    </row>
    <row r="906">
      <c r="F906" s="84"/>
      <c r="M906" s="83"/>
      <c r="T906" s="83"/>
      <c r="Z906" s="71"/>
      <c r="AB906" s="83"/>
    </row>
    <row r="907">
      <c r="F907" s="84"/>
      <c r="M907" s="83"/>
      <c r="T907" s="83"/>
      <c r="Z907" s="71"/>
      <c r="AB907" s="83"/>
    </row>
    <row r="908">
      <c r="F908" s="84"/>
      <c r="M908" s="83"/>
      <c r="T908" s="83"/>
      <c r="Z908" s="71"/>
      <c r="AB908" s="83"/>
    </row>
    <row r="909">
      <c r="F909" s="84"/>
      <c r="M909" s="83"/>
      <c r="T909" s="83"/>
      <c r="Z909" s="71"/>
      <c r="AB909" s="83"/>
    </row>
    <row r="910">
      <c r="F910" s="84"/>
      <c r="M910" s="83"/>
      <c r="T910" s="83"/>
      <c r="Z910" s="71"/>
      <c r="AB910" s="83"/>
    </row>
    <row r="911">
      <c r="F911" s="84"/>
      <c r="M911" s="83"/>
      <c r="T911" s="83"/>
      <c r="Z911" s="71"/>
      <c r="AB911" s="83"/>
    </row>
    <row r="912">
      <c r="F912" s="84"/>
      <c r="M912" s="83"/>
      <c r="T912" s="83"/>
      <c r="Z912" s="71"/>
      <c r="AB912" s="83"/>
    </row>
    <row r="913">
      <c r="F913" s="84"/>
      <c r="M913" s="83"/>
      <c r="T913" s="83"/>
      <c r="Z913" s="71"/>
      <c r="AB913" s="83"/>
    </row>
    <row r="914">
      <c r="F914" s="84"/>
      <c r="M914" s="83"/>
      <c r="T914" s="83"/>
      <c r="Z914" s="71"/>
      <c r="AB914" s="83"/>
    </row>
    <row r="915">
      <c r="F915" s="84"/>
      <c r="M915" s="83"/>
      <c r="T915" s="83"/>
      <c r="Z915" s="71"/>
      <c r="AB915" s="83"/>
    </row>
    <row r="916">
      <c r="F916" s="84"/>
      <c r="M916" s="83"/>
      <c r="T916" s="83"/>
      <c r="Z916" s="71"/>
      <c r="AB916" s="83"/>
    </row>
    <row r="917">
      <c r="F917" s="84"/>
      <c r="M917" s="83"/>
      <c r="T917" s="83"/>
      <c r="Z917" s="71"/>
      <c r="AB917" s="83"/>
    </row>
    <row r="918">
      <c r="F918" s="84"/>
      <c r="M918" s="83"/>
      <c r="T918" s="83"/>
      <c r="Z918" s="71"/>
      <c r="AB918" s="83"/>
    </row>
    <row r="919">
      <c r="F919" s="84"/>
      <c r="M919" s="83"/>
      <c r="T919" s="83"/>
      <c r="Z919" s="71"/>
      <c r="AB919" s="83"/>
    </row>
    <row r="920">
      <c r="F920" s="84"/>
      <c r="M920" s="83"/>
      <c r="T920" s="83"/>
      <c r="Z920" s="71"/>
      <c r="AB920" s="83"/>
    </row>
    <row r="921">
      <c r="F921" s="84"/>
      <c r="M921" s="83"/>
      <c r="T921" s="83"/>
      <c r="Z921" s="71"/>
      <c r="AB921" s="83"/>
    </row>
    <row r="922">
      <c r="F922" s="84"/>
      <c r="M922" s="83"/>
      <c r="T922" s="83"/>
      <c r="Z922" s="71"/>
      <c r="AB922" s="83"/>
    </row>
    <row r="923">
      <c r="F923" s="84"/>
      <c r="M923" s="83"/>
      <c r="T923" s="83"/>
      <c r="Z923" s="71"/>
      <c r="AB923" s="83"/>
    </row>
    <row r="924">
      <c r="F924" s="84"/>
      <c r="M924" s="83"/>
      <c r="T924" s="83"/>
      <c r="Z924" s="71"/>
      <c r="AB924" s="83"/>
    </row>
    <row r="925">
      <c r="F925" s="84"/>
      <c r="M925" s="83"/>
      <c r="T925" s="83"/>
      <c r="Z925" s="71"/>
      <c r="AB925" s="83"/>
    </row>
    <row r="926">
      <c r="F926" s="84"/>
      <c r="M926" s="83"/>
      <c r="T926" s="83"/>
      <c r="Z926" s="71"/>
      <c r="AB926" s="83"/>
    </row>
    <row r="927">
      <c r="F927" s="84"/>
      <c r="M927" s="83"/>
      <c r="T927" s="83"/>
      <c r="Z927" s="71"/>
      <c r="AB927" s="83"/>
    </row>
    <row r="928">
      <c r="F928" s="84"/>
      <c r="M928" s="83"/>
      <c r="T928" s="83"/>
      <c r="Z928" s="71"/>
      <c r="AB928" s="83"/>
    </row>
    <row r="929">
      <c r="F929" s="84"/>
      <c r="M929" s="83"/>
      <c r="T929" s="83"/>
      <c r="Z929" s="71"/>
      <c r="AB929" s="83"/>
    </row>
    <row r="930">
      <c r="F930" s="84"/>
      <c r="M930" s="83"/>
      <c r="T930" s="83"/>
      <c r="Z930" s="71"/>
      <c r="AB930" s="83"/>
    </row>
    <row r="931">
      <c r="F931" s="84"/>
      <c r="M931" s="83"/>
      <c r="T931" s="83"/>
      <c r="Z931" s="71"/>
      <c r="AB931" s="83"/>
    </row>
    <row r="932">
      <c r="F932" s="84"/>
      <c r="M932" s="83"/>
      <c r="T932" s="83"/>
      <c r="Z932" s="71"/>
      <c r="AB932" s="83"/>
    </row>
    <row r="933">
      <c r="F933" s="84"/>
      <c r="M933" s="83"/>
      <c r="T933" s="83"/>
      <c r="Z933" s="71"/>
      <c r="AB933" s="83"/>
    </row>
    <row r="934">
      <c r="F934" s="84"/>
      <c r="M934" s="83"/>
      <c r="T934" s="83"/>
      <c r="Z934" s="71"/>
      <c r="AB934" s="83"/>
    </row>
    <row r="935">
      <c r="F935" s="84"/>
      <c r="M935" s="83"/>
      <c r="T935" s="83"/>
      <c r="Z935" s="71"/>
      <c r="AB935" s="83"/>
    </row>
    <row r="936">
      <c r="F936" s="84"/>
      <c r="M936" s="83"/>
      <c r="T936" s="83"/>
      <c r="Z936" s="71"/>
      <c r="AB936" s="83"/>
    </row>
    <row r="937">
      <c r="F937" s="84"/>
      <c r="M937" s="83"/>
      <c r="T937" s="83"/>
      <c r="Z937" s="71"/>
      <c r="AB937" s="83"/>
    </row>
    <row r="938">
      <c r="F938" s="84"/>
      <c r="M938" s="83"/>
      <c r="T938" s="83"/>
      <c r="Z938" s="71"/>
      <c r="AB938" s="83"/>
    </row>
    <row r="939">
      <c r="F939" s="84"/>
      <c r="M939" s="83"/>
      <c r="T939" s="83"/>
      <c r="Z939" s="71"/>
      <c r="AB939" s="83"/>
    </row>
    <row r="940">
      <c r="F940" s="84"/>
      <c r="M940" s="83"/>
      <c r="T940" s="83"/>
      <c r="Z940" s="71"/>
      <c r="AB940" s="83"/>
    </row>
    <row r="941">
      <c r="F941" s="84"/>
      <c r="M941" s="83"/>
      <c r="T941" s="83"/>
      <c r="Z941" s="71"/>
      <c r="AB941" s="83"/>
    </row>
    <row r="942">
      <c r="F942" s="84"/>
      <c r="M942" s="83"/>
      <c r="T942" s="83"/>
      <c r="Z942" s="71"/>
      <c r="AB942" s="83"/>
    </row>
    <row r="943">
      <c r="F943" s="84"/>
      <c r="M943" s="83"/>
      <c r="T943" s="83"/>
      <c r="Z943" s="71"/>
      <c r="AB943" s="83"/>
    </row>
    <row r="944">
      <c r="F944" s="84"/>
      <c r="M944" s="83"/>
      <c r="T944" s="83"/>
      <c r="Z944" s="71"/>
      <c r="AB944" s="83"/>
    </row>
    <row r="945">
      <c r="F945" s="84"/>
      <c r="M945" s="83"/>
      <c r="T945" s="83"/>
      <c r="Z945" s="71"/>
      <c r="AB945" s="83"/>
    </row>
    <row r="946">
      <c r="F946" s="84"/>
      <c r="M946" s="83"/>
      <c r="T946" s="83"/>
      <c r="Z946" s="71"/>
      <c r="AB946" s="83"/>
    </row>
    <row r="947">
      <c r="F947" s="84"/>
      <c r="M947" s="83"/>
      <c r="T947" s="83"/>
      <c r="Z947" s="71"/>
      <c r="AB947" s="83"/>
    </row>
    <row r="948">
      <c r="F948" s="84"/>
      <c r="M948" s="83"/>
      <c r="T948" s="83"/>
      <c r="Z948" s="71"/>
      <c r="AB948" s="83"/>
    </row>
    <row r="949">
      <c r="F949" s="84"/>
      <c r="M949" s="83"/>
      <c r="T949" s="83"/>
      <c r="Z949" s="71"/>
      <c r="AB949" s="83"/>
    </row>
    <row r="950">
      <c r="F950" s="84"/>
      <c r="M950" s="83"/>
      <c r="T950" s="83"/>
      <c r="Z950" s="71"/>
      <c r="AB950" s="83"/>
    </row>
    <row r="951">
      <c r="F951" s="84"/>
      <c r="M951" s="83"/>
      <c r="T951" s="83"/>
      <c r="Z951" s="71"/>
      <c r="AB951" s="83"/>
    </row>
    <row r="952">
      <c r="F952" s="84"/>
      <c r="M952" s="83"/>
      <c r="T952" s="83"/>
      <c r="Z952" s="71"/>
      <c r="AB952" s="83"/>
    </row>
    <row r="953">
      <c r="F953" s="84"/>
      <c r="M953" s="83"/>
      <c r="T953" s="83"/>
      <c r="Z953" s="71"/>
      <c r="AB953" s="83"/>
    </row>
    <row r="954">
      <c r="F954" s="84"/>
      <c r="M954" s="83"/>
      <c r="T954" s="83"/>
      <c r="Z954" s="71"/>
      <c r="AB954" s="83"/>
    </row>
    <row r="955">
      <c r="F955" s="84"/>
      <c r="M955" s="83"/>
      <c r="T955" s="83"/>
      <c r="Z955" s="71"/>
      <c r="AB955" s="83"/>
    </row>
    <row r="956">
      <c r="F956" s="84"/>
      <c r="M956" s="83"/>
      <c r="T956" s="83"/>
      <c r="Z956" s="71"/>
      <c r="AB956" s="83"/>
    </row>
    <row r="957">
      <c r="F957" s="84"/>
      <c r="M957" s="83"/>
      <c r="T957" s="83"/>
      <c r="Z957" s="71"/>
      <c r="AB957" s="83"/>
    </row>
    <row r="958">
      <c r="F958" s="84"/>
      <c r="M958" s="83"/>
      <c r="T958" s="83"/>
      <c r="Z958" s="71"/>
      <c r="AB958" s="83"/>
    </row>
    <row r="959">
      <c r="F959" s="84"/>
      <c r="M959" s="83"/>
      <c r="T959" s="83"/>
      <c r="Z959" s="71"/>
      <c r="AB959" s="83"/>
    </row>
    <row r="960">
      <c r="F960" s="84"/>
      <c r="M960" s="83"/>
      <c r="T960" s="83"/>
      <c r="Z960" s="71"/>
      <c r="AB960" s="83"/>
    </row>
    <row r="961">
      <c r="F961" s="84"/>
      <c r="M961" s="83"/>
      <c r="T961" s="83"/>
      <c r="Z961" s="71"/>
      <c r="AB961" s="83"/>
    </row>
    <row r="962">
      <c r="F962" s="84"/>
      <c r="M962" s="83"/>
      <c r="T962" s="83"/>
      <c r="Z962" s="71"/>
      <c r="AB962" s="83"/>
    </row>
    <row r="963">
      <c r="F963" s="84"/>
      <c r="M963" s="83"/>
      <c r="T963" s="83"/>
      <c r="Z963" s="71"/>
      <c r="AB963" s="83"/>
    </row>
    <row r="964">
      <c r="F964" s="84"/>
      <c r="M964" s="83"/>
      <c r="T964" s="83"/>
      <c r="Z964" s="71"/>
      <c r="AB964" s="83"/>
    </row>
    <row r="965">
      <c r="F965" s="84"/>
      <c r="M965" s="83"/>
      <c r="T965" s="83"/>
      <c r="Z965" s="71"/>
      <c r="AB965" s="83"/>
    </row>
    <row r="966">
      <c r="F966" s="84"/>
      <c r="M966" s="83"/>
      <c r="T966" s="83"/>
      <c r="Z966" s="71"/>
      <c r="AB966" s="83"/>
    </row>
    <row r="967">
      <c r="F967" s="84"/>
      <c r="M967" s="83"/>
      <c r="T967" s="83"/>
      <c r="Z967" s="71"/>
      <c r="AB967" s="83"/>
    </row>
    <row r="968">
      <c r="F968" s="84"/>
      <c r="M968" s="83"/>
      <c r="T968" s="83"/>
      <c r="Z968" s="71"/>
      <c r="AB968" s="83"/>
    </row>
    <row r="969">
      <c r="F969" s="84"/>
      <c r="M969" s="83"/>
      <c r="T969" s="83"/>
      <c r="Z969" s="71"/>
      <c r="AB969" s="83"/>
    </row>
    <row r="970">
      <c r="F970" s="84"/>
      <c r="M970" s="83"/>
      <c r="T970" s="83"/>
      <c r="Z970" s="71"/>
      <c r="AB970" s="83"/>
    </row>
    <row r="971">
      <c r="F971" s="84"/>
      <c r="M971" s="83"/>
      <c r="T971" s="83"/>
      <c r="Z971" s="71"/>
      <c r="AB971" s="83"/>
    </row>
    <row r="972">
      <c r="F972" s="84"/>
      <c r="M972" s="83"/>
      <c r="T972" s="83"/>
      <c r="Z972" s="71"/>
      <c r="AB972" s="83"/>
    </row>
    <row r="973">
      <c r="F973" s="84"/>
      <c r="M973" s="83"/>
      <c r="T973" s="83"/>
      <c r="Z973" s="71"/>
      <c r="AB973" s="83"/>
    </row>
    <row r="974">
      <c r="F974" s="84"/>
      <c r="M974" s="83"/>
      <c r="T974" s="83"/>
      <c r="Z974" s="71"/>
      <c r="AB974" s="83"/>
    </row>
    <row r="975">
      <c r="F975" s="84"/>
      <c r="M975" s="83"/>
      <c r="T975" s="83"/>
      <c r="Z975" s="71"/>
      <c r="AB975" s="83"/>
    </row>
    <row r="976">
      <c r="F976" s="84"/>
      <c r="M976" s="83"/>
      <c r="T976" s="83"/>
      <c r="Z976" s="71"/>
      <c r="AB976" s="83"/>
    </row>
    <row r="977">
      <c r="F977" s="84"/>
      <c r="M977" s="83"/>
      <c r="T977" s="83"/>
      <c r="Z977" s="71"/>
      <c r="AB977" s="83"/>
    </row>
    <row r="978">
      <c r="F978" s="84"/>
      <c r="M978" s="83"/>
      <c r="T978" s="83"/>
      <c r="Z978" s="71"/>
      <c r="AB978" s="83"/>
    </row>
    <row r="979">
      <c r="F979" s="84"/>
      <c r="M979" s="83"/>
      <c r="T979" s="83"/>
      <c r="Z979" s="71"/>
      <c r="AB979" s="83"/>
    </row>
    <row r="980">
      <c r="F980" s="84"/>
      <c r="M980" s="83"/>
      <c r="T980" s="83"/>
      <c r="Z980" s="71"/>
      <c r="AB980" s="83"/>
    </row>
    <row r="981">
      <c r="F981" s="84"/>
      <c r="M981" s="83"/>
      <c r="T981" s="83"/>
      <c r="Z981" s="71"/>
      <c r="AB981" s="83"/>
    </row>
    <row r="982">
      <c r="F982" s="84"/>
      <c r="M982" s="83"/>
      <c r="T982" s="83"/>
      <c r="Z982" s="71"/>
      <c r="AB982" s="83"/>
    </row>
    <row r="983">
      <c r="F983" s="84"/>
      <c r="M983" s="83"/>
      <c r="T983" s="83"/>
      <c r="Z983" s="71"/>
      <c r="AB983" s="83"/>
    </row>
    <row r="984">
      <c r="F984" s="84"/>
      <c r="M984" s="83"/>
      <c r="T984" s="83"/>
      <c r="Z984" s="71"/>
      <c r="AB984" s="83"/>
    </row>
    <row r="985">
      <c r="F985" s="84"/>
      <c r="M985" s="83"/>
      <c r="T985" s="83"/>
      <c r="Z985" s="71"/>
      <c r="AB985" s="83"/>
    </row>
    <row r="986">
      <c r="F986" s="84"/>
      <c r="M986" s="83"/>
      <c r="T986" s="83"/>
      <c r="Z986" s="71"/>
      <c r="AB986" s="83"/>
    </row>
    <row r="987">
      <c r="F987" s="84"/>
      <c r="M987" s="83"/>
      <c r="T987" s="83"/>
      <c r="Z987" s="71"/>
      <c r="AB987" s="83"/>
    </row>
    <row r="988">
      <c r="F988" s="84"/>
      <c r="M988" s="83"/>
      <c r="T988" s="83"/>
      <c r="Z988" s="71"/>
      <c r="AB988" s="83"/>
    </row>
    <row r="989">
      <c r="F989" s="84"/>
      <c r="M989" s="83"/>
      <c r="T989" s="83"/>
      <c r="Z989" s="71"/>
      <c r="AB989" s="83"/>
    </row>
    <row r="990">
      <c r="F990" s="84"/>
      <c r="M990" s="83"/>
      <c r="T990" s="83"/>
      <c r="Z990" s="71"/>
      <c r="AB990" s="83"/>
    </row>
    <row r="991">
      <c r="F991" s="84"/>
      <c r="M991" s="83"/>
      <c r="T991" s="83"/>
      <c r="Z991" s="71"/>
      <c r="AB991" s="83"/>
    </row>
    <row r="992">
      <c r="F992" s="84"/>
      <c r="M992" s="83"/>
      <c r="T992" s="83"/>
      <c r="Z992" s="71"/>
      <c r="AB992" s="83"/>
    </row>
    <row r="993">
      <c r="F993" s="84"/>
      <c r="M993" s="83"/>
      <c r="T993" s="83"/>
      <c r="Z993" s="71"/>
      <c r="AB993" s="83"/>
    </row>
    <row r="994">
      <c r="F994" s="84"/>
      <c r="M994" s="83"/>
      <c r="T994" s="83"/>
      <c r="Z994" s="71"/>
      <c r="AB994" s="83"/>
    </row>
    <row r="995">
      <c r="F995" s="84"/>
      <c r="M995" s="83"/>
      <c r="T995" s="83"/>
      <c r="Z995" s="71"/>
      <c r="AB995" s="83"/>
    </row>
    <row r="996">
      <c r="F996" s="84"/>
      <c r="M996" s="83"/>
      <c r="T996" s="83"/>
      <c r="Z996" s="71"/>
      <c r="AB996" s="83"/>
    </row>
    <row r="997">
      <c r="F997" s="84"/>
      <c r="M997" s="83"/>
      <c r="T997" s="83"/>
      <c r="Z997" s="71"/>
      <c r="AB997" s="83"/>
    </row>
    <row r="998">
      <c r="F998" s="84"/>
      <c r="M998" s="83"/>
      <c r="T998" s="83"/>
      <c r="Z998" s="71"/>
      <c r="AB998" s="83"/>
    </row>
    <row r="999">
      <c r="F999" s="84"/>
      <c r="M999" s="83"/>
      <c r="T999" s="83"/>
      <c r="Z999" s="71"/>
      <c r="AB999" s="83"/>
    </row>
    <row r="1000">
      <c r="F1000" s="84"/>
      <c r="M1000" s="83"/>
      <c r="T1000" s="83"/>
      <c r="Z1000" s="71"/>
      <c r="AB1000" s="83"/>
    </row>
  </sheetData>
  <mergeCells count="4">
    <mergeCell ref="C1:E1"/>
    <mergeCell ref="G1:L1"/>
    <mergeCell ref="N1:S1"/>
    <mergeCell ref="U1:Y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3" t="s">
        <v>2</v>
      </c>
      <c r="Q1" s="114" t="s">
        <v>487</v>
      </c>
      <c r="W1" s="115" t="s">
        <v>488</v>
      </c>
      <c r="AC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8" t="s">
        <v>494</v>
      </c>
      <c r="F2" s="118" t="s">
        <v>495</v>
      </c>
      <c r="G2" s="118" t="s">
        <v>496</v>
      </c>
      <c r="H2" s="118" t="s">
        <v>497</v>
      </c>
      <c r="I2" s="118" t="s">
        <v>498</v>
      </c>
      <c r="J2" s="118" t="s">
        <v>499</v>
      </c>
      <c r="K2" s="118" t="s">
        <v>500</v>
      </c>
      <c r="L2" s="118" t="s">
        <v>501</v>
      </c>
      <c r="M2" s="118" t="s">
        <v>502</v>
      </c>
      <c r="N2" s="119" t="s">
        <v>503</v>
      </c>
      <c r="O2" s="119" t="s">
        <v>504</v>
      </c>
      <c r="P2" s="119" t="s">
        <v>505</v>
      </c>
      <c r="Q2" s="120" t="s">
        <v>506</v>
      </c>
      <c r="R2" s="120" t="s">
        <v>507</v>
      </c>
      <c r="S2" s="120" t="s">
        <v>508</v>
      </c>
      <c r="T2" s="120" t="s">
        <v>509</v>
      </c>
      <c r="U2" s="120" t="s">
        <v>510</v>
      </c>
      <c r="V2" s="120" t="s">
        <v>511</v>
      </c>
      <c r="W2" s="121" t="s">
        <v>512</v>
      </c>
      <c r="X2" s="121" t="s">
        <v>513</v>
      </c>
      <c r="Y2" s="121" t="s">
        <v>514</v>
      </c>
      <c r="Z2" s="121" t="s">
        <v>515</v>
      </c>
      <c r="AA2" s="121" t="s">
        <v>516</v>
      </c>
      <c r="AB2" s="121" t="s">
        <v>517</v>
      </c>
      <c r="AC2" s="122" t="s">
        <v>36</v>
      </c>
      <c r="AD2" s="122" t="s">
        <v>37</v>
      </c>
      <c r="AE2" s="122" t="s">
        <v>518</v>
      </c>
      <c r="AF2" s="122" t="s">
        <v>39</v>
      </c>
      <c r="AG2" s="122" t="s">
        <v>519</v>
      </c>
    </row>
    <row r="3" ht="15.75" customHeight="1">
      <c r="A3" s="113" t="s">
        <v>60</v>
      </c>
      <c r="B3" s="123" t="s">
        <v>61</v>
      </c>
      <c r="C3" s="113">
        <v>142.0</v>
      </c>
      <c r="D3" s="113">
        <v>300.0</v>
      </c>
      <c r="E3" s="113" t="s">
        <v>45</v>
      </c>
      <c r="F3" s="124">
        <v>36996.0</v>
      </c>
      <c r="H3" s="113" t="s">
        <v>63</v>
      </c>
      <c r="I3" s="113">
        <v>2018.0</v>
      </c>
      <c r="J3" s="113" t="s">
        <v>47</v>
      </c>
      <c r="K3" s="113">
        <v>2.0</v>
      </c>
      <c r="L3" s="125" t="s">
        <v>520</v>
      </c>
      <c r="M3" s="125" t="s">
        <v>65</v>
      </c>
      <c r="N3" s="113">
        <v>34.0</v>
      </c>
      <c r="Q3" s="113">
        <v>38.0</v>
      </c>
      <c r="R3" s="113">
        <v>44.0</v>
      </c>
      <c r="S3" s="113">
        <v>53.0</v>
      </c>
      <c r="T3" s="113">
        <v>33.0</v>
      </c>
      <c r="U3" s="113">
        <v>47.0</v>
      </c>
      <c r="V3" s="113">
        <v>48.0</v>
      </c>
      <c r="W3" s="113">
        <v>46.0</v>
      </c>
      <c r="X3" s="113">
        <v>40.0</v>
      </c>
      <c r="Y3" s="113">
        <v>33.0</v>
      </c>
      <c r="Z3" s="113">
        <v>50.0</v>
      </c>
      <c r="AA3" s="113">
        <v>36.0</v>
      </c>
      <c r="AB3" s="113">
        <v>43.0</v>
      </c>
      <c r="AC3" s="113">
        <v>39.0</v>
      </c>
      <c r="AD3" s="113">
        <v>53.0</v>
      </c>
      <c r="AE3" s="113">
        <v>44.0</v>
      </c>
      <c r="AF3" s="113">
        <v>45.0</v>
      </c>
      <c r="AG3" s="113">
        <v>43.0</v>
      </c>
    </row>
    <row r="4" ht="15.75" customHeight="1">
      <c r="A4" s="113" t="s">
        <v>81</v>
      </c>
      <c r="B4" s="123" t="s">
        <v>82</v>
      </c>
      <c r="C4" s="113">
        <v>154.0</v>
      </c>
      <c r="D4" s="113">
        <v>266.0</v>
      </c>
      <c r="E4" s="113" t="s">
        <v>56</v>
      </c>
      <c r="F4" s="124">
        <v>36681.0</v>
      </c>
      <c r="H4" s="113" t="s">
        <v>83</v>
      </c>
      <c r="I4" s="113">
        <v>2018.0</v>
      </c>
      <c r="J4" s="113" t="s">
        <v>52</v>
      </c>
      <c r="K4" s="113">
        <v>2.0</v>
      </c>
      <c r="L4" s="125" t="s">
        <v>64</v>
      </c>
      <c r="M4" s="125" t="s">
        <v>84</v>
      </c>
      <c r="N4" s="113">
        <v>49.0</v>
      </c>
      <c r="P4" s="113">
        <v>58.0</v>
      </c>
      <c r="Q4" s="113">
        <v>49.0</v>
      </c>
      <c r="R4" s="113">
        <v>52.0</v>
      </c>
      <c r="S4" s="113">
        <v>38.0</v>
      </c>
      <c r="T4" s="113">
        <v>38.0</v>
      </c>
      <c r="U4" s="113">
        <v>56.0</v>
      </c>
      <c r="V4" s="113">
        <v>46.0</v>
      </c>
      <c r="W4" s="113">
        <v>49.0</v>
      </c>
      <c r="X4" s="113">
        <v>56.0</v>
      </c>
      <c r="Y4" s="113">
        <v>49.0</v>
      </c>
      <c r="Z4" s="113">
        <v>50.0</v>
      </c>
      <c r="AA4" s="113">
        <v>47.0</v>
      </c>
      <c r="AB4" s="113">
        <v>36.0</v>
      </c>
      <c r="AC4" s="113">
        <v>49.0</v>
      </c>
      <c r="AD4" s="113">
        <v>60.0</v>
      </c>
      <c r="AE4" s="113">
        <v>53.0</v>
      </c>
      <c r="AF4" s="113">
        <v>56.0</v>
      </c>
      <c r="AG4" s="113">
        <v>60.0</v>
      </c>
    </row>
    <row r="5" ht="15.75" customHeight="1">
      <c r="A5" s="113" t="s">
        <v>421</v>
      </c>
      <c r="B5" s="123" t="s">
        <v>422</v>
      </c>
      <c r="C5" s="113">
        <v>13.0</v>
      </c>
      <c r="D5" s="113">
        <v>1459.0</v>
      </c>
      <c r="E5" s="113" t="s">
        <v>45</v>
      </c>
      <c r="F5" s="124" t="s">
        <v>521</v>
      </c>
      <c r="H5" s="113" t="s">
        <v>148</v>
      </c>
      <c r="I5" s="113">
        <v>2014.0</v>
      </c>
      <c r="J5" s="113" t="s">
        <v>47</v>
      </c>
      <c r="K5" s="113" t="s">
        <v>522</v>
      </c>
      <c r="L5" s="125" t="s">
        <v>523</v>
      </c>
      <c r="M5" s="125" t="s">
        <v>187</v>
      </c>
      <c r="N5" s="113">
        <v>87.0</v>
      </c>
      <c r="O5" s="113">
        <v>89.0</v>
      </c>
      <c r="P5" s="113">
        <v>89.0</v>
      </c>
      <c r="Q5" s="113">
        <v>89.0</v>
      </c>
      <c r="R5" s="113">
        <v>88.0</v>
      </c>
      <c r="S5" s="113">
        <v>88.0</v>
      </c>
      <c r="T5" s="113">
        <v>89.0</v>
      </c>
      <c r="U5" s="113">
        <v>89.0</v>
      </c>
      <c r="V5" s="113">
        <v>89.0</v>
      </c>
      <c r="W5" s="113">
        <v>88.0</v>
      </c>
      <c r="Z5" s="113">
        <v>87.0</v>
      </c>
      <c r="AA5" s="113">
        <v>88.0</v>
      </c>
      <c r="AB5" s="113">
        <v>88.0</v>
      </c>
      <c r="AC5" s="113">
        <v>88.0</v>
      </c>
      <c r="AD5" s="113">
        <v>95.0</v>
      </c>
      <c r="AF5" s="113">
        <v>89.0</v>
      </c>
      <c r="AG5" s="113">
        <v>85.0</v>
      </c>
    </row>
    <row r="6" ht="15.75" customHeight="1">
      <c r="A6" s="113" t="s">
        <v>246</v>
      </c>
      <c r="B6" s="123" t="s">
        <v>247</v>
      </c>
      <c r="C6" s="113">
        <v>218.0</v>
      </c>
      <c r="D6" s="113">
        <v>104.0</v>
      </c>
      <c r="E6" s="113" t="s">
        <v>56</v>
      </c>
      <c r="F6" s="124" t="s">
        <v>524</v>
      </c>
      <c r="H6" s="113" t="s">
        <v>148</v>
      </c>
      <c r="I6" s="113">
        <v>2014.0</v>
      </c>
      <c r="J6" s="113" t="s">
        <v>52</v>
      </c>
      <c r="K6" s="113" t="s">
        <v>525</v>
      </c>
      <c r="L6" s="125" t="s">
        <v>526</v>
      </c>
      <c r="M6" s="125" t="s">
        <v>248</v>
      </c>
      <c r="N6" s="113">
        <v>39.0</v>
      </c>
      <c r="O6" s="113">
        <v>55.0</v>
      </c>
      <c r="P6" s="113">
        <v>55.0</v>
      </c>
      <c r="R6" s="113">
        <v>55.0</v>
      </c>
      <c r="S6" s="113">
        <v>33.0</v>
      </c>
      <c r="T6" s="113">
        <v>50.0</v>
      </c>
      <c r="U6" s="113">
        <v>48.0</v>
      </c>
      <c r="V6" s="113">
        <v>57.0</v>
      </c>
      <c r="W6" s="113">
        <v>55.0</v>
      </c>
      <c r="X6" s="113">
        <v>44.0</v>
      </c>
      <c r="Y6" s="113">
        <v>42.0</v>
      </c>
      <c r="Z6" s="113">
        <v>33.0</v>
      </c>
      <c r="AA6" s="113">
        <v>46.0</v>
      </c>
      <c r="AB6" s="113">
        <v>46.0</v>
      </c>
      <c r="AC6" s="113">
        <v>46.0</v>
      </c>
      <c r="AD6" s="113">
        <v>46.0</v>
      </c>
      <c r="AE6" s="113">
        <v>53.0</v>
      </c>
      <c r="AF6" s="113">
        <v>47.0</v>
      </c>
      <c r="AG6" s="113">
        <v>50.0</v>
      </c>
    </row>
    <row r="7" ht="15.75" customHeight="1">
      <c r="A7" s="113" t="s">
        <v>287</v>
      </c>
      <c r="B7" s="123" t="s">
        <v>288</v>
      </c>
      <c r="C7" s="113">
        <v>212.0</v>
      </c>
      <c r="D7" s="113">
        <v>120.0</v>
      </c>
      <c r="E7" s="113" t="s">
        <v>45</v>
      </c>
      <c r="F7" s="124">
        <v>35096.0</v>
      </c>
      <c r="H7" s="113" t="s">
        <v>289</v>
      </c>
      <c r="I7" s="113">
        <v>2013.0</v>
      </c>
      <c r="J7" s="113" t="s">
        <v>47</v>
      </c>
      <c r="K7" s="113" t="s">
        <v>522</v>
      </c>
      <c r="L7" s="125" t="s">
        <v>527</v>
      </c>
      <c r="M7" s="125" t="s">
        <v>169</v>
      </c>
      <c r="N7" s="113">
        <v>40.0</v>
      </c>
      <c r="O7" s="113">
        <v>34.0</v>
      </c>
      <c r="P7" s="113">
        <v>43.0</v>
      </c>
      <c r="Q7" s="113">
        <v>51.0</v>
      </c>
      <c r="R7" s="113">
        <v>49.0</v>
      </c>
      <c r="S7" s="113">
        <v>34.0</v>
      </c>
      <c r="T7" s="113">
        <v>34.0</v>
      </c>
      <c r="U7" s="113">
        <v>55.0</v>
      </c>
      <c r="V7" s="113">
        <v>51.0</v>
      </c>
      <c r="W7" s="113">
        <v>55.0</v>
      </c>
      <c r="X7" s="113">
        <v>51.0</v>
      </c>
      <c r="Y7" s="113">
        <v>34.0</v>
      </c>
      <c r="Z7" s="113">
        <v>49.0</v>
      </c>
      <c r="AA7" s="113">
        <v>51.0</v>
      </c>
      <c r="AB7" s="113">
        <v>36.0</v>
      </c>
      <c r="AD7" s="113">
        <v>39.0</v>
      </c>
      <c r="AF7" s="113">
        <v>45.0</v>
      </c>
      <c r="AG7" s="113">
        <v>49.0</v>
      </c>
    </row>
    <row r="8" ht="15.75" customHeight="1">
      <c r="F8" s="126"/>
    </row>
    <row r="9" ht="15.75" customHeight="1"/>
    <row r="10" ht="15.75" customHeight="1">
      <c r="F10" s="12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N1:P1"/>
    <mergeCell ref="Q1:V1"/>
    <mergeCell ref="W1:AB1"/>
    <mergeCell ref="AC1:AG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3" t="s">
        <v>2</v>
      </c>
      <c r="Q1" s="114" t="s">
        <v>487</v>
      </c>
      <c r="W1" s="115" t="s">
        <v>488</v>
      </c>
      <c r="AC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8" t="s">
        <v>494</v>
      </c>
      <c r="F2" s="118" t="s">
        <v>495</v>
      </c>
      <c r="G2" s="118" t="s">
        <v>496</v>
      </c>
      <c r="H2" s="118" t="s">
        <v>497</v>
      </c>
      <c r="I2" s="118" t="s">
        <v>498</v>
      </c>
      <c r="J2" s="118" t="s">
        <v>499</v>
      </c>
      <c r="K2" s="118" t="s">
        <v>500</v>
      </c>
      <c r="L2" s="118" t="s">
        <v>501</v>
      </c>
      <c r="M2" s="118" t="s">
        <v>502</v>
      </c>
      <c r="N2" s="119" t="s">
        <v>503</v>
      </c>
      <c r="O2" s="119" t="s">
        <v>504</v>
      </c>
      <c r="P2" s="119" t="s">
        <v>505</v>
      </c>
      <c r="Q2" s="120" t="s">
        <v>506</v>
      </c>
      <c r="R2" s="120" t="s">
        <v>507</v>
      </c>
      <c r="S2" s="120" t="s">
        <v>508</v>
      </c>
      <c r="T2" s="120" t="s">
        <v>509</v>
      </c>
      <c r="U2" s="120" t="s">
        <v>510</v>
      </c>
      <c r="V2" s="120" t="s">
        <v>511</v>
      </c>
      <c r="W2" s="121" t="s">
        <v>512</v>
      </c>
      <c r="X2" s="121" t="s">
        <v>513</v>
      </c>
      <c r="Y2" s="121" t="s">
        <v>514</v>
      </c>
      <c r="Z2" s="121" t="s">
        <v>515</v>
      </c>
      <c r="AA2" s="121" t="s">
        <v>516</v>
      </c>
      <c r="AB2" s="121" t="s">
        <v>517</v>
      </c>
      <c r="AC2" s="122" t="s">
        <v>36</v>
      </c>
      <c r="AD2" s="122" t="s">
        <v>37</v>
      </c>
      <c r="AE2" s="122" t="s">
        <v>518</v>
      </c>
      <c r="AF2" s="122" t="s">
        <v>39</v>
      </c>
      <c r="AG2" s="122" t="s">
        <v>519</v>
      </c>
    </row>
    <row r="3" ht="15.75" customHeight="1">
      <c r="A3" s="113" t="s">
        <v>217</v>
      </c>
      <c r="B3" s="113" t="s">
        <v>218</v>
      </c>
      <c r="C3" s="113">
        <v>81.0</v>
      </c>
      <c r="D3" s="113">
        <v>583.0</v>
      </c>
      <c r="E3" s="113" t="s">
        <v>45</v>
      </c>
      <c r="F3" s="125" t="s">
        <v>528</v>
      </c>
      <c r="G3" s="113">
        <v>17.0</v>
      </c>
      <c r="H3" s="113" t="s">
        <v>132</v>
      </c>
      <c r="I3" s="113">
        <v>2025.0</v>
      </c>
      <c r="J3" s="113" t="s">
        <v>52</v>
      </c>
      <c r="K3" s="113">
        <v>1.0</v>
      </c>
      <c r="L3" s="125" t="s">
        <v>529</v>
      </c>
      <c r="M3" s="125" t="s">
        <v>530</v>
      </c>
      <c r="O3" s="113">
        <v>63.0</v>
      </c>
      <c r="P3" s="113">
        <v>53.0</v>
      </c>
      <c r="Q3" s="113">
        <v>57.0</v>
      </c>
      <c r="R3" s="113">
        <v>60.0</v>
      </c>
      <c r="S3" s="113">
        <v>49.0</v>
      </c>
      <c r="T3" s="113">
        <v>59.0</v>
      </c>
      <c r="U3" s="113">
        <v>57.0</v>
      </c>
      <c r="V3" s="113">
        <v>61.0</v>
      </c>
      <c r="W3" s="113">
        <v>52.0</v>
      </c>
      <c r="X3" s="113">
        <v>60.0</v>
      </c>
      <c r="Y3" s="113">
        <v>63.0</v>
      </c>
      <c r="Z3" s="113">
        <v>49.0</v>
      </c>
      <c r="AA3" s="113">
        <v>49.0</v>
      </c>
      <c r="AB3" s="113">
        <v>53.0</v>
      </c>
      <c r="AC3" s="113">
        <v>54.0</v>
      </c>
      <c r="AD3" s="113">
        <v>64.0</v>
      </c>
      <c r="AE3" s="113">
        <v>59.0</v>
      </c>
      <c r="AF3" s="113">
        <v>57.0</v>
      </c>
      <c r="AG3" s="113">
        <v>54.0</v>
      </c>
    </row>
    <row r="4" ht="15.75" customHeight="1">
      <c r="A4" s="113" t="s">
        <v>313</v>
      </c>
      <c r="B4" s="113" t="s">
        <v>314</v>
      </c>
      <c r="C4" s="113">
        <v>63.0</v>
      </c>
      <c r="E4" s="113" t="s">
        <v>56</v>
      </c>
      <c r="F4" s="125" t="s">
        <v>531</v>
      </c>
      <c r="G4" s="113">
        <v>28.0</v>
      </c>
      <c r="H4" s="113" t="s">
        <v>265</v>
      </c>
      <c r="I4" s="113">
        <v>2013.0</v>
      </c>
      <c r="J4" s="113" t="s">
        <v>47</v>
      </c>
      <c r="K4" s="113" t="s">
        <v>525</v>
      </c>
      <c r="L4" s="125" t="s">
        <v>115</v>
      </c>
      <c r="M4" s="125" t="s">
        <v>532</v>
      </c>
      <c r="N4" s="113">
        <v>57.0</v>
      </c>
      <c r="O4" s="113">
        <v>57.0</v>
      </c>
      <c r="P4" s="113">
        <v>66.0</v>
      </c>
      <c r="Q4" s="113">
        <v>61.0</v>
      </c>
      <c r="S4" s="113">
        <v>66.0</v>
      </c>
      <c r="T4" s="113">
        <v>60.0</v>
      </c>
      <c r="U4" s="113">
        <v>57.0</v>
      </c>
      <c r="V4" s="113">
        <v>65.0</v>
      </c>
      <c r="W4" s="113">
        <v>57.0</v>
      </c>
      <c r="X4" s="113">
        <v>66.0</v>
      </c>
      <c r="Y4" s="113">
        <v>60.0</v>
      </c>
      <c r="Z4" s="113">
        <v>68.0</v>
      </c>
      <c r="AA4" s="113">
        <v>61.0</v>
      </c>
      <c r="AB4" s="113">
        <v>66.0</v>
      </c>
      <c r="AC4" s="113">
        <v>58.0</v>
      </c>
      <c r="AD4" s="113">
        <v>85.0</v>
      </c>
      <c r="AE4" s="113">
        <v>63.0</v>
      </c>
      <c r="AG4" s="113">
        <v>69.0</v>
      </c>
    </row>
    <row r="5" ht="15.75" customHeight="1">
      <c r="A5" s="113" t="s">
        <v>257</v>
      </c>
      <c r="B5" s="127" t="s">
        <v>258</v>
      </c>
      <c r="C5" s="113">
        <v>32.0</v>
      </c>
      <c r="D5" s="113">
        <v>1008.0</v>
      </c>
      <c r="E5" s="113" t="s">
        <v>45</v>
      </c>
      <c r="F5" s="125" t="s">
        <v>533</v>
      </c>
      <c r="G5" s="113">
        <v>26.0</v>
      </c>
      <c r="H5" s="113" t="s">
        <v>259</v>
      </c>
      <c r="I5" s="113">
        <v>2015.0</v>
      </c>
      <c r="J5" s="113" t="s">
        <v>47</v>
      </c>
      <c r="K5" s="113" t="s">
        <v>522</v>
      </c>
      <c r="L5" s="125" t="s">
        <v>534</v>
      </c>
      <c r="M5" s="125" t="s">
        <v>535</v>
      </c>
      <c r="N5" s="113">
        <v>74.0</v>
      </c>
      <c r="O5" s="113">
        <v>78.0</v>
      </c>
      <c r="P5" s="113">
        <v>77.0</v>
      </c>
      <c r="Q5" s="113">
        <v>79.0</v>
      </c>
      <c r="R5" s="113">
        <v>77.0</v>
      </c>
      <c r="S5" s="113">
        <v>78.0</v>
      </c>
      <c r="T5" s="113">
        <v>79.0</v>
      </c>
      <c r="V5" s="113">
        <v>80.0</v>
      </c>
      <c r="W5" s="113">
        <v>75.0</v>
      </c>
      <c r="X5" s="113">
        <v>80.0</v>
      </c>
      <c r="Y5" s="113">
        <v>79.0</v>
      </c>
      <c r="Z5" s="113">
        <v>79.0</v>
      </c>
      <c r="AA5" s="113">
        <v>74.0</v>
      </c>
      <c r="AB5" s="113">
        <v>77.0</v>
      </c>
      <c r="AC5" s="113">
        <v>76.0</v>
      </c>
      <c r="AD5" s="113">
        <v>84.0</v>
      </c>
      <c r="AE5" s="113">
        <v>81.0</v>
      </c>
      <c r="AF5" s="113">
        <v>77.0</v>
      </c>
      <c r="AG5" s="113">
        <v>72.0</v>
      </c>
    </row>
    <row r="6" ht="15.75" customHeight="1">
      <c r="A6" s="113" t="s">
        <v>433</v>
      </c>
      <c r="B6" s="113" t="s">
        <v>434</v>
      </c>
      <c r="C6" s="113">
        <v>158.0</v>
      </c>
      <c r="D6" s="113">
        <v>253.0</v>
      </c>
      <c r="E6" s="113" t="s">
        <v>45</v>
      </c>
      <c r="F6" s="125" t="s">
        <v>536</v>
      </c>
      <c r="G6" s="113">
        <v>34.0</v>
      </c>
      <c r="H6" s="113" t="s">
        <v>435</v>
      </c>
      <c r="I6" s="113">
        <v>2005.0</v>
      </c>
      <c r="J6" s="113" t="s">
        <v>47</v>
      </c>
      <c r="K6" s="113" t="s">
        <v>522</v>
      </c>
      <c r="L6" s="125" t="s">
        <v>136</v>
      </c>
      <c r="M6" s="125" t="s">
        <v>537</v>
      </c>
      <c r="N6" s="113">
        <v>56.0</v>
      </c>
      <c r="O6" s="113">
        <v>52.0</v>
      </c>
      <c r="P6" s="113">
        <v>38.0</v>
      </c>
      <c r="Q6" s="113">
        <v>51.0</v>
      </c>
      <c r="R6" s="113">
        <v>51.0</v>
      </c>
      <c r="S6" s="113">
        <v>52.0</v>
      </c>
      <c r="T6" s="113">
        <v>48.0</v>
      </c>
      <c r="U6" s="113">
        <v>57.0</v>
      </c>
      <c r="V6" s="113">
        <v>48.0</v>
      </c>
      <c r="W6" s="113">
        <v>45.0</v>
      </c>
      <c r="X6" s="113">
        <v>37.0</v>
      </c>
      <c r="Y6" s="113">
        <v>51.0</v>
      </c>
      <c r="Z6" s="113">
        <v>41.0</v>
      </c>
      <c r="AA6" s="113">
        <v>40.0</v>
      </c>
      <c r="AB6" s="113">
        <v>37.0</v>
      </c>
      <c r="AD6" s="113">
        <v>61.0</v>
      </c>
      <c r="AE6" s="113">
        <v>51.0</v>
      </c>
      <c r="AF6" s="113">
        <v>54.0</v>
      </c>
      <c r="AG6" s="113">
        <v>52.0</v>
      </c>
    </row>
    <row r="7" ht="15.75" customHeight="1">
      <c r="A7" s="113" t="s">
        <v>296</v>
      </c>
      <c r="B7" s="127" t="s">
        <v>297</v>
      </c>
      <c r="C7" s="113">
        <v>122.0</v>
      </c>
      <c r="D7" s="113">
        <v>432.0</v>
      </c>
      <c r="E7" s="113" t="s">
        <v>45</v>
      </c>
      <c r="F7" s="125" t="s">
        <v>538</v>
      </c>
      <c r="G7" s="113">
        <v>25.0</v>
      </c>
      <c r="H7" s="113" t="s">
        <v>298</v>
      </c>
      <c r="I7" s="113">
        <v>2014.0</v>
      </c>
      <c r="J7" s="113" t="s">
        <v>52</v>
      </c>
      <c r="K7" s="113" t="s">
        <v>525</v>
      </c>
      <c r="L7" s="125" t="s">
        <v>539</v>
      </c>
      <c r="M7" s="125" t="s">
        <v>65</v>
      </c>
      <c r="N7" s="113">
        <v>41.0</v>
      </c>
      <c r="O7" s="113">
        <v>39.0</v>
      </c>
      <c r="P7" s="113">
        <v>36.0</v>
      </c>
      <c r="Q7" s="113">
        <v>48.0</v>
      </c>
      <c r="R7" s="113">
        <v>35.0</v>
      </c>
      <c r="S7" s="113">
        <v>45.0</v>
      </c>
      <c r="T7" s="113">
        <v>52.0</v>
      </c>
      <c r="U7" s="113">
        <v>39.0</v>
      </c>
      <c r="V7" s="113">
        <v>36.0</v>
      </c>
      <c r="W7" s="113">
        <v>51.0</v>
      </c>
      <c r="X7" s="113">
        <v>52.0</v>
      </c>
      <c r="Y7" s="113">
        <v>47.0</v>
      </c>
      <c r="Z7" s="113">
        <v>37.0</v>
      </c>
      <c r="AB7" s="113">
        <v>43.0</v>
      </c>
      <c r="AC7" s="113">
        <v>46.0</v>
      </c>
      <c r="AD7" s="113">
        <v>54.0</v>
      </c>
      <c r="AE7" s="113">
        <v>48.0</v>
      </c>
      <c r="AF7" s="113">
        <v>49.0</v>
      </c>
      <c r="AG7" s="113">
        <v>48.0</v>
      </c>
    </row>
    <row r="8" ht="15.75" customHeight="1">
      <c r="A8" s="113" t="s">
        <v>467</v>
      </c>
      <c r="B8" s="113" t="s">
        <v>468</v>
      </c>
      <c r="C8" s="113">
        <v>144.0</v>
      </c>
      <c r="D8" s="113">
        <v>291.0</v>
      </c>
      <c r="E8" s="113" t="s">
        <v>45</v>
      </c>
      <c r="F8" s="125" t="s">
        <v>540</v>
      </c>
      <c r="G8" s="113">
        <v>33.0</v>
      </c>
      <c r="H8" s="113" t="s">
        <v>265</v>
      </c>
      <c r="I8" s="113">
        <v>2010.0</v>
      </c>
      <c r="J8" s="113" t="s">
        <v>47</v>
      </c>
      <c r="K8" s="113" t="s">
        <v>525</v>
      </c>
      <c r="L8" s="125" t="s">
        <v>205</v>
      </c>
      <c r="M8" s="125" t="s">
        <v>541</v>
      </c>
      <c r="N8" s="113">
        <v>32.0</v>
      </c>
      <c r="O8" s="113">
        <v>49.0</v>
      </c>
      <c r="P8" s="113">
        <v>38.0</v>
      </c>
      <c r="Q8" s="113">
        <v>48.0</v>
      </c>
      <c r="R8" s="113">
        <v>51.0</v>
      </c>
      <c r="S8" s="113">
        <v>49.0</v>
      </c>
      <c r="T8" s="113">
        <v>45.0</v>
      </c>
      <c r="U8" s="113">
        <v>51.0</v>
      </c>
      <c r="W8" s="113">
        <v>41.0</v>
      </c>
      <c r="X8" s="113">
        <v>38.0</v>
      </c>
      <c r="Y8" s="113">
        <v>32.0</v>
      </c>
      <c r="Z8" s="113">
        <v>52.0</v>
      </c>
      <c r="AA8" s="113">
        <v>54.0</v>
      </c>
      <c r="AB8" s="113">
        <v>47.0</v>
      </c>
      <c r="AC8" s="113">
        <v>40.0</v>
      </c>
      <c r="AD8" s="113">
        <v>44.0</v>
      </c>
      <c r="AE8" s="113">
        <v>45.0</v>
      </c>
      <c r="AF8" s="113">
        <v>41.0</v>
      </c>
      <c r="AG8" s="113">
        <v>39.0</v>
      </c>
    </row>
    <row r="9" ht="15.75" customHeight="1">
      <c r="F9" s="126"/>
    </row>
    <row r="10" ht="15.75" customHeight="1">
      <c r="F10" s="126"/>
    </row>
    <row r="11" ht="15.75" customHeight="1">
      <c r="F11" s="126"/>
    </row>
    <row r="12" ht="15.75" customHeight="1">
      <c r="F12" s="126"/>
    </row>
    <row r="13" ht="15.75" customHeight="1">
      <c r="F13" s="126"/>
    </row>
    <row r="14" ht="15.75" customHeight="1">
      <c r="B14" s="127"/>
      <c r="F14" s="126"/>
    </row>
    <row r="15" ht="15.75" customHeight="1">
      <c r="F15" s="126"/>
    </row>
    <row r="16" ht="15.75" customHeight="1">
      <c r="F16" s="126"/>
    </row>
    <row r="17" ht="15.75" customHeight="1">
      <c r="F17" s="126"/>
    </row>
    <row r="18" ht="15.75" customHeight="1">
      <c r="F18" s="126"/>
    </row>
    <row r="19" ht="15.75" customHeight="1">
      <c r="A19" s="128"/>
      <c r="F19" s="126"/>
    </row>
    <row r="20" ht="15.75" customHeight="1">
      <c r="B20" s="127"/>
      <c r="F20" s="126"/>
    </row>
    <row r="21" ht="15.75" customHeight="1">
      <c r="B21" s="127"/>
      <c r="F21" s="126"/>
    </row>
    <row r="22" ht="15.75" customHeight="1">
      <c r="F22" s="12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N1:P1"/>
    <mergeCell ref="Q1:V1"/>
    <mergeCell ref="W1:AB1"/>
    <mergeCell ref="AC1:A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3" t="s">
        <v>2</v>
      </c>
      <c r="Q1" s="114" t="s">
        <v>487</v>
      </c>
      <c r="W1" s="115" t="s">
        <v>488</v>
      </c>
      <c r="AC1" s="25" t="s">
        <v>489</v>
      </c>
    </row>
    <row r="2" ht="15.75" customHeight="1">
      <c r="A2" s="116" t="s">
        <v>490</v>
      </c>
      <c r="B2" s="116" t="s">
        <v>491</v>
      </c>
      <c r="C2" s="117" t="s">
        <v>492</v>
      </c>
      <c r="D2" s="117" t="s">
        <v>493</v>
      </c>
      <c r="E2" s="118" t="s">
        <v>494</v>
      </c>
      <c r="F2" s="118" t="s">
        <v>495</v>
      </c>
      <c r="G2" s="118" t="s">
        <v>496</v>
      </c>
      <c r="H2" s="118" t="s">
        <v>497</v>
      </c>
      <c r="I2" s="118" t="s">
        <v>498</v>
      </c>
      <c r="J2" s="118" t="s">
        <v>499</v>
      </c>
      <c r="K2" s="118" t="s">
        <v>500</v>
      </c>
      <c r="L2" s="118" t="s">
        <v>501</v>
      </c>
      <c r="M2" s="118" t="s">
        <v>502</v>
      </c>
      <c r="N2" s="119" t="s">
        <v>503</v>
      </c>
      <c r="O2" s="119" t="s">
        <v>504</v>
      </c>
      <c r="P2" s="119" t="s">
        <v>505</v>
      </c>
      <c r="Q2" s="120" t="s">
        <v>506</v>
      </c>
      <c r="R2" s="120" t="s">
        <v>507</v>
      </c>
      <c r="S2" s="120" t="s">
        <v>508</v>
      </c>
      <c r="T2" s="120" t="s">
        <v>509</v>
      </c>
      <c r="U2" s="120" t="s">
        <v>510</v>
      </c>
      <c r="V2" s="120" t="s">
        <v>511</v>
      </c>
      <c r="W2" s="121" t="s">
        <v>512</v>
      </c>
      <c r="X2" s="121" t="s">
        <v>513</v>
      </c>
      <c r="Y2" s="121" t="s">
        <v>514</v>
      </c>
      <c r="Z2" s="121" t="s">
        <v>515</v>
      </c>
      <c r="AA2" s="121" t="s">
        <v>516</v>
      </c>
      <c r="AB2" s="121" t="s">
        <v>517</v>
      </c>
      <c r="AC2" s="122" t="s">
        <v>36</v>
      </c>
      <c r="AD2" s="122" t="s">
        <v>37</v>
      </c>
      <c r="AE2" s="122" t="s">
        <v>518</v>
      </c>
      <c r="AF2" s="122" t="s">
        <v>39</v>
      </c>
      <c r="AG2" s="122" t="s">
        <v>519</v>
      </c>
    </row>
    <row r="3" ht="15.75" customHeight="1">
      <c r="A3" s="113" t="s">
        <v>418</v>
      </c>
      <c r="B3" s="113" t="s">
        <v>419</v>
      </c>
      <c r="C3" s="129">
        <v>93.0</v>
      </c>
      <c r="D3" s="129">
        <v>509.0</v>
      </c>
      <c r="E3" s="113" t="s">
        <v>45</v>
      </c>
      <c r="F3" s="125" t="s">
        <v>542</v>
      </c>
      <c r="G3" s="113">
        <v>18.0</v>
      </c>
      <c r="H3" s="113" t="s">
        <v>389</v>
      </c>
      <c r="I3" s="113">
        <v>2022.0</v>
      </c>
      <c r="J3" s="130" t="s">
        <v>52</v>
      </c>
      <c r="K3" s="130" t="s">
        <v>522</v>
      </c>
      <c r="L3" s="125" t="s">
        <v>110</v>
      </c>
      <c r="M3" s="131" t="s">
        <v>543</v>
      </c>
      <c r="N3" s="113">
        <v>4.6</v>
      </c>
      <c r="O3" s="113">
        <v>4.4</v>
      </c>
      <c r="P3" s="113">
        <v>4.6</v>
      </c>
      <c r="Q3" s="113">
        <v>4.6</v>
      </c>
      <c r="R3" s="113">
        <v>4.4</v>
      </c>
      <c r="S3" s="113">
        <v>4.4</v>
      </c>
      <c r="T3" s="113">
        <v>5.2</v>
      </c>
      <c r="U3" s="113">
        <v>4.5</v>
      </c>
      <c r="V3" s="113">
        <v>4.8</v>
      </c>
      <c r="W3" s="113">
        <v>5.9</v>
      </c>
      <c r="X3" s="113">
        <v>5.9</v>
      </c>
      <c r="Y3" s="113">
        <v>5.5</v>
      </c>
      <c r="Z3" s="113">
        <v>5.9</v>
      </c>
      <c r="AA3" s="113">
        <v>4.6</v>
      </c>
      <c r="AB3" s="113">
        <v>5.6</v>
      </c>
      <c r="AC3" s="113">
        <v>5.0</v>
      </c>
      <c r="AD3" s="113">
        <v>5.1</v>
      </c>
      <c r="AE3" s="113">
        <v>5.3</v>
      </c>
      <c r="AF3" s="113">
        <v>4.9</v>
      </c>
      <c r="AG3" s="113">
        <v>4.6</v>
      </c>
    </row>
    <row r="4" ht="15.75" customHeight="1">
      <c r="A4" s="113" t="s">
        <v>307</v>
      </c>
      <c r="B4" s="113" t="s">
        <v>308</v>
      </c>
      <c r="C4" s="129"/>
      <c r="D4" s="129">
        <v>707.0</v>
      </c>
      <c r="E4" s="113" t="s">
        <v>56</v>
      </c>
      <c r="F4" s="125" t="s">
        <v>544</v>
      </c>
      <c r="G4" s="113">
        <v>16.0</v>
      </c>
      <c r="H4" s="113" t="s">
        <v>309</v>
      </c>
      <c r="I4" s="113">
        <v>2023.0</v>
      </c>
      <c r="J4" s="130" t="s">
        <v>47</v>
      </c>
      <c r="K4" s="130" t="s">
        <v>522</v>
      </c>
      <c r="L4" s="125" t="s">
        <v>545</v>
      </c>
      <c r="M4" s="131" t="s">
        <v>225</v>
      </c>
      <c r="N4" s="113">
        <v>6.1</v>
      </c>
      <c r="O4" s="113">
        <v>6.6</v>
      </c>
      <c r="P4" s="113">
        <v>6.3</v>
      </c>
      <c r="Q4" s="113">
        <v>6.1</v>
      </c>
      <c r="R4" s="113">
        <v>6.1</v>
      </c>
      <c r="S4" s="113">
        <v>6.8</v>
      </c>
      <c r="T4" s="113">
        <v>6.0</v>
      </c>
      <c r="U4" s="113">
        <v>6.7</v>
      </c>
      <c r="V4" s="113">
        <v>6.3</v>
      </c>
      <c r="W4" s="113">
        <v>5.7</v>
      </c>
      <c r="X4" s="113">
        <v>6.6</v>
      </c>
      <c r="Y4" s="113">
        <v>6.5</v>
      </c>
      <c r="Z4" s="113">
        <v>6.5</v>
      </c>
      <c r="AA4" s="113">
        <v>6.0</v>
      </c>
      <c r="AB4" s="113">
        <v>6.1</v>
      </c>
      <c r="AC4" s="113">
        <v>5.9</v>
      </c>
      <c r="AD4" s="113">
        <v>8.4</v>
      </c>
      <c r="AE4" s="113">
        <v>6.4</v>
      </c>
      <c r="AF4" s="113">
        <v>6.9</v>
      </c>
      <c r="AG4" s="113">
        <v>6.6</v>
      </c>
    </row>
    <row r="5" ht="15.75" customHeight="1">
      <c r="A5" s="113" t="s">
        <v>112</v>
      </c>
      <c r="B5" s="113" t="s">
        <v>113</v>
      </c>
      <c r="C5" s="129">
        <v>71.0</v>
      </c>
      <c r="D5" s="129">
        <v>632.0</v>
      </c>
      <c r="E5" s="113" t="s">
        <v>45</v>
      </c>
      <c r="F5" s="125" t="s">
        <v>546</v>
      </c>
      <c r="G5" s="113">
        <v>24.0</v>
      </c>
      <c r="H5" s="113" t="s">
        <v>114</v>
      </c>
      <c r="I5" s="113">
        <v>2017.0</v>
      </c>
      <c r="J5" s="130" t="s">
        <v>47</v>
      </c>
      <c r="K5" s="130" t="s">
        <v>522</v>
      </c>
      <c r="L5" s="125" t="s">
        <v>115</v>
      </c>
      <c r="M5" s="131" t="s">
        <v>116</v>
      </c>
      <c r="N5" s="113">
        <v>5.5</v>
      </c>
      <c r="O5" s="113">
        <v>6.5</v>
      </c>
      <c r="P5" s="113">
        <v>6.1</v>
      </c>
      <c r="Q5" s="113">
        <v>5.7</v>
      </c>
      <c r="R5" s="113">
        <v>6.4</v>
      </c>
      <c r="S5" s="113">
        <v>6.1</v>
      </c>
      <c r="T5" s="113">
        <v>6.5</v>
      </c>
      <c r="U5" s="113">
        <v>6.1</v>
      </c>
      <c r="V5" s="113">
        <v>5.7</v>
      </c>
      <c r="W5" s="113">
        <v>5.7</v>
      </c>
      <c r="X5" s="113">
        <v>6.4</v>
      </c>
      <c r="Y5" s="113">
        <v>5.4</v>
      </c>
      <c r="Z5" s="113">
        <v>5.7</v>
      </c>
      <c r="AA5" s="113">
        <v>5.9</v>
      </c>
      <c r="AB5" s="113">
        <v>5.4</v>
      </c>
      <c r="AC5" s="113">
        <v>5.6</v>
      </c>
      <c r="AD5" s="113">
        <v>6.4</v>
      </c>
      <c r="AE5" s="113">
        <v>6.2</v>
      </c>
      <c r="AF5" s="113">
        <v>5.8</v>
      </c>
      <c r="AG5" s="113">
        <v>5.6</v>
      </c>
    </row>
    <row r="6" ht="15.75" customHeight="1">
      <c r="A6" s="113" t="s">
        <v>173</v>
      </c>
      <c r="B6" s="113" t="s">
        <v>174</v>
      </c>
      <c r="C6" s="129">
        <v>197.0</v>
      </c>
      <c r="D6" s="129"/>
      <c r="E6" s="113" t="s">
        <v>56</v>
      </c>
      <c r="F6" s="125" t="s">
        <v>547</v>
      </c>
      <c r="H6" s="113" t="s">
        <v>91</v>
      </c>
      <c r="I6" s="113">
        <v>2007.0</v>
      </c>
      <c r="J6" s="130" t="s">
        <v>548</v>
      </c>
      <c r="K6" s="130" t="s">
        <v>525</v>
      </c>
      <c r="L6" s="125" t="s">
        <v>549</v>
      </c>
      <c r="M6" s="131" t="s">
        <v>175</v>
      </c>
      <c r="N6" s="113">
        <v>5.2</v>
      </c>
      <c r="O6" s="113">
        <v>3.2</v>
      </c>
      <c r="P6" s="113">
        <v>5.4</v>
      </c>
      <c r="Q6" s="113">
        <v>4.8</v>
      </c>
      <c r="R6" s="113">
        <v>3.8</v>
      </c>
      <c r="S6" s="113">
        <v>3.4</v>
      </c>
      <c r="T6" s="113">
        <v>5.2</v>
      </c>
      <c r="U6" s="113">
        <v>4.2</v>
      </c>
      <c r="V6" s="113">
        <v>3.0</v>
      </c>
      <c r="W6" s="113">
        <v>4.2</v>
      </c>
      <c r="X6" s="113">
        <v>5.6</v>
      </c>
      <c r="Y6" s="113">
        <v>4.8</v>
      </c>
      <c r="Z6" s="113">
        <v>5.6</v>
      </c>
      <c r="AA6" s="113">
        <v>4.8</v>
      </c>
      <c r="AB6" s="113">
        <v>4.2</v>
      </c>
      <c r="AC6" s="113">
        <v>4.7</v>
      </c>
      <c r="AD6" s="113">
        <v>5.1</v>
      </c>
      <c r="AE6" s="113">
        <v>4.8</v>
      </c>
      <c r="AF6" s="113">
        <v>5.0</v>
      </c>
      <c r="AG6" s="113">
        <v>5.2</v>
      </c>
    </row>
    <row r="7" ht="15.75" customHeight="1">
      <c r="A7" s="113" t="s">
        <v>77</v>
      </c>
      <c r="B7" s="113" t="s">
        <v>78</v>
      </c>
      <c r="C7" s="129">
        <v>209.0</v>
      </c>
      <c r="D7" s="129">
        <v>128.0</v>
      </c>
      <c r="E7" s="113" t="s">
        <v>45</v>
      </c>
      <c r="F7" s="125" t="s">
        <v>550</v>
      </c>
      <c r="G7" s="113">
        <v>33.0</v>
      </c>
      <c r="H7" s="113" t="s">
        <v>79</v>
      </c>
      <c r="I7" s="113">
        <v>2008.0</v>
      </c>
      <c r="J7" s="130" t="s">
        <v>52</v>
      </c>
      <c r="K7" s="130" t="s">
        <v>525</v>
      </c>
      <c r="L7" s="125" t="s">
        <v>551</v>
      </c>
      <c r="M7" s="131" t="s">
        <v>71</v>
      </c>
      <c r="N7" s="113">
        <v>3.9</v>
      </c>
      <c r="O7" s="113">
        <v>4.7</v>
      </c>
      <c r="P7" s="113">
        <v>5.4</v>
      </c>
      <c r="Q7" s="113">
        <v>3.7</v>
      </c>
      <c r="R7" s="113">
        <v>5.8</v>
      </c>
      <c r="S7" s="113">
        <v>3.7</v>
      </c>
      <c r="T7" s="113">
        <v>5.8</v>
      </c>
      <c r="U7" s="113">
        <v>4.3</v>
      </c>
      <c r="V7" s="113">
        <v>5.6</v>
      </c>
      <c r="W7" s="113">
        <v>4.1</v>
      </c>
      <c r="X7" s="113">
        <v>4.9</v>
      </c>
      <c r="Y7" s="113">
        <v>6.0</v>
      </c>
      <c r="Z7" s="113">
        <v>4.5</v>
      </c>
      <c r="AA7" s="113">
        <v>5.1</v>
      </c>
      <c r="AB7" s="113">
        <v>3.9</v>
      </c>
      <c r="AC7" s="113">
        <v>3.9</v>
      </c>
      <c r="AD7" s="113">
        <v>5.4</v>
      </c>
      <c r="AE7" s="113">
        <v>4.4</v>
      </c>
      <c r="AF7" s="113">
        <v>4.4</v>
      </c>
      <c r="AG7" s="113">
        <v>3.9</v>
      </c>
    </row>
    <row r="8" ht="15.75" customHeight="1">
      <c r="A8" s="113" t="s">
        <v>448</v>
      </c>
      <c r="B8" s="113" t="s">
        <v>449</v>
      </c>
      <c r="C8" s="129">
        <v>51.0</v>
      </c>
      <c r="D8" s="129">
        <v>894.0</v>
      </c>
      <c r="E8" s="113" t="s">
        <v>45</v>
      </c>
      <c r="F8" s="125" t="s">
        <v>552</v>
      </c>
      <c r="G8" s="113">
        <v>27.0</v>
      </c>
      <c r="H8" s="113" t="s">
        <v>450</v>
      </c>
      <c r="I8" s="113">
        <v>2013.0</v>
      </c>
      <c r="J8" s="130" t="s">
        <v>548</v>
      </c>
      <c r="K8" s="130" t="s">
        <v>553</v>
      </c>
      <c r="L8" s="125" t="s">
        <v>554</v>
      </c>
      <c r="M8" s="131" t="s">
        <v>206</v>
      </c>
      <c r="N8" s="113">
        <v>6.7</v>
      </c>
      <c r="O8" s="113">
        <v>6.7</v>
      </c>
      <c r="P8" s="113">
        <v>6.4</v>
      </c>
      <c r="Q8" s="113">
        <v>6.8</v>
      </c>
      <c r="R8" s="113">
        <v>7.1</v>
      </c>
      <c r="S8" s="113">
        <v>6.5</v>
      </c>
      <c r="T8" s="113">
        <v>6.4</v>
      </c>
      <c r="U8" s="113">
        <v>6.4</v>
      </c>
      <c r="V8" s="113">
        <v>6.3</v>
      </c>
      <c r="W8" s="113">
        <v>6.4</v>
      </c>
      <c r="X8" s="113">
        <v>6.9</v>
      </c>
      <c r="Y8" s="113">
        <v>6.7</v>
      </c>
      <c r="Z8" s="113">
        <v>6.7</v>
      </c>
      <c r="AA8" s="113">
        <v>6.6</v>
      </c>
      <c r="AB8" s="113">
        <v>6.3</v>
      </c>
      <c r="AC8" s="113">
        <v>6.6</v>
      </c>
      <c r="AD8" s="113">
        <v>8.3</v>
      </c>
      <c r="AE8" s="113">
        <v>7.0</v>
      </c>
      <c r="AF8" s="113">
        <v>7.4</v>
      </c>
      <c r="AG8" s="113">
        <v>7.4</v>
      </c>
    </row>
    <row r="9" ht="15.75" customHeight="1">
      <c r="A9" s="113" t="s">
        <v>249</v>
      </c>
      <c r="B9" s="113" t="s">
        <v>250</v>
      </c>
      <c r="C9" s="129">
        <v>216.0</v>
      </c>
      <c r="D9" s="129">
        <v>109.0</v>
      </c>
      <c r="E9" s="113" t="s">
        <v>56</v>
      </c>
      <c r="F9" s="125" t="s">
        <v>555</v>
      </c>
      <c r="G9" s="113">
        <v>34.0</v>
      </c>
      <c r="H9" s="113" t="s">
        <v>251</v>
      </c>
      <c r="I9" s="113">
        <v>2007.0</v>
      </c>
      <c r="J9" s="130" t="s">
        <v>47</v>
      </c>
      <c r="K9" s="130" t="s">
        <v>525</v>
      </c>
      <c r="L9" s="125" t="s">
        <v>556</v>
      </c>
      <c r="M9" s="131" t="s">
        <v>557</v>
      </c>
      <c r="N9" s="113">
        <v>3.3</v>
      </c>
      <c r="O9" s="113">
        <v>4.8</v>
      </c>
      <c r="P9" s="113">
        <v>3.3</v>
      </c>
      <c r="Q9" s="113">
        <v>3.5</v>
      </c>
      <c r="R9" s="113">
        <v>4.8</v>
      </c>
      <c r="S9" s="113">
        <v>4.0</v>
      </c>
      <c r="T9" s="113">
        <v>4.0</v>
      </c>
      <c r="U9" s="113">
        <v>5.3</v>
      </c>
      <c r="V9" s="113">
        <v>5.5</v>
      </c>
      <c r="W9" s="113">
        <v>5.9</v>
      </c>
      <c r="X9" s="113">
        <v>5.5</v>
      </c>
      <c r="Y9" s="113">
        <v>3.3</v>
      </c>
      <c r="Z9" s="113">
        <v>5.3</v>
      </c>
      <c r="AA9" s="113">
        <v>5.1</v>
      </c>
      <c r="AB9" s="113">
        <v>5.1</v>
      </c>
      <c r="AC9" s="113">
        <v>4.2</v>
      </c>
      <c r="AD9" s="113">
        <v>4.7</v>
      </c>
      <c r="AE9" s="113">
        <v>4.6</v>
      </c>
      <c r="AF9" s="113">
        <v>4.5</v>
      </c>
      <c r="AG9" s="113">
        <v>4.8</v>
      </c>
    </row>
    <row r="10" ht="15.75" customHeight="1">
      <c r="A10" s="113" t="s">
        <v>290</v>
      </c>
      <c r="B10" s="113" t="s">
        <v>291</v>
      </c>
      <c r="C10" s="129">
        <v>76.0</v>
      </c>
      <c r="D10" s="129">
        <v>610.0</v>
      </c>
      <c r="E10" s="113" t="s">
        <v>56</v>
      </c>
      <c r="F10" s="125" t="s">
        <v>558</v>
      </c>
      <c r="G10" s="113">
        <v>32.0</v>
      </c>
      <c r="H10" s="113" t="s">
        <v>292</v>
      </c>
      <c r="I10" s="113">
        <v>2011.0</v>
      </c>
      <c r="J10" s="130" t="s">
        <v>47</v>
      </c>
      <c r="K10" s="130" t="s">
        <v>525</v>
      </c>
      <c r="L10" s="125" t="s">
        <v>271</v>
      </c>
      <c r="M10" s="131" t="s">
        <v>248</v>
      </c>
      <c r="N10" s="113">
        <v>5.4</v>
      </c>
      <c r="O10" s="113">
        <v>6.0</v>
      </c>
      <c r="P10" s="113">
        <v>5.4</v>
      </c>
      <c r="Q10" s="113">
        <v>5.4</v>
      </c>
      <c r="R10" s="113">
        <v>5.7</v>
      </c>
      <c r="S10" s="113">
        <v>5.8</v>
      </c>
      <c r="T10" s="113">
        <v>6.3</v>
      </c>
      <c r="U10" s="113">
        <v>5.3</v>
      </c>
      <c r="V10" s="113">
        <v>6.3</v>
      </c>
      <c r="W10" s="113">
        <v>6.2</v>
      </c>
      <c r="X10" s="113">
        <v>5.7</v>
      </c>
      <c r="Y10" s="113">
        <v>5.9</v>
      </c>
      <c r="Z10" s="113">
        <v>5.4</v>
      </c>
      <c r="AA10" s="113">
        <v>6.3</v>
      </c>
      <c r="AB10" s="113">
        <v>5.7</v>
      </c>
      <c r="AC10" s="113">
        <v>5.6</v>
      </c>
      <c r="AD10" s="113">
        <v>7.4</v>
      </c>
      <c r="AE10" s="113">
        <v>6.1</v>
      </c>
      <c r="AF10" s="113">
        <v>6.4</v>
      </c>
      <c r="AG10" s="113">
        <v>6.3</v>
      </c>
    </row>
    <row r="11" ht="15.75" customHeight="1">
      <c r="A11" s="113" t="s">
        <v>238</v>
      </c>
      <c r="B11" s="113" t="s">
        <v>239</v>
      </c>
      <c r="C11" s="129">
        <v>165.0</v>
      </c>
      <c r="D11" s="129">
        <v>202.0</v>
      </c>
      <c r="E11" s="113" t="s">
        <v>45</v>
      </c>
      <c r="F11" s="125" t="s">
        <v>559</v>
      </c>
      <c r="G11" s="113">
        <v>34.0</v>
      </c>
      <c r="H11" s="113" t="s">
        <v>240</v>
      </c>
      <c r="I11" s="113">
        <v>2007.0</v>
      </c>
      <c r="J11" s="130" t="s">
        <v>47</v>
      </c>
      <c r="K11" s="130" t="s">
        <v>522</v>
      </c>
      <c r="L11" s="125" t="s">
        <v>560</v>
      </c>
      <c r="M11" s="131" t="s">
        <v>561</v>
      </c>
      <c r="N11" s="113">
        <v>5.4</v>
      </c>
      <c r="O11" s="113">
        <v>4.3</v>
      </c>
      <c r="P11" s="113">
        <v>5.6</v>
      </c>
      <c r="Q11" s="113">
        <v>5.3</v>
      </c>
      <c r="R11" s="113">
        <v>5.3</v>
      </c>
      <c r="S11" s="113">
        <v>5.6</v>
      </c>
      <c r="T11" s="113">
        <v>4.3</v>
      </c>
      <c r="U11" s="113">
        <v>5.6</v>
      </c>
      <c r="V11" s="113">
        <v>5.6</v>
      </c>
      <c r="W11" s="113">
        <v>5.6</v>
      </c>
      <c r="X11" s="113">
        <v>3.6</v>
      </c>
      <c r="Y11" s="113">
        <v>3.5</v>
      </c>
      <c r="Z11" s="113">
        <v>4.1</v>
      </c>
      <c r="AA11" s="113">
        <v>4.5</v>
      </c>
      <c r="AB11" s="113">
        <v>3.5</v>
      </c>
      <c r="AC11" s="113">
        <v>5.4</v>
      </c>
      <c r="AD11" s="113">
        <v>5.5</v>
      </c>
      <c r="AE11" s="113">
        <v>5.6</v>
      </c>
      <c r="AF11" s="113">
        <v>5.5</v>
      </c>
      <c r="AG11" s="113">
        <v>5.8</v>
      </c>
    </row>
    <row r="12" ht="15.75" customHeight="1">
      <c r="A12" s="113" t="s">
        <v>416</v>
      </c>
      <c r="B12" s="113" t="s">
        <v>417</v>
      </c>
      <c r="C12" s="129">
        <v>111.0</v>
      </c>
      <c r="D12" s="129">
        <v>464.0</v>
      </c>
      <c r="E12" s="113" t="s">
        <v>45</v>
      </c>
      <c r="F12" s="125" t="s">
        <v>562</v>
      </c>
      <c r="G12" s="113">
        <v>24.0</v>
      </c>
      <c r="H12" s="113" t="s">
        <v>152</v>
      </c>
      <c r="I12" s="113">
        <v>2016.0</v>
      </c>
      <c r="J12" s="130" t="s">
        <v>47</v>
      </c>
      <c r="K12" s="130" t="s">
        <v>563</v>
      </c>
      <c r="L12" s="125" t="s">
        <v>564</v>
      </c>
      <c r="M12" s="131" t="s">
        <v>160</v>
      </c>
      <c r="N12" s="113">
        <v>4.3</v>
      </c>
      <c r="O12" s="113">
        <v>4.1</v>
      </c>
      <c r="P12" s="113">
        <v>4.9</v>
      </c>
      <c r="Q12" s="113">
        <v>5.5</v>
      </c>
      <c r="R12" s="113">
        <v>4.8</v>
      </c>
      <c r="S12" s="113">
        <v>5.4</v>
      </c>
      <c r="T12" s="113">
        <v>3.8</v>
      </c>
      <c r="U12" s="113">
        <v>4.5</v>
      </c>
      <c r="V12" s="113">
        <v>5.6</v>
      </c>
      <c r="W12" s="113">
        <v>5.4</v>
      </c>
      <c r="X12" s="113">
        <v>4.8</v>
      </c>
      <c r="Y12" s="113">
        <v>5.1</v>
      </c>
      <c r="Z12" s="113">
        <v>5.1</v>
      </c>
      <c r="AA12" s="113">
        <v>5.6</v>
      </c>
      <c r="AB12" s="113">
        <v>5.5</v>
      </c>
      <c r="AC12" s="113">
        <v>5.0</v>
      </c>
      <c r="AD12" s="113">
        <v>5.9</v>
      </c>
      <c r="AE12" s="113">
        <v>5.4</v>
      </c>
      <c r="AF12" s="113">
        <v>5.3</v>
      </c>
      <c r="AG12" s="113">
        <v>5.0</v>
      </c>
    </row>
    <row r="13" ht="15.75" customHeight="1">
      <c r="A13" s="113" t="s">
        <v>125</v>
      </c>
      <c r="B13" s="113" t="s">
        <v>126</v>
      </c>
      <c r="C13" s="129">
        <v>90.0</v>
      </c>
      <c r="D13" s="129">
        <v>520.0</v>
      </c>
      <c r="E13" s="113" t="s">
        <v>45</v>
      </c>
      <c r="F13" s="125" t="s">
        <v>565</v>
      </c>
      <c r="G13" s="113">
        <v>19.0</v>
      </c>
      <c r="H13" s="113" t="s">
        <v>127</v>
      </c>
      <c r="I13" s="113">
        <v>2020.0</v>
      </c>
      <c r="J13" s="130" t="s">
        <v>548</v>
      </c>
      <c r="K13" s="130" t="s">
        <v>525</v>
      </c>
      <c r="L13" s="125" t="s">
        <v>566</v>
      </c>
      <c r="M13" s="131" t="s">
        <v>129</v>
      </c>
      <c r="N13" s="113">
        <v>6.0</v>
      </c>
      <c r="O13" s="113">
        <v>5.9</v>
      </c>
      <c r="P13" s="113">
        <v>4.9</v>
      </c>
      <c r="Q13" s="113">
        <v>5.9</v>
      </c>
      <c r="R13" s="113">
        <v>5.5</v>
      </c>
      <c r="S13" s="113">
        <v>6.0</v>
      </c>
      <c r="T13" s="113">
        <v>4.9</v>
      </c>
      <c r="U13" s="113">
        <v>5.3</v>
      </c>
      <c r="V13" s="113">
        <v>5.8</v>
      </c>
      <c r="W13" s="113">
        <v>5.9</v>
      </c>
      <c r="X13" s="113">
        <v>6.0</v>
      </c>
      <c r="Y13" s="113">
        <v>5.2</v>
      </c>
      <c r="Z13" s="113">
        <v>5.9</v>
      </c>
      <c r="AA13" s="113">
        <v>5.3</v>
      </c>
      <c r="AB13" s="113">
        <v>5.1</v>
      </c>
      <c r="AC13" s="113">
        <v>5.9</v>
      </c>
      <c r="AD13" s="113">
        <v>6.2</v>
      </c>
      <c r="AE13" s="113">
        <v>6.1</v>
      </c>
      <c r="AF13" s="113">
        <v>5.9</v>
      </c>
      <c r="AG13" s="113">
        <v>5.8</v>
      </c>
    </row>
    <row r="14" ht="15.75" customHeight="1">
      <c r="A14" s="113" t="s">
        <v>154</v>
      </c>
      <c r="B14" s="113" t="s">
        <v>155</v>
      </c>
      <c r="C14" s="129">
        <v>30.0</v>
      </c>
      <c r="D14" s="129">
        <v>1040.0</v>
      </c>
      <c r="E14" s="113" t="s">
        <v>56</v>
      </c>
      <c r="F14" s="125" t="s">
        <v>567</v>
      </c>
      <c r="G14" s="113">
        <v>31.0</v>
      </c>
      <c r="H14" s="113" t="s">
        <v>105</v>
      </c>
      <c r="I14" s="113">
        <v>2011.0</v>
      </c>
      <c r="J14" s="130" t="s">
        <v>52</v>
      </c>
      <c r="K14" s="130" t="s">
        <v>525</v>
      </c>
      <c r="L14" s="125" t="s">
        <v>568</v>
      </c>
      <c r="M14" s="131" t="s">
        <v>157</v>
      </c>
      <c r="N14" s="113">
        <v>8.0</v>
      </c>
      <c r="O14" s="113">
        <v>8.0</v>
      </c>
      <c r="P14" s="113">
        <v>8.0</v>
      </c>
      <c r="Q14" s="113">
        <v>8.0</v>
      </c>
      <c r="R14" s="113">
        <v>8.0</v>
      </c>
      <c r="S14" s="113">
        <v>8.1</v>
      </c>
      <c r="T14" s="113">
        <v>8.1</v>
      </c>
      <c r="U14" s="113">
        <v>7.9</v>
      </c>
      <c r="V14" s="113">
        <v>7.8</v>
      </c>
      <c r="W14" s="113">
        <v>7.9</v>
      </c>
      <c r="X14" s="113">
        <v>8.0</v>
      </c>
      <c r="Y14" s="113">
        <v>7.8</v>
      </c>
      <c r="Z14" s="113">
        <v>8.1</v>
      </c>
      <c r="AA14" s="113">
        <v>8.1</v>
      </c>
      <c r="AB14" s="113">
        <v>7.7</v>
      </c>
      <c r="AC14" s="113">
        <v>7.9</v>
      </c>
      <c r="AD14" s="113">
        <v>9.1</v>
      </c>
      <c r="AE14" s="113">
        <v>8.5</v>
      </c>
      <c r="AF14" s="113">
        <v>8.3</v>
      </c>
      <c r="AG14" s="113">
        <v>8.1</v>
      </c>
    </row>
    <row r="15" ht="15.75" customHeight="1">
      <c r="A15" s="113" t="s">
        <v>200</v>
      </c>
      <c r="B15" s="113" t="s">
        <v>201</v>
      </c>
      <c r="C15" s="129">
        <v>51.0</v>
      </c>
      <c r="D15" s="129">
        <v>894.0</v>
      </c>
      <c r="E15" s="113" t="s">
        <v>45</v>
      </c>
      <c r="F15" s="125" t="s">
        <v>569</v>
      </c>
      <c r="H15" s="113" t="s">
        <v>152</v>
      </c>
      <c r="I15" s="113">
        <v>2023.0</v>
      </c>
      <c r="J15" s="130" t="s">
        <v>47</v>
      </c>
      <c r="K15" s="130" t="s">
        <v>563</v>
      </c>
      <c r="L15" s="125" t="s">
        <v>128</v>
      </c>
      <c r="M15" s="131" t="s">
        <v>570</v>
      </c>
      <c r="N15" s="113">
        <v>6.6</v>
      </c>
      <c r="O15" s="113">
        <v>6.7</v>
      </c>
      <c r="P15" s="113">
        <v>7.0</v>
      </c>
      <c r="Q15" s="113">
        <v>7.1</v>
      </c>
      <c r="R15" s="113">
        <v>7.1</v>
      </c>
      <c r="S15" s="113">
        <v>6.4</v>
      </c>
      <c r="T15" s="113">
        <v>6.8</v>
      </c>
      <c r="U15" s="113">
        <v>6.6</v>
      </c>
      <c r="V15" s="113">
        <v>6.7</v>
      </c>
      <c r="W15" s="113">
        <v>7.1</v>
      </c>
      <c r="X15" s="113">
        <v>6.5</v>
      </c>
      <c r="Y15" s="113">
        <v>7.2</v>
      </c>
      <c r="Z15" s="113">
        <v>6.5</v>
      </c>
      <c r="AA15" s="113">
        <v>6.6</v>
      </c>
      <c r="AB15" s="113">
        <v>6.9</v>
      </c>
      <c r="AC15" s="113">
        <v>6.9</v>
      </c>
      <c r="AD15" s="113">
        <v>8.9</v>
      </c>
      <c r="AE15" s="113">
        <v>7.4</v>
      </c>
      <c r="AF15" s="113">
        <v>7.9</v>
      </c>
      <c r="AG15" s="113">
        <v>8.0</v>
      </c>
    </row>
    <row r="16" ht="15.75" customHeight="1">
      <c r="A16" s="113" t="s">
        <v>193</v>
      </c>
      <c r="B16" s="113" t="s">
        <v>194</v>
      </c>
      <c r="C16" s="129">
        <v>169.0</v>
      </c>
      <c r="D16" s="129">
        <v>189.0</v>
      </c>
      <c r="E16" s="113" t="s">
        <v>45</v>
      </c>
      <c r="F16" s="125" t="s">
        <v>571</v>
      </c>
      <c r="G16" s="113">
        <v>18.0</v>
      </c>
      <c r="H16" s="113" t="s">
        <v>127</v>
      </c>
      <c r="I16" s="113">
        <v>2022.0</v>
      </c>
      <c r="J16" s="130" t="s">
        <v>572</v>
      </c>
      <c r="K16" s="130" t="s">
        <v>522</v>
      </c>
      <c r="L16" s="125" t="s">
        <v>573</v>
      </c>
      <c r="M16" s="131" t="s">
        <v>65</v>
      </c>
      <c r="N16" s="113">
        <v>5.4</v>
      </c>
      <c r="O16" s="113">
        <v>4.7</v>
      </c>
      <c r="P16" s="113">
        <v>4.4</v>
      </c>
      <c r="Q16" s="113">
        <v>5.0</v>
      </c>
      <c r="R16" s="113">
        <v>3.7</v>
      </c>
      <c r="S16" s="113">
        <v>4.0</v>
      </c>
      <c r="T16" s="113">
        <v>4.4</v>
      </c>
      <c r="U16" s="113">
        <v>3.7</v>
      </c>
      <c r="V16" s="113">
        <v>5.0</v>
      </c>
      <c r="W16" s="113">
        <v>3.3</v>
      </c>
      <c r="X16" s="113">
        <v>3.3</v>
      </c>
      <c r="Y16" s="113">
        <v>4.9</v>
      </c>
      <c r="Z16" s="113">
        <v>5.4</v>
      </c>
      <c r="AA16" s="113">
        <v>4.2</v>
      </c>
      <c r="AB16" s="113">
        <v>5.0</v>
      </c>
      <c r="AC16" s="113">
        <v>4.5</v>
      </c>
      <c r="AD16" s="113">
        <v>5.8</v>
      </c>
      <c r="AE16" s="113">
        <v>4.7</v>
      </c>
      <c r="AF16" s="113">
        <v>5.1</v>
      </c>
      <c r="AG16" s="113">
        <v>5.2</v>
      </c>
    </row>
    <row r="17" ht="15.75" customHeight="1">
      <c r="A17" s="113" t="s">
        <v>301</v>
      </c>
      <c r="B17" s="113" t="s">
        <v>302</v>
      </c>
      <c r="C17" s="129">
        <v>118.0</v>
      </c>
      <c r="D17" s="129">
        <v>451.0</v>
      </c>
      <c r="E17" s="113" t="s">
        <v>45</v>
      </c>
      <c r="F17" s="125" t="s">
        <v>574</v>
      </c>
      <c r="G17" s="113">
        <v>16.0</v>
      </c>
      <c r="H17" s="113" t="s">
        <v>303</v>
      </c>
      <c r="I17" s="113">
        <v>2026.0</v>
      </c>
      <c r="J17" s="130" t="s">
        <v>47</v>
      </c>
      <c r="K17" s="130" t="s">
        <v>553</v>
      </c>
      <c r="L17" s="125" t="s">
        <v>304</v>
      </c>
      <c r="M17" s="131" t="s">
        <v>305</v>
      </c>
      <c r="N17" s="113">
        <v>3.9</v>
      </c>
      <c r="O17" s="113">
        <v>4.9</v>
      </c>
      <c r="P17" s="113">
        <v>4.7</v>
      </c>
      <c r="Q17" s="113">
        <v>4.6</v>
      </c>
      <c r="R17" s="113">
        <v>4.7</v>
      </c>
      <c r="S17" s="113">
        <v>4.9</v>
      </c>
      <c r="T17" s="113">
        <v>4.6</v>
      </c>
      <c r="U17" s="113">
        <v>4.9</v>
      </c>
      <c r="V17" s="113">
        <v>4.5</v>
      </c>
      <c r="W17" s="113">
        <v>5.4</v>
      </c>
      <c r="X17" s="113">
        <v>4.7</v>
      </c>
      <c r="Y17" s="113">
        <v>4.1</v>
      </c>
      <c r="Z17" s="113">
        <v>4.9</v>
      </c>
      <c r="AA17" s="113">
        <v>4.0</v>
      </c>
      <c r="AB17" s="113">
        <v>4.1</v>
      </c>
      <c r="AC17" s="113">
        <v>4.6</v>
      </c>
      <c r="AD17" s="113">
        <v>5.0</v>
      </c>
      <c r="AE17" s="113">
        <v>5.1</v>
      </c>
      <c r="AF17" s="113">
        <v>4.7</v>
      </c>
      <c r="AG17" s="113">
        <v>4.6</v>
      </c>
    </row>
    <row r="18" ht="15.75" customHeight="1">
      <c r="A18" s="113" t="s">
        <v>66</v>
      </c>
      <c r="B18" s="113" t="s">
        <v>67</v>
      </c>
      <c r="C18" s="129"/>
      <c r="D18" s="129">
        <v>124.0</v>
      </c>
      <c r="E18" s="113" t="s">
        <v>45</v>
      </c>
      <c r="F18" s="125" t="s">
        <v>575</v>
      </c>
      <c r="G18" s="113">
        <v>30.0</v>
      </c>
      <c r="H18" s="113" t="s">
        <v>69</v>
      </c>
      <c r="I18" s="113">
        <v>2011.0</v>
      </c>
      <c r="J18" s="130" t="s">
        <v>47</v>
      </c>
      <c r="K18" s="130" t="s">
        <v>522</v>
      </c>
      <c r="L18" s="125" t="s">
        <v>576</v>
      </c>
      <c r="M18" s="131" t="s">
        <v>71</v>
      </c>
      <c r="N18" s="113">
        <v>3.4</v>
      </c>
      <c r="O18" s="113">
        <v>3.9</v>
      </c>
      <c r="P18" s="113">
        <v>4.7</v>
      </c>
      <c r="Q18" s="113">
        <v>4.7</v>
      </c>
      <c r="R18" s="113">
        <v>3.4</v>
      </c>
      <c r="S18" s="113">
        <v>5.1</v>
      </c>
      <c r="T18" s="113">
        <v>3.6</v>
      </c>
      <c r="U18" s="113">
        <v>4.5</v>
      </c>
      <c r="V18" s="113">
        <v>5.8</v>
      </c>
      <c r="W18" s="113">
        <v>5.8</v>
      </c>
      <c r="X18" s="113">
        <v>3.4</v>
      </c>
      <c r="Y18" s="113">
        <v>3.9</v>
      </c>
      <c r="Z18" s="113">
        <v>4.7</v>
      </c>
      <c r="AA18" s="113">
        <v>4.7</v>
      </c>
      <c r="AB18" s="113">
        <v>6.0</v>
      </c>
      <c r="AC18" s="113">
        <v>4.6</v>
      </c>
      <c r="AD18" s="113">
        <v>4.9</v>
      </c>
      <c r="AE18" s="113">
        <v>5.1</v>
      </c>
      <c r="AF18" s="113">
        <v>4.6</v>
      </c>
      <c r="AG18" s="113">
        <v>4.4</v>
      </c>
    </row>
    <row r="19" ht="15.75" customHeight="1">
      <c r="F19" s="126"/>
      <c r="J19" s="130"/>
      <c r="K19" s="130"/>
      <c r="L19" s="129"/>
      <c r="M19" s="129"/>
      <c r="O19" s="129"/>
      <c r="P19" s="129"/>
    </row>
    <row r="20" ht="15.75" customHeight="1">
      <c r="F20" s="126"/>
      <c r="J20" s="130"/>
      <c r="K20" s="130"/>
      <c r="L20" s="129"/>
      <c r="M20" s="129"/>
      <c r="O20" s="129"/>
      <c r="P20" s="129"/>
    </row>
    <row r="21" ht="15.75" customHeight="1">
      <c r="F21" s="126"/>
      <c r="J21" s="130"/>
      <c r="K21" s="130"/>
      <c r="L21" s="129"/>
      <c r="M21" s="129"/>
      <c r="O21" s="129"/>
      <c r="P21" s="129"/>
    </row>
    <row r="22" ht="15.75" customHeight="1">
      <c r="F22" s="126"/>
      <c r="J22" s="130"/>
      <c r="K22" s="130"/>
      <c r="L22" s="129"/>
      <c r="M22" s="129"/>
      <c r="O22" s="129"/>
      <c r="P22" s="129"/>
    </row>
    <row r="23" ht="15.75" customHeight="1">
      <c r="F23" s="126"/>
      <c r="J23" s="130"/>
      <c r="K23" s="130"/>
      <c r="L23" s="129"/>
      <c r="M23" s="129"/>
    </row>
    <row r="24" ht="15.75" customHeight="1">
      <c r="F24" s="126"/>
      <c r="J24" s="130"/>
      <c r="K24" s="130"/>
      <c r="L24" s="129"/>
      <c r="M24" s="129"/>
    </row>
    <row r="25" ht="15.75" customHeight="1">
      <c r="F25" s="126"/>
      <c r="J25" s="130"/>
      <c r="K25" s="130"/>
      <c r="L25" s="129"/>
      <c r="M25" s="129"/>
    </row>
    <row r="26" ht="15.75" customHeight="1">
      <c r="F26" s="126"/>
      <c r="J26" s="130"/>
      <c r="K26" s="130"/>
      <c r="L26" s="129"/>
      <c r="M26" s="129"/>
    </row>
    <row r="27" ht="15.75" customHeight="1">
      <c r="F27" s="126"/>
      <c r="J27" s="130"/>
      <c r="K27" s="130"/>
      <c r="L27" s="129"/>
      <c r="M27" s="129"/>
    </row>
    <row r="28" ht="15.75" customHeight="1">
      <c r="F28" s="126"/>
      <c r="J28" s="130"/>
      <c r="K28" s="130"/>
      <c r="L28" s="129"/>
      <c r="M28" s="129"/>
    </row>
    <row r="29" ht="15.75" customHeight="1">
      <c r="F29" s="126"/>
      <c r="J29" s="130"/>
      <c r="K29" s="130"/>
      <c r="L29" s="129"/>
      <c r="M29" s="129"/>
    </row>
    <row r="30" ht="15.75" customHeight="1">
      <c r="F30" s="126"/>
      <c r="J30" s="130"/>
      <c r="K30" s="130"/>
      <c r="L30" s="129"/>
      <c r="M30" s="129"/>
    </row>
    <row r="31" ht="15.75" customHeight="1">
      <c r="F31" s="126"/>
      <c r="J31" s="130"/>
      <c r="K31" s="130"/>
      <c r="L31" s="129"/>
      <c r="M31" s="129"/>
    </row>
    <row r="32" ht="15.75" customHeight="1">
      <c r="F32" s="126"/>
      <c r="J32" s="130"/>
      <c r="K32" s="130"/>
      <c r="L32" s="129"/>
      <c r="M32" s="129"/>
    </row>
    <row r="33" ht="15.75" customHeight="1">
      <c r="F33" s="126"/>
      <c r="J33" s="130"/>
      <c r="K33" s="130"/>
      <c r="L33" s="129"/>
      <c r="M33" s="129"/>
    </row>
    <row r="34" ht="15.75" customHeight="1">
      <c r="F34" s="126"/>
      <c r="J34" s="130"/>
      <c r="K34" s="130"/>
      <c r="L34" s="129"/>
      <c r="M34" s="129"/>
    </row>
    <row r="35" ht="15.75" customHeight="1">
      <c r="F35" s="126"/>
      <c r="J35" s="130"/>
      <c r="K35" s="130"/>
      <c r="L35" s="129"/>
      <c r="M35" s="129"/>
    </row>
    <row r="36" ht="15.75" customHeight="1">
      <c r="F36" s="126"/>
      <c r="J36" s="130"/>
      <c r="K36" s="130"/>
      <c r="L36" s="129"/>
      <c r="M36" s="12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N1:P1"/>
    <mergeCell ref="Q1:V1"/>
    <mergeCell ref="W1:AB1"/>
    <mergeCell ref="AC1:A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9" width="12.63"/>
  </cols>
  <sheetData>
    <row r="1" ht="15.75" customHeight="1">
      <c r="A1" s="132" t="s">
        <v>6</v>
      </c>
      <c r="B1" s="116" t="s">
        <v>577</v>
      </c>
      <c r="C1" s="117" t="s">
        <v>492</v>
      </c>
      <c r="D1" s="117" t="s">
        <v>493</v>
      </c>
      <c r="E1" s="118" t="s">
        <v>494</v>
      </c>
      <c r="F1" s="118" t="s">
        <v>495</v>
      </c>
      <c r="G1" s="118" t="s">
        <v>496</v>
      </c>
      <c r="H1" s="118" t="s">
        <v>497</v>
      </c>
      <c r="I1" s="118" t="s">
        <v>578</v>
      </c>
      <c r="J1" s="118" t="s">
        <v>499</v>
      </c>
      <c r="K1" s="118" t="s">
        <v>500</v>
      </c>
      <c r="L1" s="118" t="s">
        <v>501</v>
      </c>
      <c r="M1" s="118" t="s">
        <v>502</v>
      </c>
      <c r="N1" s="133" t="s">
        <v>482</v>
      </c>
      <c r="O1" s="133" t="s">
        <v>483</v>
      </c>
      <c r="P1" s="133" t="s">
        <v>18</v>
      </c>
      <c r="Q1" s="134" t="s">
        <v>579</v>
      </c>
      <c r="R1" s="134" t="s">
        <v>580</v>
      </c>
      <c r="S1" s="134" t="s">
        <v>581</v>
      </c>
      <c r="T1" s="134" t="s">
        <v>582</v>
      </c>
      <c r="U1" s="134" t="s">
        <v>583</v>
      </c>
      <c r="V1" s="134" t="s">
        <v>584</v>
      </c>
      <c r="W1" s="122" t="s">
        <v>36</v>
      </c>
      <c r="X1" s="122" t="s">
        <v>37</v>
      </c>
      <c r="Y1" s="122" t="s">
        <v>518</v>
      </c>
      <c r="Z1" s="122" t="s">
        <v>39</v>
      </c>
      <c r="AA1" s="122" t="s">
        <v>519</v>
      </c>
    </row>
    <row r="2" ht="15.75" customHeight="1">
      <c r="A2" s="135" t="s">
        <v>385</v>
      </c>
      <c r="B2" s="135" t="s">
        <v>585</v>
      </c>
      <c r="C2" s="129">
        <v>215.0</v>
      </c>
      <c r="D2" s="129">
        <v>112.0</v>
      </c>
      <c r="E2" s="113" t="s">
        <v>56</v>
      </c>
      <c r="F2" s="125" t="s">
        <v>586</v>
      </c>
      <c r="G2" s="113">
        <v>28.0</v>
      </c>
      <c r="H2" s="113" t="s">
        <v>190</v>
      </c>
      <c r="I2" s="113">
        <v>20.0</v>
      </c>
      <c r="J2" s="130" t="s">
        <v>47</v>
      </c>
      <c r="K2" s="130" t="s">
        <v>522</v>
      </c>
      <c r="L2" s="125" t="s">
        <v>587</v>
      </c>
      <c r="M2" s="131" t="s">
        <v>588</v>
      </c>
      <c r="N2" s="113">
        <v>57.0</v>
      </c>
      <c r="O2" s="113">
        <v>48.0</v>
      </c>
      <c r="P2" s="113">
        <v>43.0</v>
      </c>
      <c r="Q2" s="113">
        <v>55.0</v>
      </c>
      <c r="R2" s="113">
        <v>47.0</v>
      </c>
      <c r="S2" s="113">
        <v>40.0</v>
      </c>
      <c r="T2" s="113">
        <v>45.0</v>
      </c>
      <c r="U2" s="113">
        <v>45.0</v>
      </c>
      <c r="V2" s="113">
        <v>41.0</v>
      </c>
      <c r="W2" s="113">
        <v>55.0</v>
      </c>
      <c r="X2" s="113">
        <v>63.0</v>
      </c>
      <c r="Y2" s="113">
        <v>54.0</v>
      </c>
      <c r="Z2" s="113">
        <v>63.0</v>
      </c>
      <c r="AA2" s="113">
        <v>71.0</v>
      </c>
    </row>
    <row r="3" ht="15.75" customHeight="1">
      <c r="A3" s="135" t="s">
        <v>414</v>
      </c>
      <c r="B3" s="135" t="s">
        <v>589</v>
      </c>
      <c r="C3" s="130"/>
      <c r="D3" s="129">
        <v>202.0</v>
      </c>
      <c r="E3" s="113" t="s">
        <v>45</v>
      </c>
      <c r="F3" s="125" t="s">
        <v>590</v>
      </c>
      <c r="G3" s="113">
        <v>22.0</v>
      </c>
      <c r="H3" s="113" t="s">
        <v>190</v>
      </c>
      <c r="I3" s="113">
        <v>17.0</v>
      </c>
      <c r="J3" s="130" t="s">
        <v>47</v>
      </c>
      <c r="K3" s="130" t="s">
        <v>522</v>
      </c>
      <c r="L3" s="125" t="s">
        <v>591</v>
      </c>
      <c r="M3" s="131" t="s">
        <v>179</v>
      </c>
      <c r="N3" s="113">
        <v>45.0</v>
      </c>
      <c r="O3" s="113">
        <v>46.0</v>
      </c>
      <c r="P3" s="113">
        <v>44.0</v>
      </c>
      <c r="Q3" s="113">
        <v>46.0</v>
      </c>
      <c r="R3" s="113">
        <v>50.0</v>
      </c>
      <c r="S3" s="113">
        <v>38.0</v>
      </c>
      <c r="T3" s="113">
        <v>43.0</v>
      </c>
      <c r="U3" s="113">
        <v>49.0</v>
      </c>
      <c r="V3" s="113">
        <v>46.0</v>
      </c>
      <c r="W3" s="113">
        <v>46.0</v>
      </c>
      <c r="X3" s="113">
        <v>37.0</v>
      </c>
      <c r="Y3" s="113">
        <v>48.0</v>
      </c>
      <c r="Z3" s="113">
        <v>41.0</v>
      </c>
      <c r="AA3" s="113">
        <v>41.0</v>
      </c>
    </row>
    <row r="4" ht="15.75" customHeight="1">
      <c r="A4" s="135" t="s">
        <v>48</v>
      </c>
      <c r="B4" s="135" t="s">
        <v>592</v>
      </c>
      <c r="C4" s="129">
        <v>210.0</v>
      </c>
      <c r="D4" s="129">
        <v>126.0</v>
      </c>
      <c r="E4" s="113" t="s">
        <v>45</v>
      </c>
      <c r="F4" s="125" t="s">
        <v>593</v>
      </c>
      <c r="G4" s="113">
        <v>33.0</v>
      </c>
      <c r="H4" s="113" t="s">
        <v>51</v>
      </c>
      <c r="I4" s="113">
        <v>19.0</v>
      </c>
      <c r="J4" s="130" t="s">
        <v>52</v>
      </c>
      <c r="K4" s="130" t="s">
        <v>525</v>
      </c>
      <c r="L4" s="125" t="s">
        <v>594</v>
      </c>
      <c r="M4" s="131" t="s">
        <v>595</v>
      </c>
      <c r="N4" s="113">
        <v>60.0</v>
      </c>
      <c r="O4" s="113">
        <v>50.0</v>
      </c>
      <c r="P4" s="113">
        <v>44.0</v>
      </c>
      <c r="Q4" s="113">
        <v>51.0</v>
      </c>
      <c r="R4" s="113">
        <v>50.0</v>
      </c>
      <c r="S4" s="113">
        <v>52.0</v>
      </c>
      <c r="T4" s="113">
        <v>50.0</v>
      </c>
      <c r="U4" s="113">
        <v>42.0</v>
      </c>
      <c r="V4" s="113">
        <v>39.0</v>
      </c>
      <c r="W4" s="113">
        <v>51.0</v>
      </c>
      <c r="X4" s="113">
        <v>61.0</v>
      </c>
      <c r="Y4" s="113">
        <v>51.0</v>
      </c>
      <c r="Z4" s="113">
        <v>53.0</v>
      </c>
      <c r="AA4" s="113">
        <v>48.0</v>
      </c>
    </row>
    <row r="5" ht="15.75" customHeight="1">
      <c r="A5" s="135" t="s">
        <v>188</v>
      </c>
      <c r="B5" s="135" t="s">
        <v>596</v>
      </c>
      <c r="C5" s="129">
        <v>156.0</v>
      </c>
      <c r="D5" s="129">
        <v>260.0</v>
      </c>
      <c r="E5" s="113" t="s">
        <v>56</v>
      </c>
      <c r="F5" s="125" t="s">
        <v>597</v>
      </c>
      <c r="G5" s="113">
        <v>21.0</v>
      </c>
      <c r="H5" s="113" t="s">
        <v>190</v>
      </c>
      <c r="I5" s="113">
        <v>20.0</v>
      </c>
      <c r="J5" s="130" t="s">
        <v>52</v>
      </c>
      <c r="K5" s="130" t="s">
        <v>525</v>
      </c>
      <c r="L5" s="125" t="s">
        <v>598</v>
      </c>
      <c r="M5" s="131" t="s">
        <v>599</v>
      </c>
      <c r="N5" s="113">
        <v>48.0</v>
      </c>
      <c r="O5" s="113">
        <v>46.0</v>
      </c>
      <c r="P5" s="113">
        <v>47.0</v>
      </c>
      <c r="Q5" s="113">
        <v>50.0</v>
      </c>
      <c r="R5" s="113">
        <v>42.0</v>
      </c>
      <c r="S5" s="113">
        <v>47.0</v>
      </c>
      <c r="T5" s="113">
        <v>39.0</v>
      </c>
      <c r="U5" s="113">
        <v>54.0</v>
      </c>
      <c r="V5" s="113">
        <v>47.0</v>
      </c>
      <c r="W5" s="113">
        <v>50.0</v>
      </c>
      <c r="X5" s="113">
        <v>57.0</v>
      </c>
      <c r="Y5" s="113">
        <v>52.0</v>
      </c>
      <c r="Z5" s="113">
        <v>53.0</v>
      </c>
      <c r="AA5" s="113">
        <v>54.0</v>
      </c>
    </row>
    <row r="6" ht="15.75" customHeight="1">
      <c r="A6" s="135" t="s">
        <v>385</v>
      </c>
      <c r="B6" s="135" t="s">
        <v>585</v>
      </c>
      <c r="C6" s="129">
        <v>137.0</v>
      </c>
      <c r="D6" s="129">
        <v>316.0</v>
      </c>
      <c r="E6" s="113" t="s">
        <v>45</v>
      </c>
      <c r="F6" s="125" t="s">
        <v>600</v>
      </c>
      <c r="G6" s="113">
        <v>24.0</v>
      </c>
      <c r="H6" s="113" t="s">
        <v>87</v>
      </c>
      <c r="I6" s="113">
        <v>16.0</v>
      </c>
      <c r="J6" s="130" t="s">
        <v>548</v>
      </c>
      <c r="K6" s="130" t="s">
        <v>522</v>
      </c>
      <c r="L6" s="125" t="s">
        <v>601</v>
      </c>
      <c r="M6" s="131" t="s">
        <v>602</v>
      </c>
      <c r="N6" s="113">
        <v>52.0</v>
      </c>
      <c r="O6" s="113">
        <v>45.0</v>
      </c>
      <c r="P6" s="113">
        <v>43.0</v>
      </c>
      <c r="Q6" s="113">
        <v>45.0</v>
      </c>
      <c r="R6" s="113">
        <v>41.0</v>
      </c>
      <c r="S6" s="113">
        <v>42.0</v>
      </c>
      <c r="T6" s="113">
        <v>52.0</v>
      </c>
      <c r="U6" s="113">
        <v>47.0</v>
      </c>
      <c r="V6" s="113">
        <v>39.0</v>
      </c>
      <c r="W6" s="113">
        <v>45.0</v>
      </c>
      <c r="X6" s="113">
        <v>50.0</v>
      </c>
      <c r="Y6" s="113">
        <v>46.0</v>
      </c>
      <c r="Z6" s="113">
        <v>47.0</v>
      </c>
      <c r="AA6" s="113">
        <v>46.0</v>
      </c>
    </row>
    <row r="7" ht="15.75" customHeight="1">
      <c r="A7" s="135" t="s">
        <v>279</v>
      </c>
      <c r="B7" s="135" t="s">
        <v>603</v>
      </c>
      <c r="C7" s="129">
        <v>216.0</v>
      </c>
      <c r="D7" s="129">
        <v>109.0</v>
      </c>
      <c r="E7" s="113" t="s">
        <v>45</v>
      </c>
      <c r="F7" s="125" t="s">
        <v>604</v>
      </c>
      <c r="G7" s="113">
        <v>32.0</v>
      </c>
      <c r="H7" s="113" t="s">
        <v>87</v>
      </c>
      <c r="I7" s="113">
        <v>19.0</v>
      </c>
      <c r="J7" s="130" t="s">
        <v>572</v>
      </c>
      <c r="K7" s="130" t="s">
        <v>522</v>
      </c>
      <c r="L7" s="125" t="s">
        <v>605</v>
      </c>
      <c r="M7" s="131" t="s">
        <v>606</v>
      </c>
      <c r="N7" s="113">
        <v>40.0</v>
      </c>
      <c r="O7" s="113">
        <v>42.0</v>
      </c>
      <c r="P7" s="113">
        <v>48.0</v>
      </c>
      <c r="Q7" s="113">
        <v>40.0</v>
      </c>
      <c r="R7" s="113">
        <v>50.0</v>
      </c>
      <c r="S7" s="113">
        <v>45.0</v>
      </c>
      <c r="T7" s="113">
        <v>46.0</v>
      </c>
      <c r="U7" s="113">
        <v>43.0</v>
      </c>
      <c r="V7" s="113">
        <v>47.0</v>
      </c>
      <c r="W7" s="113">
        <v>40.0</v>
      </c>
      <c r="X7" s="113">
        <v>52.0</v>
      </c>
      <c r="Y7" s="113">
        <v>45.0</v>
      </c>
      <c r="Z7" s="113">
        <v>43.0</v>
      </c>
      <c r="AA7" s="113">
        <v>38.0</v>
      </c>
    </row>
    <row r="8" ht="15.75" customHeight="1">
      <c r="A8" s="135" t="s">
        <v>211</v>
      </c>
      <c r="B8" s="135" t="s">
        <v>607</v>
      </c>
      <c r="C8" s="129">
        <v>171.0</v>
      </c>
      <c r="D8" s="129">
        <v>185.0</v>
      </c>
      <c r="E8" s="113" t="s">
        <v>45</v>
      </c>
      <c r="F8" s="125" t="s">
        <v>608</v>
      </c>
      <c r="G8" s="113">
        <v>28.0</v>
      </c>
      <c r="H8" s="113" t="s">
        <v>87</v>
      </c>
      <c r="I8" s="113">
        <v>24.0</v>
      </c>
      <c r="J8" s="130" t="s">
        <v>548</v>
      </c>
      <c r="K8" s="130">
        <v>2.0</v>
      </c>
      <c r="L8" s="125" t="s">
        <v>609</v>
      </c>
      <c r="M8" s="131" t="s">
        <v>610</v>
      </c>
      <c r="N8" s="113">
        <v>41.0</v>
      </c>
      <c r="O8" s="113">
        <v>47.0</v>
      </c>
      <c r="P8" s="113">
        <v>44.0</v>
      </c>
      <c r="Q8" s="113">
        <v>40.0</v>
      </c>
      <c r="R8" s="113">
        <v>44.0</v>
      </c>
      <c r="S8" s="113">
        <v>44.0</v>
      </c>
      <c r="T8" s="113">
        <v>43.0</v>
      </c>
      <c r="U8" s="113">
        <v>42.0</v>
      </c>
      <c r="V8" s="113">
        <v>48.0</v>
      </c>
      <c r="W8" s="113">
        <v>40.0</v>
      </c>
      <c r="X8" s="113">
        <v>52.0</v>
      </c>
      <c r="Y8" s="113">
        <v>40.0</v>
      </c>
      <c r="Z8" s="113">
        <v>42.0</v>
      </c>
      <c r="AA8" s="113">
        <v>36.0</v>
      </c>
    </row>
    <row r="9" ht="15.75" customHeight="1">
      <c r="A9" s="135" t="s">
        <v>85</v>
      </c>
      <c r="B9" s="135" t="s">
        <v>611</v>
      </c>
      <c r="C9" s="129">
        <v>74.0</v>
      </c>
      <c r="D9" s="129">
        <v>615.0</v>
      </c>
      <c r="E9" s="113" t="s">
        <v>56</v>
      </c>
      <c r="F9" s="125" t="s">
        <v>612</v>
      </c>
      <c r="G9" s="113">
        <v>18.0</v>
      </c>
      <c r="H9" s="113" t="s">
        <v>87</v>
      </c>
      <c r="I9" s="113">
        <v>18.0</v>
      </c>
      <c r="J9" s="130" t="s">
        <v>548</v>
      </c>
      <c r="K9" s="130" t="s">
        <v>522</v>
      </c>
      <c r="L9" s="125" t="s">
        <v>613</v>
      </c>
      <c r="M9" s="131" t="s">
        <v>614</v>
      </c>
      <c r="N9" s="113">
        <v>54.0</v>
      </c>
      <c r="O9" s="113">
        <v>57.0</v>
      </c>
      <c r="P9" s="113">
        <v>61.0</v>
      </c>
      <c r="Q9" s="113">
        <v>58.0</v>
      </c>
      <c r="R9" s="113">
        <v>59.0</v>
      </c>
      <c r="S9" s="113">
        <v>58.0</v>
      </c>
      <c r="T9" s="113">
        <v>58.0</v>
      </c>
      <c r="U9" s="113">
        <v>60.0</v>
      </c>
      <c r="V9" s="113">
        <v>58.0</v>
      </c>
      <c r="W9" s="113">
        <v>58.0</v>
      </c>
      <c r="X9" s="113">
        <v>88.0</v>
      </c>
      <c r="Y9" s="113">
        <v>62.0</v>
      </c>
      <c r="Z9" s="113">
        <v>73.0</v>
      </c>
      <c r="AA9" s="113">
        <v>74.0</v>
      </c>
    </row>
    <row r="10" ht="15.75" customHeight="1">
      <c r="A10" s="135" t="s">
        <v>191</v>
      </c>
      <c r="B10" s="135" t="s">
        <v>615</v>
      </c>
      <c r="C10" s="129">
        <v>125.0</v>
      </c>
      <c r="D10" s="129">
        <v>407.0</v>
      </c>
      <c r="E10" s="113" t="s">
        <v>45</v>
      </c>
      <c r="F10" s="125" t="s">
        <v>616</v>
      </c>
      <c r="G10" s="113">
        <v>29.0</v>
      </c>
      <c r="H10" s="113" t="s">
        <v>87</v>
      </c>
      <c r="I10" s="113">
        <v>21.0</v>
      </c>
      <c r="J10" s="130" t="s">
        <v>548</v>
      </c>
      <c r="K10" s="130" t="s">
        <v>525</v>
      </c>
      <c r="L10" s="125" t="s">
        <v>609</v>
      </c>
      <c r="M10" s="131" t="s">
        <v>617</v>
      </c>
      <c r="N10" s="113">
        <v>36.0</v>
      </c>
      <c r="O10" s="113">
        <v>41.0</v>
      </c>
      <c r="P10" s="113">
        <v>41.0</v>
      </c>
      <c r="Q10" s="113">
        <v>42.0</v>
      </c>
      <c r="R10" s="113">
        <v>40.0</v>
      </c>
      <c r="S10" s="113">
        <v>42.0</v>
      </c>
      <c r="T10" s="113">
        <v>47.0</v>
      </c>
      <c r="U10" s="113">
        <v>42.0</v>
      </c>
      <c r="V10" s="113">
        <v>34.0</v>
      </c>
      <c r="W10" s="113">
        <v>42.0</v>
      </c>
      <c r="X10" s="113">
        <v>40.0</v>
      </c>
      <c r="Y10" s="113">
        <v>47.0</v>
      </c>
      <c r="Z10" s="113">
        <v>40.0</v>
      </c>
      <c r="AA10" s="113">
        <v>38.0</v>
      </c>
    </row>
    <row r="11" ht="15.75" customHeight="1">
      <c r="A11" s="135" t="s">
        <v>453</v>
      </c>
      <c r="B11" s="135" t="s">
        <v>618</v>
      </c>
      <c r="C11" s="129">
        <v>109.0</v>
      </c>
      <c r="D11" s="129">
        <v>468.0</v>
      </c>
      <c r="E11" s="113" t="s">
        <v>56</v>
      </c>
      <c r="F11" s="125" t="s">
        <v>619</v>
      </c>
      <c r="G11" s="113">
        <v>22.0</v>
      </c>
      <c r="H11" s="113" t="s">
        <v>97</v>
      </c>
      <c r="I11" s="113">
        <v>18.0</v>
      </c>
      <c r="J11" s="130" t="s">
        <v>47</v>
      </c>
      <c r="K11" s="130">
        <v>1.0</v>
      </c>
      <c r="L11" s="125" t="s">
        <v>620</v>
      </c>
      <c r="M11" s="131" t="s">
        <v>621</v>
      </c>
      <c r="N11" s="113">
        <v>40.0</v>
      </c>
      <c r="O11" s="113">
        <v>47.0</v>
      </c>
      <c r="P11" s="113">
        <v>45.0</v>
      </c>
      <c r="Q11" s="113">
        <v>42.0</v>
      </c>
      <c r="R11" s="113">
        <v>44.0</v>
      </c>
      <c r="S11" s="113">
        <v>45.0</v>
      </c>
      <c r="T11" s="113">
        <v>51.0</v>
      </c>
      <c r="U11" s="113">
        <v>45.0</v>
      </c>
      <c r="V11" s="113">
        <v>48.0</v>
      </c>
      <c r="W11" s="113">
        <v>42.0</v>
      </c>
      <c r="X11" s="113">
        <v>75.0</v>
      </c>
      <c r="Y11" s="113">
        <v>46.0</v>
      </c>
      <c r="Z11" s="113">
        <v>58.0</v>
      </c>
      <c r="AA11" s="113">
        <v>59.0</v>
      </c>
    </row>
    <row r="12" ht="15.75" customHeight="1">
      <c r="A12" s="135" t="s">
        <v>215</v>
      </c>
      <c r="B12" s="135" t="s">
        <v>622</v>
      </c>
      <c r="C12" s="129">
        <v>101.0</v>
      </c>
      <c r="D12" s="129">
        <v>493.0</v>
      </c>
      <c r="E12" s="113" t="s">
        <v>56</v>
      </c>
      <c r="F12" s="125" t="s">
        <v>623</v>
      </c>
      <c r="H12" s="113" t="s">
        <v>87</v>
      </c>
      <c r="I12" s="113">
        <v>16.0</v>
      </c>
      <c r="J12" s="130" t="s">
        <v>47</v>
      </c>
      <c r="K12" s="130" t="s">
        <v>525</v>
      </c>
      <c r="L12" s="125" t="s">
        <v>576</v>
      </c>
      <c r="M12" s="131" t="s">
        <v>624</v>
      </c>
      <c r="N12" s="113">
        <v>50.0</v>
      </c>
      <c r="O12" s="113">
        <v>51.0</v>
      </c>
      <c r="P12" s="113">
        <v>48.0</v>
      </c>
      <c r="Q12" s="113">
        <v>50.0</v>
      </c>
      <c r="R12" s="113">
        <v>47.0</v>
      </c>
      <c r="S12" s="113">
        <v>49.0</v>
      </c>
      <c r="T12" s="113">
        <v>55.0</v>
      </c>
      <c r="U12" s="113">
        <v>50.0</v>
      </c>
      <c r="V12" s="113">
        <v>50.0</v>
      </c>
      <c r="W12" s="113">
        <v>50.0</v>
      </c>
      <c r="X12" s="113">
        <v>59.0</v>
      </c>
      <c r="Y12" s="113">
        <v>54.0</v>
      </c>
      <c r="Z12" s="113">
        <v>55.0</v>
      </c>
      <c r="AA12" s="113">
        <v>56.0</v>
      </c>
    </row>
    <row r="13" ht="15.75" customHeight="1">
      <c r="A13" s="135" t="s">
        <v>319</v>
      </c>
      <c r="B13" s="135" t="s">
        <v>625</v>
      </c>
      <c r="C13" s="129">
        <v>143.0</v>
      </c>
      <c r="D13" s="129">
        <v>295.0</v>
      </c>
      <c r="E13" s="113" t="s">
        <v>45</v>
      </c>
      <c r="F13" s="125" t="s">
        <v>626</v>
      </c>
      <c r="G13" s="113">
        <v>22.0</v>
      </c>
      <c r="H13" s="113" t="s">
        <v>87</v>
      </c>
      <c r="I13" s="113">
        <v>22.0</v>
      </c>
      <c r="J13" s="130" t="s">
        <v>52</v>
      </c>
      <c r="K13" s="130" t="s">
        <v>525</v>
      </c>
      <c r="L13" s="125" t="s">
        <v>627</v>
      </c>
      <c r="M13" s="131" t="s">
        <v>628</v>
      </c>
      <c r="N13" s="113">
        <v>35.0</v>
      </c>
      <c r="O13" s="113">
        <v>44.0</v>
      </c>
      <c r="P13" s="113">
        <v>41.0</v>
      </c>
      <c r="Q13" s="113">
        <v>41.0</v>
      </c>
      <c r="R13" s="113">
        <v>38.0</v>
      </c>
      <c r="S13" s="113">
        <v>40.0</v>
      </c>
      <c r="T13" s="113">
        <v>37.0</v>
      </c>
      <c r="U13" s="113">
        <v>49.0</v>
      </c>
      <c r="V13" s="113">
        <v>47.0</v>
      </c>
      <c r="W13" s="113">
        <v>41.0</v>
      </c>
      <c r="X13" s="113">
        <v>50.0</v>
      </c>
      <c r="Y13" s="113">
        <v>44.0</v>
      </c>
      <c r="Z13" s="113">
        <v>44.0</v>
      </c>
      <c r="AA13" s="113">
        <v>42.0</v>
      </c>
    </row>
    <row r="14" ht="15.75" customHeight="1">
      <c r="F14" s="126"/>
      <c r="J14" s="130"/>
      <c r="K14" s="130"/>
      <c r="L14" s="129"/>
      <c r="M14" s="129"/>
      <c r="O14" s="129"/>
      <c r="P14" s="129"/>
    </row>
    <row r="15" ht="15.75" customHeight="1">
      <c r="F15" s="126"/>
      <c r="J15" s="130"/>
      <c r="K15" s="130"/>
      <c r="L15" s="129"/>
      <c r="M15" s="129"/>
      <c r="O15" s="129"/>
      <c r="P15" s="129"/>
    </row>
    <row r="16" ht="15.75" customHeight="1">
      <c r="B16" s="132"/>
      <c r="F16" s="126"/>
      <c r="J16" s="130"/>
      <c r="K16" s="130"/>
      <c r="L16" s="129"/>
      <c r="M16" s="129"/>
      <c r="O16" s="129"/>
      <c r="P16" s="129"/>
    </row>
    <row r="17" ht="15.75" customHeight="1">
      <c r="B17" s="135"/>
      <c r="F17" s="126"/>
      <c r="J17" s="130"/>
      <c r="K17" s="130"/>
      <c r="L17" s="129"/>
      <c r="M17" s="129"/>
      <c r="O17" s="129"/>
      <c r="P17" s="129"/>
    </row>
    <row r="18" ht="15.75" customHeight="1">
      <c r="B18" s="135"/>
      <c r="F18" s="126"/>
      <c r="J18" s="130"/>
      <c r="K18" s="130"/>
      <c r="L18" s="129"/>
      <c r="M18" s="129"/>
      <c r="O18" s="129"/>
      <c r="P18" s="129"/>
    </row>
    <row r="19" ht="15.75" customHeight="1">
      <c r="B19" s="135"/>
      <c r="F19" s="126"/>
      <c r="J19" s="130"/>
      <c r="K19" s="130"/>
      <c r="L19" s="129"/>
      <c r="M19" s="129"/>
      <c r="O19" s="129"/>
      <c r="P19" s="129"/>
    </row>
    <row r="20" ht="15.75" customHeight="1">
      <c r="B20" s="135"/>
      <c r="F20" s="126"/>
      <c r="J20" s="130"/>
      <c r="K20" s="130"/>
      <c r="L20" s="129"/>
      <c r="M20" s="129"/>
      <c r="O20" s="129"/>
      <c r="P20" s="129"/>
    </row>
    <row r="21" ht="15.75" customHeight="1">
      <c r="B21" s="135"/>
      <c r="F21" s="126"/>
      <c r="J21" s="130"/>
      <c r="K21" s="130"/>
      <c r="L21" s="129"/>
      <c r="M21" s="129"/>
      <c r="O21" s="129"/>
      <c r="P21" s="129"/>
    </row>
    <row r="22" ht="15.75" customHeight="1">
      <c r="B22" s="135"/>
      <c r="F22" s="126"/>
      <c r="J22" s="130"/>
      <c r="K22" s="130"/>
      <c r="L22" s="129"/>
      <c r="M22" s="129"/>
      <c r="O22" s="129"/>
      <c r="P22" s="129"/>
    </row>
    <row r="23" ht="15.75" customHeight="1">
      <c r="B23" s="135"/>
      <c r="F23" s="126"/>
      <c r="J23" s="130"/>
      <c r="K23" s="130"/>
      <c r="L23" s="129"/>
      <c r="M23" s="129"/>
      <c r="O23" s="129"/>
      <c r="P23" s="129"/>
    </row>
    <row r="24" ht="15.75" customHeight="1">
      <c r="B24" s="135"/>
      <c r="F24" s="126"/>
      <c r="J24" s="130"/>
      <c r="K24" s="130"/>
      <c r="L24" s="129"/>
      <c r="M24" s="129"/>
      <c r="O24" s="129"/>
      <c r="P24" s="129"/>
    </row>
    <row r="25" ht="15.75" customHeight="1">
      <c r="B25" s="135"/>
      <c r="O25" s="129"/>
      <c r="P25" s="129"/>
    </row>
    <row r="26" ht="15.75" customHeight="1">
      <c r="B26" s="135"/>
      <c r="O26" s="129"/>
      <c r="P26" s="129"/>
    </row>
    <row r="27" ht="15.75" customHeight="1">
      <c r="B27" s="135"/>
      <c r="O27" s="129"/>
      <c r="P27" s="129"/>
    </row>
    <row r="28" ht="15.75" customHeight="1">
      <c r="B28" s="13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