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6"/>
  </bookViews>
  <sheets>
    <sheet name="Tabla de Reporte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9" r:id="rId8"/>
    <sheet name="8" sheetId="8" r:id="rId9"/>
    <sheet name="Hoja1" sheetId="10" r:id="rId10"/>
  </sheets>
  <calcPr calcId="125725"/>
</workbook>
</file>

<file path=xl/calcChain.xml><?xml version="1.0" encoding="utf-8"?>
<calcChain xmlns="http://schemas.openxmlformats.org/spreadsheetml/2006/main">
  <c r="F44" i="10"/>
  <c r="F14" i="8"/>
  <c r="F32"/>
  <c r="F36"/>
  <c r="F42"/>
  <c r="C37"/>
  <c r="C38"/>
  <c r="C39"/>
  <c r="C40"/>
  <c r="C41"/>
  <c r="C42"/>
  <c r="C43"/>
  <c r="C44"/>
  <c r="C43" i="7"/>
  <c r="C44"/>
  <c r="C38"/>
  <c r="C39"/>
  <c r="C40"/>
  <c r="C41"/>
  <c r="C42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E14"/>
  <c r="C14"/>
  <c r="E13"/>
  <c r="C13"/>
  <c r="C12"/>
  <c r="C11"/>
  <c r="C10"/>
  <c r="C9"/>
  <c r="C8"/>
  <c r="C7"/>
  <c r="C6"/>
  <c r="C5"/>
  <c r="K42" i="2"/>
  <c r="K41"/>
  <c r="K40"/>
  <c r="K39"/>
  <c r="K38"/>
  <c r="K37"/>
  <c r="C36" i="8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E14"/>
  <c r="C14"/>
  <c r="E13"/>
  <c r="F13" s="1"/>
  <c r="C13"/>
  <c r="C12"/>
  <c r="C11"/>
  <c r="C10"/>
  <c r="C9"/>
  <c r="C8"/>
  <c r="C7"/>
  <c r="C6"/>
  <c r="C5"/>
  <c r="D7" i="1"/>
  <c r="E7"/>
  <c r="E47" i="5"/>
  <c r="D47"/>
  <c r="D30"/>
  <c r="E30" s="1"/>
  <c r="D31"/>
  <c r="D8"/>
  <c r="D15"/>
  <c r="D14" s="1"/>
  <c r="E14" s="1"/>
  <c r="E5"/>
  <c r="E6"/>
  <c r="E7"/>
  <c r="E9"/>
  <c r="E10"/>
  <c r="E11"/>
  <c r="E12"/>
  <c r="E13"/>
  <c r="E16"/>
  <c r="E17"/>
  <c r="E18"/>
  <c r="E19"/>
  <c r="E20"/>
  <c r="E21"/>
  <c r="E22"/>
  <c r="E23"/>
  <c r="E24"/>
  <c r="E25"/>
  <c r="E26"/>
  <c r="E27"/>
  <c r="E28"/>
  <c r="E29"/>
  <c r="E31"/>
  <c r="E32"/>
  <c r="E33"/>
  <c r="E34"/>
  <c r="E35"/>
  <c r="E36"/>
  <c r="E37"/>
  <c r="E38"/>
  <c r="E39"/>
  <c r="E40"/>
  <c r="E41"/>
  <c r="E42"/>
  <c r="E43"/>
  <c r="E44"/>
  <c r="E45"/>
  <c r="E46"/>
  <c r="E4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1"/>
  <c r="E53"/>
  <c r="D36"/>
  <c r="D41"/>
  <c r="D14"/>
  <c r="D28"/>
  <c r="D19"/>
  <c r="D23"/>
  <c r="D52"/>
  <c r="E52" s="1"/>
  <c r="K43" i="2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45" l="1"/>
  <c r="E4" i="1" s="1"/>
  <c r="E12" s="1"/>
  <c r="E15" i="5"/>
  <c r="D50" i="4"/>
  <c r="E50" s="1"/>
  <c r="E55" s="1"/>
  <c r="D6" i="1" s="1"/>
  <c r="D18" i="4"/>
  <c r="D55" s="1"/>
  <c r="E6" i="1" s="1"/>
  <c r="E8" i="5"/>
  <c r="E16" i="8"/>
  <c r="F16" s="1"/>
  <c r="E20"/>
  <c r="F20"/>
  <c r="E21"/>
  <c r="F21" s="1"/>
  <c r="E26"/>
  <c r="F26" s="1"/>
  <c r="E32"/>
  <c r="E36"/>
  <c r="E42"/>
  <c r="E24"/>
  <c r="F24" s="1"/>
  <c r="E9"/>
  <c r="F9" s="1"/>
  <c r="E38"/>
  <c r="F38" s="1"/>
  <c r="E12"/>
  <c r="F12" s="1"/>
  <c r="E31"/>
  <c r="F31" s="1"/>
  <c r="E22"/>
  <c r="F22" s="1"/>
  <c r="E44"/>
  <c r="F44" s="1"/>
  <c r="E11"/>
  <c r="F11" s="1"/>
  <c r="E41"/>
  <c r="F41" s="1"/>
  <c r="E15"/>
  <c r="F15" s="1"/>
  <c r="E37"/>
  <c r="F37" s="1"/>
  <c r="E39"/>
  <c r="F39" s="1"/>
  <c r="E17"/>
  <c r="F17" s="1"/>
  <c r="E29"/>
  <c r="F29" s="1"/>
  <c r="E5"/>
  <c r="F5" s="1"/>
  <c r="E9" i="1"/>
  <c r="E11"/>
  <c r="E38" i="7"/>
  <c r="E36"/>
  <c r="E42"/>
  <c r="E44"/>
  <c r="E39"/>
  <c r="E37"/>
  <c r="E41"/>
  <c r="E32"/>
  <c r="E17"/>
  <c r="E20"/>
  <c r="E9"/>
  <c r="E24"/>
  <c r="E12"/>
  <c r="E22"/>
  <c r="E11"/>
  <c r="E15"/>
  <c r="E29"/>
  <c r="E26"/>
  <c r="E16"/>
  <c r="E31"/>
  <c r="E21"/>
  <c r="E5"/>
  <c r="E8"/>
  <c r="F23" i="8"/>
  <c r="E30" i="7"/>
  <c r="E35"/>
  <c r="E6"/>
  <c r="F30" i="8"/>
  <c r="E34" i="7"/>
  <c r="E27"/>
  <c r="F25" i="8"/>
  <c r="E43" i="7"/>
  <c r="E33"/>
  <c r="E23"/>
  <c r="D23"/>
  <c r="D23" i="8"/>
  <c r="E23"/>
  <c r="F8"/>
  <c r="E40" i="7"/>
  <c r="E18"/>
  <c r="E25"/>
  <c r="D25"/>
  <c r="D25" i="8"/>
  <c r="E25"/>
  <c r="E10" i="7"/>
  <c r="E7"/>
  <c r="F43" i="8"/>
  <c r="F6"/>
  <c r="E28" i="7"/>
  <c r="F28" i="8"/>
  <c r="F33"/>
  <c r="E19" i="7"/>
  <c r="F19" i="8"/>
  <c r="D30" i="7"/>
  <c r="D30" i="8"/>
  <c r="E30"/>
  <c r="D35" i="7"/>
  <c r="D35" i="8"/>
  <c r="E35"/>
  <c r="F35"/>
  <c r="D8" i="7"/>
  <c r="D8" i="8"/>
  <c r="E8"/>
  <c r="D7" i="7"/>
  <c r="D7" i="8"/>
  <c r="E7"/>
  <c r="F7"/>
  <c r="D18" i="7"/>
  <c r="D18" i="8"/>
  <c r="E18"/>
  <c r="F18"/>
  <c r="D27" i="7"/>
  <c r="D27" i="8"/>
  <c r="E27"/>
  <c r="F27"/>
  <c r="D43" i="7"/>
  <c r="D43" i="8"/>
  <c r="E43"/>
  <c r="D6" i="7"/>
  <c r="D6" i="8"/>
  <c r="E6"/>
  <c r="D28" i="7"/>
  <c r="D28" i="8"/>
  <c r="E28"/>
  <c r="D33" i="7"/>
  <c r="D33" i="8"/>
  <c r="E33"/>
  <c r="D19" i="7"/>
  <c r="D19" i="8"/>
  <c r="E19"/>
  <c r="D34" i="7"/>
  <c r="D34" i="8"/>
  <c r="E34"/>
  <c r="F34"/>
  <c r="D10" i="7"/>
  <c r="D10" i="8"/>
  <c r="E10"/>
  <c r="F10"/>
  <c r="D40" i="7"/>
  <c r="D40" i="8"/>
  <c r="E40"/>
  <c r="F40"/>
</calcChain>
</file>

<file path=xl/comments1.xml><?xml version="1.0" encoding="utf-8"?>
<comments xmlns="http://schemas.openxmlformats.org/spreadsheetml/2006/main">
  <authors>
    <author>Autor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Faltan revisiones, y correlacion con los requerimientos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 es claro??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redacción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puede ser complicado de entender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usuario pone la palabra en la cuadrilla a través de un drag and drop.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C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usuario pone la palabra en la cuadrilla a través de un drag and drop.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sharedStrings.xml><?xml version="1.0" encoding="utf-8"?>
<sst xmlns="http://schemas.openxmlformats.org/spreadsheetml/2006/main" count="442" uniqueCount="289">
  <si>
    <t>ANALISIS DE REQUERIMIENTOS</t>
  </si>
  <si>
    <t>CASOS DE USO</t>
  </si>
  <si>
    <t>SPMP 2.0</t>
  </si>
  <si>
    <t>SRS  2.0</t>
  </si>
  <si>
    <t>SDD  2.0</t>
  </si>
  <si>
    <t>JUEGO WORDOMINATION</t>
  </si>
  <si>
    <t>MANUALES DEL JUEGO</t>
  </si>
  <si>
    <t>PRUEBAS</t>
  </si>
  <si>
    <t>Porcentaje de avance</t>
  </si>
  <si>
    <t>AVANCE TOTAL:</t>
  </si>
  <si>
    <t>--</t>
  </si>
  <si>
    <t>Medible en aceptacion por parte del cliente e ingenieros del desarrollo</t>
  </si>
  <si>
    <t>Pestaña</t>
  </si>
  <si>
    <t>Medible en aceptacion por parte del cliente e ingenieros del desarrollo y consistencia con los requerimientos</t>
  </si>
  <si>
    <t>Número del Requerimiento</t>
  </si>
  <si>
    <t>Descripción</t>
  </si>
  <si>
    <t>Dentro de la ventana Login debe haber una opción para que un usuario no registrado pueda hacer su registro, con nombre y contraseña.</t>
  </si>
  <si>
    <t>La aplicación WorDomination debe permitir que cuando el jugador esté dentro de una partida en el momento de su turno, tenga la opción de ceder el turno</t>
  </si>
  <si>
    <t>% Porcentaje</t>
  </si>
  <si>
    <t>La aplicación WorDomination debe hacer visible para el usuario, el progreso de la conexión a la base de datos, mediante un progressbar, el cual mostrará el avance de esta transacción hasta su finalización.</t>
  </si>
  <si>
    <t>CALIFICACION</t>
  </si>
  <si>
    <t>REPRESENTA</t>
  </si>
  <si>
    <t>TABLA DE EQUIVALENCIAS</t>
  </si>
  <si>
    <t>LISTA DE FIGURAS</t>
  </si>
  <si>
    <t>LISTA DE TABLAS</t>
  </si>
  <si>
    <t>1.1</t>
  </si>
  <si>
    <t>RESUMEN DEL PROYECTO</t>
  </si>
  <si>
    <t>1.1.1</t>
  </si>
  <si>
    <t>Propósito, Alcance y Objetivos</t>
  </si>
  <si>
    <t>1.1.2</t>
  </si>
  <si>
    <t>Suposiciones y Restricciones</t>
  </si>
  <si>
    <t>1.1.3</t>
  </si>
  <si>
    <t>Entregables del Proyecto</t>
  </si>
  <si>
    <t>1.1.4</t>
  </si>
  <si>
    <t>Resumen de Calendarización y Presupuesto</t>
  </si>
  <si>
    <t>1.2</t>
  </si>
  <si>
    <t>EVOLUCIÓN DEL PLAN</t>
  </si>
  <si>
    <t>2.</t>
  </si>
  <si>
    <t>REFERENCIA</t>
  </si>
  <si>
    <t>3.</t>
  </si>
  <si>
    <t>DEFINICIONES Y ACRONIMOS</t>
  </si>
  <si>
    <t>4.</t>
  </si>
  <si>
    <t>ORGANIZACIÓN DEL PROYECTO</t>
  </si>
  <si>
    <t>4.1</t>
  </si>
  <si>
    <t>Interfaces Externas</t>
  </si>
  <si>
    <t>4.2</t>
  </si>
  <si>
    <t>Estructura Interna</t>
  </si>
  <si>
    <t>4.3</t>
  </si>
  <si>
    <t>Roles y Responsabilidades</t>
  </si>
  <si>
    <t>PLAN DE PROCESOS DE GESTIÓN</t>
  </si>
  <si>
    <t>5.1</t>
  </si>
  <si>
    <t>PLAN DE ARRANQUE</t>
  </si>
  <si>
    <t>5.1.1</t>
  </si>
  <si>
    <t>Plan de Estimación</t>
  </si>
  <si>
    <t>5.1.2</t>
  </si>
  <si>
    <t>Plan de Personal</t>
  </si>
  <si>
    <t>5.1.3</t>
  </si>
  <si>
    <t>Plan de Entrenamiento de Personal</t>
  </si>
  <si>
    <t>5.2</t>
  </si>
  <si>
    <t>PLAN DE TRABAJO</t>
  </si>
  <si>
    <t>5.2.1</t>
  </si>
  <si>
    <t>Actividades de Trabajo</t>
  </si>
  <si>
    <t>5.2.2</t>
  </si>
  <si>
    <t>Cronograma</t>
  </si>
  <si>
    <t>5.2.3</t>
  </si>
  <si>
    <t>Asignación De Recursos</t>
  </si>
  <si>
    <t>5.2.4</t>
  </si>
  <si>
    <t>Asignación De Presupuesto</t>
  </si>
  <si>
    <t>5.3</t>
  </si>
  <si>
    <t>PLAN DE CONTROL</t>
  </si>
  <si>
    <t>5.3.1</t>
  </si>
  <si>
    <t>Plan de Control de requerimientos</t>
  </si>
  <si>
    <t>5.3.2</t>
  </si>
  <si>
    <t>Plan de Control de cronograma</t>
  </si>
  <si>
    <t>5.3.3</t>
  </si>
  <si>
    <t>Plan de Control de Presupuesto</t>
  </si>
  <si>
    <t>5.3.4</t>
  </si>
  <si>
    <t>Plan de Control de Calidad</t>
  </si>
  <si>
    <t>5.3.5</t>
  </si>
  <si>
    <t>Plan de Reportes</t>
  </si>
  <si>
    <t>5.3.6</t>
  </si>
  <si>
    <t>Plan de Recolección de Métricas</t>
  </si>
  <si>
    <t>5.4</t>
  </si>
  <si>
    <t>PLAN DE CIERRE</t>
  </si>
  <si>
    <t>PLAN DE PROCESOS TÉCNICOS</t>
  </si>
  <si>
    <t>6.1</t>
  </si>
  <si>
    <t>MODELO DE CICLO DE VIDA DEL PROCESO</t>
  </si>
  <si>
    <t>6.2</t>
  </si>
  <si>
    <t>Métodos, Herramientas y Técnicas</t>
  </si>
  <si>
    <t>6.3</t>
  </si>
  <si>
    <t>Plan de Infraestructura</t>
  </si>
  <si>
    <t>6.4</t>
  </si>
  <si>
    <t>Plan de Aceptación del Producto</t>
  </si>
  <si>
    <t>PLAN DE PROCESOS DE SOPORTE</t>
  </si>
  <si>
    <t>7.1</t>
  </si>
  <si>
    <t>PLAN DE ADMINISTRACIÓN DE LA CONFIGURACIÓN</t>
  </si>
  <si>
    <t>7.2</t>
  </si>
  <si>
    <t>PLAN DE VERIFICACIÓN Y VALIDACIÓN</t>
  </si>
  <si>
    <t>7.3</t>
  </si>
  <si>
    <t>PLAN DE DOCUMENTACIÓN</t>
  </si>
  <si>
    <t>7.4</t>
  </si>
  <si>
    <t>PLAN DE ASEGURAMIENTO DE LA CALIDAD</t>
  </si>
  <si>
    <t>7.5</t>
  </si>
  <si>
    <t>REVISIONES Y AUDITORIAS</t>
  </si>
  <si>
    <t>7.6</t>
  </si>
  <si>
    <t>PLAN DE RESOLUCIÓN DE PROBLEMAS</t>
  </si>
  <si>
    <t>7.7</t>
  </si>
  <si>
    <t>PLAN DE ADMINISTRACIÓN DE SUBCONTRATOS</t>
  </si>
  <si>
    <t>7.8</t>
  </si>
  <si>
    <t>PLAN DE MEJORAS DEL PROCESO</t>
  </si>
  <si>
    <t>ANEXOS</t>
  </si>
  <si>
    <t>8.1</t>
  </si>
  <si>
    <t>REQUERIMIENTOS Y REGLAS PARA WORDOMINATION</t>
  </si>
  <si>
    <t>8.2</t>
  </si>
  <si>
    <t>REFERENCIAS DE LA PLANTILLA</t>
  </si>
  <si>
    <t>VISION GENERAL DEL PROYECTO</t>
  </si>
  <si>
    <t>CAPITULOS</t>
  </si>
  <si>
    <t>AVANCE</t>
  </si>
  <si>
    <t>TOTAL PORCENTAJE:</t>
  </si>
  <si>
    <t>capitulos terminados</t>
  </si>
  <si>
    <t>Cantidad de capitulos o secciones terminados al 100%</t>
  </si>
  <si>
    <t>HISTORIAL DE CAMBIOS</t>
  </si>
  <si>
    <t>Contenido</t>
  </si>
  <si>
    <t>Lista de Tablas</t>
  </si>
  <si>
    <t>Lista de Ilustraciones</t>
  </si>
  <si>
    <t>1.</t>
  </si>
  <si>
    <t>Introducción</t>
  </si>
  <si>
    <t>Propósito</t>
  </si>
  <si>
    <t>Alcance</t>
  </si>
  <si>
    <t>1.3</t>
  </si>
  <si>
    <t>Definiciones, Acrónimos, y Abreviaciones</t>
  </si>
  <si>
    <t>1.4</t>
  </si>
  <si>
    <t>Referencias</t>
  </si>
  <si>
    <t>1.5</t>
  </si>
  <si>
    <t>Apreciación Global</t>
  </si>
  <si>
    <t>Descripción Global</t>
  </si>
  <si>
    <t>2.1</t>
  </si>
  <si>
    <t>Perspectiva del Producto</t>
  </si>
  <si>
    <t>2.1.1</t>
  </si>
  <si>
    <t>Interfaces con el sistema</t>
  </si>
  <si>
    <t>2.1.2</t>
  </si>
  <si>
    <t>Interfaces con el usuario</t>
  </si>
  <si>
    <t>2.1.3</t>
  </si>
  <si>
    <t>Interfaces con el Hardware</t>
  </si>
  <si>
    <t>2.1.4</t>
  </si>
  <si>
    <t>Interfaces con el Software</t>
  </si>
  <si>
    <t>2.1.5</t>
  </si>
  <si>
    <t>Interfaces de Comunicación</t>
  </si>
  <si>
    <t>2.1.6</t>
  </si>
  <si>
    <t>Restricciones de Memoria</t>
  </si>
  <si>
    <t>2.1.7</t>
  </si>
  <si>
    <t>Operaciones</t>
  </si>
  <si>
    <t>2.1.8</t>
  </si>
  <si>
    <t>Requerimientos de Adaptación del Sitio</t>
  </si>
  <si>
    <t>2.2</t>
  </si>
  <si>
    <t>Funciones del Producto</t>
  </si>
  <si>
    <t>2.3</t>
  </si>
  <si>
    <t>Características del Usuario</t>
  </si>
  <si>
    <t>2.4</t>
  </si>
  <si>
    <t>Restricciones</t>
  </si>
  <si>
    <t>2.5</t>
  </si>
  <si>
    <t>Modelo del Dominio</t>
  </si>
  <si>
    <t>2.6</t>
  </si>
  <si>
    <t>Suposiciones y Dependencias</t>
  </si>
  <si>
    <t>2.7</t>
  </si>
  <si>
    <t>Distribución de Requerimientos</t>
  </si>
  <si>
    <t>Requerimientos Específicos</t>
  </si>
  <si>
    <t>3.1</t>
  </si>
  <si>
    <t>Requerimientos de Interfaces Externas</t>
  </si>
  <si>
    <t>3.1.1</t>
  </si>
  <si>
    <t>Interfaces con el Usuario</t>
  </si>
  <si>
    <t>3.1.2</t>
  </si>
  <si>
    <t>3.1.3</t>
  </si>
  <si>
    <t>3.1.4</t>
  </si>
  <si>
    <t>Interfaces de Comunicaciones</t>
  </si>
  <si>
    <t>3.2</t>
  </si>
  <si>
    <t>Características del Producto de Software</t>
  </si>
  <si>
    <t>3.3</t>
  </si>
  <si>
    <t>Requerimientos de Desempeño</t>
  </si>
  <si>
    <t>3.4</t>
  </si>
  <si>
    <t>Restricciones De Diseño</t>
  </si>
  <si>
    <t>3.5</t>
  </si>
  <si>
    <t>Atributos del Sistema de Software (No funcionales)</t>
  </si>
  <si>
    <t>3.5.1</t>
  </si>
  <si>
    <t>Confiabilidad</t>
  </si>
  <si>
    <t>3.5.2</t>
  </si>
  <si>
    <t>Disponibilidad</t>
  </si>
  <si>
    <t>3.5.3</t>
  </si>
  <si>
    <t>Seguridad</t>
  </si>
  <si>
    <t>3.5.4</t>
  </si>
  <si>
    <t>Mantenibilidad</t>
  </si>
  <si>
    <t>3.5.5</t>
  </si>
  <si>
    <t>Portabilidad</t>
  </si>
  <si>
    <t>3.6</t>
  </si>
  <si>
    <t>Requerimientos de la base de datos</t>
  </si>
  <si>
    <t>Anexos</t>
  </si>
  <si>
    <t>Númerales de los capitulos</t>
  </si>
  <si>
    <t>Sección</t>
  </si>
  <si>
    <t>Sección terminada</t>
  </si>
  <si>
    <t xml:space="preserve">PORCENTAJE PROMEDIO: </t>
  </si>
  <si>
    <t>Medible en cumplimiento de objetivos (requerimientos acordados)</t>
  </si>
  <si>
    <t>VOLVER AL MENU PRINCIPAL</t>
  </si>
  <si>
    <t>Implementación en software</t>
  </si>
  <si>
    <t>SI</t>
  </si>
  <si>
    <t>TABLA DE CORRELACION</t>
  </si>
  <si>
    <t>NO</t>
  </si>
  <si>
    <t>TABLA DE PRUEBAS REALIZADAS CONFORME CADA IMPLEMENTACION</t>
  </si>
  <si>
    <r>
      <t xml:space="preserve">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al iniciarse debe lanzar una </t>
    </r>
    <r>
      <rPr>
        <b/>
        <i/>
        <sz val="10"/>
        <color theme="1"/>
        <rFont val="Arial"/>
        <family val="2"/>
      </rPr>
      <t>ventana Login.</t>
    </r>
  </si>
  <si>
    <r>
      <rPr>
        <sz val="10"/>
        <color theme="1"/>
        <rFont val="Arial"/>
        <family val="2"/>
      </rPr>
      <t xml:space="preserve">El usuario registrado debe loguearse con su usuario y contraseña, en la </t>
    </r>
    <r>
      <rPr>
        <b/>
        <i/>
        <sz val="10"/>
        <color theme="1"/>
        <rFont val="Arial"/>
        <family val="2"/>
      </rPr>
      <t xml:space="preserve">ventana Login, </t>
    </r>
    <r>
      <rPr>
        <sz val="10"/>
        <color theme="1"/>
        <rFont val="Arial"/>
        <family val="2"/>
      </rPr>
      <t>para poder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ingresar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a la </t>
    </r>
    <r>
      <rPr>
        <b/>
        <i/>
        <sz val="10"/>
        <color theme="1"/>
        <rFont val="Arial"/>
        <family val="2"/>
      </rPr>
      <t>ventana mesa de jugadores.</t>
    </r>
  </si>
  <si>
    <r>
      <rPr>
        <sz val="10"/>
        <color theme="1"/>
        <rFont val="Arial"/>
        <family val="2"/>
      </rPr>
      <t xml:space="preserve">En caso de que no hayan usuarios registrados, la </t>
    </r>
    <r>
      <rPr>
        <b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lanzar como primera pantalla la </t>
    </r>
    <r>
      <rPr>
        <b/>
        <i/>
        <sz val="10"/>
        <color theme="1"/>
        <rFont val="Arial"/>
        <family val="2"/>
      </rPr>
      <t>ventana Registro.</t>
    </r>
  </si>
  <si>
    <r>
      <rPr>
        <sz val="10"/>
        <color theme="1"/>
        <rFont val="Arial"/>
        <family val="2"/>
      </rPr>
      <t xml:space="preserve">Luego de que un jugador se loguee, la </t>
    </r>
    <r>
      <rPr>
        <b/>
        <i/>
        <sz val="10"/>
        <color theme="1"/>
        <rFont val="Arial"/>
        <family val="2"/>
      </rPr>
      <t>ventana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 xml:space="preserve">Login </t>
    </r>
    <r>
      <rPr>
        <sz val="10"/>
        <color theme="1"/>
        <rFont val="Arial"/>
        <family val="2"/>
      </rPr>
      <t xml:space="preserve">debe convertirse en la </t>
    </r>
    <r>
      <rPr>
        <b/>
        <i/>
        <sz val="10"/>
        <color theme="1"/>
        <rFont val="Arial"/>
        <family val="2"/>
      </rPr>
      <t>ventana mesa de jugadores</t>
    </r>
    <r>
      <rPr>
        <sz val="10"/>
        <color theme="1"/>
        <rFont val="Arial"/>
        <family val="2"/>
      </rPr>
      <t>.</t>
    </r>
  </si>
  <si>
    <r>
      <rPr>
        <sz val="10"/>
        <color theme="1"/>
        <rFont val="Arial"/>
        <family val="2"/>
      </rPr>
      <t xml:space="preserve">Dentro de la </t>
    </r>
    <r>
      <rPr>
        <b/>
        <i/>
        <sz val="10"/>
        <color theme="1"/>
        <rFont val="Arial"/>
        <family val="2"/>
      </rPr>
      <t>ventana Login</t>
    </r>
    <r>
      <rPr>
        <sz val="10"/>
        <color theme="1"/>
        <rFont val="Arial"/>
        <family val="2"/>
      </rPr>
      <t xml:space="preserve"> debe haber una opción para que un usuario no registrado pueda hacer su registro, con nombre y contraseña.</t>
    </r>
  </si>
  <si>
    <r>
      <t xml:space="preserve">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permitir de 2 a 4 jugadores en una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>.</t>
    </r>
  </si>
  <si>
    <r>
      <t xml:space="preserve">Dentro de la </t>
    </r>
    <r>
      <rPr>
        <b/>
        <i/>
        <sz val="10"/>
        <color theme="1"/>
        <rFont val="Arial"/>
        <family val="2"/>
      </rPr>
      <t xml:space="preserve">ventana WorDomination, </t>
    </r>
    <r>
      <rPr>
        <sz val="10"/>
        <color theme="1"/>
        <rFont val="Arial"/>
        <family val="2"/>
      </rPr>
      <t>debe mostrarse un tablero de 15x15 cuadros, en donde se puedan armar las palabras</t>
    </r>
  </si>
  <si>
    <r>
      <t xml:space="preserve">Cuando el </t>
    </r>
    <r>
      <rPr>
        <b/>
        <i/>
        <sz val="10"/>
        <color theme="1"/>
        <rFont val="Arial"/>
        <family val="2"/>
      </rPr>
      <t>jugador</t>
    </r>
    <r>
      <rPr>
        <sz val="10"/>
        <color theme="1"/>
        <rFont val="Arial"/>
        <family val="2"/>
      </rPr>
      <t xml:space="preserve"> presione el botón “confirmar jugada” en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, 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a través de un diccionario de datos verificar la validez de la palabra</t>
    </r>
  </si>
  <si>
    <r>
      <t>La</t>
    </r>
    <r>
      <rPr>
        <b/>
        <i/>
        <sz val="10"/>
        <color theme="1"/>
        <rFont val="Arial"/>
        <family val="2"/>
      </rPr>
      <t xml:space="preserve"> 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repartir 7 fichas para cada jugador al inicio de la </t>
    </r>
    <r>
      <rPr>
        <b/>
        <i/>
        <sz val="10"/>
        <color theme="1"/>
        <rFont val="Arial"/>
        <family val="2"/>
      </rPr>
      <t>ventana WorDomination</t>
    </r>
  </si>
  <si>
    <r>
      <t>La</t>
    </r>
    <r>
      <rPr>
        <b/>
        <i/>
        <sz val="10"/>
        <color theme="1"/>
        <rFont val="Arial"/>
        <family val="2"/>
      </rPr>
      <t xml:space="preserve"> 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permitir que cuando el jugador esté dentro de una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 xml:space="preserve"> en el momento de su turno, tenga la opción de ceder el turno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</si>
  <si>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 debe permitir armar una palabra en el tablero de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, al jugador que se la haya asignado el turno dentro de la </t>
    </r>
    <r>
      <rPr>
        <b/>
        <i/>
        <sz val="10"/>
        <color theme="1"/>
        <rFont val="Arial"/>
        <family val="2"/>
      </rPr>
      <t>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</si>
  <si>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WorDomination,</t>
    </r>
    <r>
      <rPr>
        <sz val="10"/>
        <color theme="1"/>
        <rFont val="Arial"/>
        <family val="2"/>
      </rPr>
      <t xml:space="preserve"> en caso de rechazo de la palabra por parte del diccionario, debe impedir que el jugador en turno no reciba puntuación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</si>
  <si>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>, en caso de rechazo de la palabra por parte del diccionario, debe asignar el turno al siguiente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</si>
  <si>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WorDomination,</t>
    </r>
    <r>
      <rPr>
        <sz val="10"/>
        <color theme="1"/>
        <rFont val="Arial"/>
        <family val="2"/>
      </rPr>
      <t xml:space="preserve"> en caso de validar la palabra, debe asignar el turno al siguiente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</si>
  <si>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WorDomination,</t>
    </r>
    <r>
      <rPr>
        <sz val="10"/>
        <color theme="1"/>
        <rFont val="Arial"/>
        <family val="2"/>
      </rPr>
      <t xml:space="preserve"> en caso de validar la palabra, debe admitir sólo aquella palabra que esté en el idioma español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</si>
  <si>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 debe contabilizar un tiempo límite de turno de un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</si>
  <si>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finalizar el turno de un jugador cuando el límite de tiempo de éste se haya acabado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</si>
  <si>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sólo debe permitir a partir del segundo turno en adelante, armar una palabra con la(s) palabra(s) ya armada(s) anteriormente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</si>
  <si>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calcular el valor total de la palabra ingresada mostrándola en la </t>
    </r>
    <r>
      <rPr>
        <b/>
        <i/>
        <sz val="10"/>
        <color theme="1"/>
        <rFont val="Arial"/>
        <family val="2"/>
      </rPr>
      <t>ventana WorDomination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</si>
  <si>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calcular la puntuación del jugador que logró validar una palabra dentro de la 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</si>
  <si>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permitir al jugador ingresar la palabra dentro del tablero de texto para su correcta validación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</si>
  <si>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validar que las letras dentro del tablero de texto, estén en las fichas asignadas al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</si>
  <si>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validar que la cantidad de letras con el mismo </t>
    </r>
    <r>
      <rPr>
        <i/>
        <sz val="10"/>
        <color theme="1"/>
        <rFont val="Arial"/>
        <family val="2"/>
      </rPr>
      <t>char,</t>
    </r>
    <r>
      <rPr>
        <sz val="10"/>
        <color theme="1"/>
        <rFont val="Arial"/>
        <family val="2"/>
      </rPr>
      <t xml:space="preserve"> dentro del tablero de texto, concuerden con la cantidad asignada al jugador.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</si>
  <si>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terminar el juego en el caso de que se acaben el total de las fichas asignadas para una partida (son 98 fichas en total)</t>
    </r>
  </si>
  <si>
    <r>
      <t xml:space="preserve">La </t>
    </r>
    <r>
      <rPr>
        <b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permitir que para el caso en que queden  dos (2) jugadores y uno de ellos se retire del juego, se declare ganador de la partida al jugador que quedó en el juego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</si>
  <si>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guardar la puntuación total de la partida de los jugadores, luego de declarar ganador para algún jugador en la </t>
    </r>
    <r>
      <rPr>
        <b/>
        <i/>
        <sz val="10"/>
        <color theme="1"/>
        <rFont val="Arial"/>
        <family val="2"/>
      </rPr>
      <t>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</si>
  <si>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diferenciar entre una desconexión de Internet y una desconexión voluntaria del usuario, lanzando un aviso al jugador del estado de la conexión o de la salida de un jugador</t>
    </r>
  </si>
  <si>
    <r>
      <t xml:space="preserve">En el caso de que haya entrado un sólo jugador, 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mostrar un aviso</t>
    </r>
    <r>
      <rPr>
        <b/>
        <i/>
        <sz val="10"/>
        <color theme="1"/>
        <rFont val="Arial"/>
        <family val="2"/>
      </rPr>
      <t xml:space="preserve"> “</t>
    </r>
    <r>
      <rPr>
        <i/>
        <sz val="10"/>
        <color theme="1"/>
        <rFont val="Arial"/>
        <family val="2"/>
      </rPr>
      <t>wait”</t>
    </r>
    <r>
      <rPr>
        <b/>
        <i/>
        <sz val="10"/>
        <color theme="1"/>
        <rFont val="Arial"/>
        <family val="2"/>
      </rPr>
      <t>, en la ventana mesa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de jugadores</t>
    </r>
    <r>
      <rPr>
        <sz val="10"/>
        <color theme="1"/>
        <rFont val="Arial"/>
        <family val="2"/>
      </rPr>
      <t>, mientras llega el segundo jugador</t>
    </r>
  </si>
  <si>
    <r>
      <t xml:space="preserve">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 debe mostrar una mesa de los cupos disponibles para una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>, para aquel jugador que haya realizado el login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</si>
  <si>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 no debe permitir la participación dentro de la partida de un jugador no registrado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</si>
  <si>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hacer visible para el usuario, el progreso de la conexión a la base de datos, mediante un </t>
    </r>
    <r>
      <rPr>
        <i/>
        <sz val="10"/>
        <color theme="1"/>
        <rFont val="Arial"/>
        <family val="2"/>
      </rPr>
      <t xml:space="preserve">progressbar, </t>
    </r>
    <r>
      <rPr>
        <sz val="10"/>
        <color theme="1"/>
        <rFont val="Arial"/>
        <family val="2"/>
      </rPr>
      <t>el cual mostrará el avance de esta transacción hasta su finalización.</t>
    </r>
  </si>
  <si>
    <r>
      <t xml:space="preserve">Cuando se ponen las letras en el tablero, la </t>
    </r>
    <r>
      <rPr>
        <b/>
        <i/>
        <sz val="10"/>
        <color theme="1"/>
        <rFont val="Arial"/>
        <family val="2"/>
      </rPr>
      <t>aplicación WorDomination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debe leer la palabra de arriba hacia abajo si es vertical, antes de validar la palabra en el diccionario</t>
    </r>
  </si>
  <si>
    <r>
      <t xml:space="preserve">Cuando se ponen las letras en el tablero, la </t>
    </r>
    <r>
      <rPr>
        <b/>
        <i/>
        <sz val="10"/>
        <color theme="1"/>
        <rFont val="Arial"/>
        <family val="2"/>
      </rPr>
      <t>aplicación WorDomination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debe leer la palabra de izquierda a derecha si es horizontal, antes de validar la palabra en el diccionario</t>
    </r>
  </si>
  <si>
    <r>
      <t xml:space="preserve">Dentro de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 debe haber un cuadro actualizado con el puntaje de todos los jugadores que están en la </t>
    </r>
    <r>
      <rPr>
        <b/>
        <i/>
        <sz val="10"/>
        <color theme="1"/>
        <rFont val="Arial"/>
        <family val="2"/>
      </rPr>
      <t>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</si>
  <si>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mostrar la activación de un reloj regresivo de turno en la </t>
    </r>
    <r>
      <rPr>
        <b/>
        <i/>
        <sz val="10"/>
        <color theme="1"/>
        <rFont val="Arial"/>
        <family val="2"/>
      </rPr>
      <t>ventana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</si>
  <si>
    <r>
      <t xml:space="preserve">La </t>
    </r>
    <r>
      <rPr>
        <b/>
        <i/>
        <sz val="10"/>
        <color theme="1"/>
        <rFont val="Arial"/>
        <family val="2"/>
      </rPr>
      <t xml:space="preserve">aplicación WorDomination </t>
    </r>
    <r>
      <rPr>
        <sz val="10"/>
        <color theme="1"/>
        <rFont val="Arial"/>
        <family val="2"/>
      </rPr>
      <t xml:space="preserve"> debe ejecutarse a través de un panel de Java, el cual será la interfaz al usuario, que le permitirá interactuar con el sistema</t>
    </r>
  </si>
  <si>
    <r>
      <t xml:space="preserve">Luego de que ya están los jugadores completos (mínimo 2, máximo 4) para iniciar la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 xml:space="preserve">, la </t>
    </r>
    <r>
      <rPr>
        <b/>
        <i/>
        <sz val="10"/>
        <color theme="1"/>
        <rFont val="Arial"/>
        <family val="2"/>
      </rPr>
      <t>ventana mesa de jugadores</t>
    </r>
    <r>
      <rPr>
        <sz val="10"/>
        <color theme="1"/>
        <rFont val="Arial"/>
        <family val="2"/>
      </rPr>
      <t xml:space="preserve"> invoca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 para iniciar la </t>
    </r>
    <r>
      <rPr>
        <b/>
        <i/>
        <sz val="10"/>
        <color theme="1"/>
        <rFont val="Arial"/>
        <family val="2"/>
      </rPr>
      <t>partida</t>
    </r>
  </si>
  <si>
    <r>
      <t xml:space="preserve">Dentro de la </t>
    </r>
    <r>
      <rPr>
        <b/>
        <i/>
        <sz val="10"/>
        <color theme="1"/>
        <rFont val="Arial"/>
        <family val="2"/>
      </rPr>
      <t xml:space="preserve">ventana WorDomination </t>
    </r>
    <r>
      <rPr>
        <sz val="10"/>
        <color theme="1"/>
        <rFont val="Arial"/>
        <family val="2"/>
      </rPr>
      <t xml:space="preserve">debe existir una opción para que el jugador pueda abandonar la </t>
    </r>
    <r>
      <rPr>
        <b/>
        <i/>
        <sz val="10"/>
        <color theme="1"/>
        <rFont val="Arial"/>
        <family val="2"/>
      </rPr>
      <t>partida</t>
    </r>
  </si>
  <si>
    <r>
      <t>El diccionario de la lengua española debe estar dentro de la misma base de datos que usa la</t>
    </r>
    <r>
      <rPr>
        <b/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aplicación WorDomination</t>
    </r>
  </si>
  <si>
    <r>
      <t xml:space="preserve">Cuando se inicie la </t>
    </r>
    <r>
      <rPr>
        <b/>
        <i/>
        <sz val="10"/>
        <color theme="1"/>
        <rFont val="Arial"/>
        <family val="2"/>
      </rPr>
      <t>ventana mesa de jugadores</t>
    </r>
    <r>
      <rPr>
        <sz val="10"/>
        <color theme="1"/>
        <rFont val="Arial"/>
        <family val="2"/>
      </rPr>
      <t xml:space="preserve">, 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asignar su turno conforme su orden de llegada</t>
    </r>
  </si>
  <si>
    <t>La aplicación WorDomination al iniciarse debe lanzar una ventana Login.</t>
  </si>
  <si>
    <t>El usuario registrado debe loguearse con su usuario y contraseña, en la ventana Login, para poder ingresar a la ventana mesa de jugadores.</t>
  </si>
  <si>
    <t>En caso de que no hayan usuarios registrados, la aplicación worDomination debe lanzar como primera pantalla la ventana Registro.</t>
  </si>
  <si>
    <t>Luego de que un jugador se loguee, la ventana Login debe convertirse en la ventana mesa de jugadores.</t>
  </si>
  <si>
    <t>Cuando se inicie la ventana mesa de jugadores, la aplicación WorDomination debe asignar su turno conforme su orden de llegada</t>
  </si>
  <si>
    <t>La aplicación WorDomination debe permitir de 2 a 4 jugadores en una partida.</t>
  </si>
  <si>
    <t>Dentro de la ventana WorDomination, debe mostrarse un tablero de 15x15 cuadros, en donde se puedan armar las palabras</t>
  </si>
  <si>
    <t>Cuando el jugador presione el botón “confirmar jugada” en la ventana WorDomination, la aplicación WorDomination debe a través de un diccionario de datos verificar la validez de la palabra</t>
  </si>
  <si>
    <t>La aplicación WorDomination debe repartir 7 fichas para cada jugador al inicio de la ventana WorDomination</t>
  </si>
  <si>
    <t>La aplicación WorDomination  debe permitir armar una palabra en el tablero de la ventana WorDomination, al jugador que se la haya asignado el turno dentro de la partida</t>
  </si>
  <si>
    <t>La aplicación WorDomination, en caso de rechazo de la palabra por parte del diccionario, debe impedir que el jugador en turno no reciba puntuación</t>
  </si>
  <si>
    <t>La aplicación WorDomination, en caso de rechazo de la palabra por parte del diccionario, debe asignar el turno al siguiente jugador</t>
  </si>
  <si>
    <t>La aplicación WorDomination, en caso de validar la palabra, debe asignar el turno al siguiente jugador</t>
  </si>
  <si>
    <t>La aplicación WorDomination, en caso de validar la palabra, debe admitir sólo aquella palabra que esté en el idioma español</t>
  </si>
  <si>
    <t>La aplicación WorDomination  debe contabilizar un tiempo límite de turno de un jugador</t>
  </si>
  <si>
    <t>La aplicación WorDomination debe finalizar el turno de un jugador cuando el límite de tiempo de éste se haya acabado</t>
  </si>
  <si>
    <t>La aplicación WorDomination sólo debe permitir a partir del segundo turno en adelante, armar una palabra con la(s) palabra(s) ya armada(s) anteriormente</t>
  </si>
  <si>
    <t>La aplicación WorDomination debe calcular el valor total de la palabra ingresada mostrándola en la ventana WorDomination</t>
  </si>
  <si>
    <t>La aplicación WorDomination debe calcular la puntuación del jugador que logró validar una palabra dentro de la partida</t>
  </si>
  <si>
    <t>La aplicación WorDomination debe permitir al jugador ingresar la palabra dentro del tablero de texto para su correcta validación</t>
  </si>
  <si>
    <t>La aplicación WorDomination debe validar que las letras dentro del tablero de texto, estén en las fichas asignadas al jugador</t>
  </si>
  <si>
    <t>La aplicación WorDomination debe validar que la cantidad de letras con el mismo char, dentro del tablero de texto, concuerden con la cantidad asignada al jugador.</t>
  </si>
  <si>
    <t>La aplicación WorDomination debe terminar el juego en el caso de que se acaben el total de las fichas asignadas para una partida (son 98 fichas en total)</t>
  </si>
  <si>
    <t>La aplicación WorDomination debe permitir que para el caso en que queden  dos (2) jugadores y uno de ellos se retire del juego, se declare ganador de la partida al jugador que quedó en el juego</t>
  </si>
  <si>
    <t>La aplicación WorDomination debe guardar la puntuación total de la partida de los jugadores, luego de declarar ganador para algún jugador en la partida</t>
  </si>
  <si>
    <t>La aplicación WorDomination debe diferenciar entre una desconexión de Internet y una desconexión voluntaria del usuario, lanzando un aviso al jugador del estado de la conexión o de la salida de un jugador</t>
  </si>
  <si>
    <t>En el caso de que haya entrado un sólo jugador, la aplicación WorDomination debe mostrar un aviso “wait”, en la ventana mesa de jugadores, mientras llega el segundo jugador</t>
  </si>
  <si>
    <t>La ventana WorDomination debe mostrar una mesa de los cupos disponibles para una partida, para aquel jugador que haya realizado el login</t>
  </si>
  <si>
    <t>La aplicación WorDomination  no debe permitir la participación dentro de la partida de un jugador no registrado</t>
  </si>
  <si>
    <t>Cuando se ponen las letras en el tablero, la aplicación WorDomination debe leer la palabra de arriba hacia abajo si es vertical, antes de validar la palabra en el diccionario</t>
  </si>
  <si>
    <t>Cuando se ponen las letras en el tablero, la aplicación WorDomination debe leer la palabra de izquierda a derecha si es horizontal, antes de validar la palabra en el diccionario</t>
  </si>
  <si>
    <t>Dentro de la ventana WorDomination debe haber un cuadro actualizado con el puntaje de todos los jugadores que están en la partida</t>
  </si>
  <si>
    <t>La aplicación WorDomination debe mostrar la activación de un reloj regresivo de turno en la ventana WorDomination</t>
  </si>
  <si>
    <t>La aplicación WorDomination  debe ejecutarse a través de un panel de Java, el cual será la interfaz al usuario, que le permitirá interactuar con el sistema</t>
  </si>
  <si>
    <t>Luego de que ya están los jugadores completos (mínimo 2, máximo 4) para iniciar la partida, la ventana mesa de jugadores invoca la ventana WorDomination para iniciar la partida</t>
  </si>
  <si>
    <t>Dentro de la ventana WorDomination debe existir una opción para que el jugador pueda abandonar la partida</t>
  </si>
  <si>
    <t>El diccionario de la lengua española debe estar dentro de la misma base de datos que usa la aplicación WorDomination</t>
  </si>
  <si>
    <t>DOCUMENTO: [requerimientos v.3.docx]</t>
  </si>
  <si>
    <t>PRIORIDAD</t>
  </si>
  <si>
    <t>ALTA</t>
  </si>
  <si>
    <t>MEDIA</t>
  </si>
  <si>
    <t>BAJA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</si>
</sst>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6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4"/>
      <color rgb="FFFFFFFF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C24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0" fillId="3" borderId="2" xfId="0" applyNumberFormat="1" applyFill="1" applyBorder="1"/>
    <xf numFmtId="0" fontId="6" fillId="5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 wrapText="1"/>
    </xf>
    <xf numFmtId="0" fontId="0" fillId="7" borderId="7" xfId="0" applyFill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37" fontId="8" fillId="0" borderId="7" xfId="2" applyNumberFormat="1" applyFont="1" applyBorder="1" applyAlignment="1">
      <alignment horizontal="center" vertical="center" wrapText="1"/>
    </xf>
    <xf numFmtId="9" fontId="7" fillId="0" borderId="7" xfId="1" applyFont="1" applyBorder="1" applyAlignment="1">
      <alignment horizontal="center" vertical="center" wrapText="1"/>
    </xf>
    <xf numFmtId="0" fontId="17" fillId="4" borderId="2" xfId="3" applyFont="1" applyFill="1" applyBorder="1" applyAlignment="1" applyProtection="1">
      <alignment horizontal="center" vertical="center"/>
    </xf>
    <xf numFmtId="0" fontId="17" fillId="2" borderId="2" xfId="3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 vertical="center" wrapText="1"/>
    </xf>
    <xf numFmtId="9" fontId="17" fillId="0" borderId="4" xfId="3" applyNumberFormat="1" applyFont="1" applyBorder="1" applyAlignment="1" applyProtection="1">
      <alignment horizontal="center" vertical="center"/>
    </xf>
    <xf numFmtId="0" fontId="15" fillId="9" borderId="0" xfId="0" applyFont="1" applyFill="1"/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0" fontId="0" fillId="0" borderId="7" xfId="0" applyBorder="1"/>
    <xf numFmtId="0" fontId="0" fillId="7" borderId="7" xfId="0" applyFill="1" applyBorder="1" applyAlignment="1">
      <alignment horizontal="center" vertical="center"/>
    </xf>
    <xf numFmtId="9" fontId="0" fillId="7" borderId="7" xfId="1" applyFont="1" applyFill="1" applyBorder="1" applyAlignment="1">
      <alignment horizontal="center" vertical="center"/>
    </xf>
    <xf numFmtId="0" fontId="16" fillId="0" borderId="7" xfId="3" applyBorder="1" applyAlignment="1" applyProtection="1"/>
    <xf numFmtId="9" fontId="0" fillId="0" borderId="7" xfId="1" applyFont="1" applyBorder="1" applyAlignment="1">
      <alignment horizontal="center" vertical="center"/>
    </xf>
    <xf numFmtId="0" fontId="16" fillId="0" borderId="7" xfId="3" applyBorder="1" applyAlignment="1" applyProtection="1">
      <alignment horizontal="left" indent="1"/>
    </xf>
    <xf numFmtId="0" fontId="16" fillId="0" borderId="7" xfId="3" applyBorder="1" applyAlignment="1" applyProtection="1">
      <alignment horizontal="left" indent="3"/>
    </xf>
    <xf numFmtId="0" fontId="18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7" borderId="7" xfId="0" applyFill="1" applyBorder="1"/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9" fontId="16" fillId="0" borderId="6" xfId="3" applyNumberFormat="1" applyBorder="1" applyAlignment="1" applyProtection="1">
      <alignment horizontal="center" vertical="center" wrapText="1"/>
    </xf>
    <xf numFmtId="0" fontId="16" fillId="0" borderId="5" xfId="3" quotePrefix="1" applyBorder="1" applyAlignment="1" applyProtection="1">
      <alignment horizontal="center" vertical="center" wrapText="1"/>
    </xf>
    <xf numFmtId="0" fontId="0" fillId="7" borderId="0" xfId="0" applyFill="1"/>
    <xf numFmtId="0" fontId="0" fillId="10" borderId="7" xfId="0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 wrapText="1"/>
    </xf>
    <xf numFmtId="0" fontId="0" fillId="10" borderId="7" xfId="0" applyFill="1" applyBorder="1"/>
    <xf numFmtId="0" fontId="0" fillId="10" borderId="7" xfId="0" applyFill="1" applyBorder="1" applyAlignment="1">
      <alignment horizontal="center" vertical="center" wrapText="1"/>
    </xf>
    <xf numFmtId="0" fontId="6" fillId="0" borderId="7" xfId="0" applyFont="1" applyBorder="1" applyAlignment="1">
      <alignment horizontal="right"/>
    </xf>
    <xf numFmtId="9" fontId="0" fillId="0" borderId="7" xfId="1" applyFont="1" applyBorder="1"/>
    <xf numFmtId="0" fontId="3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9" fontId="10" fillId="0" borderId="7" xfId="1" applyFont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9" fontId="0" fillId="11" borderId="13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9" fontId="0" fillId="11" borderId="15" xfId="0" applyNumberFormat="1" applyFill="1" applyBorder="1" applyAlignment="1">
      <alignment horizontal="center" vertical="center"/>
    </xf>
    <xf numFmtId="37" fontId="8" fillId="9" borderId="7" xfId="2" applyNumberFormat="1" applyFont="1" applyFill="1" applyBorder="1" applyAlignment="1">
      <alignment horizontal="center" vertical="center" wrapText="1"/>
    </xf>
    <xf numFmtId="9" fontId="7" fillId="9" borderId="7" xfId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center" vertical="center"/>
    </xf>
    <xf numFmtId="9" fontId="10" fillId="0" borderId="7" xfId="1" applyFont="1" applyFill="1" applyBorder="1" applyAlignment="1">
      <alignment horizontal="center" vertical="center" wrapText="1"/>
    </xf>
    <xf numFmtId="0" fontId="0" fillId="0" borderId="0" xfId="0" applyFill="1"/>
    <xf numFmtId="9" fontId="22" fillId="8" borderId="7" xfId="1" applyFont="1" applyFill="1" applyBorder="1" applyAlignment="1">
      <alignment horizontal="center" vertical="center" wrapText="1"/>
    </xf>
    <xf numFmtId="9" fontId="23" fillId="3" borderId="7" xfId="1" applyFont="1" applyFill="1" applyBorder="1" applyAlignment="1">
      <alignment horizontal="center" vertical="center"/>
    </xf>
    <xf numFmtId="0" fontId="24" fillId="10" borderId="7" xfId="0" applyFont="1" applyFill="1" applyBorder="1" applyAlignment="1">
      <alignment horizontal="center" vertical="center"/>
    </xf>
    <xf numFmtId="9" fontId="25" fillId="6" borderId="7" xfId="1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7" xfId="0" applyFont="1" applyBorder="1" applyAlignment="1">
      <alignment vertical="top" wrapText="1"/>
    </xf>
    <xf numFmtId="0" fontId="10" fillId="0" borderId="7" xfId="0" applyFont="1" applyBorder="1" applyAlignment="1">
      <alignment horizontal="justify" vertical="top" wrapText="1"/>
    </xf>
    <xf numFmtId="0" fontId="11" fillId="0" borderId="0" xfId="0" applyFont="1" applyAlignment="1">
      <alignment vertical="top" wrapText="1"/>
    </xf>
    <xf numFmtId="9" fontId="0" fillId="0" borderId="0" xfId="1" applyFont="1"/>
  </cellXfs>
  <cellStyles count="4">
    <cellStyle name="Hipervínculo" xfId="3" builtinId="8"/>
    <cellStyle name="Millares" xfId="2" builtinId="3"/>
    <cellStyle name="Normal" xfId="0" builtinId="0"/>
    <cellStyle name="Porcentual" xfId="1" builtinId="5"/>
  </cellStyles>
  <dxfs count="0"/>
  <tableStyles count="0" defaultTableStyle="TableStyleMedium9" defaultPivotStyle="PivotStyleLight16"/>
  <colors>
    <mruColors>
      <color rgb="FFFFFF66"/>
      <color rgb="FFF6C24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abla de Reporte'!A1"/><Relationship Id="rId2" Type="http://schemas.openxmlformats.org/officeDocument/2006/relationships/image" Target="../media/image1.png"/><Relationship Id="rId1" Type="http://schemas.openxmlformats.org/officeDocument/2006/relationships/hyperlink" Target="#'1'!J39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Tabla de Report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2</xdr:row>
      <xdr:rowOff>285751</xdr:rowOff>
    </xdr:from>
    <xdr:to>
      <xdr:col>6</xdr:col>
      <xdr:colOff>9525</xdr:colOff>
      <xdr:row>5</xdr:row>
      <xdr:rowOff>457201</xdr:rowOff>
    </xdr:to>
    <xdr:sp macro="" textlink="">
      <xdr:nvSpPr>
        <xdr:cNvPr id="4" name="3 Redondear rectángulo de esquina del mismo lado"/>
        <xdr:cNvSpPr/>
      </xdr:nvSpPr>
      <xdr:spPr>
        <a:xfrm>
          <a:off x="104774" y="666751"/>
          <a:ext cx="4105276" cy="1466850"/>
        </a:xfrm>
        <a:prstGeom prst="round2SameRect">
          <a:avLst>
            <a:gd name="adj1" fmla="val 16667"/>
            <a:gd name="adj2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lt1"/>
              </a:solidFill>
              <a:latin typeface="+mn-lt"/>
              <a:ea typeface="+mn-ea"/>
              <a:cs typeface="+mn-cs"/>
            </a:rPr>
            <a:t>Fórmula de medición: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lt1"/>
              </a:solidFill>
              <a:latin typeface="+mn-lt"/>
              <a:ea typeface="+mn-ea"/>
              <a:cs typeface="+mn-cs"/>
            </a:rPr>
            <a:t>	</a:t>
          </a:r>
          <a:r>
            <a:rPr lang="es-CO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    (hacer clic para ver)</a:t>
          </a:r>
          <a:endParaRPr lang="es-CO"/>
        </a:p>
        <a:p>
          <a:pPr algn="l"/>
          <a:endParaRPr lang="es-CO" sz="1100"/>
        </a:p>
      </xdr:txBody>
    </xdr:sp>
    <xdr:clientData/>
  </xdr:twoCellAnchor>
  <xdr:twoCellAnchor>
    <xdr:from>
      <xdr:col>0</xdr:col>
      <xdr:colOff>104775</xdr:colOff>
      <xdr:row>5</xdr:row>
      <xdr:rowOff>542923</xdr:rowOff>
    </xdr:from>
    <xdr:to>
      <xdr:col>6</xdr:col>
      <xdr:colOff>9525</xdr:colOff>
      <xdr:row>13</xdr:row>
      <xdr:rowOff>390525</xdr:rowOff>
    </xdr:to>
    <xdr:sp macro="" textlink="">
      <xdr:nvSpPr>
        <xdr:cNvPr id="6" name="5 Redondear rectángulo de esquina del mismo lado"/>
        <xdr:cNvSpPr/>
      </xdr:nvSpPr>
      <xdr:spPr>
        <a:xfrm>
          <a:off x="104775" y="2219323"/>
          <a:ext cx="4105275" cy="3705227"/>
        </a:xfrm>
        <a:prstGeom prst="round2SameRect">
          <a:avLst>
            <a:gd name="adj1" fmla="val 0"/>
            <a:gd name="adj2" fmla="val 17219"/>
          </a:avLst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s-CO" sz="1100" b="1"/>
            <a:t>#Requerimientos:</a:t>
          </a:r>
          <a:r>
            <a:rPr lang="es-CO" sz="1100" b="1" baseline="0"/>
            <a:t> </a:t>
          </a:r>
          <a:r>
            <a:rPr lang="es-CO" sz="1100" baseline="0"/>
            <a:t>Es la cantidad total de requerimientos existente al momento  de calcular la formula.</a:t>
          </a:r>
        </a:p>
        <a:p>
          <a:pPr algn="l"/>
          <a:endParaRPr lang="es-CO" sz="1100" baseline="0"/>
        </a:p>
        <a:p>
          <a:pPr algn="l"/>
          <a:r>
            <a:rPr lang="es-CO" sz="1100" b="1" baseline="0"/>
            <a:t>P: </a:t>
          </a:r>
          <a:r>
            <a:rPr lang="es-CO" sz="1100" baseline="0"/>
            <a:t>Es el porcentaje de avance individual de cada requerimiento, esta valor deriva </a:t>
          </a:r>
          <a:r>
            <a:rPr lang="es-CO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a su vez se </a:t>
          </a:r>
          <a:r>
            <a:rPr lang="es-CO" sz="1100" baseline="0"/>
            <a:t>de la tabla de equivalencias.</a:t>
          </a:r>
        </a:p>
        <a:p>
          <a:pPr algn="l"/>
          <a:endParaRPr lang="es-CO" sz="1100" baseline="0"/>
        </a:p>
        <a:p>
          <a:pPr algn="l"/>
          <a:r>
            <a:rPr lang="es-CO" sz="1100" b="1" baseline="0"/>
            <a:t>Porcentaje: </a:t>
          </a:r>
          <a:r>
            <a:rPr lang="es-CO" sz="1100" baseline="0"/>
            <a:t>Es el porcentaje total en avance que tiene el documento.</a:t>
          </a:r>
        </a:p>
        <a:p>
          <a:pPr algn="l"/>
          <a:endParaRPr lang="es-CO" sz="1100" baseline="0"/>
        </a:p>
        <a:p>
          <a:pPr algn="l"/>
          <a:r>
            <a:rPr lang="es-CO" sz="1100" baseline="0"/>
            <a:t>&gt; Cada requerimiento tendrá una calificación, luego de revisarlos bajo la guia CxOne Checklist de Construx. En caso de que la calificación sea inferior a cinco habrá un comentario que explicará el "Por qué" del valor.</a:t>
          </a:r>
        </a:p>
        <a:p>
          <a:pPr algn="l"/>
          <a:endParaRPr lang="es-CO" sz="1100" baseline="0"/>
        </a:p>
        <a:p>
          <a:pPr algn="l"/>
          <a:r>
            <a:rPr lang="es-CO" sz="1100" baseline="0"/>
            <a:t>&gt; Para conceptos no comprendidos en la tabla de requerimientos, favor dirgirse a la sección de Definiciones y Acrónimos del SRS.</a:t>
          </a:r>
        </a:p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142875</xdr:colOff>
      <xdr:row>3</xdr:row>
      <xdr:rowOff>285750</xdr:rowOff>
    </xdr:from>
    <xdr:to>
      <xdr:col>3</xdr:col>
      <xdr:colOff>695325</xdr:colOff>
      <xdr:row>4</xdr:row>
      <xdr:rowOff>304800</xdr:rowOff>
    </xdr:to>
    <xdr:pic>
      <xdr:nvPicPr>
        <xdr:cNvPr id="2052" name="Picture 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2025" y="1066800"/>
          <a:ext cx="2295525" cy="466725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0</xdr:col>
      <xdr:colOff>466724</xdr:colOff>
      <xdr:row>0</xdr:row>
      <xdr:rowOff>95250</xdr:rowOff>
    </xdr:from>
    <xdr:to>
      <xdr:col>4</xdr:col>
      <xdr:colOff>200024</xdr:colOff>
      <xdr:row>2</xdr:row>
      <xdr:rowOff>228600</xdr:rowOff>
    </xdr:to>
    <xdr:sp macro="" textlink="">
      <xdr:nvSpPr>
        <xdr:cNvPr id="5" name="4 Flecha izquierda">
          <a:hlinkClick xmlns:r="http://schemas.openxmlformats.org/officeDocument/2006/relationships" r:id="rId3"/>
        </xdr:cNvPr>
        <xdr:cNvSpPr/>
      </xdr:nvSpPr>
      <xdr:spPr>
        <a:xfrm>
          <a:off x="466724" y="95250"/>
          <a:ext cx="3038475" cy="514350"/>
        </a:xfrm>
        <a:prstGeom prst="leftArrow">
          <a:avLst>
            <a:gd name="adj1" fmla="val 68518"/>
            <a:gd name="adj2" fmla="val 61111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400" b="1"/>
            <a:t>VOLVER AL MENU PRINCIPAL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</xdr:col>
      <xdr:colOff>1304925</xdr:colOff>
      <xdr:row>2</xdr:row>
      <xdr:rowOff>152400</xdr:rowOff>
    </xdr:to>
    <xdr:sp macro="" textlink="">
      <xdr:nvSpPr>
        <xdr:cNvPr id="2" name="1 Flecha izquierda">
          <a:hlinkClick xmlns:r="http://schemas.openxmlformats.org/officeDocument/2006/relationships" r:id="rId1"/>
        </xdr:cNvPr>
        <xdr:cNvSpPr/>
      </xdr:nvSpPr>
      <xdr:spPr>
        <a:xfrm>
          <a:off x="95250" y="66675"/>
          <a:ext cx="3057525" cy="514350"/>
        </a:xfrm>
        <a:prstGeom prst="leftArrow">
          <a:avLst>
            <a:gd name="adj1" fmla="val 68518"/>
            <a:gd name="adj2" fmla="val 61111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400" b="1"/>
            <a:t>VOLVER AL MENU PRINCIPAL</a:t>
          </a:r>
        </a:p>
      </xdr:txBody>
    </xdr:sp>
    <xdr:clientData/>
  </xdr:twoCellAnchor>
  <xdr:twoCellAnchor>
    <xdr:from>
      <xdr:col>2</xdr:col>
      <xdr:colOff>2114550</xdr:colOff>
      <xdr:row>0</xdr:row>
      <xdr:rowOff>47626</xdr:rowOff>
    </xdr:from>
    <xdr:to>
      <xdr:col>5</xdr:col>
      <xdr:colOff>0</xdr:colOff>
      <xdr:row>2</xdr:row>
      <xdr:rowOff>133350</xdr:rowOff>
    </xdr:to>
    <xdr:sp macro="" textlink="">
      <xdr:nvSpPr>
        <xdr:cNvPr id="3" name="2 Rectángulo redondeado"/>
        <xdr:cNvSpPr/>
      </xdr:nvSpPr>
      <xdr:spPr>
        <a:xfrm>
          <a:off x="3962400" y="47626"/>
          <a:ext cx="3676650" cy="514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 b="1"/>
            <a:t>A través</a:t>
          </a:r>
          <a:r>
            <a:rPr lang="es-CO" sz="1100" b="1" baseline="0"/>
            <a:t> de pruebas en el software se llega a la conclusión de si está implementado o no.</a:t>
          </a:r>
          <a:endParaRPr lang="es-CO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E9" sqref="E9"/>
    </sheetView>
  </sheetViews>
  <sheetFormatPr baseColWidth="10" defaultRowHeight="15"/>
  <cols>
    <col min="2" max="2" width="6.7109375" customWidth="1"/>
    <col min="3" max="3" width="21.85546875" customWidth="1"/>
    <col min="4" max="4" width="23.5703125" customWidth="1"/>
    <col min="5" max="5" width="13" customWidth="1"/>
  </cols>
  <sheetData>
    <row r="2" spans="2:5" ht="15.75" thickBot="1"/>
    <row r="3" spans="2:5" ht="27.75" customHeight="1" thickBot="1">
      <c r="B3" s="7" t="s">
        <v>12</v>
      </c>
      <c r="D3" s="7" t="s">
        <v>120</v>
      </c>
      <c r="E3" s="7" t="s">
        <v>8</v>
      </c>
    </row>
    <row r="4" spans="2:5" ht="50.25" customHeight="1" thickBot="1">
      <c r="B4" s="17">
        <v>1</v>
      </c>
      <c r="C4" s="18" t="s">
        <v>0</v>
      </c>
      <c r="D4" s="19" t="s">
        <v>11</v>
      </c>
      <c r="E4" s="20">
        <f>'1'!K45</f>
        <v>0.94499999999999995</v>
      </c>
    </row>
    <row r="5" spans="2:5" ht="45.75" thickBot="1">
      <c r="B5" s="5">
        <v>2</v>
      </c>
      <c r="C5" s="6" t="s">
        <v>1</v>
      </c>
      <c r="D5" s="2" t="s">
        <v>13</v>
      </c>
      <c r="E5" s="3">
        <v>0.7</v>
      </c>
    </row>
    <row r="6" spans="2:5" ht="19.5" thickBot="1">
      <c r="B6" s="5">
        <v>3</v>
      </c>
      <c r="C6" s="6" t="s">
        <v>2</v>
      </c>
      <c r="D6" s="38">
        <f>'3'!E55</f>
        <v>35</v>
      </c>
      <c r="E6" s="37">
        <f>'3'!D55</f>
        <v>0.90854575163398676</v>
      </c>
    </row>
    <row r="7" spans="2:5" ht="19.5" thickBot="1">
      <c r="B7" s="5">
        <v>4</v>
      </c>
      <c r="C7" s="6" t="s">
        <v>3</v>
      </c>
      <c r="D7" s="38">
        <f>'4'!E47</f>
        <v>2</v>
      </c>
      <c r="E7" s="37">
        <f>'4'!D47</f>
        <v>0.18755813953488376</v>
      </c>
    </row>
    <row r="8" spans="2:5" ht="19.5" thickBot="1">
      <c r="B8" s="5">
        <v>5</v>
      </c>
      <c r="C8" s="6" t="s">
        <v>4</v>
      </c>
      <c r="D8" s="4" t="s">
        <v>10</v>
      </c>
      <c r="E8" s="3">
        <v>0</v>
      </c>
    </row>
    <row r="9" spans="2:5" ht="34.5" thickBot="1">
      <c r="B9" s="5">
        <v>6</v>
      </c>
      <c r="C9" s="6" t="s">
        <v>5</v>
      </c>
      <c r="D9" s="46" t="s">
        <v>200</v>
      </c>
      <c r="E9" s="37">
        <f>'6'!E46</f>
        <v>0.57999999999999996</v>
      </c>
    </row>
    <row r="10" spans="2:5" ht="32.25" thickBot="1">
      <c r="B10" s="5">
        <v>7</v>
      </c>
      <c r="C10" s="6" t="s">
        <v>6</v>
      </c>
      <c r="D10" s="4" t="s">
        <v>10</v>
      </c>
      <c r="E10" s="3">
        <v>0</v>
      </c>
    </row>
    <row r="11" spans="2:5" ht="19.5" thickBot="1">
      <c r="B11" s="5">
        <v>8</v>
      </c>
      <c r="C11" s="6" t="s">
        <v>7</v>
      </c>
      <c r="D11" s="4" t="s">
        <v>10</v>
      </c>
      <c r="E11" s="37">
        <f>'8'!F46</f>
        <v>0.57999999999999996</v>
      </c>
    </row>
    <row r="12" spans="2:5" ht="16.5" thickBot="1">
      <c r="D12" s="1" t="s">
        <v>9</v>
      </c>
      <c r="E12" s="8">
        <f>SUM(E4:E11)/8</f>
        <v>0.48763798639610884</v>
      </c>
    </row>
  </sheetData>
  <hyperlinks>
    <hyperlink ref="B4:E4" location="'1'!A1" display="'1'!A1"/>
    <hyperlink ref="E6" location="'3'!D55" display="'3'!D55"/>
    <hyperlink ref="D6" location="'3'!E55" display="'3'!E55"/>
    <hyperlink ref="E7" location="'4'!D47" display="'4'!D47"/>
    <hyperlink ref="D7" location="'4'!E47" display="'4'!E47"/>
    <hyperlink ref="E9" location="'6'!E39" display="'6'!E39"/>
    <hyperlink ref="E11" location="'7'!F39" display="'7'!F39"/>
  </hyperlink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F44"/>
  <sheetViews>
    <sheetView topLeftCell="A31" workbookViewId="0">
      <selection activeCell="F44" sqref="F44"/>
    </sheetView>
  </sheetViews>
  <sheetFormatPr baseColWidth="10" defaultRowHeight="15"/>
  <sheetData>
    <row r="2" spans="2:6">
      <c r="B2" t="s">
        <v>14</v>
      </c>
      <c r="C2" t="s">
        <v>15</v>
      </c>
      <c r="D2" t="s">
        <v>202</v>
      </c>
      <c r="E2" t="s">
        <v>117</v>
      </c>
      <c r="F2" t="s">
        <v>7</v>
      </c>
    </row>
    <row r="3" spans="2:6">
      <c r="B3">
        <v>1</v>
      </c>
      <c r="C3" t="s">
        <v>247</v>
      </c>
      <c r="D3" t="s">
        <v>203</v>
      </c>
      <c r="E3">
        <v>1</v>
      </c>
      <c r="F3">
        <v>1</v>
      </c>
    </row>
    <row r="4" spans="2:6">
      <c r="B4">
        <v>2</v>
      </c>
      <c r="C4" t="s">
        <v>248</v>
      </c>
      <c r="D4" t="s">
        <v>203</v>
      </c>
      <c r="E4">
        <v>1</v>
      </c>
      <c r="F4">
        <v>1</v>
      </c>
    </row>
    <row r="5" spans="2:6">
      <c r="B5">
        <v>3</v>
      </c>
      <c r="C5" t="s">
        <v>249</v>
      </c>
      <c r="D5" t="s">
        <v>205</v>
      </c>
      <c r="E5">
        <v>0</v>
      </c>
      <c r="F5">
        <v>0</v>
      </c>
    </row>
    <row r="6" spans="2:6">
      <c r="B6">
        <v>4</v>
      </c>
      <c r="C6" t="s">
        <v>250</v>
      </c>
      <c r="D6" t="s">
        <v>203</v>
      </c>
      <c r="E6">
        <v>1</v>
      </c>
      <c r="F6">
        <v>0</v>
      </c>
    </row>
    <row r="7" spans="2:6">
      <c r="B7">
        <v>5</v>
      </c>
      <c r="C7" t="s">
        <v>16</v>
      </c>
      <c r="D7" t="s">
        <v>203</v>
      </c>
      <c r="E7">
        <v>1</v>
      </c>
      <c r="F7">
        <v>1</v>
      </c>
    </row>
    <row r="8" spans="2:6">
      <c r="B8">
        <v>6</v>
      </c>
      <c r="C8" t="s">
        <v>251</v>
      </c>
      <c r="D8" t="s">
        <v>205</v>
      </c>
      <c r="E8">
        <v>0</v>
      </c>
      <c r="F8">
        <v>0</v>
      </c>
    </row>
    <row r="9" spans="2:6">
      <c r="B9">
        <v>7</v>
      </c>
      <c r="C9" t="s">
        <v>252</v>
      </c>
      <c r="D9" t="s">
        <v>205</v>
      </c>
      <c r="E9">
        <v>0</v>
      </c>
      <c r="F9">
        <v>0</v>
      </c>
    </row>
    <row r="10" spans="2:6">
      <c r="B10">
        <v>8</v>
      </c>
      <c r="C10" t="s">
        <v>253</v>
      </c>
      <c r="D10" t="s">
        <v>203</v>
      </c>
      <c r="E10">
        <v>1</v>
      </c>
      <c r="F10">
        <v>1</v>
      </c>
    </row>
    <row r="11" spans="2:6">
      <c r="B11">
        <v>9</v>
      </c>
      <c r="C11" t="s">
        <v>254</v>
      </c>
      <c r="D11" t="s">
        <v>203</v>
      </c>
      <c r="E11">
        <v>1</v>
      </c>
      <c r="F11">
        <v>1</v>
      </c>
    </row>
    <row r="12" spans="2:6">
      <c r="B12">
        <v>10</v>
      </c>
      <c r="C12" t="s">
        <v>255</v>
      </c>
      <c r="D12" t="s">
        <v>203</v>
      </c>
      <c r="E12">
        <v>1</v>
      </c>
      <c r="F12">
        <v>1</v>
      </c>
    </row>
    <row r="13" spans="2:6">
      <c r="B13">
        <v>11</v>
      </c>
      <c r="C13" t="s">
        <v>17</v>
      </c>
      <c r="D13" t="s">
        <v>205</v>
      </c>
      <c r="E13">
        <v>0</v>
      </c>
      <c r="F13">
        <v>0</v>
      </c>
    </row>
    <row r="14" spans="2:6">
      <c r="B14">
        <v>12</v>
      </c>
      <c r="C14" t="s">
        <v>256</v>
      </c>
      <c r="D14" t="s">
        <v>203</v>
      </c>
      <c r="E14">
        <v>1</v>
      </c>
      <c r="F14">
        <v>1</v>
      </c>
    </row>
    <row r="15" spans="2:6">
      <c r="B15">
        <v>13</v>
      </c>
      <c r="C15" t="s">
        <v>257</v>
      </c>
      <c r="D15" t="s">
        <v>205</v>
      </c>
      <c r="E15">
        <v>0</v>
      </c>
      <c r="F15">
        <v>0</v>
      </c>
    </row>
    <row r="16" spans="2:6">
      <c r="B16">
        <v>14</v>
      </c>
      <c r="C16" t="s">
        <v>258</v>
      </c>
      <c r="D16" t="s">
        <v>205</v>
      </c>
      <c r="E16">
        <v>0</v>
      </c>
      <c r="F16">
        <v>0</v>
      </c>
    </row>
    <row r="17" spans="2:6">
      <c r="B17">
        <v>15</v>
      </c>
      <c r="C17" t="s">
        <v>259</v>
      </c>
      <c r="D17" t="s">
        <v>205</v>
      </c>
      <c r="E17">
        <v>0</v>
      </c>
      <c r="F17">
        <v>0</v>
      </c>
    </row>
    <row r="18" spans="2:6">
      <c r="B18">
        <v>16</v>
      </c>
      <c r="C18" t="s">
        <v>260</v>
      </c>
      <c r="D18" t="s">
        <v>203</v>
      </c>
      <c r="E18">
        <v>1</v>
      </c>
      <c r="F18">
        <v>1</v>
      </c>
    </row>
    <row r="19" spans="2:6">
      <c r="B19">
        <v>17</v>
      </c>
      <c r="C19" t="s">
        <v>261</v>
      </c>
      <c r="D19" t="s">
        <v>203</v>
      </c>
      <c r="E19">
        <v>1</v>
      </c>
      <c r="F19">
        <v>1</v>
      </c>
    </row>
    <row r="20" spans="2:6">
      <c r="B20">
        <v>18</v>
      </c>
      <c r="C20" t="s">
        <v>262</v>
      </c>
      <c r="D20" t="s">
        <v>205</v>
      </c>
      <c r="E20">
        <v>0</v>
      </c>
      <c r="F20">
        <v>0</v>
      </c>
    </row>
    <row r="21" spans="2:6">
      <c r="B21">
        <v>19</v>
      </c>
      <c r="C21" t="s">
        <v>263</v>
      </c>
      <c r="D21" t="s">
        <v>205</v>
      </c>
      <c r="E21">
        <v>0</v>
      </c>
      <c r="F21">
        <v>0</v>
      </c>
    </row>
    <row r="22" spans="2:6">
      <c r="B22">
        <v>20</v>
      </c>
      <c r="C22" t="s">
        <v>264</v>
      </c>
      <c r="D22" t="s">
        <v>205</v>
      </c>
      <c r="E22">
        <v>0</v>
      </c>
      <c r="F22">
        <v>0</v>
      </c>
    </row>
    <row r="23" spans="2:6">
      <c r="B23">
        <v>21</v>
      </c>
      <c r="C23" t="s">
        <v>265</v>
      </c>
      <c r="D23" t="s">
        <v>205</v>
      </c>
      <c r="E23">
        <v>0</v>
      </c>
      <c r="F23">
        <v>0</v>
      </c>
    </row>
    <row r="24" spans="2:6">
      <c r="B24">
        <v>22</v>
      </c>
      <c r="C24" t="s">
        <v>266</v>
      </c>
      <c r="D24" t="s">
        <v>203</v>
      </c>
      <c r="E24">
        <v>1</v>
      </c>
      <c r="F24">
        <v>1</v>
      </c>
    </row>
    <row r="25" spans="2:6">
      <c r="B25">
        <v>23</v>
      </c>
      <c r="C25" t="s">
        <v>267</v>
      </c>
      <c r="D25" t="s">
        <v>203</v>
      </c>
      <c r="E25">
        <v>1</v>
      </c>
      <c r="F25">
        <v>1</v>
      </c>
    </row>
    <row r="26" spans="2:6">
      <c r="B26">
        <v>24</v>
      </c>
      <c r="C26" t="s">
        <v>268</v>
      </c>
      <c r="D26" t="s">
        <v>203</v>
      </c>
      <c r="E26">
        <v>1</v>
      </c>
      <c r="F26">
        <v>1</v>
      </c>
    </row>
    <row r="27" spans="2:6">
      <c r="B27">
        <v>25</v>
      </c>
      <c r="C27" t="s">
        <v>269</v>
      </c>
      <c r="D27" t="s">
        <v>203</v>
      </c>
      <c r="E27">
        <v>1</v>
      </c>
      <c r="F27">
        <v>1</v>
      </c>
    </row>
    <row r="28" spans="2:6">
      <c r="B28">
        <v>26</v>
      </c>
      <c r="C28" t="s">
        <v>270</v>
      </c>
      <c r="D28" t="s">
        <v>205</v>
      </c>
      <c r="E28">
        <v>0</v>
      </c>
      <c r="F28">
        <v>0</v>
      </c>
    </row>
    <row r="29" spans="2:6">
      <c r="B29">
        <v>27</v>
      </c>
      <c r="C29" t="s">
        <v>271</v>
      </c>
      <c r="D29" t="s">
        <v>205</v>
      </c>
      <c r="E29">
        <v>0</v>
      </c>
      <c r="F29">
        <v>0</v>
      </c>
    </row>
    <row r="30" spans="2:6">
      <c r="B30">
        <v>28</v>
      </c>
      <c r="C30" t="s">
        <v>272</v>
      </c>
      <c r="D30" t="s">
        <v>203</v>
      </c>
      <c r="E30">
        <v>1</v>
      </c>
      <c r="F30">
        <v>1</v>
      </c>
    </row>
    <row r="31" spans="2:6">
      <c r="B31">
        <v>29</v>
      </c>
      <c r="C31" t="s">
        <v>273</v>
      </c>
      <c r="D31" t="s">
        <v>205</v>
      </c>
      <c r="E31">
        <v>0</v>
      </c>
      <c r="F31">
        <v>0</v>
      </c>
    </row>
    <row r="32" spans="2:6">
      <c r="B32">
        <v>30</v>
      </c>
      <c r="C32" t="s">
        <v>274</v>
      </c>
      <c r="D32" t="s">
        <v>205</v>
      </c>
      <c r="E32">
        <v>0</v>
      </c>
      <c r="F32">
        <v>0</v>
      </c>
    </row>
    <row r="33" spans="2:6">
      <c r="B33">
        <v>31</v>
      </c>
      <c r="C33" t="s">
        <v>275</v>
      </c>
      <c r="D33" t="s">
        <v>203</v>
      </c>
      <c r="E33">
        <v>1</v>
      </c>
      <c r="F33">
        <v>1</v>
      </c>
    </row>
    <row r="34" spans="2:6">
      <c r="B34">
        <v>32</v>
      </c>
      <c r="C34" t="s">
        <v>19</v>
      </c>
      <c r="D34" t="s">
        <v>203</v>
      </c>
      <c r="E34">
        <v>1</v>
      </c>
      <c r="F34">
        <v>1</v>
      </c>
    </row>
    <row r="35" spans="2:6">
      <c r="B35">
        <v>33</v>
      </c>
      <c r="C35" t="s">
        <v>276</v>
      </c>
      <c r="D35" t="s">
        <v>203</v>
      </c>
      <c r="E35">
        <v>1</v>
      </c>
      <c r="F35">
        <v>1</v>
      </c>
    </row>
    <row r="36" spans="2:6">
      <c r="B36">
        <v>34</v>
      </c>
      <c r="C36" t="s">
        <v>277</v>
      </c>
      <c r="D36" t="s">
        <v>203</v>
      </c>
      <c r="E36">
        <v>1</v>
      </c>
      <c r="F36">
        <v>1</v>
      </c>
    </row>
    <row r="37" spans="2:6">
      <c r="B37">
        <v>35</v>
      </c>
      <c r="C37" t="s">
        <v>278</v>
      </c>
      <c r="D37" t="s">
        <v>203</v>
      </c>
      <c r="E37">
        <v>1</v>
      </c>
      <c r="F37">
        <v>1</v>
      </c>
    </row>
    <row r="38" spans="2:6">
      <c r="B38">
        <v>36</v>
      </c>
      <c r="C38" t="s">
        <v>279</v>
      </c>
      <c r="D38" t="s">
        <v>203</v>
      </c>
      <c r="E38">
        <v>1</v>
      </c>
      <c r="F38">
        <v>1</v>
      </c>
    </row>
    <row r="39" spans="2:6">
      <c r="B39">
        <v>37</v>
      </c>
      <c r="C39" t="s">
        <v>280</v>
      </c>
      <c r="D39" t="s">
        <v>203</v>
      </c>
      <c r="E39">
        <v>1</v>
      </c>
      <c r="F39">
        <v>1</v>
      </c>
    </row>
    <row r="40" spans="2:6">
      <c r="B40">
        <v>38</v>
      </c>
      <c r="C40" t="s">
        <v>281</v>
      </c>
      <c r="D40" t="s">
        <v>205</v>
      </c>
      <c r="E40">
        <v>0</v>
      </c>
      <c r="F40">
        <v>0</v>
      </c>
    </row>
    <row r="41" spans="2:6">
      <c r="B41">
        <v>39</v>
      </c>
      <c r="C41" t="s">
        <v>282</v>
      </c>
      <c r="D41" t="s">
        <v>203</v>
      </c>
      <c r="E41">
        <v>1</v>
      </c>
      <c r="F41">
        <v>1</v>
      </c>
    </row>
    <row r="42" spans="2:6">
      <c r="B42">
        <v>40</v>
      </c>
      <c r="C42" t="s">
        <v>283</v>
      </c>
      <c r="D42" t="s">
        <v>203</v>
      </c>
      <c r="E42">
        <v>1</v>
      </c>
      <c r="F42">
        <v>1</v>
      </c>
    </row>
    <row r="44" spans="2:6">
      <c r="F44" s="81">
        <f>SUM(F3:F43)/40</f>
        <v>0.57499999999999996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4"/>
  <sheetViews>
    <sheetView topLeftCell="E1" workbookViewId="0">
      <selection activeCell="L3" sqref="L3:L43"/>
    </sheetView>
  </sheetViews>
  <sheetFormatPr baseColWidth="10" defaultRowHeight="15"/>
  <cols>
    <col min="1" max="1" width="12.28515625" customWidth="1"/>
    <col min="2" max="2" width="13.7109375" customWidth="1"/>
    <col min="3" max="3" width="12.42578125" customWidth="1"/>
    <col min="6" max="6" width="2" customWidth="1"/>
    <col min="7" max="7" width="2.140625" customWidth="1"/>
    <col min="8" max="8" width="16.28515625" customWidth="1"/>
    <col min="9" max="9" width="55.7109375" customWidth="1"/>
    <col min="10" max="10" width="18.42578125" customWidth="1"/>
    <col min="11" max="11" width="15.140625" bestFit="1" customWidth="1"/>
  </cols>
  <sheetData>
    <row r="1" spans="1:20">
      <c r="A1" s="21"/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>
      <c r="A2" s="21"/>
      <c r="B2" s="21"/>
      <c r="C2" s="21"/>
      <c r="D2" s="21"/>
      <c r="E2" s="21"/>
      <c r="F2" s="21"/>
      <c r="G2" s="21"/>
      <c r="H2" s="67" t="s">
        <v>284</v>
      </c>
      <c r="I2" s="67"/>
      <c r="J2" s="23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31.5" customHeight="1">
      <c r="A3" s="21"/>
      <c r="B3" s="21"/>
      <c r="C3" s="21"/>
      <c r="D3" s="21"/>
      <c r="E3" s="21"/>
      <c r="F3" s="21"/>
      <c r="G3" s="21"/>
      <c r="H3" s="9" t="s">
        <v>14</v>
      </c>
      <c r="I3" s="9" t="s">
        <v>15</v>
      </c>
      <c r="J3" s="9" t="s">
        <v>20</v>
      </c>
      <c r="K3" s="9" t="s">
        <v>18</v>
      </c>
      <c r="L3" s="9" t="s">
        <v>285</v>
      </c>
      <c r="M3" s="22"/>
      <c r="N3" s="22"/>
      <c r="O3" s="22"/>
      <c r="P3" s="22"/>
      <c r="Q3" s="22"/>
      <c r="R3" s="22"/>
      <c r="S3" s="22"/>
      <c r="T3" s="22"/>
    </row>
    <row r="4" spans="1:20" ht="35.25" customHeight="1">
      <c r="A4" s="21"/>
      <c r="B4" s="21"/>
      <c r="C4" s="21"/>
      <c r="D4" s="21"/>
      <c r="E4" s="21"/>
      <c r="F4" s="21"/>
      <c r="G4" s="21"/>
      <c r="H4" s="75">
        <v>1</v>
      </c>
      <c r="I4" s="78" t="s">
        <v>207</v>
      </c>
      <c r="J4" s="15">
        <v>5</v>
      </c>
      <c r="K4" s="16">
        <f>IF(J4=B18,C18,IF(J4=B19,C19,IF(J4=B20,C20,IF(J4=B21,C21,IF(J4=B22,C22,IF(J4=B23,C23,"FUERA DEL LIMITE"))))))</f>
        <v>1</v>
      </c>
      <c r="L4" s="16" t="s">
        <v>286</v>
      </c>
      <c r="M4" s="22"/>
      <c r="N4" s="22"/>
      <c r="O4" s="22"/>
      <c r="P4" s="22"/>
      <c r="Q4" s="22"/>
      <c r="R4" s="22"/>
      <c r="S4" s="22"/>
      <c r="T4" s="22"/>
    </row>
    <row r="5" spans="1:20" ht="35.25" customHeight="1">
      <c r="A5" s="21"/>
      <c r="B5" s="21"/>
      <c r="C5" s="21"/>
      <c r="D5" s="21"/>
      <c r="E5" s="21"/>
      <c r="F5" s="21"/>
      <c r="G5" s="21"/>
      <c r="H5" s="75">
        <v>2</v>
      </c>
      <c r="I5" s="79" t="s">
        <v>208</v>
      </c>
      <c r="J5" s="15">
        <v>5</v>
      </c>
      <c r="K5" s="16">
        <f>IF(J5=B18,C18,IF(J5=B19,C19,IF(J5=B20,C20,IF(J5=B21,C21,IF(J5=B22,C22,IF(J5=B23,C23,"FUERA DEL LIMITE"))))))</f>
        <v>1</v>
      </c>
      <c r="L5" s="16" t="s">
        <v>287</v>
      </c>
      <c r="M5" s="22"/>
      <c r="N5" s="22"/>
      <c r="O5" s="22"/>
      <c r="P5" s="22"/>
      <c r="Q5" s="22"/>
      <c r="R5" s="22"/>
      <c r="S5" s="22"/>
      <c r="T5" s="22"/>
    </row>
    <row r="6" spans="1:20" ht="45.75" customHeight="1">
      <c r="A6" s="21"/>
      <c r="B6" s="21"/>
      <c r="C6" s="21"/>
      <c r="D6" s="21"/>
      <c r="E6" s="21"/>
      <c r="F6" s="21"/>
      <c r="G6" s="21"/>
      <c r="H6" s="75">
        <v>3</v>
      </c>
      <c r="I6" s="79" t="s">
        <v>209</v>
      </c>
      <c r="J6" s="15">
        <v>4</v>
      </c>
      <c r="K6" s="16">
        <f>IF(J6=B18,C18,IF(J6=B19,C19,IF(J6=B20,C20,IF(J6=B21,C21,IF(J6=B22,C22,IF(J6=B23,C23,"FUERA DEL LIMITE"))))))</f>
        <v>0.8</v>
      </c>
      <c r="L6" s="16"/>
      <c r="M6" s="22"/>
      <c r="N6" s="22"/>
      <c r="O6" s="22"/>
      <c r="P6" s="22"/>
      <c r="Q6" s="22"/>
      <c r="R6" s="22"/>
      <c r="S6" s="22"/>
      <c r="T6" s="22"/>
    </row>
    <row r="7" spans="1:20" ht="35.25" customHeight="1">
      <c r="A7" s="21"/>
      <c r="B7" s="21"/>
      <c r="C7" s="21"/>
      <c r="D7" s="21"/>
      <c r="E7" s="21"/>
      <c r="F7" s="21"/>
      <c r="G7" s="21"/>
      <c r="H7" s="75">
        <v>4</v>
      </c>
      <c r="I7" s="79" t="s">
        <v>210</v>
      </c>
      <c r="J7" s="15">
        <v>5</v>
      </c>
      <c r="K7" s="16">
        <f>IF(J7=B18,C18,IF(J7=B19,C19,IF(J7=B20,C20,IF(J7=B21,C21,IF(J7=B22,C22,IF(J7=B23,C23,"FUERA DEL LIMITE"))))))</f>
        <v>1</v>
      </c>
      <c r="L7" s="16"/>
      <c r="M7" s="22"/>
      <c r="N7" s="22"/>
      <c r="O7" s="22"/>
      <c r="P7" s="22"/>
      <c r="Q7" s="22"/>
      <c r="R7" s="22"/>
      <c r="S7" s="22"/>
      <c r="T7" s="22"/>
    </row>
    <row r="8" spans="1:20" ht="43.5" customHeight="1">
      <c r="A8" s="21"/>
      <c r="B8" s="21"/>
      <c r="C8" s="21"/>
      <c r="D8" s="21"/>
      <c r="E8" s="21"/>
      <c r="F8" s="21"/>
      <c r="G8" s="21"/>
      <c r="H8" s="75">
        <v>5</v>
      </c>
      <c r="I8" s="79" t="s">
        <v>211</v>
      </c>
      <c r="J8" s="15">
        <v>5</v>
      </c>
      <c r="K8" s="16">
        <f>IF(J8=B18,C18,IF(J8=B19,C19,IF(J8=B20,C20,IF(J8=B21,C21,IF(J8=B22,C22,IF(J8=B23,C23,"FUERA DEL LIMITE"))))))</f>
        <v>1</v>
      </c>
      <c r="L8" s="16"/>
      <c r="M8" s="22"/>
      <c r="N8" s="22"/>
      <c r="O8" s="22"/>
      <c r="P8" s="22"/>
      <c r="Q8" s="22"/>
      <c r="R8" s="22"/>
      <c r="S8" s="22"/>
      <c r="T8" s="22"/>
    </row>
    <row r="9" spans="1:20" ht="35.25" customHeight="1">
      <c r="A9" s="21"/>
      <c r="B9" s="21"/>
      <c r="C9" s="21"/>
      <c r="D9" s="21"/>
      <c r="E9" s="21"/>
      <c r="F9" s="21"/>
      <c r="G9" s="21"/>
      <c r="H9" s="75">
        <v>6</v>
      </c>
      <c r="I9" s="80" t="s">
        <v>246</v>
      </c>
      <c r="J9" s="15">
        <v>4</v>
      </c>
      <c r="K9" s="16">
        <f>IF(J9=B18,C18,IF(J9=B19,C19,IF(J9=B20,C20,IF(J9=B21,C21,IF(J9=B22,C22,IF(J9=B23,C23,"FUERA DEL LIMITE"))))))</f>
        <v>0.8</v>
      </c>
      <c r="L9" s="16"/>
      <c r="M9" s="22"/>
      <c r="N9" s="22"/>
      <c r="O9" s="22"/>
      <c r="P9" s="22"/>
      <c r="Q9" s="22"/>
      <c r="R9" s="22"/>
      <c r="S9" s="22"/>
      <c r="T9" s="22"/>
    </row>
    <row r="10" spans="1:20" ht="35.25" customHeight="1">
      <c r="A10" s="21"/>
      <c r="B10" s="21"/>
      <c r="C10" s="21"/>
      <c r="D10" s="21"/>
      <c r="E10" s="21"/>
      <c r="F10" s="21"/>
      <c r="G10" s="21"/>
      <c r="H10" s="75">
        <v>7</v>
      </c>
      <c r="I10" s="78" t="s">
        <v>212</v>
      </c>
      <c r="J10" s="15">
        <v>5</v>
      </c>
      <c r="K10" s="16">
        <f>IF(J10=B18,C18,IF(J10=B19,C19,IF(J10=B20,C20,IF(J10=B21,C21,IF(J10=B22,C22,IF(J10=B23,C23,"FUERA DEL LIMITE"))))))</f>
        <v>1</v>
      </c>
      <c r="L10" s="16"/>
      <c r="M10" s="22"/>
      <c r="N10" s="22"/>
      <c r="O10" s="22"/>
      <c r="P10" s="22"/>
      <c r="Q10" s="22"/>
      <c r="R10" s="22"/>
      <c r="S10" s="22"/>
      <c r="T10" s="22"/>
    </row>
    <row r="11" spans="1:20" ht="35.25" customHeight="1">
      <c r="A11" s="21"/>
      <c r="B11" s="21"/>
      <c r="C11" s="21"/>
      <c r="D11" s="21"/>
      <c r="E11" s="21"/>
      <c r="F11" s="21"/>
      <c r="G11" s="21"/>
      <c r="H11" s="75">
        <v>8</v>
      </c>
      <c r="I11" s="78" t="s">
        <v>213</v>
      </c>
      <c r="J11" s="15">
        <v>5</v>
      </c>
      <c r="K11" s="16">
        <f>IF(J11=B18,C18,IF(J11=B19,C19,IF(J11=B20,C20,IF(J11=B21,C21,IF(J11=B22,C22,IF(J11=B23,C23,"FUERA DEL LIMITE"))))))</f>
        <v>1</v>
      </c>
      <c r="L11" s="16"/>
      <c r="M11" s="22"/>
      <c r="N11" s="22"/>
      <c r="O11" s="22"/>
      <c r="P11" s="22"/>
      <c r="Q11" s="22"/>
      <c r="R11" s="22"/>
      <c r="S11" s="22"/>
      <c r="T11" s="22"/>
    </row>
    <row r="12" spans="1:20" ht="38.25" customHeight="1">
      <c r="A12" s="21"/>
      <c r="B12" s="21"/>
      <c r="C12" s="21"/>
      <c r="D12" s="21"/>
      <c r="E12" s="21"/>
      <c r="F12" s="21"/>
      <c r="G12" s="21"/>
      <c r="H12" s="75">
        <v>9</v>
      </c>
      <c r="I12" s="78" t="s">
        <v>214</v>
      </c>
      <c r="J12" s="15">
        <v>5</v>
      </c>
      <c r="K12" s="16">
        <f>IF(J12=B18,C18,IF(J12=B19,C19,IF(J12=B20,C20,IF(J12=B21,C21,IF(J12=B22,C22,IF(J12=B23,C23,"FUERA DEL LIMITE"))))))</f>
        <v>1</v>
      </c>
      <c r="L12" s="16"/>
      <c r="M12" s="22"/>
      <c r="N12" s="22"/>
      <c r="O12" s="22"/>
      <c r="P12" s="22"/>
      <c r="Q12" s="22"/>
      <c r="R12" s="22"/>
      <c r="S12" s="22"/>
      <c r="T12" s="22"/>
    </row>
    <row r="13" spans="1:20" ht="35.25" customHeight="1">
      <c r="A13" s="21"/>
      <c r="B13" s="21"/>
      <c r="C13" s="21"/>
      <c r="D13" s="21"/>
      <c r="E13" s="21"/>
      <c r="F13" s="21"/>
      <c r="G13" s="21"/>
      <c r="H13" s="75">
        <v>10</v>
      </c>
      <c r="I13" s="78" t="s">
        <v>215</v>
      </c>
      <c r="J13" s="15">
        <v>5</v>
      </c>
      <c r="K13" s="16">
        <f>IF(J13=B18,C18,IF(J13=B19,C19,IF(J13=B20,C20,IF(J13=B21,C21,IF(J13=B22,C22,IF(J13=B23,C23,"FUERA DEL LIMITE"))))))</f>
        <v>1</v>
      </c>
      <c r="L13" s="16"/>
      <c r="M13" s="22"/>
      <c r="N13" s="22"/>
      <c r="O13" s="22"/>
      <c r="P13" s="22"/>
      <c r="Q13" s="22"/>
      <c r="R13" s="22"/>
      <c r="S13" s="22"/>
      <c r="T13" s="22"/>
    </row>
    <row r="14" spans="1:20" ht="39" customHeight="1">
      <c r="A14" s="21"/>
      <c r="B14" s="21"/>
      <c r="C14" s="21"/>
      <c r="D14" s="21"/>
      <c r="E14" s="21"/>
      <c r="F14" s="21"/>
      <c r="G14" s="21"/>
      <c r="H14" s="75">
        <v>11</v>
      </c>
      <c r="I14" s="78" t="s">
        <v>216</v>
      </c>
      <c r="J14" s="15">
        <v>5</v>
      </c>
      <c r="K14" s="16">
        <f>IF(J14=B18,C18,IF(J14=B19,C19,IF(J14=B20,C20,IF(J14=B21,C21,IF(J14=B22,C22,IF(J14=B23,C23,"FUERA DEL LIMITE"))))))</f>
        <v>1</v>
      </c>
      <c r="L14" s="16"/>
      <c r="M14" s="22"/>
      <c r="N14" s="22"/>
      <c r="O14" s="22"/>
      <c r="P14" s="22"/>
      <c r="Q14" s="22"/>
      <c r="R14" s="22"/>
      <c r="S14" s="22"/>
      <c r="T14" s="22"/>
    </row>
    <row r="15" spans="1:20" ht="35.25" customHeight="1">
      <c r="A15" s="21"/>
      <c r="B15" s="21"/>
      <c r="C15" s="21"/>
      <c r="D15" s="21"/>
      <c r="E15" s="21"/>
      <c r="F15" s="21"/>
      <c r="G15" s="21"/>
      <c r="H15" s="75">
        <v>12</v>
      </c>
      <c r="I15" s="78" t="s">
        <v>217</v>
      </c>
      <c r="J15" s="15">
        <v>5</v>
      </c>
      <c r="K15" s="16">
        <f>IF(J15=B18,C18,IF(J15=B19,C19,IF(J15=B20,C20,IF(J15=B21,C21,IF(J15=B22,C22,IF(J15=B23,C23,"FUERA DEL LIMITE"))))))</f>
        <v>1</v>
      </c>
      <c r="L15" s="16"/>
      <c r="M15" s="22"/>
      <c r="N15" s="22"/>
      <c r="O15" s="22"/>
      <c r="P15" s="22"/>
      <c r="Q15" s="22"/>
      <c r="R15" s="22"/>
      <c r="S15" s="22"/>
      <c r="T15" s="22"/>
    </row>
    <row r="16" spans="1:20" ht="40.5" customHeight="1">
      <c r="A16" s="22"/>
      <c r="B16" s="65" t="s">
        <v>22</v>
      </c>
      <c r="C16" s="66"/>
      <c r="D16" s="22"/>
      <c r="E16" s="22"/>
      <c r="F16" s="22"/>
      <c r="G16" s="22"/>
      <c r="H16" s="75">
        <v>13</v>
      </c>
      <c r="I16" s="78" t="s">
        <v>218</v>
      </c>
      <c r="J16" s="15">
        <v>5</v>
      </c>
      <c r="K16" s="16">
        <f>IF(J16=B18,C18,IF(J16=B19,C19,IF(J16=B20,C20,IF(J16=B21,C21,IF(J16=B22,C22,IF(J16=B23,C23,"FUERA DEL LIMITE"))))))</f>
        <v>1</v>
      </c>
      <c r="L16" s="16"/>
      <c r="M16" s="22"/>
      <c r="N16" s="22"/>
      <c r="O16" s="22"/>
      <c r="P16" s="22"/>
      <c r="Q16" s="22"/>
      <c r="R16" s="22"/>
      <c r="S16" s="22"/>
      <c r="T16" s="22"/>
    </row>
    <row r="17" spans="1:20" ht="35.25" customHeight="1">
      <c r="A17" s="22"/>
      <c r="B17" s="24" t="s">
        <v>20</v>
      </c>
      <c r="C17" s="24" t="s">
        <v>21</v>
      </c>
      <c r="D17" s="22"/>
      <c r="E17" s="22"/>
      <c r="F17" s="22"/>
      <c r="G17" s="22"/>
      <c r="H17" s="75">
        <v>14</v>
      </c>
      <c r="I17" s="78" t="s">
        <v>219</v>
      </c>
      <c r="J17" s="15">
        <v>4</v>
      </c>
      <c r="K17" s="16">
        <f>IF(J17=B18,C18,IF(J17=B19,C19,IF(J17=B20,C20,IF(J17=B21,C21,IF(J17=B22,C22,IF(J17=B23,C23,"FUERA DEL LIMITE"))))))</f>
        <v>0.8</v>
      </c>
      <c r="L17" s="16"/>
      <c r="M17" s="22"/>
      <c r="N17" s="22"/>
      <c r="O17" s="22"/>
      <c r="P17" s="22"/>
      <c r="Q17" s="22"/>
      <c r="R17" s="22"/>
      <c r="S17" s="22"/>
      <c r="T17" s="22"/>
    </row>
    <row r="18" spans="1:20" ht="35.25" customHeight="1">
      <c r="A18" s="22"/>
      <c r="B18" s="13">
        <v>0</v>
      </c>
      <c r="C18" s="14">
        <v>0</v>
      </c>
      <c r="D18" s="22"/>
      <c r="E18" s="22"/>
      <c r="F18" s="22"/>
      <c r="G18" s="22"/>
      <c r="H18" s="75">
        <v>15</v>
      </c>
      <c r="I18" s="78" t="s">
        <v>220</v>
      </c>
      <c r="J18" s="15">
        <v>4</v>
      </c>
      <c r="K18" s="16">
        <f>IF(J18=B18,C18,IF(J18=B19,C19,IF(J18=B20,C20,IF(J18=B21,C21,IF(J18=B22,C22,IF(J18=B23,C23,"FUERA DEL LIMITE"))))))</f>
        <v>0.8</v>
      </c>
      <c r="L18" s="16"/>
      <c r="M18" s="22"/>
      <c r="N18" s="22"/>
      <c r="O18" s="22"/>
      <c r="P18" s="22"/>
      <c r="Q18" s="22"/>
      <c r="R18" s="22"/>
      <c r="S18" s="22"/>
      <c r="T18" s="22"/>
    </row>
    <row r="19" spans="1:20" ht="35.25" customHeight="1">
      <c r="A19" s="22"/>
      <c r="B19" s="13">
        <v>1</v>
      </c>
      <c r="C19" s="14">
        <v>0.2</v>
      </c>
      <c r="D19" s="22"/>
      <c r="E19" s="22"/>
      <c r="F19" s="22"/>
      <c r="G19" s="22"/>
      <c r="H19" s="75">
        <v>16</v>
      </c>
      <c r="I19" s="78" t="s">
        <v>221</v>
      </c>
      <c r="J19" s="15">
        <v>5</v>
      </c>
      <c r="K19" s="16">
        <f>IF(J19=B18,C18,IF(J19=B19,C19,IF(J19=B20,C20,IF(J19=B21,C21,IF(J19=B22,C22,IF(J19=B23,C23,"FUERA DEL LIMITE"))))))</f>
        <v>1</v>
      </c>
      <c r="L19" s="16"/>
      <c r="M19" s="22"/>
      <c r="N19" s="22"/>
      <c r="O19" s="22"/>
      <c r="P19" s="22"/>
      <c r="Q19" s="22"/>
      <c r="R19" s="22"/>
      <c r="S19" s="22"/>
      <c r="T19" s="22"/>
    </row>
    <row r="20" spans="1:20" ht="35.25" customHeight="1">
      <c r="A20" s="22"/>
      <c r="B20" s="13">
        <v>2</v>
      </c>
      <c r="C20" s="14">
        <v>0.4</v>
      </c>
      <c r="D20" s="22"/>
      <c r="E20" s="22"/>
      <c r="F20" s="22"/>
      <c r="G20" s="22"/>
      <c r="H20" s="75">
        <v>17</v>
      </c>
      <c r="I20" s="78" t="s">
        <v>222</v>
      </c>
      <c r="J20" s="15">
        <v>5</v>
      </c>
      <c r="K20" s="16">
        <f>IF(J20=B18,C18,IF(J20=B19,C19,IF(J20=B20,C20,IF(J20=B21,C21,IF(J20=B22,C22,IF(J20=B23,C23,"FUERA DEL LIMITE"))))))</f>
        <v>1</v>
      </c>
      <c r="L20" s="16"/>
      <c r="M20" s="22"/>
      <c r="N20" s="22"/>
      <c r="O20" s="22"/>
      <c r="P20" s="22"/>
      <c r="Q20" s="22"/>
      <c r="R20" s="22"/>
      <c r="S20" s="22"/>
      <c r="T20" s="22"/>
    </row>
    <row r="21" spans="1:20" ht="35.25" customHeight="1">
      <c r="A21" s="22"/>
      <c r="B21" s="13">
        <v>3</v>
      </c>
      <c r="C21" s="14">
        <v>0.6</v>
      </c>
      <c r="D21" s="22"/>
      <c r="E21" s="22"/>
      <c r="F21" s="22"/>
      <c r="G21" s="22"/>
      <c r="H21" s="75">
        <v>18</v>
      </c>
      <c r="I21" s="78" t="s">
        <v>223</v>
      </c>
      <c r="J21" s="15">
        <v>5</v>
      </c>
      <c r="K21" s="16">
        <f>IF(J21=B18,C18,IF(J21=B19,C19,IF(J21=B20,C20,IF(J21=B21,C21,IF(J21=B22,C22,IF(J21=B23,C23,"FUERA DEL LIMITE"))))))</f>
        <v>1</v>
      </c>
      <c r="L21" s="16"/>
      <c r="M21" s="22"/>
      <c r="N21" s="22"/>
      <c r="O21" s="22"/>
      <c r="P21" s="22"/>
      <c r="Q21" s="22"/>
      <c r="R21" s="22"/>
      <c r="S21" s="22"/>
      <c r="T21" s="22"/>
    </row>
    <row r="22" spans="1:20" ht="35.25" customHeight="1">
      <c r="A22" s="22"/>
      <c r="B22" s="13">
        <v>4</v>
      </c>
      <c r="C22" s="14">
        <v>0.8</v>
      </c>
      <c r="D22" s="22"/>
      <c r="E22" s="22"/>
      <c r="F22" s="22"/>
      <c r="G22" s="22"/>
      <c r="H22" s="75">
        <v>19</v>
      </c>
      <c r="I22" s="78" t="s">
        <v>224</v>
      </c>
      <c r="J22" s="15">
        <v>5</v>
      </c>
      <c r="K22" s="16">
        <f>IF(J22=B18,C18,IF(J22=B19,C19,IF(J22=B20,C20,IF(J22=B21,C21,IF(J22=B22,C22,IF(J22=B23,C23,"FUERA DEL LIMITE"))))))</f>
        <v>1</v>
      </c>
      <c r="L22" s="16"/>
      <c r="M22" s="22"/>
      <c r="N22" s="22"/>
      <c r="O22" s="22"/>
      <c r="P22" s="22"/>
      <c r="Q22" s="22"/>
      <c r="R22" s="22"/>
      <c r="S22" s="22"/>
      <c r="T22" s="22"/>
    </row>
    <row r="23" spans="1:20" ht="43.5" customHeight="1">
      <c r="A23" s="22"/>
      <c r="B23" s="13">
        <v>5</v>
      </c>
      <c r="C23" s="14">
        <v>1</v>
      </c>
      <c r="D23" s="22"/>
      <c r="E23" s="22"/>
      <c r="F23" s="22"/>
      <c r="G23" s="22"/>
      <c r="H23" s="75">
        <v>20</v>
      </c>
      <c r="I23" s="78" t="s">
        <v>225</v>
      </c>
      <c r="J23" s="15">
        <v>5</v>
      </c>
      <c r="K23" s="16">
        <f>IF(J23=B18,C18,IF(J23=B19,C19,IF(J23=B20,C20,IF(J23=B21,C21,IF(J23=B22,C22,IF(J23=B23,C23,"FUERA DEL LIMITE"))))))</f>
        <v>1</v>
      </c>
      <c r="L23" s="16"/>
      <c r="M23" s="22"/>
      <c r="N23" s="22"/>
      <c r="O23" s="22"/>
      <c r="P23" s="22"/>
      <c r="Q23" s="22"/>
      <c r="R23" s="22"/>
      <c r="S23" s="22"/>
      <c r="T23" s="22"/>
    </row>
    <row r="24" spans="1:20" ht="39.75" customHeight="1">
      <c r="A24" s="22"/>
      <c r="B24" s="22"/>
      <c r="C24" s="22"/>
      <c r="D24" s="22"/>
      <c r="E24" s="22"/>
      <c r="F24" s="22"/>
      <c r="G24" s="22"/>
      <c r="H24" s="75">
        <v>21</v>
      </c>
      <c r="I24" s="78" t="s">
        <v>226</v>
      </c>
      <c r="J24" s="15">
        <v>5</v>
      </c>
      <c r="K24" s="16">
        <f>IF(J24=B18,C18,IF(J24=B19,C19,IF(J24=B20,C20,IF(J24=B21,C21,IF(J24=B22,C22,IF(J24=B23,C23,"FUERA DEL LIMITE"))))))</f>
        <v>1</v>
      </c>
      <c r="L24" s="16"/>
      <c r="M24" s="22"/>
      <c r="N24" s="22"/>
      <c r="O24" s="22"/>
      <c r="P24" s="22"/>
      <c r="Q24" s="22"/>
      <c r="R24" s="22"/>
      <c r="S24" s="22"/>
      <c r="T24" s="22"/>
    </row>
    <row r="25" spans="1:20" ht="35.25" customHeight="1">
      <c r="A25" s="22"/>
      <c r="B25" s="22"/>
      <c r="C25" s="22"/>
      <c r="D25" s="22"/>
      <c r="E25" s="22"/>
      <c r="F25" s="22"/>
      <c r="G25" s="22"/>
      <c r="H25" s="75">
        <v>22</v>
      </c>
      <c r="I25" s="78" t="s">
        <v>227</v>
      </c>
      <c r="J25" s="15">
        <v>5</v>
      </c>
      <c r="K25" s="16">
        <f>IF(J25=B18,C18,IF(J25=B19,C19,IF(J25=B20,C20,IF(J25=B21,C21,IF(J25=B22,C22,IF(J25=B23,C23,"FUERA DEL LIMITE"))))))</f>
        <v>1</v>
      </c>
      <c r="L25" s="16"/>
      <c r="M25" s="22"/>
      <c r="N25" s="22"/>
      <c r="O25" s="22"/>
      <c r="P25" s="22"/>
      <c r="Q25" s="22"/>
      <c r="R25" s="22"/>
      <c r="S25" s="22"/>
      <c r="T25" s="22"/>
    </row>
    <row r="26" spans="1:20" ht="42" customHeight="1">
      <c r="A26" s="22"/>
      <c r="B26" s="22"/>
      <c r="C26" s="22"/>
      <c r="D26" s="22"/>
      <c r="E26" s="22"/>
      <c r="F26" s="22"/>
      <c r="G26" s="22"/>
      <c r="H26" s="76">
        <v>23</v>
      </c>
      <c r="I26" s="78" t="s">
        <v>228</v>
      </c>
      <c r="J26" s="55">
        <v>5</v>
      </c>
      <c r="K26" s="56">
        <f>IF(J26=B18,C18,IF(J26=B19,C19,IF(J26=B20,C20,IF(J26=B21,C21,IF(J26=B22,C22,IF(J26=B23,C23,"FUERA DEL LIMITE"))))))</f>
        <v>1</v>
      </c>
      <c r="L26" s="16"/>
      <c r="M26" s="22"/>
      <c r="N26" s="22"/>
      <c r="O26" s="22"/>
      <c r="P26" s="22"/>
      <c r="Q26" s="22"/>
      <c r="R26" s="22"/>
      <c r="S26" s="22"/>
      <c r="T26" s="22"/>
    </row>
    <row r="27" spans="1:20" ht="43.5" customHeight="1">
      <c r="A27" s="22"/>
      <c r="B27" s="22"/>
      <c r="C27" s="22"/>
      <c r="D27" s="22"/>
      <c r="E27" s="22"/>
      <c r="F27" s="22"/>
      <c r="G27" s="22"/>
      <c r="H27" s="75">
        <v>24</v>
      </c>
      <c r="I27" s="78" t="s">
        <v>229</v>
      </c>
      <c r="J27" s="15">
        <v>5</v>
      </c>
      <c r="K27" s="56">
        <f>IF(J27=B18,C18,IF(J27=B19,C19,IF(J27=B20,C20,IF(J27=B21,C21,IF(J27=B22,C22,IF(J27=B23,C23,"FUERA DEL LIMITE"))))))</f>
        <v>1</v>
      </c>
      <c r="L27" s="16"/>
      <c r="M27" s="22"/>
      <c r="N27" s="22"/>
      <c r="O27" s="22"/>
      <c r="P27" s="22"/>
      <c r="Q27" s="22"/>
      <c r="R27" s="22"/>
      <c r="S27" s="22"/>
      <c r="T27" s="22"/>
    </row>
    <row r="28" spans="1:20" ht="43.5" customHeight="1">
      <c r="A28" s="22"/>
      <c r="B28" s="22"/>
      <c r="C28" s="22"/>
      <c r="D28" s="22"/>
      <c r="E28" s="22"/>
      <c r="F28" s="22"/>
      <c r="G28" s="22"/>
      <c r="H28" s="75">
        <v>25</v>
      </c>
      <c r="I28" s="78" t="s">
        <v>230</v>
      </c>
      <c r="J28" s="15">
        <v>4</v>
      </c>
      <c r="K28" s="16">
        <f>IF(J28=B18,C18,IF(J28=B19,C19,IF(J28=B20,C20,IF(J28=B21,C21,IF(J28=B22,C22,IF(J28=B23,C23,"FUERA DEL LIMITE"))))))</f>
        <v>0.8</v>
      </c>
      <c r="L28" s="16"/>
      <c r="M28" s="22"/>
      <c r="N28" s="22"/>
      <c r="O28" s="22"/>
      <c r="P28" s="22"/>
      <c r="Q28" s="22"/>
      <c r="R28" s="22"/>
      <c r="S28" s="22"/>
      <c r="T28" s="22"/>
    </row>
    <row r="29" spans="1:20" ht="35.25" customHeight="1">
      <c r="A29" s="22"/>
      <c r="B29" s="22"/>
      <c r="C29" s="22"/>
      <c r="D29" s="22"/>
      <c r="E29" s="22"/>
      <c r="F29" s="22"/>
      <c r="G29" s="22"/>
      <c r="H29" s="75">
        <v>26</v>
      </c>
      <c r="I29" s="78" t="s">
        <v>231</v>
      </c>
      <c r="J29" s="15">
        <v>5</v>
      </c>
      <c r="K29" s="16">
        <f>IF(J29=B18,C18,IF(J29=B19,C19,IF(J29=B20,C20,IF(J29=B21,C21,IF(J29=B22,C22,IF(J29=B23,C23,"FUERA DEL LIMITE"))))))</f>
        <v>1</v>
      </c>
      <c r="L29" s="16"/>
      <c r="M29" s="22"/>
      <c r="N29" s="22"/>
      <c r="O29" s="22"/>
      <c r="P29" s="22"/>
      <c r="Q29" s="22"/>
      <c r="R29" s="22"/>
      <c r="S29" s="22"/>
      <c r="T29" s="22"/>
    </row>
    <row r="30" spans="1:20" ht="35.25" customHeight="1">
      <c r="A30" s="22"/>
      <c r="B30" s="22"/>
      <c r="C30" s="22"/>
      <c r="D30" s="22"/>
      <c r="E30" s="22"/>
      <c r="F30" s="22"/>
      <c r="G30" s="22"/>
      <c r="H30" s="75">
        <v>27</v>
      </c>
      <c r="I30" s="78" t="s">
        <v>232</v>
      </c>
      <c r="J30" s="15">
        <v>5</v>
      </c>
      <c r="K30" s="16">
        <f>IF(J30=B18,C18,IF(J30=B19,C19,IF(J30=B20,C20,IF(J30=B21,C21,IF(J30=B22,C22,IF(J30=B23,C23,"FUERA DEL LIMITE"))))))</f>
        <v>1</v>
      </c>
      <c r="L30" s="16"/>
      <c r="M30" s="22"/>
      <c r="N30" s="22"/>
      <c r="O30" s="22"/>
      <c r="P30" s="22"/>
      <c r="Q30" s="22"/>
      <c r="R30" s="22"/>
      <c r="S30" s="22"/>
      <c r="T30" s="22"/>
    </row>
    <row r="31" spans="1:20" ht="42" customHeight="1">
      <c r="A31" s="22"/>
      <c r="B31" s="22"/>
      <c r="C31" s="22"/>
      <c r="D31" s="22"/>
      <c r="E31" s="22"/>
      <c r="F31" s="22"/>
      <c r="G31" s="22"/>
      <c r="H31" s="75">
        <v>28</v>
      </c>
      <c r="I31" s="78" t="s">
        <v>233</v>
      </c>
      <c r="J31" s="15">
        <v>4</v>
      </c>
      <c r="K31" s="16">
        <f>IF(J31=B18,C18,IF(J31=B19,C19,IF(J31=B20,C20,IF(J31=B21,C21,IF(J31=B22,C22,IF(J31=B23,C23,"FUERA DEL LIMITE"))))))</f>
        <v>0.8</v>
      </c>
      <c r="L31" s="16"/>
      <c r="M31" s="22"/>
      <c r="N31" s="22"/>
      <c r="O31" s="22"/>
      <c r="P31" s="22"/>
      <c r="Q31" s="22"/>
      <c r="R31" s="22"/>
      <c r="S31" s="22"/>
      <c r="T31" s="22"/>
    </row>
    <row r="32" spans="1:20" ht="42" customHeight="1">
      <c r="A32" s="22"/>
      <c r="B32" s="22"/>
      <c r="C32" s="22"/>
      <c r="D32" s="22"/>
      <c r="E32" s="22"/>
      <c r="F32" s="22"/>
      <c r="G32" s="22"/>
      <c r="H32" s="75">
        <v>29</v>
      </c>
      <c r="I32" s="78" t="s">
        <v>234</v>
      </c>
      <c r="J32" s="15">
        <v>5</v>
      </c>
      <c r="K32" s="16">
        <f>IF(J32=B18,C18,IF(J32=B19,C19,IF(J32=B20,C20,IF(J32=B21,C21,IF(J32=B22,C22,IF(J32=B23,C23,"FUERA DEL LIMITE"))))))</f>
        <v>1</v>
      </c>
      <c r="L32" s="16"/>
      <c r="M32" s="22"/>
      <c r="N32" s="22"/>
      <c r="O32" s="22"/>
      <c r="P32" s="22"/>
      <c r="Q32" s="22"/>
      <c r="R32" s="22"/>
      <c r="S32" s="22"/>
      <c r="T32" s="22"/>
    </row>
    <row r="33" spans="1:20" ht="42.75" customHeight="1">
      <c r="A33" s="22"/>
      <c r="B33" s="22"/>
      <c r="C33" s="22"/>
      <c r="D33" s="22"/>
      <c r="E33" s="22"/>
      <c r="F33" s="22"/>
      <c r="G33" s="22"/>
      <c r="H33" s="75">
        <v>30</v>
      </c>
      <c r="I33" s="78" t="s">
        <v>235</v>
      </c>
      <c r="J33" s="15">
        <v>5</v>
      </c>
      <c r="K33" s="16">
        <f>IF(J33=B18,C18,IF(J33=B19,C19,IF(J33=B20,C20,IF(J33=B21,C21,IF(J33=B22,C22,IF(J33=B23,C23,"FUERA DEL LIMITE"))))))</f>
        <v>1</v>
      </c>
      <c r="L33" s="16"/>
      <c r="M33" s="22"/>
      <c r="N33" s="22"/>
      <c r="O33" s="22"/>
      <c r="P33" s="22"/>
      <c r="Q33" s="22"/>
      <c r="R33" s="22"/>
      <c r="S33" s="22"/>
      <c r="T33" s="22"/>
    </row>
    <row r="34" spans="1:20" ht="39.75" customHeight="1">
      <c r="A34" s="22"/>
      <c r="B34" s="22"/>
      <c r="C34" s="22"/>
      <c r="D34" s="22"/>
      <c r="E34" s="22"/>
      <c r="F34" s="22"/>
      <c r="G34" s="22"/>
      <c r="H34" s="75">
        <v>31</v>
      </c>
      <c r="I34" s="78" t="s">
        <v>236</v>
      </c>
      <c r="J34" s="15">
        <v>5</v>
      </c>
      <c r="K34" s="16">
        <f>IF(J34=B18,C18,IF(J34=B19,C19,IF(J34=B20,C20,IF(J34=B21,C21,IF(J34=B22,C22,IF(J34=B23,C23,"FUERA DEL LIMITE"))))))</f>
        <v>1</v>
      </c>
      <c r="L34" s="16"/>
      <c r="M34" s="22"/>
      <c r="N34" s="22"/>
      <c r="O34" s="22"/>
      <c r="P34" s="22"/>
      <c r="Q34" s="22"/>
      <c r="R34" s="22"/>
      <c r="S34" s="22"/>
      <c r="T34" s="22"/>
    </row>
    <row r="35" spans="1:20" ht="37.5" customHeight="1">
      <c r="A35" s="22"/>
      <c r="B35" s="22"/>
      <c r="C35" s="22"/>
      <c r="D35" s="22"/>
      <c r="E35" s="22"/>
      <c r="F35" s="22"/>
      <c r="G35" s="22"/>
      <c r="H35" s="75">
        <v>32</v>
      </c>
      <c r="I35" s="78" t="s">
        <v>237</v>
      </c>
      <c r="J35" s="15">
        <v>5</v>
      </c>
      <c r="K35" s="16">
        <f>IF(J35=B18,C18,IF(J35=B19,C19,IF(J35=B20,C20,IF(J35=B21,C21,IF(J35=B22,C22,IF(J35=B23,C23,"FUERA DEL LIMITE"))))))</f>
        <v>1</v>
      </c>
      <c r="L35" s="16"/>
      <c r="M35" s="22"/>
      <c r="N35" s="22"/>
      <c r="O35" s="22"/>
      <c r="P35" s="22"/>
      <c r="Q35" s="22"/>
      <c r="R35" s="22"/>
      <c r="S35" s="22"/>
      <c r="T35" s="22"/>
    </row>
    <row r="36" spans="1:20" ht="35.25" customHeight="1">
      <c r="A36" s="22"/>
      <c r="B36" s="22"/>
      <c r="C36" s="22"/>
      <c r="D36" s="22"/>
      <c r="E36" s="22"/>
      <c r="F36" s="22"/>
      <c r="G36" s="22"/>
      <c r="H36" s="75">
        <v>33</v>
      </c>
      <c r="I36" s="78" t="s">
        <v>238</v>
      </c>
      <c r="J36" s="15">
        <v>5</v>
      </c>
      <c r="K36" s="16">
        <f>IF(J36=B18,C18,IF(J36=B19,C19,IF(J36=B20,C20,IF(J36=B21,C21,IF(J36=B22,C22,IF(J36=B23,C23,"FUERA DEL LIMITE"))))))</f>
        <v>1</v>
      </c>
      <c r="L36" s="16"/>
      <c r="M36" s="22"/>
      <c r="N36" s="22"/>
      <c r="O36" s="22"/>
      <c r="P36" s="22"/>
      <c r="Q36" s="22"/>
      <c r="R36" s="22"/>
      <c r="S36" s="22"/>
      <c r="T36" s="22"/>
    </row>
    <row r="37" spans="1:20" ht="35.25" customHeight="1">
      <c r="A37" s="22"/>
      <c r="B37" s="22"/>
      <c r="C37" s="22"/>
      <c r="D37" s="22"/>
      <c r="E37" s="22"/>
      <c r="F37" s="22"/>
      <c r="G37" s="22"/>
      <c r="H37" s="75">
        <v>34</v>
      </c>
      <c r="I37" s="78" t="s">
        <v>239</v>
      </c>
      <c r="J37" s="15">
        <v>4</v>
      </c>
      <c r="K37" s="16">
        <f>IF(J37=B18,C18,IF(J37=B19,C19,IF(J37=B20,C20,IF(J37=B21,C21,IF(J37=B22,C22,IF(J37=B23,C23,"FUERA DEL LIMITE"))))))</f>
        <v>0.8</v>
      </c>
      <c r="L37" s="16"/>
      <c r="M37" s="22"/>
      <c r="N37" s="22"/>
      <c r="O37" s="22"/>
      <c r="P37" s="22"/>
      <c r="Q37" s="22"/>
      <c r="R37" s="22"/>
      <c r="S37" s="22"/>
      <c r="T37" s="22"/>
    </row>
    <row r="38" spans="1:20" ht="35.25" customHeight="1">
      <c r="A38" s="22"/>
      <c r="B38" s="22"/>
      <c r="C38" s="22"/>
      <c r="D38" s="22"/>
      <c r="E38" s="22"/>
      <c r="F38" s="22"/>
      <c r="G38" s="22"/>
      <c r="H38" s="75">
        <v>35</v>
      </c>
      <c r="I38" s="78" t="s">
        <v>240</v>
      </c>
      <c r="J38" s="15">
        <v>4</v>
      </c>
      <c r="K38" s="16">
        <f>IF(J38=B18,C18,IF(J38=B19,C19,IF(J38=B20,C20,IF(J38=B21,C21,IF(J38=B22,C22,IF(J38=B23,C23,"FUERA DEL LIMITE"))))))</f>
        <v>0.8</v>
      </c>
      <c r="L38" s="16"/>
      <c r="M38" s="22"/>
      <c r="N38" s="22"/>
      <c r="O38" s="22"/>
      <c r="P38" s="22"/>
      <c r="Q38" s="22"/>
      <c r="R38" s="22"/>
      <c r="S38" s="22"/>
      <c r="T38" s="22"/>
    </row>
    <row r="39" spans="1:20" ht="35.25" customHeight="1">
      <c r="A39" s="22"/>
      <c r="B39" s="22"/>
      <c r="C39" s="22"/>
      <c r="D39" s="22"/>
      <c r="E39" s="22"/>
      <c r="F39" s="22"/>
      <c r="G39" s="22"/>
      <c r="H39" s="75">
        <v>36</v>
      </c>
      <c r="I39" s="78" t="s">
        <v>241</v>
      </c>
      <c r="J39" s="15">
        <v>5</v>
      </c>
      <c r="K39" s="16">
        <f>IF(J39=B18,C18,IF(J39=B19,C19,IF(J39=B20,C20,IF(J39=B21,C21,IF(J39=B22,C22,IF(J39=B23,C23,"FUERA DEL LIMITE"))))))</f>
        <v>1</v>
      </c>
      <c r="L39" s="16"/>
      <c r="M39" s="22"/>
      <c r="N39" s="22"/>
      <c r="O39" s="22"/>
      <c r="P39" s="22"/>
      <c r="Q39" s="22"/>
      <c r="R39" s="22"/>
      <c r="S39" s="22"/>
      <c r="T39" s="22"/>
    </row>
    <row r="40" spans="1:20" ht="35.25" customHeight="1">
      <c r="A40" s="22"/>
      <c r="B40" s="22"/>
      <c r="C40" s="22"/>
      <c r="D40" s="22"/>
      <c r="E40" s="22"/>
      <c r="F40" s="22"/>
      <c r="G40" s="22"/>
      <c r="H40" s="75">
        <v>37</v>
      </c>
      <c r="I40" s="78" t="s">
        <v>242</v>
      </c>
      <c r="J40" s="15">
        <v>5</v>
      </c>
      <c r="K40" s="16">
        <f>IF(J40=B18,C18,IF(J40=B19,C19,IF(J40=B20,C20,IF(J40=B21,C21,IF(J40=B22,C22,IF(J40=B23,C23,"FUERA DEL LIMITE"))))))</f>
        <v>1</v>
      </c>
      <c r="L40" s="16"/>
      <c r="M40" s="22"/>
      <c r="N40" s="22"/>
      <c r="O40" s="22"/>
      <c r="P40" s="22"/>
      <c r="Q40" s="22"/>
      <c r="R40" s="22"/>
      <c r="S40" s="22"/>
      <c r="T40" s="22"/>
    </row>
    <row r="41" spans="1:20" ht="35.25" customHeight="1">
      <c r="A41" s="22"/>
      <c r="B41" s="22"/>
      <c r="C41" s="22"/>
      <c r="D41" s="22"/>
      <c r="E41" s="22"/>
      <c r="F41" s="22"/>
      <c r="G41" s="22"/>
      <c r="H41" s="75">
        <v>38</v>
      </c>
      <c r="I41" s="78" t="s">
        <v>243</v>
      </c>
      <c r="J41" s="15">
        <v>3</v>
      </c>
      <c r="K41" s="16">
        <f>IF(J41=B18,C18,IF(J41=B19,C19,IF(J41=B20,C20,IF(J41=B21,C21,IF(J41=B22,C22,IF(J41=B23,C23,"FUERA DEL LIMITE"))))))</f>
        <v>0.6</v>
      </c>
      <c r="L41" s="16"/>
      <c r="M41" s="22"/>
      <c r="N41" s="22"/>
      <c r="O41" s="22"/>
      <c r="P41" s="22"/>
      <c r="Q41" s="22"/>
      <c r="R41" s="22"/>
      <c r="S41" s="22"/>
      <c r="T41" s="22"/>
    </row>
    <row r="42" spans="1:20" ht="35.25" customHeight="1">
      <c r="A42" s="22"/>
      <c r="B42" s="22"/>
      <c r="C42" s="22"/>
      <c r="D42" s="22"/>
      <c r="E42" s="22"/>
      <c r="F42" s="22"/>
      <c r="G42" s="22"/>
      <c r="H42" s="75">
        <v>39</v>
      </c>
      <c r="I42" s="78" t="s">
        <v>244</v>
      </c>
      <c r="J42" s="15">
        <v>4</v>
      </c>
      <c r="K42" s="16">
        <f>IF(J42=B18,C18,IF(J42=B19,C19,IF(J42=B20,C20,IF(J42=B21,C21,IF(J42=B22,C22,IF(J42=B23,C23,"FUERA DEL LIMITE"))))))</f>
        <v>0.8</v>
      </c>
      <c r="L42" s="16"/>
      <c r="M42" s="22"/>
      <c r="N42" s="22"/>
      <c r="O42" s="22"/>
      <c r="P42" s="22"/>
      <c r="Q42" s="22"/>
      <c r="R42" s="22"/>
      <c r="S42" s="22"/>
      <c r="T42" s="22"/>
    </row>
    <row r="43" spans="1:20" ht="42" customHeight="1">
      <c r="A43" s="22"/>
      <c r="B43" s="22"/>
      <c r="C43" s="22"/>
      <c r="D43" s="22"/>
      <c r="E43" s="22"/>
      <c r="F43" s="22"/>
      <c r="G43" s="22"/>
      <c r="H43" s="75">
        <v>40</v>
      </c>
      <c r="I43" s="78" t="s">
        <v>245</v>
      </c>
      <c r="J43" s="15">
        <v>5</v>
      </c>
      <c r="K43" s="16">
        <f>IF(J43=B18,C18,IF(J43=B19,C19,IF(J43=B20,C20,IF(J43=B21,C21,IF(J43=B22,C22,IF(J43=B23,C23,"FUERA DEL LIMITE"))))))</f>
        <v>1</v>
      </c>
      <c r="L43" s="16"/>
      <c r="M43" s="22"/>
      <c r="N43" s="22"/>
      <c r="O43" s="22"/>
      <c r="P43" s="22"/>
      <c r="Q43" s="22"/>
      <c r="R43" s="22"/>
      <c r="S43" s="22"/>
      <c r="T43" s="22"/>
    </row>
    <row r="44" spans="1:20" ht="27.75" customHeight="1">
      <c r="A44" s="22"/>
      <c r="B44" s="22"/>
      <c r="C44" s="22"/>
      <c r="D44" s="22"/>
      <c r="E44" s="22"/>
      <c r="F44" s="22"/>
      <c r="G44" s="22"/>
      <c r="H44" s="75"/>
      <c r="I44" s="77"/>
      <c r="J44" s="77"/>
      <c r="K44" s="11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27.75" customHeight="1">
      <c r="A45" s="22"/>
      <c r="B45" s="22"/>
      <c r="C45" s="22"/>
      <c r="D45" s="22"/>
      <c r="E45" s="22"/>
      <c r="F45" s="22"/>
      <c r="G45" s="22"/>
      <c r="H45" s="75"/>
      <c r="I45" s="12" t="s">
        <v>199</v>
      </c>
      <c r="J45" s="12"/>
      <c r="K45" s="64">
        <f>SUM(K4:K44)/40</f>
        <v>0.94499999999999995</v>
      </c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27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ht="27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1:20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1:2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1:20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</sheetData>
  <mergeCells count="2">
    <mergeCell ref="B16:C16"/>
    <mergeCell ref="H2:I2"/>
  </mergeCell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7" sqref="B27"/>
    </sheetView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5"/>
  <sheetViews>
    <sheetView workbookViewId="0">
      <selection activeCell="D18" sqref="D18"/>
    </sheetView>
  </sheetViews>
  <sheetFormatPr baseColWidth="10" defaultRowHeight="15"/>
  <cols>
    <col min="1" max="1" width="5.42578125" customWidth="1"/>
    <col min="2" max="2" width="7.28515625" customWidth="1"/>
    <col min="3" max="3" width="49.7109375" customWidth="1"/>
    <col min="4" max="4" width="11.5703125" customWidth="1"/>
    <col min="5" max="5" width="19.42578125" customWidth="1"/>
    <col min="6" max="6" width="24.5703125" customWidth="1"/>
  </cols>
  <sheetData>
    <row r="2" spans="1:5" ht="19.5" customHeight="1">
      <c r="B2" s="34"/>
      <c r="C2" s="26" t="s">
        <v>116</v>
      </c>
      <c r="D2" s="27" t="s">
        <v>117</v>
      </c>
      <c r="E2" s="39" t="s">
        <v>119</v>
      </c>
    </row>
    <row r="3" spans="1:5">
      <c r="A3" s="36">
        <v>1</v>
      </c>
      <c r="B3" s="33"/>
      <c r="C3" s="28" t="s">
        <v>23</v>
      </c>
      <c r="D3" s="29">
        <v>1</v>
      </c>
      <c r="E3" s="35">
        <f>IF(D3=1,1,0)</f>
        <v>1</v>
      </c>
    </row>
    <row r="4" spans="1:5">
      <c r="A4" s="36">
        <v>2</v>
      </c>
      <c r="B4" s="33"/>
      <c r="C4" s="28" t="s">
        <v>24</v>
      </c>
      <c r="D4" s="29">
        <v>1</v>
      </c>
      <c r="E4" s="35">
        <f t="shared" ref="E4:E53" si="0">IF(D4=1,1,0)</f>
        <v>1</v>
      </c>
    </row>
    <row r="5" spans="1:5">
      <c r="A5" s="36">
        <v>3</v>
      </c>
      <c r="B5" s="33">
        <v>1</v>
      </c>
      <c r="C5" s="28" t="s">
        <v>115</v>
      </c>
      <c r="D5" s="29">
        <v>1</v>
      </c>
      <c r="E5" s="35">
        <f t="shared" si="0"/>
        <v>1</v>
      </c>
    </row>
    <row r="6" spans="1:5">
      <c r="A6" s="36">
        <v>4</v>
      </c>
      <c r="B6" s="33" t="s">
        <v>25</v>
      </c>
      <c r="C6" s="30" t="s">
        <v>26</v>
      </c>
      <c r="D6" s="29">
        <v>1</v>
      </c>
      <c r="E6" s="35">
        <f t="shared" si="0"/>
        <v>1</v>
      </c>
    </row>
    <row r="7" spans="1:5">
      <c r="A7" s="36">
        <v>5</v>
      </c>
      <c r="B7" s="33" t="s">
        <v>27</v>
      </c>
      <c r="C7" s="31" t="s">
        <v>28</v>
      </c>
      <c r="D7" s="29">
        <v>1</v>
      </c>
      <c r="E7" s="35">
        <f t="shared" si="0"/>
        <v>1</v>
      </c>
    </row>
    <row r="8" spans="1:5">
      <c r="A8" s="36">
        <v>6</v>
      </c>
      <c r="B8" s="33" t="s">
        <v>29</v>
      </c>
      <c r="C8" s="31" t="s">
        <v>30</v>
      </c>
      <c r="D8" s="29">
        <v>0.99</v>
      </c>
      <c r="E8" s="35">
        <f t="shared" si="0"/>
        <v>0</v>
      </c>
    </row>
    <row r="9" spans="1:5">
      <c r="A9" s="36">
        <v>7</v>
      </c>
      <c r="B9" s="33" t="s">
        <v>31</v>
      </c>
      <c r="C9" s="31" t="s">
        <v>32</v>
      </c>
      <c r="D9" s="29">
        <v>1</v>
      </c>
      <c r="E9" s="35">
        <f t="shared" si="0"/>
        <v>1</v>
      </c>
    </row>
    <row r="10" spans="1:5">
      <c r="A10" s="36">
        <v>8</v>
      </c>
      <c r="B10" s="33" t="s">
        <v>33</v>
      </c>
      <c r="C10" s="31" t="s">
        <v>34</v>
      </c>
      <c r="D10" s="29">
        <v>1</v>
      </c>
      <c r="E10" s="35">
        <f t="shared" si="0"/>
        <v>1</v>
      </c>
    </row>
    <row r="11" spans="1:5">
      <c r="A11" s="36">
        <v>9</v>
      </c>
      <c r="B11" s="33" t="s">
        <v>35</v>
      </c>
      <c r="C11" s="30" t="s">
        <v>36</v>
      </c>
      <c r="D11" s="29">
        <v>1</v>
      </c>
      <c r="E11" s="35">
        <f t="shared" si="0"/>
        <v>1</v>
      </c>
    </row>
    <row r="12" spans="1:5">
      <c r="A12" s="36">
        <v>10</v>
      </c>
      <c r="B12" s="33">
        <v>2</v>
      </c>
      <c r="C12" s="28" t="s">
        <v>38</v>
      </c>
      <c r="D12" s="29">
        <v>1</v>
      </c>
      <c r="E12" s="35">
        <f t="shared" si="0"/>
        <v>1</v>
      </c>
    </row>
    <row r="13" spans="1:5">
      <c r="A13" s="36">
        <v>11</v>
      </c>
      <c r="B13" s="33">
        <v>3</v>
      </c>
      <c r="C13" s="28" t="s">
        <v>40</v>
      </c>
      <c r="D13" s="29">
        <v>1</v>
      </c>
      <c r="E13" s="35">
        <f t="shared" si="0"/>
        <v>1</v>
      </c>
    </row>
    <row r="14" spans="1:5">
      <c r="A14" s="36">
        <v>12</v>
      </c>
      <c r="B14" s="33">
        <v>4</v>
      </c>
      <c r="C14" s="28" t="s">
        <v>42</v>
      </c>
      <c r="D14" s="29">
        <f>SUM(D15:D17)/3</f>
        <v>1</v>
      </c>
      <c r="E14" s="35">
        <f t="shared" si="0"/>
        <v>1</v>
      </c>
    </row>
    <row r="15" spans="1:5">
      <c r="A15" s="36">
        <v>13</v>
      </c>
      <c r="B15" s="33" t="s">
        <v>43</v>
      </c>
      <c r="C15" s="30" t="s">
        <v>44</v>
      </c>
      <c r="D15" s="29">
        <v>1</v>
      </c>
      <c r="E15" s="35">
        <f t="shared" si="0"/>
        <v>1</v>
      </c>
    </row>
    <row r="16" spans="1:5">
      <c r="A16" s="36">
        <v>14</v>
      </c>
      <c r="B16" s="33" t="s">
        <v>45</v>
      </c>
      <c r="C16" s="30" t="s">
        <v>46</v>
      </c>
      <c r="D16" s="29">
        <v>1</v>
      </c>
      <c r="E16" s="35">
        <f t="shared" si="0"/>
        <v>1</v>
      </c>
    </row>
    <row r="17" spans="1:5">
      <c r="A17" s="36">
        <v>15</v>
      </c>
      <c r="B17" s="33" t="s">
        <v>47</v>
      </c>
      <c r="C17" s="30" t="s">
        <v>48</v>
      </c>
      <c r="D17" s="29">
        <v>1</v>
      </c>
      <c r="E17" s="35">
        <f t="shared" si="0"/>
        <v>1</v>
      </c>
    </row>
    <row r="18" spans="1:5">
      <c r="A18" s="36">
        <v>16</v>
      </c>
      <c r="B18" s="33">
        <v>5</v>
      </c>
      <c r="C18" s="28" t="s">
        <v>49</v>
      </c>
      <c r="D18" s="29">
        <f>SUM(D35,D28,D23,D19)/4</f>
        <v>0.79166666666666663</v>
      </c>
      <c r="E18" s="35">
        <f t="shared" si="0"/>
        <v>0</v>
      </c>
    </row>
    <row r="19" spans="1:5">
      <c r="A19" s="36">
        <v>17</v>
      </c>
      <c r="B19" s="33" t="s">
        <v>50</v>
      </c>
      <c r="C19" s="30" t="s">
        <v>51</v>
      </c>
      <c r="D19" s="29">
        <f>SUM(D20:D22)/3</f>
        <v>0.40000000000000008</v>
      </c>
      <c r="E19" s="35">
        <f t="shared" si="0"/>
        <v>0</v>
      </c>
    </row>
    <row r="20" spans="1:5">
      <c r="A20" s="36">
        <v>18</v>
      </c>
      <c r="B20" s="33" t="s">
        <v>52</v>
      </c>
      <c r="C20" s="31" t="s">
        <v>53</v>
      </c>
      <c r="D20" s="29">
        <v>1</v>
      </c>
      <c r="E20" s="35">
        <f t="shared" si="0"/>
        <v>1</v>
      </c>
    </row>
    <row r="21" spans="1:5">
      <c r="A21" s="36">
        <v>19</v>
      </c>
      <c r="B21" s="33" t="s">
        <v>54</v>
      </c>
      <c r="C21" s="31" t="s">
        <v>55</v>
      </c>
      <c r="D21" s="29">
        <v>0.1</v>
      </c>
      <c r="E21" s="35">
        <f t="shared" si="0"/>
        <v>0</v>
      </c>
    </row>
    <row r="22" spans="1:5">
      <c r="A22" s="36">
        <v>20</v>
      </c>
      <c r="B22" s="33" t="s">
        <v>56</v>
      </c>
      <c r="C22" s="31" t="s">
        <v>57</v>
      </c>
      <c r="D22" s="29">
        <v>0.1</v>
      </c>
      <c r="E22" s="35">
        <f t="shared" si="0"/>
        <v>0</v>
      </c>
    </row>
    <row r="23" spans="1:5">
      <c r="A23" s="36">
        <v>21</v>
      </c>
      <c r="B23" s="33" t="s">
        <v>58</v>
      </c>
      <c r="C23" s="30" t="s">
        <v>59</v>
      </c>
      <c r="D23" s="29">
        <f>SUM(D24:D27)/4</f>
        <v>0.95</v>
      </c>
      <c r="E23" s="35">
        <f t="shared" si="0"/>
        <v>0</v>
      </c>
    </row>
    <row r="24" spans="1:5">
      <c r="A24" s="36">
        <v>22</v>
      </c>
      <c r="B24" s="33" t="s">
        <v>60</v>
      </c>
      <c r="C24" s="31" t="s">
        <v>61</v>
      </c>
      <c r="D24" s="29">
        <v>0.8</v>
      </c>
      <c r="E24" s="35">
        <f t="shared" si="0"/>
        <v>0</v>
      </c>
    </row>
    <row r="25" spans="1:5">
      <c r="A25" s="36">
        <v>23</v>
      </c>
      <c r="B25" s="33" t="s">
        <v>62</v>
      </c>
      <c r="C25" s="31" t="s">
        <v>63</v>
      </c>
      <c r="D25" s="29">
        <v>1</v>
      </c>
      <c r="E25" s="35">
        <f t="shared" si="0"/>
        <v>1</v>
      </c>
    </row>
    <row r="26" spans="1:5">
      <c r="A26" s="36">
        <v>24</v>
      </c>
      <c r="B26" s="33" t="s">
        <v>64</v>
      </c>
      <c r="C26" s="31" t="s">
        <v>65</v>
      </c>
      <c r="D26" s="29">
        <v>1</v>
      </c>
      <c r="E26" s="35">
        <f t="shared" si="0"/>
        <v>1</v>
      </c>
    </row>
    <row r="27" spans="1:5">
      <c r="A27" s="36">
        <v>25</v>
      </c>
      <c r="B27" s="33" t="s">
        <v>66</v>
      </c>
      <c r="C27" s="31" t="s">
        <v>67</v>
      </c>
      <c r="D27" s="29">
        <v>1</v>
      </c>
      <c r="E27" s="35">
        <f t="shared" si="0"/>
        <v>1</v>
      </c>
    </row>
    <row r="28" spans="1:5">
      <c r="A28" s="36">
        <v>26</v>
      </c>
      <c r="B28" s="33" t="s">
        <v>68</v>
      </c>
      <c r="C28" s="30" t="s">
        <v>69</v>
      </c>
      <c r="D28" s="29">
        <f>SUM(D29:D34)/6</f>
        <v>0.81666666666666676</v>
      </c>
      <c r="E28" s="35">
        <f t="shared" si="0"/>
        <v>0</v>
      </c>
    </row>
    <row r="29" spans="1:5">
      <c r="A29" s="36">
        <v>27</v>
      </c>
      <c r="B29" s="33" t="s">
        <v>70</v>
      </c>
      <c r="C29" s="31" t="s">
        <v>71</v>
      </c>
      <c r="D29" s="29">
        <v>1</v>
      </c>
      <c r="E29" s="35">
        <f t="shared" si="0"/>
        <v>1</v>
      </c>
    </row>
    <row r="30" spans="1:5">
      <c r="A30" s="36">
        <v>28</v>
      </c>
      <c r="B30" s="33" t="s">
        <v>72</v>
      </c>
      <c r="C30" s="31" t="s">
        <v>73</v>
      </c>
      <c r="D30" s="29">
        <v>0.7</v>
      </c>
      <c r="E30" s="35">
        <f t="shared" si="0"/>
        <v>0</v>
      </c>
    </row>
    <row r="31" spans="1:5">
      <c r="A31" s="36">
        <v>29</v>
      </c>
      <c r="B31" s="33" t="s">
        <v>74</v>
      </c>
      <c r="C31" s="31" t="s">
        <v>75</v>
      </c>
      <c r="D31" s="29">
        <v>0.9</v>
      </c>
      <c r="E31" s="35">
        <f t="shared" si="0"/>
        <v>0</v>
      </c>
    </row>
    <row r="32" spans="1:5">
      <c r="A32" s="36">
        <v>30</v>
      </c>
      <c r="B32" s="33" t="s">
        <v>76</v>
      </c>
      <c r="C32" s="31" t="s">
        <v>77</v>
      </c>
      <c r="D32" s="29">
        <v>0.8</v>
      </c>
      <c r="E32" s="35">
        <f t="shared" si="0"/>
        <v>0</v>
      </c>
    </row>
    <row r="33" spans="1:5">
      <c r="A33" s="36">
        <v>31</v>
      </c>
      <c r="B33" s="33" t="s">
        <v>78</v>
      </c>
      <c r="C33" s="31" t="s">
        <v>79</v>
      </c>
      <c r="D33" s="29">
        <v>1</v>
      </c>
      <c r="E33" s="35">
        <f t="shared" si="0"/>
        <v>1</v>
      </c>
    </row>
    <row r="34" spans="1:5">
      <c r="A34" s="36">
        <v>32</v>
      </c>
      <c r="B34" s="33" t="s">
        <v>80</v>
      </c>
      <c r="C34" s="31" t="s">
        <v>81</v>
      </c>
      <c r="D34" s="29">
        <v>0.5</v>
      </c>
      <c r="E34" s="35">
        <f t="shared" si="0"/>
        <v>0</v>
      </c>
    </row>
    <row r="35" spans="1:5">
      <c r="A35" s="36">
        <v>33</v>
      </c>
      <c r="B35" s="33" t="s">
        <v>82</v>
      </c>
      <c r="C35" s="30" t="s">
        <v>83</v>
      </c>
      <c r="D35" s="29">
        <v>1</v>
      </c>
      <c r="E35" s="35">
        <f t="shared" si="0"/>
        <v>1</v>
      </c>
    </row>
    <row r="36" spans="1:5">
      <c r="A36" s="36">
        <v>34</v>
      </c>
      <c r="B36" s="33">
        <v>6</v>
      </c>
      <c r="C36" s="28" t="s">
        <v>84</v>
      </c>
      <c r="D36" s="29">
        <f>SUM(D37:D40)/4</f>
        <v>1</v>
      </c>
      <c r="E36" s="35">
        <f t="shared" si="0"/>
        <v>1</v>
      </c>
    </row>
    <row r="37" spans="1:5">
      <c r="A37" s="36">
        <v>35</v>
      </c>
      <c r="B37" s="33" t="s">
        <v>85</v>
      </c>
      <c r="C37" s="30" t="s">
        <v>86</v>
      </c>
      <c r="D37" s="29">
        <v>1</v>
      </c>
      <c r="E37" s="35">
        <f t="shared" si="0"/>
        <v>1</v>
      </c>
    </row>
    <row r="38" spans="1:5">
      <c r="A38" s="36">
        <v>36</v>
      </c>
      <c r="B38" s="33" t="s">
        <v>87</v>
      </c>
      <c r="C38" s="30" t="s">
        <v>88</v>
      </c>
      <c r="D38" s="29">
        <v>1</v>
      </c>
      <c r="E38" s="35">
        <f t="shared" si="0"/>
        <v>1</v>
      </c>
    </row>
    <row r="39" spans="1:5">
      <c r="A39" s="36">
        <v>37</v>
      </c>
      <c r="B39" s="33" t="s">
        <v>89</v>
      </c>
      <c r="C39" s="30" t="s">
        <v>90</v>
      </c>
      <c r="D39" s="29">
        <v>1</v>
      </c>
      <c r="E39" s="35">
        <f t="shared" si="0"/>
        <v>1</v>
      </c>
    </row>
    <row r="40" spans="1:5">
      <c r="A40" s="36">
        <v>38</v>
      </c>
      <c r="B40" s="33" t="s">
        <v>91</v>
      </c>
      <c r="C40" s="30" t="s">
        <v>92</v>
      </c>
      <c r="D40" s="29">
        <v>1</v>
      </c>
      <c r="E40" s="35">
        <f t="shared" si="0"/>
        <v>1</v>
      </c>
    </row>
    <row r="41" spans="1:5">
      <c r="A41" s="36">
        <v>39</v>
      </c>
      <c r="B41" s="33">
        <v>7</v>
      </c>
      <c r="C41" s="28" t="s">
        <v>93</v>
      </c>
      <c r="D41" s="29">
        <f>SUM(D42:D49)/8</f>
        <v>0.98750000000000004</v>
      </c>
      <c r="E41" s="35">
        <f t="shared" si="0"/>
        <v>0</v>
      </c>
    </row>
    <row r="42" spans="1:5">
      <c r="A42" s="36">
        <v>40</v>
      </c>
      <c r="B42" s="33" t="s">
        <v>94</v>
      </c>
      <c r="C42" s="30" t="s">
        <v>95</v>
      </c>
      <c r="D42" s="29">
        <v>1</v>
      </c>
      <c r="E42" s="35">
        <f t="shared" si="0"/>
        <v>1</v>
      </c>
    </row>
    <row r="43" spans="1:5">
      <c r="A43" s="36">
        <v>41</v>
      </c>
      <c r="B43" s="33" t="s">
        <v>96</v>
      </c>
      <c r="C43" s="30" t="s">
        <v>97</v>
      </c>
      <c r="D43" s="29">
        <v>1</v>
      </c>
      <c r="E43" s="35">
        <f t="shared" si="0"/>
        <v>1</v>
      </c>
    </row>
    <row r="44" spans="1:5">
      <c r="A44" s="36">
        <v>42</v>
      </c>
      <c r="B44" s="33" t="s">
        <v>98</v>
      </c>
      <c r="C44" s="30" t="s">
        <v>99</v>
      </c>
      <c r="D44" s="29">
        <v>1</v>
      </c>
      <c r="E44" s="35">
        <f t="shared" si="0"/>
        <v>1</v>
      </c>
    </row>
    <row r="45" spans="1:5">
      <c r="A45" s="36">
        <v>43</v>
      </c>
      <c r="B45" s="33" t="s">
        <v>100</v>
      </c>
      <c r="C45" s="30" t="s">
        <v>101</v>
      </c>
      <c r="D45" s="29">
        <v>1</v>
      </c>
      <c r="E45" s="35">
        <f t="shared" si="0"/>
        <v>1</v>
      </c>
    </row>
    <row r="46" spans="1:5">
      <c r="A46" s="36">
        <v>44</v>
      </c>
      <c r="B46" s="33" t="s">
        <v>102</v>
      </c>
      <c r="C46" s="30" t="s">
        <v>103</v>
      </c>
      <c r="D46" s="29">
        <v>1</v>
      </c>
      <c r="E46" s="35">
        <f t="shared" si="0"/>
        <v>1</v>
      </c>
    </row>
    <row r="47" spans="1:5">
      <c r="A47" s="36">
        <v>45</v>
      </c>
      <c r="B47" s="33" t="s">
        <v>104</v>
      </c>
      <c r="C47" s="30" t="s">
        <v>105</v>
      </c>
      <c r="D47" s="29">
        <v>0.9</v>
      </c>
      <c r="E47" s="35">
        <f t="shared" si="0"/>
        <v>0</v>
      </c>
    </row>
    <row r="48" spans="1:5">
      <c r="A48" s="36">
        <v>46</v>
      </c>
      <c r="B48" s="33" t="s">
        <v>106</v>
      </c>
      <c r="C48" s="30" t="s">
        <v>107</v>
      </c>
      <c r="D48" s="29">
        <v>1</v>
      </c>
      <c r="E48" s="35">
        <f t="shared" si="0"/>
        <v>1</v>
      </c>
    </row>
    <row r="49" spans="1:5">
      <c r="A49" s="36">
        <v>47</v>
      </c>
      <c r="B49" s="33" t="s">
        <v>108</v>
      </c>
      <c r="C49" s="30" t="s">
        <v>109</v>
      </c>
      <c r="D49" s="29">
        <v>1</v>
      </c>
      <c r="E49" s="35">
        <f t="shared" si="0"/>
        <v>1</v>
      </c>
    </row>
    <row r="50" spans="1:5">
      <c r="A50" s="36">
        <v>48</v>
      </c>
      <c r="B50" s="33">
        <v>8</v>
      </c>
      <c r="C50" s="28" t="s">
        <v>110</v>
      </c>
      <c r="D50" s="29">
        <f>SUM(D51:D53)/3</f>
        <v>0.9</v>
      </c>
      <c r="E50" s="35">
        <f t="shared" si="0"/>
        <v>0</v>
      </c>
    </row>
    <row r="51" spans="1:5">
      <c r="A51" s="36">
        <v>49</v>
      </c>
      <c r="B51" s="33" t="s">
        <v>111</v>
      </c>
      <c r="C51" s="30" t="s">
        <v>112</v>
      </c>
      <c r="D51" s="29">
        <v>1</v>
      </c>
      <c r="E51" s="35">
        <f t="shared" si="0"/>
        <v>1</v>
      </c>
    </row>
    <row r="52" spans="1:5">
      <c r="A52" s="36">
        <v>50</v>
      </c>
      <c r="B52" s="33" t="s">
        <v>113</v>
      </c>
      <c r="C52" s="30" t="s">
        <v>1</v>
      </c>
      <c r="D52" s="29">
        <f>'Tabla de Reporte'!E5</f>
        <v>0.7</v>
      </c>
      <c r="E52" s="35">
        <f t="shared" si="0"/>
        <v>0</v>
      </c>
    </row>
    <row r="53" spans="1:5">
      <c r="A53" s="36">
        <v>51</v>
      </c>
      <c r="B53" s="33"/>
      <c r="C53" s="28" t="s">
        <v>114</v>
      </c>
      <c r="D53" s="29">
        <v>1</v>
      </c>
      <c r="E53" s="35">
        <f t="shared" si="0"/>
        <v>1</v>
      </c>
    </row>
    <row r="54" spans="1:5">
      <c r="B54" s="25"/>
      <c r="C54" s="25"/>
      <c r="D54" s="25"/>
      <c r="E54" s="35"/>
    </row>
    <row r="55" spans="1:5" ht="21">
      <c r="B55" s="25"/>
      <c r="C55" s="32" t="s">
        <v>118</v>
      </c>
      <c r="D55" s="62">
        <f>SUM(D3:D53)/51</f>
        <v>0.90854575163398676</v>
      </c>
      <c r="E55" s="63">
        <f>SUM(E3:E53)</f>
        <v>35</v>
      </c>
    </row>
  </sheetData>
  <hyperlinks>
    <hyperlink ref="C3" location="_Toc239637526" display="_Toc239637526"/>
    <hyperlink ref="C4" location="_Toc239637527" display="_Toc239637527"/>
    <hyperlink ref="C5" location="_Toc239637528" display="_Toc239637528"/>
    <hyperlink ref="C6" location="_Toc239637529" display="_Toc239637529"/>
    <hyperlink ref="C7" location="_Toc239637530" display="_Toc239637530"/>
    <hyperlink ref="C8" location="_Toc239637532" display="_Toc239637532"/>
    <hyperlink ref="C9" location="_Toc239637533" display="_Toc239637533"/>
    <hyperlink ref="C10" location="_Toc239637534" display="_Toc239637534"/>
    <hyperlink ref="C11" location="_Toc239637535" display="_Toc239637535"/>
    <hyperlink ref="C12" location="_Toc239637536" display="_Toc239637536"/>
    <hyperlink ref="C13" location="_Toc239637537" display="_Toc239637537"/>
    <hyperlink ref="C14" location="_Toc239637538" display="_Toc239637538"/>
    <hyperlink ref="C15" location="_Toc239637539" display="_Toc239637539"/>
    <hyperlink ref="C16" location="_Toc239637540" display="_Toc239637540"/>
    <hyperlink ref="C17" location="_Toc239637541" display="_Toc239637541"/>
    <hyperlink ref="C18" location="_Toc239637542" display="_Toc239637542"/>
    <hyperlink ref="C19" location="_Toc239637543" display="_Toc239637543"/>
    <hyperlink ref="C20" location="_Toc239637544" display="_Toc239637544"/>
    <hyperlink ref="C21" location="_Toc239637545" display="_Toc239637545"/>
    <hyperlink ref="C22" location="_Toc239637546" display="_Toc239637546"/>
    <hyperlink ref="C23" location="_Toc239637547" display="_Toc239637547"/>
    <hyperlink ref="C24" location="_Toc239637548" display="_Toc239637548"/>
    <hyperlink ref="C25" location="_Toc239637549" display="_Toc239637549"/>
    <hyperlink ref="C26" location="_Toc239637550" display="_Toc239637550"/>
    <hyperlink ref="C27" location="_Toc239637551" display="_Toc239637551"/>
    <hyperlink ref="C28" location="_Toc239637552" display="_Toc239637552"/>
    <hyperlink ref="C29" location="_Toc239637553" display="_Toc239637553"/>
    <hyperlink ref="C30" location="_Toc239637554" display="_Toc239637554"/>
    <hyperlink ref="C31" location="_Toc239637555" display="_Toc239637555"/>
    <hyperlink ref="C32" location="_Toc239637556" display="_Toc239637556"/>
    <hyperlink ref="C33" location="_Toc239637557" display="_Toc239637557"/>
    <hyperlink ref="C34" location="_Toc239637558" display="_Toc239637558"/>
    <hyperlink ref="C35" location="_Toc239637559" display="_Toc239637559"/>
    <hyperlink ref="C36" location="_Toc239637560" display="_Toc239637560"/>
    <hyperlink ref="C37" location="_Toc239637561" display="_Toc239637561"/>
    <hyperlink ref="C38" location="_Toc239637562" display="_Toc239637562"/>
    <hyperlink ref="C39" location="_Toc239637563" display="_Toc239637563"/>
    <hyperlink ref="C40" location="_Toc239637564" display="_Toc239637564"/>
    <hyperlink ref="C41" location="_Toc239637565" display="_Toc239637565"/>
    <hyperlink ref="C42" location="_Toc239637566" display="_Toc239637566"/>
    <hyperlink ref="C43" location="_Toc239637567" display="_Toc239637567"/>
    <hyperlink ref="C44" location="_Toc239637568" display="_Toc239637568"/>
    <hyperlink ref="C45" location="_Toc239637569" display="_Toc239637569"/>
    <hyperlink ref="C46" location="_Toc239637570" display="_Toc239637570"/>
    <hyperlink ref="C47" location="_Toc239637571" display="_Toc239637571"/>
    <hyperlink ref="C48" location="_Toc239637572" display="_Toc239637572"/>
    <hyperlink ref="C49" location="_Toc239637573" display="_Toc239637573"/>
    <hyperlink ref="C50" location="_Toc239637574" display="_Toc239637574"/>
    <hyperlink ref="C51" location="_Toc239637575" display="_Toc239637575"/>
    <hyperlink ref="C52" location="_Toc239637576" display="_Toc239637576"/>
    <hyperlink ref="C53" location="_Toc239637577" display="_Toc23963757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E47"/>
  <sheetViews>
    <sheetView topLeftCell="A34" workbookViewId="0">
      <selection activeCell="D47" sqref="D47:E47"/>
    </sheetView>
  </sheetViews>
  <sheetFormatPr baseColWidth="10" defaultRowHeight="15"/>
  <cols>
    <col min="1" max="1" width="6.85546875" customWidth="1"/>
    <col min="2" max="2" width="12.5703125" customWidth="1"/>
    <col min="3" max="3" width="42.140625" customWidth="1"/>
  </cols>
  <sheetData>
    <row r="3" spans="1:5" ht="33.75" customHeight="1">
      <c r="A3" s="41" t="s">
        <v>197</v>
      </c>
      <c r="B3" s="41" t="s">
        <v>196</v>
      </c>
      <c r="C3" s="42"/>
      <c r="D3" s="40" t="s">
        <v>117</v>
      </c>
      <c r="E3" s="43" t="s">
        <v>198</v>
      </c>
    </row>
    <row r="4" spans="1:5">
      <c r="A4" s="36">
        <v>1</v>
      </c>
      <c r="B4" s="25"/>
      <c r="C4" s="28" t="s">
        <v>121</v>
      </c>
      <c r="D4" s="45">
        <v>1</v>
      </c>
      <c r="E4" s="35">
        <f>IF(D4=1,1,0)</f>
        <v>1</v>
      </c>
    </row>
    <row r="5" spans="1:5">
      <c r="A5" s="36">
        <v>2</v>
      </c>
      <c r="B5" s="25"/>
      <c r="C5" s="28" t="s">
        <v>122</v>
      </c>
      <c r="D5" s="45">
        <v>0</v>
      </c>
      <c r="E5" s="35">
        <f t="shared" ref="E5:E46" si="0">IF(D5=1,1,0)</f>
        <v>0</v>
      </c>
    </row>
    <row r="6" spans="1:5">
      <c r="A6" s="36">
        <v>3</v>
      </c>
      <c r="B6" s="25"/>
      <c r="C6" s="28" t="s">
        <v>123</v>
      </c>
      <c r="D6" s="45">
        <v>0.1</v>
      </c>
      <c r="E6" s="35">
        <f t="shared" si="0"/>
        <v>0</v>
      </c>
    </row>
    <row r="7" spans="1:5">
      <c r="A7" s="36">
        <v>4</v>
      </c>
      <c r="B7" s="25"/>
      <c r="C7" s="28" t="s">
        <v>124</v>
      </c>
      <c r="D7" s="45">
        <v>0.1</v>
      </c>
      <c r="E7" s="35">
        <f t="shared" si="0"/>
        <v>0</v>
      </c>
    </row>
    <row r="8" spans="1:5">
      <c r="A8" s="36">
        <v>5</v>
      </c>
      <c r="B8" s="44" t="s">
        <v>125</v>
      </c>
      <c r="C8" s="28" t="s">
        <v>126</v>
      </c>
      <c r="D8" s="45">
        <f>SUM(D9:D13)/5</f>
        <v>0.24</v>
      </c>
      <c r="E8" s="35">
        <f t="shared" si="0"/>
        <v>0</v>
      </c>
    </row>
    <row r="9" spans="1:5">
      <c r="A9" s="36">
        <v>6</v>
      </c>
      <c r="B9" s="44" t="s">
        <v>25</v>
      </c>
      <c r="C9" s="30" t="s">
        <v>127</v>
      </c>
      <c r="D9" s="45">
        <v>0.6</v>
      </c>
      <c r="E9" s="35">
        <f t="shared" si="0"/>
        <v>0</v>
      </c>
    </row>
    <row r="10" spans="1:5">
      <c r="A10" s="36">
        <v>7</v>
      </c>
      <c r="B10" s="44" t="s">
        <v>35</v>
      </c>
      <c r="C10" s="30" t="s">
        <v>128</v>
      </c>
      <c r="D10" s="45">
        <v>0.6</v>
      </c>
      <c r="E10" s="35">
        <f t="shared" si="0"/>
        <v>0</v>
      </c>
    </row>
    <row r="11" spans="1:5">
      <c r="A11" s="36">
        <v>8</v>
      </c>
      <c r="B11" s="44" t="s">
        <v>129</v>
      </c>
      <c r="C11" s="30" t="s">
        <v>130</v>
      </c>
      <c r="D11" s="45">
        <v>0</v>
      </c>
      <c r="E11" s="35">
        <f t="shared" si="0"/>
        <v>0</v>
      </c>
    </row>
    <row r="12" spans="1:5">
      <c r="A12" s="36">
        <v>9</v>
      </c>
      <c r="B12" s="44" t="s">
        <v>131</v>
      </c>
      <c r="C12" s="30" t="s">
        <v>132</v>
      </c>
      <c r="D12" s="45">
        <v>0</v>
      </c>
      <c r="E12" s="35">
        <f t="shared" si="0"/>
        <v>0</v>
      </c>
    </row>
    <row r="13" spans="1:5">
      <c r="A13" s="36">
        <v>10</v>
      </c>
      <c r="B13" s="44" t="s">
        <v>133</v>
      </c>
      <c r="C13" s="30" t="s">
        <v>134</v>
      </c>
      <c r="D13" s="45">
        <v>0</v>
      </c>
      <c r="E13" s="35">
        <f t="shared" si="0"/>
        <v>0</v>
      </c>
    </row>
    <row r="14" spans="1:5">
      <c r="A14" s="36">
        <v>11</v>
      </c>
      <c r="B14" s="44" t="s">
        <v>37</v>
      </c>
      <c r="C14" s="28" t="s">
        <v>135</v>
      </c>
      <c r="D14" s="45">
        <f>SUM(D24:D29,D15)/7</f>
        <v>4.9999999999999996E-2</v>
      </c>
      <c r="E14" s="35">
        <f t="shared" si="0"/>
        <v>0</v>
      </c>
    </row>
    <row r="15" spans="1:5">
      <c r="A15" s="36">
        <v>12</v>
      </c>
      <c r="B15" s="44" t="s">
        <v>136</v>
      </c>
      <c r="C15" s="30" t="s">
        <v>137</v>
      </c>
      <c r="D15" s="45">
        <f>SUM(D16:D23)/8</f>
        <v>0.35</v>
      </c>
      <c r="E15" s="35">
        <f t="shared" si="0"/>
        <v>0</v>
      </c>
    </row>
    <row r="16" spans="1:5">
      <c r="A16" s="36">
        <v>13</v>
      </c>
      <c r="B16" s="44" t="s">
        <v>138</v>
      </c>
      <c r="C16" s="31" t="s">
        <v>139</v>
      </c>
      <c r="D16" s="45">
        <v>0.2</v>
      </c>
      <c r="E16" s="35">
        <f t="shared" si="0"/>
        <v>0</v>
      </c>
    </row>
    <row r="17" spans="1:5">
      <c r="A17" s="36">
        <v>14</v>
      </c>
      <c r="B17" s="44" t="s">
        <v>140</v>
      </c>
      <c r="C17" s="31" t="s">
        <v>141</v>
      </c>
      <c r="D17" s="45">
        <v>0.8</v>
      </c>
      <c r="E17" s="35">
        <f t="shared" si="0"/>
        <v>0</v>
      </c>
    </row>
    <row r="18" spans="1:5">
      <c r="A18" s="36">
        <v>15</v>
      </c>
      <c r="B18" s="44" t="s">
        <v>142</v>
      </c>
      <c r="C18" s="31" t="s">
        <v>143</v>
      </c>
      <c r="D18" s="45">
        <v>0.9</v>
      </c>
      <c r="E18" s="35">
        <f t="shared" si="0"/>
        <v>0</v>
      </c>
    </row>
    <row r="19" spans="1:5">
      <c r="A19" s="36">
        <v>16</v>
      </c>
      <c r="B19" s="44" t="s">
        <v>144</v>
      </c>
      <c r="C19" s="31" t="s">
        <v>145</v>
      </c>
      <c r="D19" s="45">
        <v>0.9</v>
      </c>
      <c r="E19" s="35">
        <f t="shared" si="0"/>
        <v>0</v>
      </c>
    </row>
    <row r="20" spans="1:5">
      <c r="A20" s="36">
        <v>17</v>
      </c>
      <c r="B20" s="44" t="s">
        <v>146</v>
      </c>
      <c r="C20" s="31" t="s">
        <v>147</v>
      </c>
      <c r="D20" s="45">
        <v>0</v>
      </c>
      <c r="E20" s="35">
        <f t="shared" si="0"/>
        <v>0</v>
      </c>
    </row>
    <row r="21" spans="1:5">
      <c r="A21" s="36">
        <v>18</v>
      </c>
      <c r="B21" s="44" t="s">
        <v>148</v>
      </c>
      <c r="C21" s="31" t="s">
        <v>149</v>
      </c>
      <c r="D21" s="45">
        <v>0</v>
      </c>
      <c r="E21" s="35">
        <f t="shared" si="0"/>
        <v>0</v>
      </c>
    </row>
    <row r="22" spans="1:5">
      <c r="A22" s="36">
        <v>19</v>
      </c>
      <c r="B22" s="44" t="s">
        <v>150</v>
      </c>
      <c r="C22" s="31" t="s">
        <v>151</v>
      </c>
      <c r="D22" s="45">
        <v>0</v>
      </c>
      <c r="E22" s="35">
        <f t="shared" si="0"/>
        <v>0</v>
      </c>
    </row>
    <row r="23" spans="1:5">
      <c r="A23" s="36">
        <v>20</v>
      </c>
      <c r="B23" s="44" t="s">
        <v>152</v>
      </c>
      <c r="C23" s="31" t="s">
        <v>153</v>
      </c>
      <c r="D23" s="45">
        <v>0</v>
      </c>
      <c r="E23" s="35">
        <f t="shared" si="0"/>
        <v>0</v>
      </c>
    </row>
    <row r="24" spans="1:5">
      <c r="A24" s="36">
        <v>21</v>
      </c>
      <c r="B24" s="44" t="s">
        <v>154</v>
      </c>
      <c r="C24" s="30" t="s">
        <v>155</v>
      </c>
      <c r="D24" s="45">
        <v>0</v>
      </c>
      <c r="E24" s="35">
        <f t="shared" si="0"/>
        <v>0</v>
      </c>
    </row>
    <row r="25" spans="1:5">
      <c r="A25" s="36">
        <v>22</v>
      </c>
      <c r="B25" s="44" t="s">
        <v>156</v>
      </c>
      <c r="C25" s="30" t="s">
        <v>157</v>
      </c>
      <c r="D25" s="45">
        <v>0</v>
      </c>
      <c r="E25" s="35">
        <f t="shared" si="0"/>
        <v>0</v>
      </c>
    </row>
    <row r="26" spans="1:5">
      <c r="A26" s="36">
        <v>23</v>
      </c>
      <c r="B26" s="44" t="s">
        <v>158</v>
      </c>
      <c r="C26" s="30" t="s">
        <v>159</v>
      </c>
      <c r="D26" s="45">
        <v>0</v>
      </c>
      <c r="E26" s="35">
        <f t="shared" si="0"/>
        <v>0</v>
      </c>
    </row>
    <row r="27" spans="1:5">
      <c r="A27" s="36">
        <v>24</v>
      </c>
      <c r="B27" s="44" t="s">
        <v>160</v>
      </c>
      <c r="C27" s="30" t="s">
        <v>161</v>
      </c>
      <c r="D27" s="45">
        <v>0</v>
      </c>
      <c r="E27" s="35">
        <f t="shared" si="0"/>
        <v>0</v>
      </c>
    </row>
    <row r="28" spans="1:5">
      <c r="A28" s="36">
        <v>25</v>
      </c>
      <c r="B28" s="44" t="s">
        <v>162</v>
      </c>
      <c r="C28" s="30" t="s">
        <v>163</v>
      </c>
      <c r="D28" s="45">
        <v>0</v>
      </c>
      <c r="E28" s="35">
        <f t="shared" si="0"/>
        <v>0</v>
      </c>
    </row>
    <row r="29" spans="1:5">
      <c r="A29" s="36">
        <v>26</v>
      </c>
      <c r="B29" s="44" t="s">
        <v>164</v>
      </c>
      <c r="C29" s="30" t="s">
        <v>165</v>
      </c>
      <c r="D29" s="45">
        <v>0</v>
      </c>
      <c r="E29" s="35">
        <f t="shared" si="0"/>
        <v>0</v>
      </c>
    </row>
    <row r="30" spans="1:5">
      <c r="A30" s="36">
        <v>27</v>
      </c>
      <c r="B30" s="44" t="s">
        <v>39</v>
      </c>
      <c r="C30" s="28" t="s">
        <v>166</v>
      </c>
      <c r="D30" s="45">
        <f>SUM(D45,D36:D39,D31)/6</f>
        <v>0.17500000000000002</v>
      </c>
      <c r="E30" s="35">
        <f t="shared" si="0"/>
        <v>0</v>
      </c>
    </row>
    <row r="31" spans="1:5">
      <c r="A31" s="36">
        <v>28</v>
      </c>
      <c r="B31" s="44" t="s">
        <v>167</v>
      </c>
      <c r="C31" s="30" t="s">
        <v>168</v>
      </c>
      <c r="D31" s="45">
        <f>SUM(D32:D35)/4</f>
        <v>0.25</v>
      </c>
      <c r="E31" s="35">
        <f t="shared" si="0"/>
        <v>0</v>
      </c>
    </row>
    <row r="32" spans="1:5">
      <c r="A32" s="36">
        <v>29</v>
      </c>
      <c r="B32" s="44" t="s">
        <v>169</v>
      </c>
      <c r="C32" s="31" t="s">
        <v>170</v>
      </c>
      <c r="D32" s="45">
        <v>1</v>
      </c>
      <c r="E32" s="35">
        <f t="shared" si="0"/>
        <v>1</v>
      </c>
    </row>
    <row r="33" spans="1:5">
      <c r="A33" s="36">
        <v>30</v>
      </c>
      <c r="B33" s="44" t="s">
        <v>171</v>
      </c>
      <c r="C33" s="31" t="s">
        <v>143</v>
      </c>
      <c r="D33" s="45">
        <v>0</v>
      </c>
      <c r="E33" s="35">
        <f t="shared" si="0"/>
        <v>0</v>
      </c>
    </row>
    <row r="34" spans="1:5">
      <c r="A34" s="36">
        <v>31</v>
      </c>
      <c r="B34" s="44" t="s">
        <v>172</v>
      </c>
      <c r="C34" s="31" t="s">
        <v>145</v>
      </c>
      <c r="D34" s="45">
        <v>0</v>
      </c>
      <c r="E34" s="35">
        <f t="shared" si="0"/>
        <v>0</v>
      </c>
    </row>
    <row r="35" spans="1:5">
      <c r="A35" s="36">
        <v>32</v>
      </c>
      <c r="B35" s="44" t="s">
        <v>173</v>
      </c>
      <c r="C35" s="31" t="s">
        <v>174</v>
      </c>
      <c r="D35" s="45">
        <v>0</v>
      </c>
      <c r="E35" s="35">
        <f t="shared" si="0"/>
        <v>0</v>
      </c>
    </row>
    <row r="36" spans="1:5">
      <c r="A36" s="36">
        <v>33</v>
      </c>
      <c r="B36" s="44" t="s">
        <v>175</v>
      </c>
      <c r="C36" s="30" t="s">
        <v>176</v>
      </c>
      <c r="D36" s="45">
        <v>0.8</v>
      </c>
      <c r="E36" s="35">
        <f t="shared" si="0"/>
        <v>0</v>
      </c>
    </row>
    <row r="37" spans="1:5">
      <c r="A37" s="36">
        <v>34</v>
      </c>
      <c r="B37" s="44" t="s">
        <v>177</v>
      </c>
      <c r="C37" s="30" t="s">
        <v>178</v>
      </c>
      <c r="D37" s="45">
        <v>0</v>
      </c>
      <c r="E37" s="35">
        <f t="shared" si="0"/>
        <v>0</v>
      </c>
    </row>
    <row r="38" spans="1:5">
      <c r="A38" s="36">
        <v>35</v>
      </c>
      <c r="B38" s="44" t="s">
        <v>179</v>
      </c>
      <c r="C38" s="30" t="s">
        <v>180</v>
      </c>
      <c r="D38" s="45">
        <v>0</v>
      </c>
      <c r="E38" s="35">
        <f t="shared" si="0"/>
        <v>0</v>
      </c>
    </row>
    <row r="39" spans="1:5">
      <c r="A39" s="36">
        <v>36</v>
      </c>
      <c r="B39" s="44" t="s">
        <v>181</v>
      </c>
      <c r="C39" s="30" t="s">
        <v>182</v>
      </c>
      <c r="D39" s="45">
        <v>0</v>
      </c>
      <c r="E39" s="35">
        <f t="shared" si="0"/>
        <v>0</v>
      </c>
    </row>
    <row r="40" spans="1:5">
      <c r="A40" s="36">
        <v>37</v>
      </c>
      <c r="B40" s="44" t="s">
        <v>183</v>
      </c>
      <c r="C40" s="31" t="s">
        <v>184</v>
      </c>
      <c r="D40" s="45">
        <v>0</v>
      </c>
      <c r="E40" s="35">
        <f t="shared" si="0"/>
        <v>0</v>
      </c>
    </row>
    <row r="41" spans="1:5">
      <c r="A41" s="36">
        <v>38</v>
      </c>
      <c r="B41" s="44" t="s">
        <v>185</v>
      </c>
      <c r="C41" s="31" t="s">
        <v>186</v>
      </c>
      <c r="D41" s="45">
        <v>0</v>
      </c>
      <c r="E41" s="35">
        <f t="shared" si="0"/>
        <v>0</v>
      </c>
    </row>
    <row r="42" spans="1:5">
      <c r="A42" s="36">
        <v>39</v>
      </c>
      <c r="B42" s="44" t="s">
        <v>187</v>
      </c>
      <c r="C42" s="31" t="s">
        <v>188</v>
      </c>
      <c r="D42" s="45">
        <v>0</v>
      </c>
      <c r="E42" s="35">
        <f t="shared" si="0"/>
        <v>0</v>
      </c>
    </row>
    <row r="43" spans="1:5">
      <c r="A43" s="36">
        <v>40</v>
      </c>
      <c r="B43" s="44" t="s">
        <v>189</v>
      </c>
      <c r="C43" s="31" t="s">
        <v>190</v>
      </c>
      <c r="D43" s="45">
        <v>0</v>
      </c>
      <c r="E43" s="35">
        <f t="shared" si="0"/>
        <v>0</v>
      </c>
    </row>
    <row r="44" spans="1:5">
      <c r="A44" s="36">
        <v>41</v>
      </c>
      <c r="B44" s="44" t="s">
        <v>191</v>
      </c>
      <c r="C44" s="31" t="s">
        <v>192</v>
      </c>
      <c r="D44" s="45">
        <v>0</v>
      </c>
      <c r="E44" s="35">
        <f t="shared" si="0"/>
        <v>0</v>
      </c>
    </row>
    <row r="45" spans="1:5">
      <c r="A45" s="36">
        <v>42</v>
      </c>
      <c r="B45" s="44" t="s">
        <v>193</v>
      </c>
      <c r="C45" s="30" t="s">
        <v>194</v>
      </c>
      <c r="D45" s="45">
        <v>0</v>
      </c>
      <c r="E45" s="35">
        <f t="shared" si="0"/>
        <v>0</v>
      </c>
    </row>
    <row r="46" spans="1:5">
      <c r="A46" s="36">
        <v>43</v>
      </c>
      <c r="B46" s="44" t="s">
        <v>41</v>
      </c>
      <c r="C46" s="28" t="s">
        <v>195</v>
      </c>
      <c r="D46" s="45">
        <v>0</v>
      </c>
      <c r="E46" s="35">
        <f t="shared" si="0"/>
        <v>0</v>
      </c>
    </row>
    <row r="47" spans="1:5" ht="28.5" customHeight="1">
      <c r="C47" s="32" t="s">
        <v>118</v>
      </c>
      <c r="D47" s="62">
        <f>SUM(D4:D46)/A46</f>
        <v>0.18755813953488376</v>
      </c>
      <c r="E47" s="63">
        <f>SUM(E4:E46)</f>
        <v>2</v>
      </c>
    </row>
  </sheetData>
  <hyperlinks>
    <hyperlink ref="C4" location="_Toc176967895" display="_Toc176967895"/>
    <hyperlink ref="C5" location="_Toc176967896" display="_Toc176967896"/>
    <hyperlink ref="C6" location="_Toc176967897" display="_Toc176967897"/>
    <hyperlink ref="C7" location="_Toc176967898" display="_Toc176967898"/>
    <hyperlink ref="B8" location="_Toc176967899" display="_Toc176967899"/>
    <hyperlink ref="B9" location="_Toc176967900" display="_Toc176967900"/>
    <hyperlink ref="B10" location="_Toc176967901" display="_Toc176967901"/>
    <hyperlink ref="B11" location="_Toc176967902" display="_Toc176967902"/>
    <hyperlink ref="B12" location="_Toc176967903" display="_Toc176967903"/>
    <hyperlink ref="B13" location="_Toc176967904" display="_Toc176967904"/>
    <hyperlink ref="B14" location="_Toc176967905" display="_Toc176967905"/>
    <hyperlink ref="B15" location="_Toc176967906" display="_Toc176967906"/>
    <hyperlink ref="B16" location="_Toc176967907" display="_Toc176967907"/>
    <hyperlink ref="B17" location="_Toc176967908" display="_Toc176967908"/>
    <hyperlink ref="B18" location="_Toc176967909" display="_Toc176967909"/>
    <hyperlink ref="B19" location="_Toc176967910" display="_Toc176967910"/>
    <hyperlink ref="B20" location="_Toc176967911" display="_Toc176967911"/>
    <hyperlink ref="B21" location="_Toc176967912" display="_Toc176967912"/>
    <hyperlink ref="B22" location="_Toc176967913" display="_Toc176967913"/>
    <hyperlink ref="B23" location="_Toc176967914" display="_Toc176967914"/>
    <hyperlink ref="B24" location="_Toc176967915" display="_Toc176967915"/>
    <hyperlink ref="B25" location="_Toc176967916" display="_Toc176967916"/>
    <hyperlink ref="B26" location="_Toc176967917" display="_Toc176967917"/>
    <hyperlink ref="B27" location="_Toc176967918" display="_Toc176967918"/>
    <hyperlink ref="B28" location="_Toc176967919" display="_Toc176967919"/>
    <hyperlink ref="B29" location="_Toc176967920" display="_Toc176967920"/>
    <hyperlink ref="B30" location="_Toc176967921" display="_Toc176967921"/>
    <hyperlink ref="B31" location="_Toc176967922" display="_Toc176967922"/>
    <hyperlink ref="B32" location="_Toc176967923" display="_Toc176967923"/>
    <hyperlink ref="B33" location="_Toc176967924" display="_Toc176967924"/>
    <hyperlink ref="B34" location="_Toc176967925" display="_Toc176967925"/>
    <hyperlink ref="B35" location="_Toc176967926" display="_Toc176967926"/>
    <hyperlink ref="B36" location="_Toc176967927" display="_Toc176967927"/>
    <hyperlink ref="B37" location="_Toc176967928" display="_Toc176967928"/>
    <hyperlink ref="B38" location="_Toc176967929" display="_Toc176967929"/>
    <hyperlink ref="B39" location="_Toc176967930" display="_Toc176967930"/>
    <hyperlink ref="B40" location="_Toc176967931" display="_Toc176967931"/>
    <hyperlink ref="B41" location="_Toc176967932" display="_Toc176967932"/>
    <hyperlink ref="B42" location="_Toc176967933" display="_Toc176967933"/>
    <hyperlink ref="B43" location="_Toc176967934" display="_Toc176967934"/>
    <hyperlink ref="B44" location="_Toc176967935" display="_Toc176967935"/>
    <hyperlink ref="B45" location="_Toc176967936" display="_Toc176967936"/>
    <hyperlink ref="B46" location="_Toc176967937" display="_Toc176967937"/>
    <hyperlink ref="C8" location="_Toc176967899" display="_Toc176967899"/>
    <hyperlink ref="C9" location="_Toc176967900" display="_Toc176967900"/>
    <hyperlink ref="C10" location="_Toc176967901" display="_Toc176967901"/>
    <hyperlink ref="C11" location="_Toc176967902" display="_Toc176967902"/>
    <hyperlink ref="C12" location="_Toc176967903" display="_Toc176967903"/>
    <hyperlink ref="C13" location="_Toc176967904" display="_Toc176967904"/>
    <hyperlink ref="C14" location="_Toc176967905" display="_Toc176967905"/>
    <hyperlink ref="C15" location="_Toc176967906" display="_Toc176967906"/>
    <hyperlink ref="C16" location="_Toc176967907" display="_Toc176967907"/>
    <hyperlink ref="C17" location="_Toc176967908" display="_Toc176967908"/>
    <hyperlink ref="C18" location="_Toc176967909" display="_Toc176967909"/>
    <hyperlink ref="C19" location="_Toc176967910" display="_Toc176967910"/>
    <hyperlink ref="C20" location="_Toc176967911" display="_Toc176967911"/>
    <hyperlink ref="C21" location="_Toc176967912" display="_Toc176967912"/>
    <hyperlink ref="C22" location="_Toc176967913" display="_Toc176967913"/>
    <hyperlink ref="C23" location="_Toc176967914" display="_Toc176967914"/>
    <hyperlink ref="C24" location="_Toc176967915" display="_Toc176967915"/>
    <hyperlink ref="C25" location="_Toc176967916" display="_Toc176967916"/>
    <hyperlink ref="C26" location="_Toc176967917" display="_Toc176967917"/>
    <hyperlink ref="C27" location="_Toc176967918" display="_Toc176967918"/>
    <hyperlink ref="C28" location="_Toc176967919" display="_Toc176967919"/>
    <hyperlink ref="C29" location="_Toc176967920" display="_Toc176967920"/>
    <hyperlink ref="C30" location="_Toc176967921" display="_Toc176967921"/>
    <hyperlink ref="C31" location="_Toc176967922" display="_Toc176967922"/>
    <hyperlink ref="C32" location="_Toc176967923" display="_Toc176967923"/>
    <hyperlink ref="C33" location="_Toc176967924" display="_Toc176967924"/>
    <hyperlink ref="C34" location="_Toc176967925" display="_Toc176967925"/>
    <hyperlink ref="C35" location="_Toc176967926" display="_Toc176967926"/>
    <hyperlink ref="C36" location="_Toc176967927" display="_Toc176967927"/>
    <hyperlink ref="C37" location="_Toc176967928" display="_Toc176967928"/>
    <hyperlink ref="C38" location="_Toc176967929" display="_Toc176967929"/>
    <hyperlink ref="C39" location="_Toc176967930" display="_Toc176967930"/>
    <hyperlink ref="C40" location="_Toc176967931" display="_Toc176967931"/>
    <hyperlink ref="C41" location="_Toc176967932" display="_Toc176967932"/>
    <hyperlink ref="C42" location="_Toc176967933" display="_Toc176967933"/>
    <hyperlink ref="C43" location="_Toc176967934" display="_Toc176967934"/>
    <hyperlink ref="C44" location="_Toc176967935" display="_Toc176967935"/>
    <hyperlink ref="C45" location="_Toc176967936" display="_Toc176967936"/>
    <hyperlink ref="C46" location="_Toc176967937" display="_Toc17696793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I46"/>
  <sheetViews>
    <sheetView tabSelected="1" workbookViewId="0">
      <selection activeCell="G15" sqref="G15"/>
    </sheetView>
  </sheetViews>
  <sheetFormatPr baseColWidth="10" defaultRowHeight="15"/>
  <cols>
    <col min="2" max="2" width="16.28515625" customWidth="1"/>
    <col min="3" max="3" width="55.7109375" customWidth="1"/>
    <col min="4" max="4" width="16.42578125" customWidth="1"/>
    <col min="5" max="5" width="14.7109375" customWidth="1"/>
  </cols>
  <sheetData>
    <row r="2" spans="2:9" ht="18.75">
      <c r="B2" s="48" t="s">
        <v>201</v>
      </c>
    </row>
    <row r="4" spans="2:9" ht="30">
      <c r="B4" s="9" t="s">
        <v>14</v>
      </c>
      <c r="C4" s="9" t="s">
        <v>15</v>
      </c>
      <c r="D4" s="9" t="s">
        <v>202</v>
      </c>
      <c r="E4" s="9" t="s">
        <v>117</v>
      </c>
      <c r="F4" s="9" t="s">
        <v>285</v>
      </c>
    </row>
    <row r="5" spans="2:9" ht="23.25" thickBot="1">
      <c r="B5" s="10">
        <v>1</v>
      </c>
      <c r="C5" s="47" t="str">
        <f>'1'!I4</f>
        <v>La aplicación WorDomination al iniciarse debe lanzar una ventana Login.</v>
      </c>
      <c r="D5" s="49" t="s">
        <v>203</v>
      </c>
      <c r="E5" s="50">
        <f>IF(D5="SI", 1,IF(D5="si", 1,0))</f>
        <v>1</v>
      </c>
      <c r="F5" s="16" t="s">
        <v>286</v>
      </c>
    </row>
    <row r="6" spans="2:9" ht="34.5" thickBot="1">
      <c r="B6" s="10">
        <v>2</v>
      </c>
      <c r="C6" s="47" t="str">
        <f>'1'!I5</f>
        <v>El usuario registrado debe loguearse con su usuario y contraseña, en la ventana Login, para poder ingresar a la ventana mesa de jugadores.</v>
      </c>
      <c r="D6" s="49" t="str">
        <f ca="1">'6'!D6</f>
        <v>SI</v>
      </c>
      <c r="E6" s="50">
        <f ca="1">IF(D6="SI", 1,IF(D6="si", 1,0))</f>
        <v>1</v>
      </c>
      <c r="F6" s="16" t="s">
        <v>286</v>
      </c>
      <c r="H6" s="70" t="s">
        <v>204</v>
      </c>
      <c r="I6" s="71"/>
    </row>
    <row r="7" spans="2:9" ht="33.75">
      <c r="B7" s="10">
        <v>3</v>
      </c>
      <c r="C7" s="47" t="str">
        <f>'1'!I6</f>
        <v>En caso de que no hayan usuarios registrados, la aplicación worDomination debe lanzar como primera pantalla la ventana Registro.</v>
      </c>
      <c r="D7" s="49" t="str">
        <f ca="1">'6'!D7</f>
        <v>NO</v>
      </c>
      <c r="E7" s="50">
        <f t="shared" ref="E7:E37" ca="1" si="0">IF(D7="SI", 1,IF(D7="si", 1,0))</f>
        <v>0</v>
      </c>
      <c r="F7" s="16" t="s">
        <v>288</v>
      </c>
      <c r="H7" s="53" t="s">
        <v>203</v>
      </c>
      <c r="I7" s="54">
        <v>1</v>
      </c>
    </row>
    <row r="8" spans="2:9" ht="23.25" thickBot="1">
      <c r="B8" s="10">
        <v>4</v>
      </c>
      <c r="C8" s="47" t="str">
        <f>'1'!I7</f>
        <v>Luego de que un jugador se loguee, la ventana Login debe convertirse en la ventana mesa de jugadores.</v>
      </c>
      <c r="D8" s="49" t="str">
        <f ca="1">'6'!D8</f>
        <v>NO</v>
      </c>
      <c r="E8" s="50">
        <f t="shared" ca="1" si="0"/>
        <v>0</v>
      </c>
      <c r="F8" s="16" t="s">
        <v>287</v>
      </c>
      <c r="H8" s="51" t="s">
        <v>205</v>
      </c>
      <c r="I8" s="52">
        <v>0</v>
      </c>
    </row>
    <row r="9" spans="2:9" ht="33.75">
      <c r="B9" s="10">
        <v>5</v>
      </c>
      <c r="C9" s="47" t="str">
        <f>'1'!I8</f>
        <v>Dentro de la ventana Login debe haber una opción para que un usuario no registrado pueda hacer su registro, con nombre y contraseña.</v>
      </c>
      <c r="D9" s="49" t="s">
        <v>203</v>
      </c>
      <c r="E9" s="50">
        <f t="shared" si="0"/>
        <v>1</v>
      </c>
      <c r="F9" s="16" t="s">
        <v>287</v>
      </c>
    </row>
    <row r="10" spans="2:9" ht="33.75">
      <c r="B10" s="10">
        <v>6</v>
      </c>
      <c r="C10" s="47" t="str">
        <f>'1'!I9</f>
        <v>Cuando se inicie la ventana mesa de jugadores, la aplicación WorDomination debe asignar su turno conforme su orden de llegada</v>
      </c>
      <c r="D10" s="49" t="str">
        <f ca="1">'6'!D10</f>
        <v>NO</v>
      </c>
      <c r="E10" s="50">
        <f t="shared" ca="1" si="0"/>
        <v>0</v>
      </c>
      <c r="F10" s="16" t="s">
        <v>288</v>
      </c>
    </row>
    <row r="11" spans="2:9" ht="22.5">
      <c r="B11" s="10">
        <v>7</v>
      </c>
      <c r="C11" s="47" t="str">
        <f>'1'!I10</f>
        <v>La aplicación WorDomination debe permitir de 2 a 4 jugadores en una partida.</v>
      </c>
      <c r="D11" s="49" t="s">
        <v>205</v>
      </c>
      <c r="E11" s="50">
        <f t="shared" si="0"/>
        <v>0</v>
      </c>
      <c r="F11" s="16" t="s">
        <v>288</v>
      </c>
    </row>
    <row r="12" spans="2:9" ht="22.5">
      <c r="B12" s="10">
        <v>8</v>
      </c>
      <c r="C12" s="47" t="str">
        <f>'1'!I11</f>
        <v>Dentro de la ventana WorDomination, debe mostrarse un tablero de 15x15 cuadros, en donde se puedan armar las palabras</v>
      </c>
      <c r="D12" s="49" t="s">
        <v>203</v>
      </c>
      <c r="E12" s="50">
        <f t="shared" si="0"/>
        <v>1</v>
      </c>
      <c r="F12" s="16" t="s">
        <v>286</v>
      </c>
    </row>
    <row r="13" spans="2:9" ht="33.75">
      <c r="B13" s="10">
        <v>9</v>
      </c>
      <c r="C13" s="47" t="str">
        <f>'1'!I12</f>
        <v>Cuando el jugador presione el botón “confirmar jugada” en la ventana WorDomination, la aplicación WorDomination debe a través de un diccionario de datos verificar la validez de la palabra</v>
      </c>
      <c r="D13" s="49" t="s">
        <v>203</v>
      </c>
      <c r="E13" s="50">
        <f t="shared" si="0"/>
        <v>1</v>
      </c>
      <c r="F13" s="16" t="s">
        <v>286</v>
      </c>
    </row>
    <row r="14" spans="2:9" ht="22.5">
      <c r="B14" s="10">
        <v>10</v>
      </c>
      <c r="C14" s="47" t="str">
        <f>'1'!I13</f>
        <v>La aplicación WorDomination debe repartir 7 fichas para cada jugador al inicio de la ventana WorDomination</v>
      </c>
      <c r="D14" s="49" t="s">
        <v>203</v>
      </c>
      <c r="E14" s="50">
        <f t="shared" si="0"/>
        <v>1</v>
      </c>
      <c r="F14" s="16" t="s">
        <v>286</v>
      </c>
    </row>
    <row r="15" spans="2:9" ht="33.75">
      <c r="B15" s="10">
        <v>11</v>
      </c>
      <c r="C15" s="47" t="str">
        <f>'1'!I14</f>
        <v>La aplicación WorDomination debe permitir que cuando el jugador esté dentro de una partida en el momento de su turno, tenga la opción de ceder el turno</v>
      </c>
      <c r="D15" s="49" t="s">
        <v>205</v>
      </c>
      <c r="E15" s="50">
        <f t="shared" si="0"/>
        <v>0</v>
      </c>
      <c r="F15" s="16" t="s">
        <v>288</v>
      </c>
    </row>
    <row r="16" spans="2:9" ht="33.75">
      <c r="B16" s="10">
        <v>12</v>
      </c>
      <c r="C16" s="47" t="str">
        <f>'1'!I15</f>
        <v>La aplicación WorDomination  debe permitir armar una palabra en el tablero de la ventana WorDomination, al jugador que se la haya asignado el turno dentro de la partida</v>
      </c>
      <c r="D16" s="49" t="s">
        <v>203</v>
      </c>
      <c r="E16" s="50">
        <f t="shared" si="0"/>
        <v>1</v>
      </c>
      <c r="F16" s="16" t="s">
        <v>286</v>
      </c>
    </row>
    <row r="17" spans="2:6" ht="33.75">
      <c r="B17" s="10">
        <v>13</v>
      </c>
      <c r="C17" s="47" t="str">
        <f>'1'!I16</f>
        <v>La aplicación WorDomination, en caso de rechazo de la palabra por parte del diccionario, debe impedir que el jugador en turno no reciba puntuación</v>
      </c>
      <c r="D17" s="49" t="s">
        <v>205</v>
      </c>
      <c r="E17" s="50">
        <f t="shared" si="0"/>
        <v>0</v>
      </c>
      <c r="F17" s="16" t="s">
        <v>287</v>
      </c>
    </row>
    <row r="18" spans="2:6" ht="22.5">
      <c r="B18" s="10">
        <v>14</v>
      </c>
      <c r="C18" s="47" t="str">
        <f>'1'!I17</f>
        <v>La aplicación WorDomination, en caso de rechazo de la palabra por parte del diccionario, debe asignar el turno al siguiente jugador</v>
      </c>
      <c r="D18" s="49" t="str">
        <f ca="1">'6'!D18</f>
        <v>NO</v>
      </c>
      <c r="E18" s="50">
        <f t="shared" ca="1" si="0"/>
        <v>0</v>
      </c>
      <c r="F18" s="16" t="s">
        <v>288</v>
      </c>
    </row>
    <row r="19" spans="2:6" ht="22.5">
      <c r="B19" s="10">
        <v>15</v>
      </c>
      <c r="C19" s="47" t="str">
        <f>'1'!I18</f>
        <v>La aplicación WorDomination, en caso de validar la palabra, debe asignar el turno al siguiente jugador</v>
      </c>
      <c r="D19" s="49" t="str">
        <f ca="1">'6'!D19</f>
        <v>NO</v>
      </c>
      <c r="E19" s="50">
        <f t="shared" ca="1" si="0"/>
        <v>0</v>
      </c>
      <c r="F19" s="16" t="s">
        <v>288</v>
      </c>
    </row>
    <row r="20" spans="2:6" ht="22.5">
      <c r="B20" s="10">
        <v>16</v>
      </c>
      <c r="C20" s="47" t="str">
        <f>'1'!I19</f>
        <v>La aplicación WorDomination, en caso de validar la palabra, debe admitir sólo aquella palabra que esté en el idioma español</v>
      </c>
      <c r="D20" s="49" t="s">
        <v>203</v>
      </c>
      <c r="E20" s="50">
        <f t="shared" si="0"/>
        <v>1</v>
      </c>
      <c r="F20" s="16" t="s">
        <v>286</v>
      </c>
    </row>
    <row r="21" spans="2:6" ht="22.5">
      <c r="B21" s="10">
        <v>17</v>
      </c>
      <c r="C21" s="47" t="str">
        <f>'1'!I20</f>
        <v>La aplicación WorDomination  debe contabilizar un tiempo límite de turno de un jugador</v>
      </c>
      <c r="D21" s="49" t="s">
        <v>203</v>
      </c>
      <c r="E21" s="50">
        <f t="shared" si="0"/>
        <v>1</v>
      </c>
      <c r="F21" s="16" t="s">
        <v>286</v>
      </c>
    </row>
    <row r="22" spans="2:6" ht="22.5">
      <c r="B22" s="10">
        <v>18</v>
      </c>
      <c r="C22" s="47" t="str">
        <f>'1'!I21</f>
        <v>La aplicación WorDomination debe finalizar el turno de un jugador cuando el límite de tiempo de éste se haya acabado</v>
      </c>
      <c r="D22" s="49" t="s">
        <v>205</v>
      </c>
      <c r="E22" s="50">
        <f t="shared" si="0"/>
        <v>0</v>
      </c>
      <c r="F22" s="16" t="s">
        <v>288</v>
      </c>
    </row>
    <row r="23" spans="2:6" ht="33.75">
      <c r="B23" s="10">
        <v>19</v>
      </c>
      <c r="C23" s="47" t="str">
        <f>'1'!I22</f>
        <v>La aplicación WorDomination sólo debe permitir a partir del segundo turno en adelante, armar una palabra con la(s) palabra(s) ya armada(s) anteriormente</v>
      </c>
      <c r="D23" s="49" t="str">
        <f ca="1">'6'!D23</f>
        <v>NO</v>
      </c>
      <c r="E23" s="50">
        <f t="shared" ca="1" si="0"/>
        <v>0</v>
      </c>
      <c r="F23" s="16" t="s">
        <v>288</v>
      </c>
    </row>
    <row r="24" spans="2:6" ht="22.5">
      <c r="B24" s="10">
        <v>20</v>
      </c>
      <c r="C24" s="47" t="str">
        <f>'1'!I23</f>
        <v>La aplicación WorDomination debe calcular el valor total de la palabra ingresada mostrándola en la ventana WorDomination</v>
      </c>
      <c r="D24" s="49" t="s">
        <v>205</v>
      </c>
      <c r="E24" s="50">
        <f t="shared" si="0"/>
        <v>0</v>
      </c>
      <c r="F24" s="16" t="s">
        <v>288</v>
      </c>
    </row>
    <row r="25" spans="2:6" ht="22.5">
      <c r="B25" s="10">
        <v>21</v>
      </c>
      <c r="C25" s="57" t="str">
        <f>'1'!I24</f>
        <v>La aplicación WorDomination debe calcular la puntuación del jugador que logró validar una palabra dentro de la partida</v>
      </c>
      <c r="D25" s="49" t="str">
        <f ca="1">'6'!D25</f>
        <v>NO</v>
      </c>
      <c r="E25" s="50">
        <f t="shared" ca="1" si="0"/>
        <v>0</v>
      </c>
      <c r="F25" s="16" t="s">
        <v>288</v>
      </c>
    </row>
    <row r="26" spans="2:6" ht="22.5">
      <c r="B26" s="10">
        <v>22</v>
      </c>
      <c r="C26" s="47" t="str">
        <f>'1'!I25</f>
        <v>La aplicación WorDomination debe permitir al jugador ingresar la palabra dentro del tablero de texto para su correcta validación</v>
      </c>
      <c r="D26" s="49" t="s">
        <v>203</v>
      </c>
      <c r="E26" s="50">
        <f t="shared" si="0"/>
        <v>1</v>
      </c>
      <c r="F26" s="16" t="s">
        <v>286</v>
      </c>
    </row>
    <row r="27" spans="2:6" s="60" customFormat="1" ht="22.5">
      <c r="B27" s="58">
        <v>23</v>
      </c>
      <c r="C27" s="57" t="str">
        <f>'1'!I26</f>
        <v>La aplicación WorDomination debe validar que las letras dentro del tablero de texto, estén en las fichas asignadas al jugador</v>
      </c>
      <c r="D27" s="49" t="str">
        <f ca="1">'6'!D27</f>
        <v>SI</v>
      </c>
      <c r="E27" s="59">
        <f t="shared" ca="1" si="0"/>
        <v>1</v>
      </c>
      <c r="F27" s="16" t="s">
        <v>286</v>
      </c>
    </row>
    <row r="28" spans="2:6" s="60" customFormat="1" ht="33.75">
      <c r="B28" s="58">
        <v>24</v>
      </c>
      <c r="C28" s="57" t="str">
        <f>'1'!I27</f>
        <v>La aplicación WorDomination debe validar que la cantidad de letras con el mismo char, dentro del tablero de texto, concuerden con la cantidad asignada al jugador.</v>
      </c>
      <c r="D28" s="49" t="str">
        <f ca="1">'6'!D28</f>
        <v>SI</v>
      </c>
      <c r="E28" s="59">
        <f t="shared" ca="1" si="0"/>
        <v>1</v>
      </c>
      <c r="F28" s="16" t="s">
        <v>286</v>
      </c>
    </row>
    <row r="29" spans="2:6" ht="33.75">
      <c r="B29" s="10">
        <v>25</v>
      </c>
      <c r="C29" s="47" t="str">
        <f>'1'!I28</f>
        <v>La aplicación WorDomination debe terminar el juego en el caso de que se acaben el total de las fichas asignadas para una partida (son 98 fichas en total)</v>
      </c>
      <c r="D29" s="49" t="s">
        <v>203</v>
      </c>
      <c r="E29" s="50">
        <f t="shared" si="0"/>
        <v>1</v>
      </c>
      <c r="F29" s="16" t="s">
        <v>286</v>
      </c>
    </row>
    <row r="30" spans="2:6" ht="33.75">
      <c r="B30" s="10">
        <v>26</v>
      </c>
      <c r="C30" s="47" t="str">
        <f>'1'!I29</f>
        <v>La aplicación WorDomination debe permitir que para el caso en que queden  dos (2) jugadores y uno de ellos se retire del juego, se declare ganador de la partida al jugador que quedó en el juego</v>
      </c>
      <c r="D30" s="49" t="str">
        <f ca="1">'6'!D30</f>
        <v>NO</v>
      </c>
      <c r="E30" s="50">
        <f t="shared" ca="1" si="0"/>
        <v>0</v>
      </c>
      <c r="F30" s="16" t="s">
        <v>288</v>
      </c>
    </row>
    <row r="31" spans="2:6" ht="36.75" customHeight="1">
      <c r="B31" s="10">
        <v>27</v>
      </c>
      <c r="C31" s="47" t="str">
        <f>'1'!I30</f>
        <v>La aplicación WorDomination debe guardar la puntuación total de la partida de los jugadores, luego de declarar ganador para algún jugador en la partida</v>
      </c>
      <c r="D31" s="49" t="s">
        <v>205</v>
      </c>
      <c r="E31" s="50">
        <f t="shared" si="0"/>
        <v>0</v>
      </c>
      <c r="F31" s="16" t="s">
        <v>288</v>
      </c>
    </row>
    <row r="32" spans="2:6" ht="45">
      <c r="B32" s="10">
        <v>28</v>
      </c>
      <c r="C32" s="47" t="str">
        <f>'1'!I31</f>
        <v>La aplicación WorDomination debe diferenciar entre una desconexión de Internet y una desconexión voluntaria del usuario, lanzando un aviso al jugador del estado de la conexión o de la salida de un jugador</v>
      </c>
      <c r="D32" s="49" t="s">
        <v>203</v>
      </c>
      <c r="E32" s="50">
        <f t="shared" si="0"/>
        <v>1</v>
      </c>
      <c r="F32" s="16" t="s">
        <v>287</v>
      </c>
    </row>
    <row r="33" spans="2:6" ht="33.75">
      <c r="B33" s="10">
        <v>29</v>
      </c>
      <c r="C33" s="47" t="str">
        <f>'1'!I32</f>
        <v>En el caso de que haya entrado un sólo jugador, la aplicación WorDomination debe mostrar un aviso “wait”, en la ventana mesa de jugadores, mientras llega el segundo jugador</v>
      </c>
      <c r="D33" s="49" t="str">
        <f ca="1">'6'!D33</f>
        <v>NO</v>
      </c>
      <c r="E33" s="50">
        <f t="shared" ca="1" si="0"/>
        <v>0</v>
      </c>
      <c r="F33" s="16" t="s">
        <v>288</v>
      </c>
    </row>
    <row r="34" spans="2:6" ht="33.75">
      <c r="B34" s="10">
        <v>30</v>
      </c>
      <c r="C34" s="47" t="str">
        <f>'1'!I33</f>
        <v>La ventana WorDomination debe mostrar una mesa de los cupos disponibles para una partida, para aquel jugador que haya realizado el login</v>
      </c>
      <c r="D34" s="49" t="str">
        <f ca="1">'6'!D34</f>
        <v>NO</v>
      </c>
      <c r="E34" s="50">
        <f t="shared" ca="1" si="0"/>
        <v>0</v>
      </c>
      <c r="F34" s="16" t="s">
        <v>288</v>
      </c>
    </row>
    <row r="35" spans="2:6" ht="22.5">
      <c r="B35" s="10">
        <v>31</v>
      </c>
      <c r="C35" s="47" t="str">
        <f>'1'!I34</f>
        <v>La aplicación WorDomination  no debe permitir la participación dentro de la partida de un jugador no registrado</v>
      </c>
      <c r="D35" s="49" t="str">
        <f ca="1">'6'!D35</f>
        <v>SI</v>
      </c>
      <c r="E35" s="50">
        <f t="shared" ca="1" si="0"/>
        <v>1</v>
      </c>
      <c r="F35" s="16" t="s">
        <v>286</v>
      </c>
    </row>
    <row r="36" spans="2:6" ht="45">
      <c r="B36" s="10">
        <v>32</v>
      </c>
      <c r="C36" s="47" t="str">
        <f>'1'!I35</f>
        <v>La aplicación WorDomination debe hacer visible para el usuario, el progreso de la conexión a la base de datos, mediante un progressbar, el cual mostrará el avance de esta transacción hasta su finalización.</v>
      </c>
      <c r="D36" s="49" t="s">
        <v>203</v>
      </c>
      <c r="E36" s="50">
        <f t="shared" si="0"/>
        <v>1</v>
      </c>
      <c r="F36" s="16" t="s">
        <v>287</v>
      </c>
    </row>
    <row r="37" spans="2:6" ht="33.75">
      <c r="B37" s="10">
        <v>33</v>
      </c>
      <c r="C37" s="47" t="str">
        <f>'1'!I36</f>
        <v>Cuando se ponen las letras en el tablero, la aplicación WorDomination debe leer la palabra de arriba hacia abajo si es vertical, antes de validar la palabra en el diccionario</v>
      </c>
      <c r="D37" s="49" t="s">
        <v>203</v>
      </c>
      <c r="E37" s="50">
        <f t="shared" si="0"/>
        <v>1</v>
      </c>
      <c r="F37" s="16" t="s">
        <v>286</v>
      </c>
    </row>
    <row r="38" spans="2:6" ht="33.75">
      <c r="B38" s="10">
        <v>34</v>
      </c>
      <c r="C38" s="47" t="str">
        <f>'1'!I37</f>
        <v>Cuando se ponen las letras en el tablero, la aplicación WorDomination debe leer la palabra de izquierda a derecha si es horizontal, antes de validar la palabra en el diccionario</v>
      </c>
      <c r="D38" s="49" t="s">
        <v>203</v>
      </c>
      <c r="E38" s="50">
        <f>IF(D38="SI", 1,IF(D38="si", 1,0))</f>
        <v>1</v>
      </c>
      <c r="F38" s="16" t="s">
        <v>286</v>
      </c>
    </row>
    <row r="39" spans="2:6" ht="33.75">
      <c r="B39" s="10">
        <v>35</v>
      </c>
      <c r="C39" s="47" t="str">
        <f>'1'!I38</f>
        <v>Dentro de la ventana WorDomination debe haber un cuadro actualizado con el puntaje de todos los jugadores que están en la partida</v>
      </c>
      <c r="D39" s="49" t="s">
        <v>203</v>
      </c>
      <c r="E39" s="50">
        <f t="shared" ref="E39:E43" si="1">IF(D39="SI", 1,IF(D39="si", 1,0))</f>
        <v>1</v>
      </c>
      <c r="F39" s="16" t="s">
        <v>286</v>
      </c>
    </row>
    <row r="40" spans="2:6" ht="22.5">
      <c r="B40" s="10">
        <v>36</v>
      </c>
      <c r="C40" s="47" t="str">
        <f>'1'!I39</f>
        <v>La aplicación WorDomination debe mostrar la activación de un reloj regresivo de turno en la ventana WorDomination</v>
      </c>
      <c r="D40" s="49" t="str">
        <f ca="1">'6'!D40</f>
        <v>SI</v>
      </c>
      <c r="E40" s="50">
        <f t="shared" ca="1" si="1"/>
        <v>1</v>
      </c>
      <c r="F40" s="16" t="s">
        <v>287</v>
      </c>
    </row>
    <row r="41" spans="2:6" ht="33.75">
      <c r="B41" s="10">
        <v>37</v>
      </c>
      <c r="C41" s="47" t="str">
        <f>'1'!I40</f>
        <v>La aplicación WorDomination  debe ejecutarse a través de un panel de Java, el cual será la interfaz al usuario, que le permitirá interactuar con el sistema</v>
      </c>
      <c r="D41" s="49" t="s">
        <v>203</v>
      </c>
      <c r="E41" s="50">
        <f t="shared" si="1"/>
        <v>1</v>
      </c>
      <c r="F41" s="16" t="s">
        <v>286</v>
      </c>
    </row>
    <row r="42" spans="2:6" ht="33.75">
      <c r="B42" s="10">
        <v>38</v>
      </c>
      <c r="C42" s="47" t="str">
        <f>'1'!I41</f>
        <v>Luego de que ya están los jugadores completos (mínimo 2, máximo 4) para iniciar la partida, la ventana mesa de jugadores invoca la ventana WorDomination para iniciar la partida</v>
      </c>
      <c r="D42" s="49" t="s">
        <v>205</v>
      </c>
      <c r="E42" s="50">
        <f t="shared" si="1"/>
        <v>0</v>
      </c>
      <c r="F42" s="16" t="s">
        <v>288</v>
      </c>
    </row>
    <row r="43" spans="2:6" ht="22.5">
      <c r="B43" s="10">
        <v>39</v>
      </c>
      <c r="C43" s="47" t="str">
        <f>'1'!I42</f>
        <v>Dentro de la ventana WorDomination debe existir una opción para que el jugador pueda abandonar la partida</v>
      </c>
      <c r="D43" s="49" t="str">
        <f ca="1">'6'!D43</f>
        <v>NO</v>
      </c>
      <c r="E43" s="50">
        <f t="shared" ca="1" si="1"/>
        <v>0</v>
      </c>
      <c r="F43" s="16" t="s">
        <v>287</v>
      </c>
    </row>
    <row r="44" spans="2:6" ht="22.5">
      <c r="B44" s="10">
        <v>40</v>
      </c>
      <c r="C44" s="47" t="str">
        <f>'1'!I43</f>
        <v>El diccionario de la lengua española debe estar dentro de la misma base de datos que usa la aplicación WorDomination</v>
      </c>
      <c r="D44" s="49" t="s">
        <v>203</v>
      </c>
      <c r="E44" s="50">
        <f>IF(D44="SI", 1,IF(D44="si", 1,0))</f>
        <v>1</v>
      </c>
      <c r="F44" s="16" t="s">
        <v>286</v>
      </c>
    </row>
    <row r="46" spans="2:6" ht="32.25" customHeight="1">
      <c r="C46" s="68" t="s">
        <v>118</v>
      </c>
      <c r="D46" s="69"/>
      <c r="E46" s="62">
        <v>0.57999999999999996</v>
      </c>
    </row>
  </sheetData>
  <mergeCells count="2">
    <mergeCell ref="C46:D46"/>
    <mergeCell ref="H6:I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H46"/>
  <sheetViews>
    <sheetView workbookViewId="0">
      <selection activeCell="D5" sqref="D5:D44"/>
    </sheetView>
  </sheetViews>
  <sheetFormatPr baseColWidth="10" defaultRowHeight="15"/>
  <cols>
    <col min="2" max="2" width="16.28515625" customWidth="1"/>
    <col min="3" max="3" width="55.7109375" customWidth="1"/>
    <col min="4" max="4" width="16.42578125" customWidth="1"/>
    <col min="5" max="5" width="14.7109375" customWidth="1"/>
    <col min="6" max="6" width="20.7109375" customWidth="1"/>
  </cols>
  <sheetData>
    <row r="3" spans="2:6" ht="29.25" customHeight="1">
      <c r="B3" s="72" t="s">
        <v>206</v>
      </c>
      <c r="C3" s="73"/>
      <c r="D3" s="73"/>
      <c r="E3" s="73"/>
      <c r="F3" s="74"/>
    </row>
    <row r="4" spans="2:6" ht="30">
      <c r="B4" s="9" t="s">
        <v>14</v>
      </c>
      <c r="C4" s="9" t="s">
        <v>15</v>
      </c>
      <c r="D4" s="9" t="s">
        <v>202</v>
      </c>
      <c r="E4" s="9" t="s">
        <v>117</v>
      </c>
      <c r="F4" s="9" t="s">
        <v>7</v>
      </c>
    </row>
    <row r="5" spans="2:6" ht="22.5">
      <c r="B5" s="10">
        <v>1</v>
      </c>
      <c r="C5" s="47" t="str">
        <f>'1'!I4</f>
        <v>La aplicación WorDomination al iniciarse debe lanzar una ventana Login.</v>
      </c>
      <c r="D5" s="49" t="s">
        <v>203</v>
      </c>
      <c r="E5" s="50">
        <f>IF(D5="SI", 1,IF(D5="si", 1,0))</f>
        <v>1</v>
      </c>
      <c r="F5" s="61">
        <f>E5</f>
        <v>1</v>
      </c>
    </row>
    <row r="6" spans="2:6" ht="22.5">
      <c r="B6" s="10">
        <v>2</v>
      </c>
      <c r="C6" s="47" t="str">
        <f>'1'!I5</f>
        <v>El usuario registrado debe loguearse con su usuario y contraseña, en la ventana Login, para poder ingresar a la ventana mesa de jugadores.</v>
      </c>
      <c r="D6" s="49" t="str">
        <f ca="1">'6'!D6</f>
        <v>SI</v>
      </c>
      <c r="E6" s="50">
        <f ca="1">IF(D6="SI", 1,IF(D6="si", 1,0))</f>
        <v>1</v>
      </c>
      <c r="F6" s="61">
        <f t="shared" ref="F6:F45" ca="1" si="0">E6</f>
        <v>1</v>
      </c>
    </row>
    <row r="7" spans="2:6" ht="33.75">
      <c r="B7" s="10">
        <v>3</v>
      </c>
      <c r="C7" s="47" t="str">
        <f>'1'!I6</f>
        <v>En caso de que no hayan usuarios registrados, la aplicación worDomination debe lanzar como primera pantalla la ventana Registro.</v>
      </c>
      <c r="D7" s="49" t="str">
        <f ca="1">'6'!D7</f>
        <v>NO</v>
      </c>
      <c r="E7" s="50">
        <f t="shared" ref="E7:E45" ca="1" si="1">IF(D7="SI", 1,IF(D7="si", 1,0))</f>
        <v>0</v>
      </c>
      <c r="F7" s="61">
        <f t="shared" ca="1" si="0"/>
        <v>0</v>
      </c>
    </row>
    <row r="8" spans="2:6" ht="22.5">
      <c r="B8" s="10">
        <v>4</v>
      </c>
      <c r="C8" s="47" t="str">
        <f>'1'!I7</f>
        <v>Luego de que un jugador se loguee, la ventana Login debe convertirse en la ventana mesa de jugadores.</v>
      </c>
      <c r="D8" s="49" t="str">
        <f ca="1">'6'!D8</f>
        <v>NO</v>
      </c>
      <c r="E8" s="50">
        <f t="shared" ca="1" si="1"/>
        <v>0</v>
      </c>
      <c r="F8" s="61">
        <f ca="1">E8</f>
        <v>0</v>
      </c>
    </row>
    <row r="9" spans="2:6" ht="33.75">
      <c r="B9" s="10">
        <v>5</v>
      </c>
      <c r="C9" s="47" t="str">
        <f>'1'!I8</f>
        <v>Dentro de la ventana Login debe haber una opción para que un usuario no registrado pueda hacer su registro, con nombre y contraseña.</v>
      </c>
      <c r="D9" s="49" t="s">
        <v>203</v>
      </c>
      <c r="E9" s="50">
        <f t="shared" si="1"/>
        <v>1</v>
      </c>
      <c r="F9" s="61">
        <f t="shared" si="0"/>
        <v>1</v>
      </c>
    </row>
    <row r="10" spans="2:6" ht="22.5">
      <c r="B10" s="10">
        <v>6</v>
      </c>
      <c r="C10" s="47" t="str">
        <f>'1'!I9</f>
        <v>Cuando se inicie la ventana mesa de jugadores, la aplicación WorDomination debe asignar su turno conforme su orden de llegada</v>
      </c>
      <c r="D10" s="49" t="str">
        <f ca="1">'6'!D10</f>
        <v>NO</v>
      </c>
      <c r="E10" s="50">
        <f t="shared" ca="1" si="1"/>
        <v>0</v>
      </c>
      <c r="F10" s="61">
        <f t="shared" ca="1" si="0"/>
        <v>0</v>
      </c>
    </row>
    <row r="11" spans="2:6" ht="22.5">
      <c r="B11" s="10">
        <v>7</v>
      </c>
      <c r="C11" s="47" t="str">
        <f>'1'!I10</f>
        <v>La aplicación WorDomination debe permitir de 2 a 4 jugadores en una partida.</v>
      </c>
      <c r="D11" s="49" t="s">
        <v>205</v>
      </c>
      <c r="E11" s="50">
        <f t="shared" si="1"/>
        <v>0</v>
      </c>
      <c r="F11" s="61">
        <f t="shared" si="0"/>
        <v>0</v>
      </c>
    </row>
    <row r="12" spans="2:6" ht="22.5">
      <c r="B12" s="10">
        <v>8</v>
      </c>
      <c r="C12" s="47" t="str">
        <f>'1'!I11</f>
        <v>Dentro de la ventana WorDomination, debe mostrarse un tablero de 15x15 cuadros, en donde se puedan armar las palabras</v>
      </c>
      <c r="D12" s="49" t="s">
        <v>203</v>
      </c>
      <c r="E12" s="50">
        <f t="shared" si="1"/>
        <v>1</v>
      </c>
      <c r="F12" s="61">
        <f t="shared" si="0"/>
        <v>1</v>
      </c>
    </row>
    <row r="13" spans="2:6" ht="33.75">
      <c r="B13" s="10">
        <v>9</v>
      </c>
      <c r="C13" s="47" t="str">
        <f>'1'!I12</f>
        <v>Cuando el jugador presione el botón “confirmar jugada” en la ventana WorDomination, la aplicación WorDomination debe a través de un diccionario de datos verificar la validez de la palabra</v>
      </c>
      <c r="D13" s="49" t="s">
        <v>203</v>
      </c>
      <c r="E13" s="50">
        <f t="shared" si="1"/>
        <v>1</v>
      </c>
      <c r="F13" s="61">
        <f t="shared" si="0"/>
        <v>1</v>
      </c>
    </row>
    <row r="14" spans="2:6" ht="22.5">
      <c r="B14" s="10">
        <v>10</v>
      </c>
      <c r="C14" s="47" t="str">
        <f>'1'!I13</f>
        <v>La aplicación WorDomination debe repartir 7 fichas para cada jugador al inicio de la ventana WorDomination</v>
      </c>
      <c r="D14" s="49" t="s">
        <v>203</v>
      </c>
      <c r="E14" s="50">
        <f t="shared" si="1"/>
        <v>1</v>
      </c>
      <c r="F14" s="61">
        <f>E14</f>
        <v>1</v>
      </c>
    </row>
    <row r="15" spans="2:6" ht="33.75">
      <c r="B15" s="10">
        <v>11</v>
      </c>
      <c r="C15" s="47" t="str">
        <f>'1'!I14</f>
        <v>La aplicación WorDomination debe permitir que cuando el jugador esté dentro de una partida en el momento de su turno, tenga la opción de ceder el turno</v>
      </c>
      <c r="D15" s="49" t="s">
        <v>205</v>
      </c>
      <c r="E15" s="50">
        <f t="shared" si="1"/>
        <v>0</v>
      </c>
      <c r="F15" s="61">
        <f t="shared" si="0"/>
        <v>0</v>
      </c>
    </row>
    <row r="16" spans="2:6" ht="33.75">
      <c r="B16" s="10">
        <v>12</v>
      </c>
      <c r="C16" s="47" t="str">
        <f>'1'!I15</f>
        <v>La aplicación WorDomination  debe permitir armar una palabra en el tablero de la ventana WorDomination, al jugador que se la haya asignado el turno dentro de la partida</v>
      </c>
      <c r="D16" s="49" t="s">
        <v>203</v>
      </c>
      <c r="E16" s="50">
        <f t="shared" si="1"/>
        <v>1</v>
      </c>
      <c r="F16" s="61">
        <f t="shared" si="0"/>
        <v>1</v>
      </c>
    </row>
    <row r="17" spans="2:6" ht="33.75">
      <c r="B17" s="10">
        <v>13</v>
      </c>
      <c r="C17" s="47" t="str">
        <f>'1'!I16</f>
        <v>La aplicación WorDomination, en caso de rechazo de la palabra por parte del diccionario, debe impedir que el jugador en turno no reciba puntuación</v>
      </c>
      <c r="D17" s="49" t="s">
        <v>205</v>
      </c>
      <c r="E17" s="50">
        <f t="shared" si="1"/>
        <v>0</v>
      </c>
      <c r="F17" s="61">
        <f t="shared" si="0"/>
        <v>0</v>
      </c>
    </row>
    <row r="18" spans="2:6" ht="22.5">
      <c r="B18" s="10">
        <v>14</v>
      </c>
      <c r="C18" s="47" t="str">
        <f>'1'!I17</f>
        <v>La aplicación WorDomination, en caso de rechazo de la palabra por parte del diccionario, debe asignar el turno al siguiente jugador</v>
      </c>
      <c r="D18" s="49" t="str">
        <f ca="1">'6'!D18</f>
        <v>NO</v>
      </c>
      <c r="E18" s="50">
        <f t="shared" ca="1" si="1"/>
        <v>0</v>
      </c>
      <c r="F18" s="61">
        <f t="shared" ca="1" si="0"/>
        <v>0</v>
      </c>
    </row>
    <row r="19" spans="2:6" ht="22.5">
      <c r="B19" s="10">
        <v>15</v>
      </c>
      <c r="C19" s="47" t="str">
        <f>'1'!I18</f>
        <v>La aplicación WorDomination, en caso de validar la palabra, debe asignar el turno al siguiente jugador</v>
      </c>
      <c r="D19" s="49" t="str">
        <f ca="1">'6'!D19</f>
        <v>NO</v>
      </c>
      <c r="E19" s="50">
        <f t="shared" ca="1" si="1"/>
        <v>0</v>
      </c>
      <c r="F19" s="61">
        <f t="shared" ca="1" si="0"/>
        <v>0</v>
      </c>
    </row>
    <row r="20" spans="2:6" ht="22.5">
      <c r="B20" s="10">
        <v>16</v>
      </c>
      <c r="C20" s="47" t="str">
        <f>'1'!I19</f>
        <v>La aplicación WorDomination, en caso de validar la palabra, debe admitir sólo aquella palabra que esté en el idioma español</v>
      </c>
      <c r="D20" s="49" t="s">
        <v>203</v>
      </c>
      <c r="E20" s="50">
        <f t="shared" si="1"/>
        <v>1</v>
      </c>
      <c r="F20" s="61">
        <f t="shared" si="0"/>
        <v>1</v>
      </c>
    </row>
    <row r="21" spans="2:6" ht="22.5">
      <c r="B21" s="10">
        <v>17</v>
      </c>
      <c r="C21" s="47" t="str">
        <f>'1'!I20</f>
        <v>La aplicación WorDomination  debe contabilizar un tiempo límite de turno de un jugador</v>
      </c>
      <c r="D21" s="49" t="s">
        <v>203</v>
      </c>
      <c r="E21" s="50">
        <f t="shared" si="1"/>
        <v>1</v>
      </c>
      <c r="F21" s="61">
        <f t="shared" si="0"/>
        <v>1</v>
      </c>
    </row>
    <row r="22" spans="2:6" ht="22.5">
      <c r="B22" s="10">
        <v>18</v>
      </c>
      <c r="C22" s="47" t="str">
        <f>'1'!I21</f>
        <v>La aplicación WorDomination debe finalizar el turno de un jugador cuando el límite de tiempo de éste se haya acabado</v>
      </c>
      <c r="D22" s="49" t="s">
        <v>205</v>
      </c>
      <c r="E22" s="50">
        <f t="shared" si="1"/>
        <v>0</v>
      </c>
      <c r="F22" s="61">
        <f t="shared" si="0"/>
        <v>0</v>
      </c>
    </row>
    <row r="23" spans="2:6" ht="22.5">
      <c r="B23" s="10">
        <v>19</v>
      </c>
      <c r="C23" s="47" t="str">
        <f>'1'!I22</f>
        <v>La aplicación WorDomination sólo debe permitir a partir del segundo turno en adelante, armar una palabra con la(s) palabra(s) ya armada(s) anteriormente</v>
      </c>
      <c r="D23" s="49" t="str">
        <f ca="1">'6'!D23</f>
        <v>NO</v>
      </c>
      <c r="E23" s="50">
        <f t="shared" ca="1" si="1"/>
        <v>0</v>
      </c>
      <c r="F23" s="61">
        <f t="shared" ca="1" si="0"/>
        <v>0</v>
      </c>
    </row>
    <row r="24" spans="2:6" ht="22.5">
      <c r="B24" s="10">
        <v>20</v>
      </c>
      <c r="C24" s="47" t="str">
        <f>'1'!I23</f>
        <v>La aplicación WorDomination debe calcular el valor total de la palabra ingresada mostrándola en la ventana WorDomination</v>
      </c>
      <c r="D24" s="49" t="s">
        <v>205</v>
      </c>
      <c r="E24" s="50">
        <f t="shared" si="1"/>
        <v>0</v>
      </c>
      <c r="F24" s="61">
        <f t="shared" si="0"/>
        <v>0</v>
      </c>
    </row>
    <row r="25" spans="2:6" ht="33.75">
      <c r="B25" s="10">
        <v>21</v>
      </c>
      <c r="C25" s="57" t="str">
        <f>'1'!I24</f>
        <v>La aplicación WorDomination debe calcular la puntuación del jugador que logró validar una palabra dentro de la partida</v>
      </c>
      <c r="D25" s="49" t="str">
        <f ca="1">'6'!D25</f>
        <v>NO</v>
      </c>
      <c r="E25" s="50">
        <f t="shared" ca="1" si="1"/>
        <v>0</v>
      </c>
      <c r="F25" s="61">
        <f t="shared" ca="1" si="0"/>
        <v>0</v>
      </c>
    </row>
    <row r="26" spans="2:6" ht="22.5">
      <c r="B26" s="10">
        <v>22</v>
      </c>
      <c r="C26" s="47" t="str">
        <f>'1'!I25</f>
        <v>La aplicación WorDomination debe permitir al jugador ingresar la palabra dentro del tablero de texto para su correcta validación</v>
      </c>
      <c r="D26" s="49" t="s">
        <v>203</v>
      </c>
      <c r="E26" s="50">
        <f t="shared" si="1"/>
        <v>1</v>
      </c>
      <c r="F26" s="61">
        <f t="shared" si="0"/>
        <v>1</v>
      </c>
    </row>
    <row r="27" spans="2:6" ht="33.75">
      <c r="B27" s="58">
        <v>23</v>
      </c>
      <c r="C27" s="57" t="str">
        <f>'1'!I26</f>
        <v>La aplicación WorDomination debe validar que las letras dentro del tablero de texto, estén en las fichas asignadas al jugador</v>
      </c>
      <c r="D27" s="49" t="str">
        <f ca="1">'6'!D27</f>
        <v>SI</v>
      </c>
      <c r="E27" s="59">
        <f t="shared" ca="1" si="1"/>
        <v>1</v>
      </c>
      <c r="F27" s="61">
        <f t="shared" ca="1" si="0"/>
        <v>1</v>
      </c>
    </row>
    <row r="28" spans="2:6" ht="33.75">
      <c r="B28" s="58">
        <v>24</v>
      </c>
      <c r="C28" s="57" t="str">
        <f>'1'!I27</f>
        <v>La aplicación WorDomination debe validar que la cantidad de letras con el mismo char, dentro del tablero de texto, concuerden con la cantidad asignada al jugador.</v>
      </c>
      <c r="D28" s="49" t="str">
        <f ca="1">'6'!D28</f>
        <v>SI</v>
      </c>
      <c r="E28" s="59">
        <f t="shared" ca="1" si="1"/>
        <v>1</v>
      </c>
      <c r="F28" s="61">
        <f t="shared" ca="1" si="0"/>
        <v>1</v>
      </c>
    </row>
    <row r="29" spans="2:6" ht="33.75">
      <c r="B29" s="10">
        <v>25</v>
      </c>
      <c r="C29" s="47" t="str">
        <f>'1'!I28</f>
        <v>La aplicación WorDomination debe terminar el juego en el caso de que se acaben el total de las fichas asignadas para una partida (son 98 fichas en total)</v>
      </c>
      <c r="D29" s="49" t="s">
        <v>203</v>
      </c>
      <c r="E29" s="50">
        <f t="shared" si="1"/>
        <v>1</v>
      </c>
      <c r="F29" s="61">
        <f t="shared" si="0"/>
        <v>1</v>
      </c>
    </row>
    <row r="30" spans="2:6" ht="33.75">
      <c r="B30" s="10">
        <v>26</v>
      </c>
      <c r="C30" s="47" t="str">
        <f>'1'!I29</f>
        <v>La aplicación WorDomination debe permitir que para el caso en que queden  dos (2) jugadores y uno de ellos se retire del juego, se declare ganador de la partida al jugador que quedó en el juego</v>
      </c>
      <c r="D30" s="49" t="str">
        <f ca="1">'6'!D30</f>
        <v>NO</v>
      </c>
      <c r="E30" s="50">
        <f t="shared" ca="1" si="1"/>
        <v>0</v>
      </c>
      <c r="F30" s="61">
        <f ca="1">E30</f>
        <v>0</v>
      </c>
    </row>
    <row r="31" spans="2:6" ht="33.75">
      <c r="B31" s="10">
        <v>27</v>
      </c>
      <c r="C31" s="47" t="str">
        <f>'1'!I30</f>
        <v>La aplicación WorDomination debe guardar la puntuación total de la partida de los jugadores, luego de declarar ganador para algún jugador en la partida</v>
      </c>
      <c r="D31" s="49" t="s">
        <v>205</v>
      </c>
      <c r="E31" s="50">
        <f t="shared" si="1"/>
        <v>0</v>
      </c>
      <c r="F31" s="61">
        <f>E31</f>
        <v>0</v>
      </c>
    </row>
    <row r="32" spans="2:6" ht="45">
      <c r="B32" s="10">
        <v>28</v>
      </c>
      <c r="C32" s="47" t="str">
        <f>'1'!I31</f>
        <v>La aplicación WorDomination debe diferenciar entre una desconexión de Internet y una desconexión voluntaria del usuario, lanzando un aviso al jugador del estado de la conexión o de la salida de un jugador</v>
      </c>
      <c r="D32" s="49" t="s">
        <v>203</v>
      </c>
      <c r="E32" s="50">
        <f t="shared" si="1"/>
        <v>1</v>
      </c>
      <c r="F32" s="61">
        <f t="shared" si="0"/>
        <v>1</v>
      </c>
    </row>
    <row r="33" spans="2:8" ht="33.75">
      <c r="B33" s="10">
        <v>29</v>
      </c>
      <c r="C33" s="47" t="str">
        <f>'1'!I32</f>
        <v>En el caso de que haya entrado un sólo jugador, la aplicación WorDomination debe mostrar un aviso “wait”, en la ventana mesa de jugadores, mientras llega el segundo jugador</v>
      </c>
      <c r="D33" s="49" t="str">
        <f ca="1">'6'!D33</f>
        <v>NO</v>
      </c>
      <c r="E33" s="50">
        <f t="shared" ca="1" si="1"/>
        <v>0</v>
      </c>
      <c r="F33" s="61">
        <f ca="1">E33</f>
        <v>0</v>
      </c>
    </row>
    <row r="34" spans="2:8" ht="33.75">
      <c r="B34" s="10">
        <v>30</v>
      </c>
      <c r="C34" s="47" t="str">
        <f>'1'!I33</f>
        <v>La ventana WorDomination debe mostrar una mesa de los cupos disponibles para una partida, para aquel jugador que haya realizado el login</v>
      </c>
      <c r="D34" s="49" t="str">
        <f ca="1">'6'!D34</f>
        <v>NO</v>
      </c>
      <c r="E34" s="50">
        <f t="shared" ca="1" si="1"/>
        <v>0</v>
      </c>
      <c r="F34" s="61">
        <f ca="1">E34</f>
        <v>0</v>
      </c>
    </row>
    <row r="35" spans="2:8" ht="22.5">
      <c r="B35" s="10">
        <v>31</v>
      </c>
      <c r="C35" s="47" t="str">
        <f>'1'!I34</f>
        <v>La aplicación WorDomination  no debe permitir la participación dentro de la partida de un jugador no registrado</v>
      </c>
      <c r="D35" s="49" t="str">
        <f ca="1">'6'!D35</f>
        <v>SI</v>
      </c>
      <c r="E35" s="50">
        <f t="shared" ca="1" si="1"/>
        <v>1</v>
      </c>
      <c r="F35" s="61">
        <f t="shared" ca="1" si="0"/>
        <v>1</v>
      </c>
    </row>
    <row r="36" spans="2:8" ht="45">
      <c r="B36" s="10">
        <v>32</v>
      </c>
      <c r="C36" s="47" t="str">
        <f>'1'!I35</f>
        <v>La aplicación WorDomination debe hacer visible para el usuario, el progreso de la conexión a la base de datos, mediante un progressbar, el cual mostrará el avance de esta transacción hasta su finalización.</v>
      </c>
      <c r="D36" s="49" t="s">
        <v>203</v>
      </c>
      <c r="E36" s="50">
        <f t="shared" si="1"/>
        <v>1</v>
      </c>
      <c r="F36" s="61">
        <f t="shared" si="0"/>
        <v>1</v>
      </c>
    </row>
    <row r="37" spans="2:8" ht="36.75" customHeight="1">
      <c r="B37" s="10">
        <v>33</v>
      </c>
      <c r="C37" s="47" t="str">
        <f>'1'!I36</f>
        <v>Cuando se ponen las letras en el tablero, la aplicación WorDomination debe leer la palabra de arriba hacia abajo si es vertical, antes de validar la palabra en el diccionario</v>
      </c>
      <c r="D37" s="49" t="s">
        <v>203</v>
      </c>
      <c r="E37" s="50">
        <f t="shared" si="1"/>
        <v>1</v>
      </c>
      <c r="F37" s="61">
        <f t="shared" si="0"/>
        <v>1</v>
      </c>
    </row>
    <row r="38" spans="2:8" ht="33.75">
      <c r="B38" s="10">
        <v>34</v>
      </c>
      <c r="C38" s="47" t="str">
        <f>'1'!I37</f>
        <v>Cuando se ponen las letras en el tablero, la aplicación WorDomination debe leer la palabra de izquierda a derecha si es horizontal, antes de validar la palabra en el diccionario</v>
      </c>
      <c r="D38" s="49" t="s">
        <v>203</v>
      </c>
      <c r="E38" s="50">
        <f>IF(D38="SI", 1,IF(D38="si", 1,0))</f>
        <v>1</v>
      </c>
      <c r="F38" s="61">
        <f t="shared" si="0"/>
        <v>1</v>
      </c>
    </row>
    <row r="39" spans="2:8" ht="34.5" customHeight="1">
      <c r="B39" s="10">
        <v>35</v>
      </c>
      <c r="C39" s="47" t="str">
        <f>'1'!I38</f>
        <v>Dentro de la ventana WorDomination debe haber un cuadro actualizado con el puntaje de todos los jugadores que están en la partida</v>
      </c>
      <c r="D39" s="49" t="s">
        <v>203</v>
      </c>
      <c r="E39" s="50">
        <f t="shared" ref="E39:E44" si="2">IF(D39="SI", 1,IF(D39="si", 1,0))</f>
        <v>1</v>
      </c>
      <c r="F39" s="61">
        <f t="shared" si="0"/>
        <v>1</v>
      </c>
    </row>
    <row r="40" spans="2:8" ht="22.5">
      <c r="B40" s="10">
        <v>36</v>
      </c>
      <c r="C40" s="47" t="str">
        <f>'1'!I39</f>
        <v>La aplicación WorDomination debe mostrar la activación de un reloj regresivo de turno en la ventana WorDomination</v>
      </c>
      <c r="D40" s="49" t="str">
        <f ca="1">'6'!D40</f>
        <v>SI</v>
      </c>
      <c r="E40" s="50">
        <f t="shared" ca="1" si="2"/>
        <v>1</v>
      </c>
      <c r="F40" s="61">
        <f t="shared" ca="1" si="0"/>
        <v>1</v>
      </c>
    </row>
    <row r="41" spans="2:8" ht="33.75">
      <c r="B41" s="10">
        <v>37</v>
      </c>
      <c r="C41" s="47" t="str">
        <f>'1'!I40</f>
        <v>La aplicación WorDomination  debe ejecutarse a través de un panel de Java, el cual será la interfaz al usuario, que le permitirá interactuar con el sistema</v>
      </c>
      <c r="D41" s="49" t="s">
        <v>203</v>
      </c>
      <c r="E41" s="50">
        <f t="shared" si="2"/>
        <v>1</v>
      </c>
      <c r="F41" s="61">
        <f t="shared" si="0"/>
        <v>1</v>
      </c>
    </row>
    <row r="42" spans="2:8" ht="33.75">
      <c r="B42" s="10">
        <v>38</v>
      </c>
      <c r="C42" s="47" t="str">
        <f>'1'!I41</f>
        <v>Luego de que ya están los jugadores completos (mínimo 2, máximo 4) para iniciar la partida, la ventana mesa de jugadores invoca la ventana WorDomination para iniciar la partida</v>
      </c>
      <c r="D42" s="49" t="s">
        <v>205</v>
      </c>
      <c r="E42" s="50">
        <f t="shared" si="2"/>
        <v>0</v>
      </c>
      <c r="F42" s="61">
        <f t="shared" si="0"/>
        <v>0</v>
      </c>
    </row>
    <row r="43" spans="2:8" ht="22.5">
      <c r="B43" s="10">
        <v>39</v>
      </c>
      <c r="C43" s="47" t="str">
        <f>'1'!I42</f>
        <v>Dentro de la ventana WorDomination debe existir una opción para que el jugador pueda abandonar la partida</v>
      </c>
      <c r="D43" s="49" t="str">
        <f ca="1">'6'!D43</f>
        <v>NO</v>
      </c>
      <c r="E43" s="50">
        <f t="shared" ca="1" si="2"/>
        <v>0</v>
      </c>
      <c r="F43" s="61">
        <f t="shared" ca="1" si="0"/>
        <v>0</v>
      </c>
    </row>
    <row r="44" spans="2:8" ht="22.5">
      <c r="B44" s="10">
        <v>40</v>
      </c>
      <c r="C44" s="47" t="str">
        <f>'1'!I43</f>
        <v>El diccionario de la lengua española debe estar dentro de la misma base de datos que usa la aplicación WorDomination</v>
      </c>
      <c r="D44" s="49" t="s">
        <v>203</v>
      </c>
      <c r="E44" s="50">
        <f t="shared" si="2"/>
        <v>1</v>
      </c>
      <c r="F44" s="61">
        <f t="shared" si="0"/>
        <v>1</v>
      </c>
      <c r="H44" s="81"/>
    </row>
    <row r="46" spans="2:8" ht="21">
      <c r="D46" s="68" t="s">
        <v>118</v>
      </c>
      <c r="E46" s="69"/>
      <c r="F46" s="62">
        <v>0.57999999999999996</v>
      </c>
    </row>
  </sheetData>
  <mergeCells count="2">
    <mergeCell ref="D46:E46"/>
    <mergeCell ref="B3:F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 de Reporte</vt:lpstr>
      <vt:lpstr>1</vt:lpstr>
      <vt:lpstr>2</vt:lpstr>
      <vt:lpstr>3</vt:lpstr>
      <vt:lpstr>4</vt:lpstr>
      <vt:lpstr>5</vt:lpstr>
      <vt:lpstr>6</vt:lpstr>
      <vt:lpstr>7</vt:lpstr>
      <vt:lpstr>8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2009-10-14T06:08:00Z</dcterms:modified>
</cp:coreProperties>
</file>